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Y:\System_Power\Battery_Testing\Hearing_Aid_Batteries\Varta_Accu60\Manufacturing-Charge-Software\"/>
    </mc:Choice>
  </mc:AlternateContent>
  <xr:revisionPtr revIDLastSave="0" documentId="13_ncr:11_{A40E5EFC-2ED9-4602-B2FF-4BC28C52B020}" xr6:coauthVersionLast="47" xr6:coauthVersionMax="47" xr10:uidLastSave="{00000000-0000-0000-0000-000000000000}"/>
  <bookViews>
    <workbookView xWindow="57480" yWindow="-120" windowWidth="29040" windowHeight="17640" xr2:uid="{AD5FE48E-9CE6-4EDE-8F69-E8FD3B4EAF42}"/>
  </bookViews>
  <sheets>
    <sheet name="Report" sheetId="1" r:id="rId1"/>
    <sheet name="Data" sheetId="6" r:id="rId2"/>
    <sheet name="Varta_SOC" sheetId="5" r:id="rId3"/>
    <sheet name="Formats" sheetId="2" r:id="rId4"/>
    <sheet name="Lists" sheetId="3" r:id="rId5"/>
  </sheets>
  <definedNames>
    <definedName name="_nVolts">Data!$N$2:INDEX(Data!$N$2:$N$8,COUNT(Data!$N$2:$N$8))</definedName>
    <definedName name="ExternalData_1" localSheetId="1" hidden="1">Data!$A$1:$G$138</definedName>
    <definedName name="fSOC">_xlfn.LAMBDA(_xlpm.x,_xlfn.LET(_xlpm.xold,Table4[VBAT (V)], _xlpm.yold, Table4[SOC (%)], FORECAST(_xlpm.x,OFFSET(_xlpm.yold,MATCH(_xlpm.x,_xlpm.xold,1)-1,0,2), OFFSET(_xlpm.xold,MATCH(_xlpm.x,_xlpm.xold,1)-1,0,2))))</definedName>
    <definedName name="HD_Date">_xlfn.LET(_xlpm.dt, TODAY(),      _xlpm.y,  YEAR(_xlpm.dt),      _xlpm.m,  MONTH(_xlpm.dt),      _xlpm.d,  DAY(_xlpm.dt),      TEXT(DATE(_xlpm.y,_xlpm.m,_xlpm.d),"dd-mmm-yyyy")     )</definedName>
    <definedName name="SplitCols">_xlfn.LAMBDA(_xlpm.array,_xlpm.start,_xlpm.end,_xlfn.TAKE(_xlfn.DROP(_xlpm.array,,_xlpm.start-1),,_xlpm.end-_xlpm.start+1))</definedName>
    <definedName name="SplitRows">_xlfn.LAMBDA(_xlpm.array,_xlpm.t,_xlpm.b,_xlfn.DROP(_xlfn.DROP(_xlpm.array,_xlpm.b-ROWS(_xlpm.array)),_xlpm.t-1))</definedName>
    <definedName name="Stack">_xlfn.LAMBDA(_xlpm.array,_xlpm.cols,    _xlfn.DROP(      _xlfn.REDUCE(        _xlfn.SEQUENCE(,_xlpm.cols,0,0),        _xlfn.SEQUENCE(          ,          COLUMNS(            _xlpm.array)/_xlpm.cols,1,_xlpm.cols),        _xlfn.LAMBDA(_xlpm.x,_xlpm.y,          _xlfn.VSTACK(            _xlpm.x,            SplitCols(              _xlpm.array,_xlpm.y,_xlpm.y+_xlpm.cols-1)))),1))</definedName>
    <definedName name="Unstack">_xlfn.LAMBDA(_xlpm.array,_xlpm.rws,        _xlfn.DROP(_xlfn.REDUCE(             _xlfn.SEQUENCE(_xlpm.rws,,0,0),             _xlfn.SEQUENCE(ROWS(_xlpm.array)/_xlpm.rws,,1,_xlpm.rws),             _xlfn.LAMBDA(_xlpm.x,_xlpm.y,                  _xlfn.HSTACK(_xlpm.x,                     SplitRows(                          _xlpm.array, _xlpm.y,_xlpm.y+_xlpm.rws-1                      ))              ) ),,1))</definedName>
  </definedName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0" i="6" l="1" a="1"/>
  <c r="V10" i="6" s="1"/>
  <c r="S10" i="6" a="1"/>
  <c r="S10" i="6" s="1"/>
  <c r="P10" i="6" a="1"/>
  <c r="P10" i="6" s="1"/>
  <c r="J10" i="6" a="1"/>
  <c r="J10" i="6" s="1"/>
  <c r="J2" i="6" l="1" a="1"/>
  <c r="J2" i="6" s="1"/>
  <c r="Q2" i="6" a="1"/>
  <c r="Q2" i="6" s="1"/>
  <c r="O2" i="6" s="1" a="1"/>
  <c r="O2" i="6" s="1"/>
  <c r="T9" i="5" a="1"/>
  <c r="T9" i="5" s="1"/>
  <c r="T10" i="5" a="1"/>
  <c r="T10" i="5" s="1"/>
  <c r="T8" i="5" a="1"/>
  <c r="T8" i="5" s="1"/>
  <c r="M2" i="6" l="1" a="1"/>
  <c r="M2" i="6" s="1"/>
  <c r="M10" i="6" a="1"/>
  <c r="M10" i="6" s="1"/>
  <c r="R1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A908A7-CE47-43FF-8E80-A2CA54750ECF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EA0580B7-31FF-4EC4-9D17-1D6CC6D0AE1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B9D242A1-D5D0-47D8-9533-00DE0BE490C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E8552DBC-7BE2-4FD1-9EDD-4AD6CDB0E98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69734F12-A681-44FC-BABC-663616F6713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<sst xmlns="http://schemas.openxmlformats.org/spreadsheetml/2006/main" count="244" uniqueCount="59">
  <si>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</si>
  <si>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</si>
  <si>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</si>
  <si>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</si>
  <si>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</si>
  <si>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</si>
  <si>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</si>
  <si>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</si>
  <si>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</si>
  <si>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</si>
  <si>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</si>
  <si>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</si>
  <si>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</si>
  <si>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</si>
  <si>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</si>
  <si>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</si>
  <si>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</si>
  <si>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</si>
  <si>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</si>
  <si>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</si>
  <si>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</si>
  <si>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SOC (%)</t>
  </si>
  <si>
    <r>
      <t>V</t>
    </r>
    <r>
      <rPr>
        <b/>
        <vertAlign val="subscript"/>
        <sz val="8"/>
        <color rgb="FF172B4D"/>
        <rFont val="Segoe UI"/>
        <family val="2"/>
      </rPr>
      <t>BAT</t>
    </r>
    <r>
      <rPr>
        <b/>
        <sz val="8"/>
        <color rgb="FF172B4D"/>
        <rFont val="Segoe UI"/>
        <family val="2"/>
      </rPr>
      <t> (V)</t>
    </r>
  </si>
  <si>
    <r>
      <t>V</t>
    </r>
    <r>
      <rPr>
        <b/>
        <vertAlign val="subscript"/>
        <sz val="8"/>
        <color rgb="FF172B4D"/>
        <rFont val="Segoe UI"/>
        <family val="2"/>
      </rPr>
      <t>HA </t>
    </r>
    <r>
      <rPr>
        <b/>
        <sz val="8"/>
        <color rgb="FF172B4D"/>
        <rFont val="Segoe UI"/>
        <family val="2"/>
      </rPr>
      <t>(V)</t>
    </r>
  </si>
  <si>
    <r>
      <t>V</t>
    </r>
    <r>
      <rPr>
        <b/>
        <vertAlign val="subscript"/>
        <sz val="8"/>
        <color rgb="FF172B4D"/>
        <rFont val="Segoe UI"/>
        <family val="2"/>
      </rPr>
      <t>HA</t>
    </r>
    <r>
      <rPr>
        <b/>
        <sz val="8"/>
        <color rgb="FF172B4D"/>
        <rFont val="Segoe UI"/>
        <family val="2"/>
      </rPr>
      <t> (V)</t>
    </r>
  </si>
  <si>
    <t>VBAT (V)</t>
  </si>
  <si>
    <t>VHA (V)</t>
  </si>
  <si>
    <t>Raw Data</t>
  </si>
  <si>
    <t>Columnar Format</t>
  </si>
  <si>
    <t>SOC Function</t>
  </si>
  <si>
    <t>VBAT</t>
  </si>
  <si>
    <t>SOC</t>
  </si>
  <si>
    <t>Helper Functions</t>
  </si>
  <si>
    <t>BAT</t>
  </si>
  <si>
    <t>CC</t>
  </si>
  <si>
    <t>CV</t>
  </si>
  <si>
    <t>TCycle</t>
  </si>
  <si>
    <t>Time_Running</t>
  </si>
  <si>
    <t>Amps</t>
  </si>
  <si>
    <t>Volts</t>
  </si>
  <si>
    <t>VA60</t>
  </si>
  <si>
    <t>Time</t>
  </si>
  <si>
    <t>Voltage</t>
  </si>
  <si>
    <t>ChtTtl</t>
  </si>
  <si>
    <t>Xaxis</t>
  </si>
  <si>
    <t>Yaxis</t>
  </si>
  <si>
    <t>Time (minutes)</t>
  </si>
  <si>
    <t>VBAT (V)</t>
  </si>
  <si>
    <t>CC Cur</t>
  </si>
  <si>
    <t>CV Cur</t>
  </si>
  <si>
    <t>40|27|25</t>
  </si>
  <si>
    <t>50|27|25</t>
  </si>
  <si>
    <t>50|27|27</t>
  </si>
  <si>
    <t>50|27|29</t>
  </si>
  <si>
    <t>Accu60 Charging: VBAT vs Time</t>
  </si>
  <si>
    <t>31-Oct-2023</t>
  </si>
  <si>
    <t>50|27|28</t>
  </si>
  <si>
    <t>Accu60 Charge Profile</t>
  </si>
  <si>
    <t>Charging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</si>
</sst>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9" formatCode="0.000;\-0.000;0.000;@"/>
    <numFmt numFmtId="170" formatCode="0.0%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8"/>
      <color rgb="FF172B4D"/>
      <name val="Segoe UI"/>
      <family val="2"/>
    </font>
    <font>
      <b/>
      <vertAlign val="subscript"/>
      <sz val="8"/>
      <color rgb="FF172B4D"/>
      <name val="Segoe UI"/>
      <family val="2"/>
    </font>
    <font>
      <sz val="8"/>
      <color rgb="FF172B4D"/>
      <name val="Segoe UI"/>
      <family val="2"/>
    </font>
    <font>
      <b/>
      <sz val="10"/>
      <color theme="1"/>
      <name val="Consolas"/>
      <family val="3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6" fillId="0" borderId="0"/>
  </cellStyleXfs>
  <cellXfs count="18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1" fillId="9" borderId="3" xfId="0" applyFont="1" applyFill="1" applyBorder="1" applyAlignment="1">
      <alignment horizontal="left" vertical="top" wrapText="1"/>
    </xf>
    <xf numFmtId="9" fontId="13" fillId="9" borderId="0" xfId="0" applyNumberFormat="1" applyFont="1" applyFill="1" applyAlignment="1">
      <alignment horizontal="left" vertical="top" wrapText="1"/>
    </xf>
    <xf numFmtId="0" fontId="13" fillId="9" borderId="0" xfId="0" applyFont="1" applyFill="1" applyAlignment="1">
      <alignment horizontal="left" vertical="top" wrapText="1"/>
    </xf>
    <xf numFmtId="9" fontId="0" fillId="0" borderId="0" xfId="14" applyFont="1"/>
    <xf numFmtId="0" fontId="14" fillId="0" borderId="4" xfId="0" applyFont="1" applyBorder="1"/>
    <xf numFmtId="0" fontId="0" fillId="10" borderId="0" xfId="0" applyFill="1"/>
    <xf numFmtId="0" fontId="0" fillId="0" borderId="0" xfId="0" applyNumberFormat="1"/>
    <xf numFmtId="169" fontId="0" fillId="0" borderId="0" xfId="0" applyNumberFormat="1"/>
    <xf numFmtId="170" fontId="0" fillId="0" borderId="0" xfId="14" applyNumberFormat="1" applyFont="1"/>
  </cellXfs>
  <cellStyles count="16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Normal 2" xfId="15" xr:uid="{B7DE2644-A8C5-47DE-AFA6-E852F6875ECC}"/>
    <cellStyle name="Percent" xfId="14" builtinId="5"/>
    <cellStyle name="Title" xfId="1" builtinId="15" hidden="1"/>
    <cellStyle name="Total" xfId="6" builtinId="25" customBuiltin="1"/>
  </cellStyles>
  <dxfs count="21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996633"/>
      <color rgb="FFFF9999"/>
      <color rgb="FF808000"/>
      <color rgb="FFCCFFCC"/>
      <color rgb="FFEBFFEB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Data!$K$39</c:f>
          <c:strCache>
            <c:ptCount val="1"/>
            <c:pt idx="0">
              <c:v>Accu60 Charging: VBAT vs Time</c:v>
            </c:pt>
          </c:strCache>
        </c:strRef>
      </c:tx>
      <c:layout>
        <c:manualLayout>
          <c:xMode val="edge"/>
          <c:yMode val="edge"/>
          <c:x val="6.360411198600174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1388888888889"/>
          <c:y val="0.16849555263925342"/>
          <c:w val="0.81655555555555559"/>
          <c:h val="0.6358100029163020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Data!$J$8</c:f>
              <c:strCache>
                <c:ptCount val="1"/>
                <c:pt idx="0">
                  <c:v>40|27|25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Data!$J$10:$J$35</c:f>
              <c:numCache>
                <c:formatCode>0.000;\-0.000;0.000;@</c:formatCode>
                <c:ptCount val="26"/>
                <c:pt idx="0">
                  <c:v>8.4833336666666662E-2</c:v>
                </c:pt>
                <c:pt idx="1">
                  <c:v>1.0848333366666667</c:v>
                </c:pt>
                <c:pt idx="2">
                  <c:v>2.0848333366666667</c:v>
                </c:pt>
                <c:pt idx="3">
                  <c:v>3.0848333366666663</c:v>
                </c:pt>
                <c:pt idx="4">
                  <c:v>4.0848333366666667</c:v>
                </c:pt>
                <c:pt idx="5">
                  <c:v>5.0848333366666667</c:v>
                </c:pt>
                <c:pt idx="6">
                  <c:v>6.0848333366666667</c:v>
                </c:pt>
                <c:pt idx="7">
                  <c:v>7.0848333366666658</c:v>
                </c:pt>
                <c:pt idx="8">
                  <c:v>8.0848333366666658</c:v>
                </c:pt>
                <c:pt idx="9">
                  <c:v>9.0848333366666658</c:v>
                </c:pt>
                <c:pt idx="10">
                  <c:v>10.084833336666666</c:v>
                </c:pt>
                <c:pt idx="11">
                  <c:v>11.084833336666666</c:v>
                </c:pt>
                <c:pt idx="12">
                  <c:v>12.084833336666666</c:v>
                </c:pt>
                <c:pt idx="13">
                  <c:v>13.084833336666668</c:v>
                </c:pt>
                <c:pt idx="14">
                  <c:v>14.084833336666666</c:v>
                </c:pt>
                <c:pt idx="15">
                  <c:v>15.084833336666664</c:v>
                </c:pt>
                <c:pt idx="16">
                  <c:v>16.084833336666666</c:v>
                </c:pt>
                <c:pt idx="17">
                  <c:v>17.084833336666666</c:v>
                </c:pt>
                <c:pt idx="18">
                  <c:v>18.084833336666666</c:v>
                </c:pt>
                <c:pt idx="19">
                  <c:v>19.084833336666666</c:v>
                </c:pt>
                <c:pt idx="20">
                  <c:v>20.084833336666666</c:v>
                </c:pt>
                <c:pt idx="21">
                  <c:v>21.084833336666666</c:v>
                </c:pt>
                <c:pt idx="22">
                  <c:v>22.084833336666666</c:v>
                </c:pt>
                <c:pt idx="23">
                  <c:v>23.084833336666666</c:v>
                </c:pt>
                <c:pt idx="24">
                  <c:v>24.084833336666669</c:v>
                </c:pt>
                <c:pt idx="25">
                  <c:v>25.083333333333332</c:v>
                </c:pt>
              </c:numCache>
            </c:numRef>
          </c:xVal>
          <c:yVal>
            <c:numRef>
              <c:f>Data!$K$10:$K$35</c:f>
              <c:numCache>
                <c:formatCode>0.000;\-0.000;0.000;@</c:formatCode>
                <c:ptCount val="26"/>
                <c:pt idx="0">
                  <c:v>3.5370400000000002</c:v>
                </c:pt>
                <c:pt idx="1">
                  <c:v>3.7576900000000002</c:v>
                </c:pt>
                <c:pt idx="2">
                  <c:v>3.80613</c:v>
                </c:pt>
                <c:pt idx="3">
                  <c:v>3.8473299999999999</c:v>
                </c:pt>
                <c:pt idx="4">
                  <c:v>3.8918900000000001</c:v>
                </c:pt>
                <c:pt idx="5">
                  <c:v>3.94041</c:v>
                </c:pt>
                <c:pt idx="6">
                  <c:v>3.9897800000000001</c:v>
                </c:pt>
                <c:pt idx="7">
                  <c:v>4.0382199999999999</c:v>
                </c:pt>
                <c:pt idx="8">
                  <c:v>4.0843800000000003</c:v>
                </c:pt>
                <c:pt idx="9">
                  <c:v>4.1267300000000002</c:v>
                </c:pt>
                <c:pt idx="10">
                  <c:v>4.16587</c:v>
                </c:pt>
                <c:pt idx="11">
                  <c:v>4.2000500000000001</c:v>
                </c:pt>
                <c:pt idx="12">
                  <c:v>4.1992099999999999</c:v>
                </c:pt>
                <c:pt idx="13">
                  <c:v>4.0619500000000004</c:v>
                </c:pt>
                <c:pt idx="14">
                  <c:v>3.98672</c:v>
                </c:pt>
                <c:pt idx="15">
                  <c:v>3.96719</c:v>
                </c:pt>
                <c:pt idx="16">
                  <c:v>3.9581900000000001</c:v>
                </c:pt>
                <c:pt idx="17">
                  <c:v>3.9575</c:v>
                </c:pt>
                <c:pt idx="18">
                  <c:v>3.9639099999999998</c:v>
                </c:pt>
                <c:pt idx="19">
                  <c:v>3.9684900000000001</c:v>
                </c:pt>
                <c:pt idx="20">
                  <c:v>3.9737499999999999</c:v>
                </c:pt>
                <c:pt idx="21">
                  <c:v>3.9835199999999999</c:v>
                </c:pt>
                <c:pt idx="22">
                  <c:v>3.9935900000000002</c:v>
                </c:pt>
                <c:pt idx="23">
                  <c:v>4.0028199999999998</c:v>
                </c:pt>
                <c:pt idx="24">
                  <c:v>4.0119800000000003</c:v>
                </c:pt>
                <c:pt idx="25">
                  <c:v>4.0218999999999996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1B-485C-BA20-550098270BAB}"/>
            </c:ext>
          </c:extLst>
        </c:ser>
        <c:ser>
          <c:idx val="1"/>
          <c:order val="1"/>
          <c:tx>
            <c:strRef>
              <c:f>Data!$M$8</c:f>
              <c:strCache>
                <c:ptCount val="1"/>
                <c:pt idx="0">
                  <c:v>50|27|25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Data!$M$10:$M$35</c:f>
              <c:numCache>
                <c:formatCode>0.000;\-0.000;0.000;@</c:formatCode>
                <c:ptCount val="26"/>
                <c:pt idx="0">
                  <c:v>8.4833336666666662E-2</c:v>
                </c:pt>
                <c:pt idx="1">
                  <c:v>1.0848333366666667</c:v>
                </c:pt>
                <c:pt idx="2">
                  <c:v>2.0848333366666667</c:v>
                </c:pt>
                <c:pt idx="3">
                  <c:v>3.0848333366666663</c:v>
                </c:pt>
                <c:pt idx="4">
                  <c:v>4.0848333366666667</c:v>
                </c:pt>
                <c:pt idx="5">
                  <c:v>5.0848333366666667</c:v>
                </c:pt>
                <c:pt idx="6">
                  <c:v>6.0848333366666667</c:v>
                </c:pt>
                <c:pt idx="7">
                  <c:v>7.0848333366666658</c:v>
                </c:pt>
                <c:pt idx="8">
                  <c:v>8.0848333366666658</c:v>
                </c:pt>
                <c:pt idx="9">
                  <c:v>9.0848333366666658</c:v>
                </c:pt>
                <c:pt idx="10">
                  <c:v>10.084833336666666</c:v>
                </c:pt>
                <c:pt idx="11">
                  <c:v>11.084833336666666</c:v>
                </c:pt>
                <c:pt idx="12">
                  <c:v>12.084833336666666</c:v>
                </c:pt>
                <c:pt idx="13">
                  <c:v>13.084833336666668</c:v>
                </c:pt>
                <c:pt idx="14">
                  <c:v>14.084833336666666</c:v>
                </c:pt>
                <c:pt idx="15">
                  <c:v>15.084833336666664</c:v>
                </c:pt>
                <c:pt idx="16">
                  <c:v>16.084833336666666</c:v>
                </c:pt>
                <c:pt idx="17">
                  <c:v>17.084833336666666</c:v>
                </c:pt>
                <c:pt idx="18">
                  <c:v>18.084833336666666</c:v>
                </c:pt>
                <c:pt idx="19">
                  <c:v>19.084833336666666</c:v>
                </c:pt>
                <c:pt idx="20">
                  <c:v>20.084833336666666</c:v>
                </c:pt>
                <c:pt idx="21">
                  <c:v>21.084833336666666</c:v>
                </c:pt>
                <c:pt idx="22">
                  <c:v>22.084833336666666</c:v>
                </c:pt>
                <c:pt idx="23">
                  <c:v>23.084833336666666</c:v>
                </c:pt>
                <c:pt idx="24">
                  <c:v>24.084833336666669</c:v>
                </c:pt>
                <c:pt idx="25">
                  <c:v>25.083333333333332</c:v>
                </c:pt>
              </c:numCache>
            </c:numRef>
          </c:xVal>
          <c:yVal>
            <c:numRef>
              <c:f>Data!$N$10:$N$35</c:f>
              <c:numCache>
                <c:formatCode>0.000;\-0.000;0.000;@</c:formatCode>
                <c:ptCount val="26"/>
                <c:pt idx="0">
                  <c:v>3.5237699999999998</c:v>
                </c:pt>
                <c:pt idx="1">
                  <c:v>3.7813400000000001</c:v>
                </c:pt>
                <c:pt idx="2">
                  <c:v>3.8294800000000002</c:v>
                </c:pt>
                <c:pt idx="3">
                  <c:v>3.8713700000000002</c:v>
                </c:pt>
                <c:pt idx="4">
                  <c:v>3.91432</c:v>
                </c:pt>
                <c:pt idx="5">
                  <c:v>3.9567399999999999</c:v>
                </c:pt>
                <c:pt idx="6">
                  <c:v>3.9916800000000001</c:v>
                </c:pt>
                <c:pt idx="7">
                  <c:v>4.0215199999999998</c:v>
                </c:pt>
                <c:pt idx="8">
                  <c:v>4.0529500000000001</c:v>
                </c:pt>
                <c:pt idx="9">
                  <c:v>4.0613400000000004</c:v>
                </c:pt>
                <c:pt idx="10">
                  <c:v>3.9891700000000001</c:v>
                </c:pt>
                <c:pt idx="11">
                  <c:v>3.9488799999999999</c:v>
                </c:pt>
                <c:pt idx="12">
                  <c:v>3.94095</c:v>
                </c:pt>
                <c:pt idx="13">
                  <c:v>3.9492600000000002</c:v>
                </c:pt>
                <c:pt idx="14">
                  <c:v>3.9571200000000002</c:v>
                </c:pt>
                <c:pt idx="15">
                  <c:v>3.9687199999999998</c:v>
                </c:pt>
                <c:pt idx="16">
                  <c:v>3.98123</c:v>
                </c:pt>
                <c:pt idx="17">
                  <c:v>3.99397</c:v>
                </c:pt>
                <c:pt idx="18">
                  <c:v>4.00732</c:v>
                </c:pt>
                <c:pt idx="19">
                  <c:v>4.0226600000000001</c:v>
                </c:pt>
                <c:pt idx="20">
                  <c:v>4.0369299999999999</c:v>
                </c:pt>
                <c:pt idx="21">
                  <c:v>4.0485199999999999</c:v>
                </c:pt>
                <c:pt idx="22">
                  <c:v>4.06203</c:v>
                </c:pt>
                <c:pt idx="23">
                  <c:v>4.0777400000000004</c:v>
                </c:pt>
                <c:pt idx="24">
                  <c:v>4.0925500000000001</c:v>
                </c:pt>
                <c:pt idx="25">
                  <c:v>4.1074999999999999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1B-485C-BA20-550098270BAB}"/>
            </c:ext>
          </c:extLst>
        </c:ser>
        <c:ser>
          <c:idx val="2"/>
          <c:order val="2"/>
          <c:tx>
            <c:strRef>
              <c:f>Data!$P$8</c:f>
              <c:strCache>
                <c:ptCount val="1"/>
                <c:pt idx="0">
                  <c:v>50|27|27</c:v>
                </c:pt>
              </c:strCache>
            </c:strRef>
          </c:tx>
          <c:spPr>
            <a:ln w="19050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xVal>
            <c:numRef>
              <c:f>Data!$P$10:$P$37</c:f>
              <c:numCache>
                <c:formatCode>General</c:formatCode>
                <c:ptCount val="28"/>
                <c:pt idx="0">
                  <c:v>8.4833336666666662E-2</c:v>
                </c:pt>
                <c:pt idx="1">
                  <c:v>1.0848333366666667</c:v>
                </c:pt>
                <c:pt idx="2">
                  <c:v>2.0848333366666667</c:v>
                </c:pt>
                <c:pt idx="3">
                  <c:v>3.0848333366666663</c:v>
                </c:pt>
                <c:pt idx="4">
                  <c:v>4.0848333366666667</c:v>
                </c:pt>
                <c:pt idx="5">
                  <c:v>5.0848333366666667</c:v>
                </c:pt>
                <c:pt idx="6">
                  <c:v>6.0848333366666667</c:v>
                </c:pt>
                <c:pt idx="7">
                  <c:v>7.0848333366666658</c:v>
                </c:pt>
                <c:pt idx="8">
                  <c:v>8.0848333366666658</c:v>
                </c:pt>
                <c:pt idx="9">
                  <c:v>9.0848333366666658</c:v>
                </c:pt>
                <c:pt idx="10">
                  <c:v>10.084833336666666</c:v>
                </c:pt>
                <c:pt idx="11">
                  <c:v>11.084833336666666</c:v>
                </c:pt>
                <c:pt idx="12">
                  <c:v>12.084833336666666</c:v>
                </c:pt>
                <c:pt idx="13">
                  <c:v>13.084833336666668</c:v>
                </c:pt>
                <c:pt idx="14">
                  <c:v>14.084833336666666</c:v>
                </c:pt>
                <c:pt idx="15">
                  <c:v>15.084833336666664</c:v>
                </c:pt>
                <c:pt idx="16">
                  <c:v>16.084833336666666</c:v>
                </c:pt>
                <c:pt idx="17">
                  <c:v>17.084833336666666</c:v>
                </c:pt>
                <c:pt idx="18">
                  <c:v>18.084833336666666</c:v>
                </c:pt>
                <c:pt idx="19">
                  <c:v>19.084833336666666</c:v>
                </c:pt>
                <c:pt idx="20">
                  <c:v>20.084833336666666</c:v>
                </c:pt>
                <c:pt idx="21">
                  <c:v>21.084833336666666</c:v>
                </c:pt>
                <c:pt idx="22">
                  <c:v>22.084833336666666</c:v>
                </c:pt>
                <c:pt idx="23">
                  <c:v>23.084833336666666</c:v>
                </c:pt>
                <c:pt idx="24">
                  <c:v>24.084833336666669</c:v>
                </c:pt>
                <c:pt idx="25">
                  <c:v>25.084833336666666</c:v>
                </c:pt>
                <c:pt idx="26">
                  <c:v>26.084833336666666</c:v>
                </c:pt>
                <c:pt idx="27">
                  <c:v>27.083333333333332</c:v>
                </c:pt>
              </c:numCache>
            </c:numRef>
          </c:xVal>
          <c:yVal>
            <c:numRef>
              <c:f>Data!$Q$10:$Q$37</c:f>
              <c:numCache>
                <c:formatCode>General</c:formatCode>
                <c:ptCount val="28"/>
                <c:pt idx="0">
                  <c:v>3.5243000000000002</c:v>
                </c:pt>
                <c:pt idx="1">
                  <c:v>3.7740100000000001</c:v>
                </c:pt>
                <c:pt idx="2">
                  <c:v>3.8301699999999999</c:v>
                </c:pt>
                <c:pt idx="3">
                  <c:v>3.8788399999999998</c:v>
                </c:pt>
                <c:pt idx="4">
                  <c:v>3.9285899999999998</c:v>
                </c:pt>
                <c:pt idx="5">
                  <c:v>3.9735999999999998</c:v>
                </c:pt>
                <c:pt idx="6">
                  <c:v>4.0093100000000002</c:v>
                </c:pt>
                <c:pt idx="7">
                  <c:v>4.0425700000000004</c:v>
                </c:pt>
                <c:pt idx="8">
                  <c:v>4.0777400000000004</c:v>
                </c:pt>
                <c:pt idx="9">
                  <c:v>4.1152100000000003</c:v>
                </c:pt>
                <c:pt idx="10">
                  <c:v>4.15015</c:v>
                </c:pt>
                <c:pt idx="11">
                  <c:v>4.1444999999999999</c:v>
                </c:pt>
                <c:pt idx="12">
                  <c:v>4.1055900000000003</c:v>
                </c:pt>
                <c:pt idx="13">
                  <c:v>4.08148</c:v>
                </c:pt>
                <c:pt idx="14">
                  <c:v>4.0823999999999998</c:v>
                </c:pt>
                <c:pt idx="15">
                  <c:v>4.0889600000000002</c:v>
                </c:pt>
                <c:pt idx="16">
                  <c:v>4.0971200000000003</c:v>
                </c:pt>
                <c:pt idx="17">
                  <c:v>4.1125400000000001</c:v>
                </c:pt>
                <c:pt idx="18">
                  <c:v>4.1300100000000004</c:v>
                </c:pt>
                <c:pt idx="19">
                  <c:v>4.14534</c:v>
                </c:pt>
                <c:pt idx="20">
                  <c:v>4.1675399999999998</c:v>
                </c:pt>
                <c:pt idx="21">
                  <c:v>4.1867700000000001</c:v>
                </c:pt>
                <c:pt idx="22">
                  <c:v>4.1894400000000003</c:v>
                </c:pt>
                <c:pt idx="23">
                  <c:v>4.1799799999999996</c:v>
                </c:pt>
                <c:pt idx="24">
                  <c:v>4.1716600000000001</c:v>
                </c:pt>
                <c:pt idx="25">
                  <c:v>4.1697600000000001</c:v>
                </c:pt>
                <c:pt idx="26">
                  <c:v>4.17075</c:v>
                </c:pt>
                <c:pt idx="27">
                  <c:v>4.1746400000000001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F1B-485C-BA20-550098270BAB}"/>
            </c:ext>
          </c:extLst>
        </c:ser>
        <c:ser>
          <c:idx val="3"/>
          <c:order val="3"/>
          <c:tx>
            <c:strRef>
              <c:f>Data!$S$8</c:f>
              <c:strCache>
                <c:ptCount val="1"/>
                <c:pt idx="0">
                  <c:v>50|27|29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Data!$S$10:$S$39</c:f>
              <c:numCache>
                <c:formatCode>General</c:formatCode>
                <c:ptCount val="30"/>
                <c:pt idx="0">
                  <c:v>8.4833336666666662E-2</c:v>
                </c:pt>
                <c:pt idx="1">
                  <c:v>1.0848333366666667</c:v>
                </c:pt>
                <c:pt idx="2">
                  <c:v>2.0848333366666667</c:v>
                </c:pt>
                <c:pt idx="3">
                  <c:v>3.0848333366666663</c:v>
                </c:pt>
                <c:pt idx="4">
                  <c:v>4.0848333366666667</c:v>
                </c:pt>
                <c:pt idx="5">
                  <c:v>5.0848333366666667</c:v>
                </c:pt>
                <c:pt idx="6">
                  <c:v>6.0848333366666667</c:v>
                </c:pt>
                <c:pt idx="7">
                  <c:v>7.0848333366666658</c:v>
                </c:pt>
                <c:pt idx="8">
                  <c:v>8.0848333366666658</c:v>
                </c:pt>
                <c:pt idx="9">
                  <c:v>9.0848333366666658</c:v>
                </c:pt>
                <c:pt idx="10">
                  <c:v>10.084833336666666</c:v>
                </c:pt>
                <c:pt idx="11">
                  <c:v>11.084833336666666</c:v>
                </c:pt>
                <c:pt idx="12">
                  <c:v>12.084833336666666</c:v>
                </c:pt>
                <c:pt idx="13">
                  <c:v>13.084833336666668</c:v>
                </c:pt>
                <c:pt idx="14">
                  <c:v>14.084833336666666</c:v>
                </c:pt>
                <c:pt idx="15">
                  <c:v>15.084833336666664</c:v>
                </c:pt>
                <c:pt idx="16">
                  <c:v>16.084833336666666</c:v>
                </c:pt>
                <c:pt idx="17">
                  <c:v>17.084833336666666</c:v>
                </c:pt>
                <c:pt idx="18">
                  <c:v>18.084833336666666</c:v>
                </c:pt>
                <c:pt idx="19">
                  <c:v>19.084833336666666</c:v>
                </c:pt>
                <c:pt idx="20">
                  <c:v>20.084833336666666</c:v>
                </c:pt>
                <c:pt idx="21">
                  <c:v>21.084833336666666</c:v>
                </c:pt>
                <c:pt idx="22">
                  <c:v>22.084833336666666</c:v>
                </c:pt>
                <c:pt idx="23">
                  <c:v>23.084833336666666</c:v>
                </c:pt>
                <c:pt idx="24">
                  <c:v>24.084833336666669</c:v>
                </c:pt>
                <c:pt idx="25">
                  <c:v>25.084833336666666</c:v>
                </c:pt>
                <c:pt idx="26">
                  <c:v>26.084833336666666</c:v>
                </c:pt>
                <c:pt idx="27">
                  <c:v>27.084833336666666</c:v>
                </c:pt>
                <c:pt idx="28">
                  <c:v>28.084833336666662</c:v>
                </c:pt>
                <c:pt idx="29">
                  <c:v>29.083333333333332</c:v>
                </c:pt>
              </c:numCache>
            </c:numRef>
          </c:xVal>
          <c:yVal>
            <c:numRef>
              <c:f>Data!$T$10:$T$39</c:f>
              <c:numCache>
                <c:formatCode>General</c:formatCode>
                <c:ptCount val="30"/>
                <c:pt idx="0">
                  <c:v>3.5652699999999999</c:v>
                </c:pt>
                <c:pt idx="1">
                  <c:v>3.8406199999999999</c:v>
                </c:pt>
                <c:pt idx="2">
                  <c:v>3.9234800000000001</c:v>
                </c:pt>
                <c:pt idx="3">
                  <c:v>4.0105300000000002</c:v>
                </c:pt>
                <c:pt idx="4">
                  <c:v>4.0933099999999998</c:v>
                </c:pt>
                <c:pt idx="5">
                  <c:v>4.1634200000000003</c:v>
                </c:pt>
                <c:pt idx="6">
                  <c:v>4.1998199999999999</c:v>
                </c:pt>
                <c:pt idx="7">
                  <c:v>4.1232199999999999</c:v>
                </c:pt>
                <c:pt idx="8">
                  <c:v>4.0118299999999998</c:v>
                </c:pt>
                <c:pt idx="9">
                  <c:v>3.9958800000000001</c:v>
                </c:pt>
                <c:pt idx="10">
                  <c:v>4.0061</c:v>
                </c:pt>
                <c:pt idx="11">
                  <c:v>4.0210600000000003</c:v>
                </c:pt>
                <c:pt idx="12">
                  <c:v>4.0422700000000003</c:v>
                </c:pt>
                <c:pt idx="13">
                  <c:v>4.0624900000000004</c:v>
                </c:pt>
                <c:pt idx="14">
                  <c:v>4.0827</c:v>
                </c:pt>
                <c:pt idx="15">
                  <c:v>4.1024599999999998</c:v>
                </c:pt>
                <c:pt idx="16">
                  <c:v>4.1180300000000001</c:v>
                </c:pt>
                <c:pt idx="17">
                  <c:v>4.1399299999999997</c:v>
                </c:pt>
                <c:pt idx="18">
                  <c:v>4.1577000000000002</c:v>
                </c:pt>
                <c:pt idx="19">
                  <c:v>4.1728800000000001</c:v>
                </c:pt>
                <c:pt idx="20">
                  <c:v>4.1925699999999999</c:v>
                </c:pt>
                <c:pt idx="21">
                  <c:v>4.1998899999999999</c:v>
                </c:pt>
                <c:pt idx="22">
                  <c:v>4.2004999999999999</c:v>
                </c:pt>
                <c:pt idx="23">
                  <c:v>4.1998899999999999</c:v>
                </c:pt>
                <c:pt idx="24">
                  <c:v>4.2001200000000001</c:v>
                </c:pt>
                <c:pt idx="25">
                  <c:v>4.2006600000000001</c:v>
                </c:pt>
                <c:pt idx="26">
                  <c:v>4.1998199999999999</c:v>
                </c:pt>
                <c:pt idx="27">
                  <c:v>4.1998199999999999</c:v>
                </c:pt>
                <c:pt idx="28">
                  <c:v>4.1999700000000004</c:v>
                </c:pt>
                <c:pt idx="29">
                  <c:v>4.1998899999999999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F1B-485C-BA20-550098270BAB}"/>
            </c:ext>
          </c:extLst>
        </c:ser>
        <c:ser>
          <c:idx val="4"/>
          <c:order val="4"/>
          <c:tx>
            <c:strRef>
              <c:f>Data!$V$8</c:f>
              <c:strCache>
                <c:ptCount val="1"/>
                <c:pt idx="0">
                  <c:v>50|27|28</c:v>
                </c:pt>
              </c:strCache>
            </c:strRef>
          </c:tx>
          <c:spPr>
            <a:ln w="19050" cap="rnd">
              <a:solidFill>
                <a:srgbClr val="00206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Data!$V$10:$V$36</c:f>
              <c:numCache>
                <c:formatCode>General</c:formatCode>
                <c:ptCount val="27"/>
                <c:pt idx="0">
                  <c:v>8.4833336666666662E-2</c:v>
                </c:pt>
                <c:pt idx="1">
                  <c:v>1.0848333366666667</c:v>
                </c:pt>
                <c:pt idx="2">
                  <c:v>2.0848333366666667</c:v>
                </c:pt>
                <c:pt idx="3">
                  <c:v>3.0848333366666663</c:v>
                </c:pt>
                <c:pt idx="4">
                  <c:v>4.0848333366666667</c:v>
                </c:pt>
                <c:pt idx="5">
                  <c:v>5.0848333366666667</c:v>
                </c:pt>
                <c:pt idx="6">
                  <c:v>6.0848333366666667</c:v>
                </c:pt>
                <c:pt idx="7">
                  <c:v>7.0848333366666658</c:v>
                </c:pt>
                <c:pt idx="8">
                  <c:v>8.0848333366666658</c:v>
                </c:pt>
                <c:pt idx="9">
                  <c:v>9.0848333366666658</c:v>
                </c:pt>
                <c:pt idx="10">
                  <c:v>10.084833336666666</c:v>
                </c:pt>
                <c:pt idx="11">
                  <c:v>11.084833336666666</c:v>
                </c:pt>
                <c:pt idx="12">
                  <c:v>12.084833336666666</c:v>
                </c:pt>
                <c:pt idx="13">
                  <c:v>13.084833336666668</c:v>
                </c:pt>
                <c:pt idx="14">
                  <c:v>14.084833336666666</c:v>
                </c:pt>
                <c:pt idx="15">
                  <c:v>15.084833336666664</c:v>
                </c:pt>
                <c:pt idx="16">
                  <c:v>16.084833336666666</c:v>
                </c:pt>
                <c:pt idx="17">
                  <c:v>17.084833336666666</c:v>
                </c:pt>
                <c:pt idx="18">
                  <c:v>18.084833336666666</c:v>
                </c:pt>
                <c:pt idx="19">
                  <c:v>19.084833336666666</c:v>
                </c:pt>
                <c:pt idx="20">
                  <c:v>20.084833336666666</c:v>
                </c:pt>
                <c:pt idx="21">
                  <c:v>21.084833336666666</c:v>
                </c:pt>
                <c:pt idx="22">
                  <c:v>22.084833336666666</c:v>
                </c:pt>
                <c:pt idx="23">
                  <c:v>23.084833336666666</c:v>
                </c:pt>
                <c:pt idx="24">
                  <c:v>24.084833336666669</c:v>
                </c:pt>
                <c:pt idx="25">
                  <c:v>25.084833336666666</c:v>
                </c:pt>
                <c:pt idx="26">
                  <c:v>25.1205</c:v>
                </c:pt>
              </c:numCache>
            </c:numRef>
          </c:xVal>
          <c:yVal>
            <c:numRef>
              <c:f>Data!$W$10:$W$36</c:f>
              <c:numCache>
                <c:formatCode>General</c:formatCode>
                <c:ptCount val="27"/>
                <c:pt idx="0">
                  <c:v>3.5496300000000001</c:v>
                </c:pt>
                <c:pt idx="1">
                  <c:v>3.8468</c:v>
                </c:pt>
                <c:pt idx="2">
                  <c:v>3.94034</c:v>
                </c:pt>
                <c:pt idx="3">
                  <c:v>4.0357099999999999</c:v>
                </c:pt>
                <c:pt idx="4">
                  <c:v>4.1218399999999997</c:v>
                </c:pt>
                <c:pt idx="5">
                  <c:v>4.1937100000000003</c:v>
                </c:pt>
                <c:pt idx="6">
                  <c:v>4.1209300000000004</c:v>
                </c:pt>
                <c:pt idx="7">
                  <c:v>4.0155599999999998</c:v>
                </c:pt>
                <c:pt idx="8">
                  <c:v>3.99695</c:v>
                </c:pt>
                <c:pt idx="9">
                  <c:v>4.0090000000000003</c:v>
                </c:pt>
                <c:pt idx="10">
                  <c:v>4.0297599999999996</c:v>
                </c:pt>
                <c:pt idx="11">
                  <c:v>4.0547800000000001</c:v>
                </c:pt>
                <c:pt idx="12">
                  <c:v>4.0714100000000002</c:v>
                </c:pt>
                <c:pt idx="13">
                  <c:v>4.0875899999999996</c:v>
                </c:pt>
                <c:pt idx="14">
                  <c:v>4.1072699999999998</c:v>
                </c:pt>
                <c:pt idx="15">
                  <c:v>4.1306900000000004</c:v>
                </c:pt>
                <c:pt idx="16">
                  <c:v>4.1479400000000002</c:v>
                </c:pt>
                <c:pt idx="17">
                  <c:v>4.1631999999999998</c:v>
                </c:pt>
                <c:pt idx="18">
                  <c:v>4.1786799999999999</c:v>
                </c:pt>
                <c:pt idx="19">
                  <c:v>4.1954700000000003</c:v>
                </c:pt>
                <c:pt idx="20">
                  <c:v>4.2005800000000004</c:v>
                </c:pt>
                <c:pt idx="21">
                  <c:v>4.2001999999999997</c:v>
                </c:pt>
                <c:pt idx="22">
                  <c:v>4.2001999999999997</c:v>
                </c:pt>
                <c:pt idx="23">
                  <c:v>4.1998899999999999</c:v>
                </c:pt>
                <c:pt idx="24">
                  <c:v>4.2001999999999997</c:v>
                </c:pt>
                <c:pt idx="25">
                  <c:v>4.1999700000000004</c:v>
                </c:pt>
                <c:pt idx="26">
                  <c:v>4.2000500000000001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F1B-485C-BA20-550098270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454975"/>
        <c:axId val="2013407519"/>
      </c:scatterChart>
      <c:valAx>
        <c:axId val="1869454975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Data!$K$40</c:f>
              <c:strCache>
                <c:ptCount val="1"/>
                <c:pt idx="0">
                  <c:v>Time (minutes)</c:v>
                </c:pt>
              </c:strCache>
            </c:strRef>
          </c:tx>
          <c:layout>
            <c:manualLayout>
              <c:xMode val="edge"/>
              <c:yMode val="edge"/>
              <c:x val="0.41961808764514763"/>
              <c:y val="0.893288130650335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407519"/>
        <c:crosses val="autoZero"/>
        <c:crossBetween val="midCat"/>
      </c:valAx>
      <c:valAx>
        <c:axId val="201340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Data!$K$41</c:f>
              <c:strCache>
                <c:ptCount val="1"/>
                <c:pt idx="0">
                  <c:v>VBAT (V)</c:v>
                </c:pt>
              </c:strCache>
            </c:strRef>
          </c:tx>
          <c:layout>
            <c:manualLayout>
              <c:xMode val="edge"/>
              <c:yMode val="edge"/>
              <c:x val="3.4741784037558683E-2"/>
              <c:y val="0.363715368912219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45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365379797008942"/>
          <c:y val="0.49558180227471565"/>
          <c:w val="0.1737827715355805"/>
          <c:h val="0.25708773264137441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13</xdr:col>
          <xdr:colOff>0</xdr:colOff>
          <xdr:row>29</xdr:row>
          <xdr:rowOff>91440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6DF9394-257B-FB6B-FC3E-F693E51320F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I$48:$R$70" spid="_x0000_s205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09600" y="1543050"/>
              <a:ext cx="7315200" cy="3867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48</xdr:row>
      <xdr:rowOff>0</xdr:rowOff>
    </xdr:from>
    <xdr:to>
      <xdr:col>17</xdr:col>
      <xdr:colOff>0</xdr:colOff>
      <xdr:row>70</xdr:row>
      <xdr:rowOff>26670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896B4C9-0EDE-4AEC-E165-A55CFA3FCD2D}"/>
            </a:ext>
          </a:extLst>
        </xdr:cNvPr>
        <xdr:cNvGrpSpPr/>
      </xdr:nvGrpSpPr>
      <xdr:grpSpPr>
        <a:xfrm>
          <a:off x="5162550" y="8229600"/>
          <a:ext cx="6086475" cy="3796665"/>
          <a:chOff x="5162550" y="8229600"/>
          <a:chExt cx="6086475" cy="379857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14B97F91-14E0-A6EE-DEEB-1C23547C4196}"/>
              </a:ext>
            </a:extLst>
          </xdr:cNvPr>
          <xdr:cNvGraphicFramePr/>
        </xdr:nvGraphicFramePr>
        <xdr:xfrm>
          <a:off x="5162550" y="8229600"/>
          <a:ext cx="608647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R$1">
        <xdr:nvSpPr>
          <xdr:cNvPr id="3" name="TextBox 2">
            <a:extLst>
              <a:ext uri="{FF2B5EF4-FFF2-40B4-BE49-F238E27FC236}">
                <a16:creationId xmlns:a16="http://schemas.microsoft.com/office/drawing/2014/main" id="{2C36FC94-4CB2-77A3-1BE7-1EDFCEC2FA3C}"/>
              </a:ext>
            </a:extLst>
          </xdr:cNvPr>
          <xdr:cNvSpPr txBox="1"/>
        </xdr:nvSpPr>
        <xdr:spPr>
          <a:xfrm>
            <a:off x="8033384" y="9614534"/>
            <a:ext cx="2747012" cy="697231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fld id="{C74842AC-2BC5-4679-B32B-CA5E01538D02}" type="TxLink">
              <a:rPr lang="en-US" sz="900" b="0" i="0" u="none" strike="noStrike">
                <a:solidFill>
                  <a:srgbClr val="000000"/>
                </a:solidFill>
                <a:latin typeface="Consolas"/>
              </a:rPr>
              <a:t>Config: 40|27|25, vFinal = 3.876 V → 70.5%
Config: 50|27|25, vFinal = 3.977 V → 81.4%
Config: 50|27|27, vFinal = 3.980 V → 81.7%
Config: 50|27|28, vFinal = 4.026 V → 86.3%
Config: 50|27|29, vFinal = 4.020 V → 85.7%</a:t>
            </a:fld>
            <a:endParaRPr lang="en-US" sz="105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B6ACCEC9-D11A-ECFE-41F2-D7BC456B1978}"/>
              </a:ext>
            </a:extLst>
          </xdr:cNvPr>
          <xdr:cNvSpPr txBox="1"/>
        </xdr:nvSpPr>
        <xdr:spPr>
          <a:xfrm>
            <a:off x="5634990" y="10717530"/>
            <a:ext cx="4791075" cy="11010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tabLst>
                <a:tab pos="457200" algn="l"/>
              </a:tabLst>
            </a:pPr>
            <a:r>
              <a:rPr lang="en-US" sz="1000" b="1"/>
              <a:t>Legend</a:t>
            </a:r>
          </a:p>
          <a:p>
            <a:pPr>
              <a:tabLst>
                <a:tab pos="457200" algn="l"/>
                <a:tab pos="914400" algn="l"/>
              </a:tabLst>
            </a:pPr>
            <a:r>
              <a:rPr lang="en-US" sz="1000" b="0"/>
              <a:t>	Config</a:t>
            </a:r>
            <a:r>
              <a:rPr lang="en-US" sz="1000" b="1" baseline="0"/>
              <a:t> </a:t>
            </a:r>
            <a:r>
              <a:rPr lang="en-US" sz="1000" b="1" baseline="0">
                <a:sym typeface="Symbol" panose="05050102010706020507" pitchFamily="18" charset="2"/>
              </a:rPr>
              <a:t></a:t>
            </a:r>
            <a:r>
              <a:rPr lang="en-US" sz="1000" b="0" baseline="0">
                <a:sym typeface="Symbol" panose="05050102010706020507" pitchFamily="18" charset="2"/>
              </a:rPr>
              <a:t> CC Current | CV Termination Current | Cycle Time</a:t>
            </a:r>
          </a:p>
          <a:p>
            <a:pPr>
              <a:tabLst>
                <a:tab pos="457200" algn="l"/>
                <a:tab pos="1143000" algn="l"/>
              </a:tabLst>
            </a:pPr>
            <a:r>
              <a:rPr lang="en-US" sz="1000" b="0" baseline="0">
                <a:sym typeface="Symbol" panose="05050102010706020507" pitchFamily="18" charset="2"/>
              </a:rPr>
              <a:t>	Example: 	40|27|25</a:t>
            </a:r>
          </a:p>
          <a:p>
            <a:pPr>
              <a:tabLst>
                <a:tab pos="457200" algn="l"/>
                <a:tab pos="1143000" algn="l"/>
              </a:tabLst>
            </a:pPr>
            <a:r>
              <a:rPr lang="en-US" sz="1000" b="0" baseline="0">
                <a:sym typeface="Symbol" panose="05050102010706020507" pitchFamily="18" charset="2"/>
              </a:rPr>
              <a:t>		 CC Current = 40 mA</a:t>
            </a:r>
          </a:p>
          <a:p>
            <a:pPr>
              <a:tabLst>
                <a:tab pos="457200" algn="l"/>
                <a:tab pos="1143000" algn="l"/>
              </a:tabLst>
            </a:pPr>
            <a:r>
              <a:rPr lang="en-US" sz="1000" b="0" baseline="0">
                <a:sym typeface="Symbol" panose="05050102010706020507" pitchFamily="18" charset="2"/>
              </a:rPr>
              <a:t>		 CV Termination Current = 27 mA</a:t>
            </a:r>
          </a:p>
          <a:p>
            <a:pPr>
              <a:tabLst>
                <a:tab pos="457200" algn="l"/>
                <a:tab pos="1143000" algn="l"/>
              </a:tabLst>
            </a:pPr>
            <a:r>
              <a:rPr lang="en-US" sz="1000" b="0" baseline="0">
                <a:sym typeface="Symbol" panose="05050102010706020507" pitchFamily="18" charset="2"/>
              </a:rPr>
              <a:t>		 Cycle Time = 25 minutes</a:t>
            </a:r>
            <a:endParaRPr lang="en-US" sz="1000" b="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85D803AC-1D6D-6D20-1435-B9DDE94C476C}"/>
              </a:ext>
            </a:extLst>
          </xdr:cNvPr>
          <xdr:cNvSpPr txBox="1"/>
        </xdr:nvSpPr>
        <xdr:spPr>
          <a:xfrm>
            <a:off x="8822057" y="11590020"/>
            <a:ext cx="1817368" cy="438150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900"/>
              <a:t>V</a:t>
            </a:r>
            <a:r>
              <a:rPr lang="en-US" sz="900" baseline="-25000"/>
              <a:t>Final</a:t>
            </a:r>
            <a:r>
              <a:rPr lang="en-US" sz="900" baseline="0"/>
              <a:t> is the battery voltage measured 20 minutes after charging ceased.</a:t>
            </a:r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3A149E-325E-4B40-8883-016CD3CFB37C}" autoFormatId="16" applyNumberFormats="0" applyBorderFormats="0" applyFontFormats="0" applyPatternFormats="0" applyAlignmentFormats="0" applyWidthHeightFormats="0">
  <queryTableRefresh nextId="8">
    <queryTableFields count="7">
      <queryTableField id="1" name="BAT" tableColumnId="1"/>
      <queryTableField id="2" name="CC" tableColumnId="2"/>
      <queryTableField id="3" name="CV" tableColumnId="3"/>
      <queryTableField id="4" name="TCycle" tableColumnId="4"/>
      <queryTableField id="5" name="Time_Running" tableColumnId="5"/>
      <queryTableField id="6" name="Amps" tableColumnId="6"/>
      <queryTableField id="7" name="Vol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FD3FC9-4120-4D6B-8960-8C6E490FD273}" name="Data" displayName="Data" ref="A1:G138" tableType="queryTable" totalsRowShown="0">
  <autoFilter ref="A1:G138" xr:uid="{49FD3FC9-4120-4D6B-8960-8C6E490FD273}"/>
  <tableColumns count="7">
    <tableColumn id="1" xr3:uid="{0C635097-C6AC-4AA3-B368-BE23B29694C8}" uniqueName="1" name="BAT" queryTableFieldId="1" dataDxfId="0"/>
    <tableColumn id="2" xr3:uid="{98193661-E354-4E68-BAA5-F91F64A8AC0C}" uniqueName="2" name="CC" queryTableFieldId="2"/>
    <tableColumn id="3" xr3:uid="{6BD8F458-1FF4-4DBC-B3DE-F8B7BC244BCC}" uniqueName="3" name="CV" queryTableFieldId="3"/>
    <tableColumn id="4" xr3:uid="{10A7D933-522E-460F-B991-733D93F35337}" uniqueName="4" name="TCycle" queryTableFieldId="4"/>
    <tableColumn id="5" xr3:uid="{D980EEA9-FE56-4220-8E24-AA29AA9922BC}" uniqueName="5" name="Time_Running" queryTableFieldId="5"/>
    <tableColumn id="6" xr3:uid="{5C10959E-D9E5-4830-B9A7-C55DD35A62DA}" uniqueName="6" name="Amps" queryTableFieldId="6"/>
    <tableColumn id="7" xr3:uid="{B16B10A6-E44C-4233-A62D-D36F4D079ECF}" uniqueName="7" name="Volt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68A219-7556-415D-AE05-2EF4A14D0A6A}" name="Table4" displayName="Table4" ref="O7:Q108" totalsRowShown="0">
  <autoFilter ref="O7:Q108" xr:uid="{DA68A219-7556-415D-AE05-2EF4A14D0A6A}"/>
  <sortState xmlns:xlrd2="http://schemas.microsoft.com/office/spreadsheetml/2017/richdata2" ref="O8:Q108">
    <sortCondition ref="P7:P108"/>
  </sortState>
  <tableColumns count="3">
    <tableColumn id="1" xr3:uid="{E3438EEF-3EB5-43DF-B79F-5C72B5EA548C}" name="SOC (%)" dataDxfId="1" dataCellStyle="Percent"/>
    <tableColumn id="2" xr3:uid="{2FD85976-93CF-461F-8856-555DFF8ED897}" name="VBAT (V)"/>
    <tableColumn id="3" xr3:uid="{11EFE7D3-0155-47F9-ABE6-178A57FBC536}" name="VHA (V)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D5"/>
  <sheetViews>
    <sheetView tabSelected="1" workbookViewId="0">
      <selection activeCell="Q8" sqref="Q8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57</v>
      </c>
      <c r="C2" s="2"/>
      <c r="D2" s="2"/>
    </row>
    <row r="3" spans="1:4" x14ac:dyDescent="0.25">
      <c r="A3" s="1" t="s">
        <v>3</v>
      </c>
      <c r="B3" s="2" t="s">
        <v>55</v>
      </c>
      <c r="C3" s="2"/>
      <c r="D3" s="2"/>
    </row>
    <row r="5" spans="1:4" ht="14.4" x14ac:dyDescent="0.3">
      <c r="A5" s="4" t="s">
        <v>58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4E6D-2D2E-4E9D-A8D2-56108B35EBE4}">
  <sheetPr>
    <tabColor rgb="FFFF9999"/>
  </sheetPr>
  <dimension ref="A1:W138"/>
  <sheetViews>
    <sheetView showGridLines="0" topLeftCell="B29" workbookViewId="0">
      <selection activeCell="I47" sqref="I47"/>
    </sheetView>
  </sheetViews>
  <sheetFormatPr defaultRowHeight="13.2" x14ac:dyDescent="0.25"/>
  <cols>
    <col min="1" max="1" width="6.21875" bestFit="1" customWidth="1"/>
    <col min="2" max="3" width="5.21875" bestFit="1" customWidth="1"/>
    <col min="4" max="4" width="9.21875" bestFit="1" customWidth="1"/>
    <col min="5" max="5" width="15.33203125" bestFit="1" customWidth="1"/>
    <col min="6" max="6" width="8" bestFit="1" customWidth="1"/>
    <col min="7" max="7" width="8.21875" bestFit="1" customWidth="1"/>
    <col min="15" max="15" width="16.44140625" customWidth="1"/>
    <col min="16" max="16" width="19" customWidth="1"/>
  </cols>
  <sheetData>
    <row r="1" spans="1:23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J1" t="s">
        <v>48</v>
      </c>
      <c r="K1" t="s">
        <v>49</v>
      </c>
      <c r="L1" t="s">
        <v>41</v>
      </c>
      <c r="R1" t="str">
        <f ca="1">_xlfn.TEXTJOIN(CHAR(10),TRUE,_xlfn.ANCHORARRAY($O$2))</f>
        <v>Config: 40|27|25, vFinal = 3.876 V → 70.5%
Config: 50|27|25, vFinal = 3.977 V → 81.4%
Config: 50|27|27, vFinal = 3.980 V → 81.7%
Config: 50|27|28, vFinal = 4.026 V → 86.3%
Config: 50|27|29, vFinal = 4.020 V → 85.7%</v>
      </c>
    </row>
    <row r="2" spans="1:23" x14ac:dyDescent="0.25">
      <c r="A2" s="15" t="s">
        <v>40</v>
      </c>
      <c r="B2">
        <v>40</v>
      </c>
      <c r="C2">
        <v>27</v>
      </c>
      <c r="D2">
        <v>25</v>
      </c>
      <c r="E2">
        <v>8.4833336666666662E-2</v>
      </c>
      <c r="F2">
        <v>1.4999999999999999E-4</v>
      </c>
      <c r="G2">
        <v>3.5370400000000002</v>
      </c>
      <c r="J2" cm="1">
        <f t="array" ref="J2:L6">_xlfn._xlws.SORT(_xlfn.UNIQUE(Data[[CC]:[TCycle]]))</f>
        <v>40</v>
      </c>
      <c r="K2">
        <v>27</v>
      </c>
      <c r="L2">
        <v>25</v>
      </c>
      <c r="M2" t="str" cm="1">
        <f t="array" ref="M2:M6">_xlfn.BYROW(_xlfn.ANCHORARRAY($J$2),_xlfn.LAMBDA(_xlpm.x,_xlfn.TEXTJOIN("|",,_xlpm.x)))</f>
        <v>40|27|25</v>
      </c>
      <c r="N2" s="16">
        <v>3.8759999999999999</v>
      </c>
      <c r="O2" t="str" cm="1">
        <f t="array" aca="1" ref="O2:O6" ca="1">_xlfn.BYROW(_xlfn.ANCHORARRAY($M$2),_xlfn.LAMBDA(_xlpm.x,"Config: "&amp;_xlpm.x&amp;", vFinal = "&amp;TEXT(_xlfn.XLOOKUP(_xlpm.x,_xlfn.ANCHORARRAY($M$2),_nVolts),"0.000 V")&amp;TEXT(_xlfn.XLOOKUP(_xlpm.x,_xlfn.ANCHORARRAY($M$2),_xlfn.ANCHORARRAY($Q$2))," → 0.0%")))</f>
        <v>Config: 40|27|25, vFinal = 3.876 V → 70.5%</v>
      </c>
      <c r="Q2" s="17" cm="1">
        <f t="array" aca="1" ref="Q2:Q6" ca="1">_xlfn.BYROW(_nVolts,fSOC)</f>
        <v>0.70472222222222269</v>
      </c>
    </row>
    <row r="3" spans="1:23" x14ac:dyDescent="0.25">
      <c r="A3" s="15" t="s">
        <v>40</v>
      </c>
      <c r="B3">
        <v>40</v>
      </c>
      <c r="C3">
        <v>27</v>
      </c>
      <c r="D3">
        <v>25</v>
      </c>
      <c r="E3">
        <v>1.0848333366666667</v>
      </c>
      <c r="F3">
        <v>0.04</v>
      </c>
      <c r="G3">
        <v>3.7576900000000002</v>
      </c>
      <c r="J3">
        <v>50</v>
      </c>
      <c r="K3">
        <v>27</v>
      </c>
      <c r="L3">
        <v>25</v>
      </c>
      <c r="M3" t="str">
        <v>50|27|25</v>
      </c>
      <c r="N3" s="16">
        <v>3.9769999999999999</v>
      </c>
      <c r="O3" t="str">
        <f ca="1"/>
        <v>Config: 50|27|25, vFinal = 3.977 V → 81.4%</v>
      </c>
      <c r="Q3" s="17">
        <f ca="1"/>
        <v>0.81379999999999963</v>
      </c>
    </row>
    <row r="4" spans="1:23" x14ac:dyDescent="0.25">
      <c r="A4" s="15" t="s">
        <v>40</v>
      </c>
      <c r="B4">
        <v>40</v>
      </c>
      <c r="C4">
        <v>27</v>
      </c>
      <c r="D4">
        <v>25</v>
      </c>
      <c r="E4">
        <v>2.0848333366666667</v>
      </c>
      <c r="F4">
        <v>0.04</v>
      </c>
      <c r="G4">
        <v>3.80613</v>
      </c>
      <c r="J4">
        <v>50</v>
      </c>
      <c r="K4">
        <v>27</v>
      </c>
      <c r="L4">
        <v>27</v>
      </c>
      <c r="M4" t="str">
        <v>50|27|27</v>
      </c>
      <c r="N4" s="16">
        <v>3.98</v>
      </c>
      <c r="O4" t="str">
        <f ca="1"/>
        <v>Config: 50|27|27, vFinal = 3.980 V → 81.7%</v>
      </c>
      <c r="Q4" s="17">
        <f ca="1"/>
        <v>0.8167999999999993</v>
      </c>
    </row>
    <row r="5" spans="1:23" x14ac:dyDescent="0.25">
      <c r="A5" s="15" t="s">
        <v>40</v>
      </c>
      <c r="B5">
        <v>40</v>
      </c>
      <c r="C5">
        <v>27</v>
      </c>
      <c r="D5">
        <v>25</v>
      </c>
      <c r="E5">
        <v>3.0848333366666663</v>
      </c>
      <c r="F5">
        <v>0.04</v>
      </c>
      <c r="G5">
        <v>3.8473299999999999</v>
      </c>
      <c r="J5">
        <v>50</v>
      </c>
      <c r="K5">
        <v>27</v>
      </c>
      <c r="L5">
        <v>28</v>
      </c>
      <c r="M5" t="str">
        <v>50|27|28</v>
      </c>
      <c r="N5" s="16">
        <v>4.0259999999999998</v>
      </c>
      <c r="O5" t="str">
        <f ca="1"/>
        <v>Config: 50|27|28, vFinal = 4.026 V → 86.3%</v>
      </c>
      <c r="Q5" s="17">
        <f ca="1"/>
        <v>0.86259259259259258</v>
      </c>
    </row>
    <row r="6" spans="1:23" x14ac:dyDescent="0.25">
      <c r="A6" s="15" t="s">
        <v>40</v>
      </c>
      <c r="B6">
        <v>40</v>
      </c>
      <c r="C6">
        <v>27</v>
      </c>
      <c r="D6">
        <v>25</v>
      </c>
      <c r="E6">
        <v>4.0848333366666667</v>
      </c>
      <c r="F6">
        <v>0.04</v>
      </c>
      <c r="G6">
        <v>3.8918900000000001</v>
      </c>
      <c r="J6">
        <v>50</v>
      </c>
      <c r="K6">
        <v>27</v>
      </c>
      <c r="L6">
        <v>29</v>
      </c>
      <c r="M6" t="str">
        <v>50|27|29</v>
      </c>
      <c r="N6" s="16">
        <v>4.0199999999999996</v>
      </c>
      <c r="O6" t="str">
        <f ca="1"/>
        <v>Config: 50|27|29, vFinal = 4.020 V → 85.7%</v>
      </c>
      <c r="Q6" s="17">
        <f ca="1"/>
        <v>0.8565957446808512</v>
      </c>
    </row>
    <row r="7" spans="1:23" x14ac:dyDescent="0.25">
      <c r="A7" s="15" t="s">
        <v>40</v>
      </c>
      <c r="B7">
        <v>40</v>
      </c>
      <c r="C7">
        <v>27</v>
      </c>
      <c r="D7">
        <v>25</v>
      </c>
      <c r="E7">
        <v>5.0848333366666667</v>
      </c>
      <c r="F7">
        <v>3.9989999999999998E-2</v>
      </c>
      <c r="G7">
        <v>3.94041</v>
      </c>
    </row>
    <row r="8" spans="1:23" x14ac:dyDescent="0.25">
      <c r="A8" s="15" t="s">
        <v>40</v>
      </c>
      <c r="B8">
        <v>40</v>
      </c>
      <c r="C8">
        <v>27</v>
      </c>
      <c r="D8">
        <v>25</v>
      </c>
      <c r="E8">
        <v>6.0848333366666667</v>
      </c>
      <c r="F8">
        <v>0.04</v>
      </c>
      <c r="G8">
        <v>3.9897800000000001</v>
      </c>
      <c r="J8" t="s">
        <v>50</v>
      </c>
      <c r="M8" t="s">
        <v>51</v>
      </c>
      <c r="P8" t="s">
        <v>52</v>
      </c>
      <c r="S8" t="s">
        <v>53</v>
      </c>
      <c r="V8" t="s">
        <v>56</v>
      </c>
    </row>
    <row r="9" spans="1:23" x14ac:dyDescent="0.25">
      <c r="A9" s="15" t="s">
        <v>40</v>
      </c>
      <c r="B9">
        <v>40</v>
      </c>
      <c r="C9">
        <v>27</v>
      </c>
      <c r="D9">
        <v>25</v>
      </c>
      <c r="E9">
        <v>7.0848333366666658</v>
      </c>
      <c r="F9">
        <v>0.04</v>
      </c>
      <c r="G9">
        <v>4.0382199999999999</v>
      </c>
      <c r="J9" t="s">
        <v>41</v>
      </c>
      <c r="K9" t="s">
        <v>42</v>
      </c>
      <c r="M9" t="s">
        <v>41</v>
      </c>
      <c r="N9" t="s">
        <v>42</v>
      </c>
      <c r="P9" t="s">
        <v>41</v>
      </c>
      <c r="Q9" t="s">
        <v>42</v>
      </c>
      <c r="S9" t="s">
        <v>41</v>
      </c>
      <c r="T9" t="s">
        <v>42</v>
      </c>
      <c r="V9" t="s">
        <v>41</v>
      </c>
      <c r="W9" t="s">
        <v>42</v>
      </c>
    </row>
    <row r="10" spans="1:23" x14ac:dyDescent="0.25">
      <c r="A10" s="15" t="s">
        <v>40</v>
      </c>
      <c r="B10">
        <v>40</v>
      </c>
      <c r="C10">
        <v>27</v>
      </c>
      <c r="D10">
        <v>25</v>
      </c>
      <c r="E10">
        <v>8.0848333366666658</v>
      </c>
      <c r="F10">
        <v>4.0009999999999997E-2</v>
      </c>
      <c r="G10">
        <v>4.0843800000000003</v>
      </c>
      <c r="J10" s="16" cm="1">
        <f t="array" ref="J10:K35">_xlfn.CHOOSECOLS(_xlfn._xlws.FILTER(Data[],(Data[CC]=J2)*(Data[CV]=K2)*(Data[TCycle]=L2)),5,7)</f>
        <v>8.4833336666666662E-2</v>
      </c>
      <c r="K10" s="16">
        <v>3.5370400000000002</v>
      </c>
      <c r="M10" s="16" cm="1">
        <f t="array" ref="M10:N35">_xlfn.CHOOSECOLS(_xlfn._xlws.FILTER(Data[],(Data[CC]=J3)*(Data[CV]=K3)*(Data[TCycle]=L3)),5,7)</f>
        <v>8.4833336666666662E-2</v>
      </c>
      <c r="N10" s="16">
        <v>3.5237699999999998</v>
      </c>
      <c r="P10" cm="1">
        <f t="array" ref="P10:Q37">_xlfn.CHOOSECOLS(_xlfn._xlws.FILTER(Data[],(Data[CC]=J4)*(Data[CV]=K4)*(Data[TCycle]=L4)),5,7)</f>
        <v>8.4833336666666662E-2</v>
      </c>
      <c r="Q10">
        <v>3.5243000000000002</v>
      </c>
      <c r="S10" cm="1">
        <f t="array" ref="S10:T39">_xlfn.CHOOSECOLS(_xlfn._xlws.FILTER(Data[],(Data[CC]=J6)*(Data[CV]=K6)*(Data[TCycle]=L6)),5,7)</f>
        <v>8.4833336666666662E-2</v>
      </c>
      <c r="T10">
        <v>3.5652699999999999</v>
      </c>
      <c r="V10" cm="1">
        <f t="array" ref="V10:W36">_xlfn.CHOOSECOLS(_xlfn._xlws.FILTER(Data[],(Data[CC]=J5)*(Data[CV]=K5)*(Data[TCycle]=L5)),5,7)</f>
        <v>8.4833336666666662E-2</v>
      </c>
      <c r="W10">
        <v>3.5496300000000001</v>
      </c>
    </row>
    <row r="11" spans="1:23" x14ac:dyDescent="0.25">
      <c r="A11" s="15" t="s">
        <v>40</v>
      </c>
      <c r="B11">
        <v>40</v>
      </c>
      <c r="C11">
        <v>27</v>
      </c>
      <c r="D11">
        <v>25</v>
      </c>
      <c r="E11">
        <v>9.0848333366666658</v>
      </c>
      <c r="F11">
        <v>0.04</v>
      </c>
      <c r="G11">
        <v>4.1267300000000002</v>
      </c>
      <c r="J11" s="16">
        <v>1.0848333366666667</v>
      </c>
      <c r="K11" s="16">
        <v>3.7576900000000002</v>
      </c>
      <c r="M11" s="16">
        <v>1.0848333366666667</v>
      </c>
      <c r="N11" s="16">
        <v>3.7813400000000001</v>
      </c>
      <c r="P11">
        <v>1.0848333366666667</v>
      </c>
      <c r="Q11">
        <v>3.7740100000000001</v>
      </c>
      <c r="S11">
        <v>1.0848333366666667</v>
      </c>
      <c r="T11">
        <v>3.8406199999999999</v>
      </c>
      <c r="V11">
        <v>1.0848333366666667</v>
      </c>
      <c r="W11">
        <v>3.8468</v>
      </c>
    </row>
    <row r="12" spans="1:23" x14ac:dyDescent="0.25">
      <c r="A12" s="15" t="s">
        <v>40</v>
      </c>
      <c r="B12">
        <v>40</v>
      </c>
      <c r="C12">
        <v>27</v>
      </c>
      <c r="D12">
        <v>25</v>
      </c>
      <c r="E12">
        <v>10.084833336666666</v>
      </c>
      <c r="F12">
        <v>0.04</v>
      </c>
      <c r="G12">
        <v>4.16587</v>
      </c>
      <c r="J12" s="16">
        <v>2.0848333366666667</v>
      </c>
      <c r="K12" s="16">
        <v>3.80613</v>
      </c>
      <c r="M12" s="16">
        <v>2.0848333366666667</v>
      </c>
      <c r="N12" s="16">
        <v>3.8294800000000002</v>
      </c>
      <c r="P12">
        <v>2.0848333366666667</v>
      </c>
      <c r="Q12">
        <v>3.8301699999999999</v>
      </c>
      <c r="S12">
        <v>2.0848333366666667</v>
      </c>
      <c r="T12">
        <v>3.9234800000000001</v>
      </c>
      <c r="V12">
        <v>2.0848333366666667</v>
      </c>
      <c r="W12">
        <v>3.94034</v>
      </c>
    </row>
    <row r="13" spans="1:23" x14ac:dyDescent="0.25">
      <c r="A13" s="15" t="s">
        <v>40</v>
      </c>
      <c r="B13">
        <v>40</v>
      </c>
      <c r="C13">
        <v>27</v>
      </c>
      <c r="D13">
        <v>25</v>
      </c>
      <c r="E13">
        <v>11.084833336666666</v>
      </c>
      <c r="F13">
        <v>3.8530000000000002E-2</v>
      </c>
      <c r="G13">
        <v>4.2000500000000001</v>
      </c>
      <c r="J13" s="16">
        <v>3.0848333366666663</v>
      </c>
      <c r="K13" s="16">
        <v>3.8473299999999999</v>
      </c>
      <c r="M13" s="16">
        <v>3.0848333366666663</v>
      </c>
      <c r="N13" s="16">
        <v>3.8713700000000002</v>
      </c>
      <c r="P13">
        <v>3.0848333366666663</v>
      </c>
      <c r="Q13">
        <v>3.8788399999999998</v>
      </c>
      <c r="S13">
        <v>3.0848333366666663</v>
      </c>
      <c r="T13">
        <v>4.0105300000000002</v>
      </c>
      <c r="V13">
        <v>3.0848333366666663</v>
      </c>
      <c r="W13">
        <v>4.0357099999999999</v>
      </c>
    </row>
    <row r="14" spans="1:23" x14ac:dyDescent="0.25">
      <c r="A14" s="15" t="s">
        <v>40</v>
      </c>
      <c r="B14">
        <v>40</v>
      </c>
      <c r="C14">
        <v>27</v>
      </c>
      <c r="D14">
        <v>25</v>
      </c>
      <c r="E14">
        <v>12.084833336666666</v>
      </c>
      <c r="F14">
        <v>0.04</v>
      </c>
      <c r="G14">
        <v>4.1992099999999999</v>
      </c>
      <c r="J14" s="16">
        <v>4.0848333366666667</v>
      </c>
      <c r="K14" s="16">
        <v>3.8918900000000001</v>
      </c>
      <c r="M14" s="16">
        <v>4.0848333366666667</v>
      </c>
      <c r="N14" s="16">
        <v>3.91432</v>
      </c>
      <c r="P14">
        <v>4.0848333366666667</v>
      </c>
      <c r="Q14">
        <v>3.9285899999999998</v>
      </c>
      <c r="S14">
        <v>4.0848333366666667</v>
      </c>
      <c r="T14">
        <v>4.0933099999999998</v>
      </c>
      <c r="V14">
        <v>4.0848333366666667</v>
      </c>
      <c r="W14">
        <v>4.1218399999999997</v>
      </c>
    </row>
    <row r="15" spans="1:23" x14ac:dyDescent="0.25">
      <c r="A15" s="15" t="s">
        <v>40</v>
      </c>
      <c r="B15">
        <v>40</v>
      </c>
      <c r="C15">
        <v>27</v>
      </c>
      <c r="D15">
        <v>25</v>
      </c>
      <c r="E15">
        <v>13.084833336666668</v>
      </c>
      <c r="F15">
        <v>3.9989999999999998E-2</v>
      </c>
      <c r="G15">
        <v>4.0619500000000004</v>
      </c>
      <c r="J15" s="16">
        <v>5.0848333366666667</v>
      </c>
      <c r="K15" s="16">
        <v>3.94041</v>
      </c>
      <c r="M15" s="16">
        <v>5.0848333366666667</v>
      </c>
      <c r="N15" s="16">
        <v>3.9567399999999999</v>
      </c>
      <c r="P15">
        <v>5.0848333366666667</v>
      </c>
      <c r="Q15">
        <v>3.9735999999999998</v>
      </c>
      <c r="S15">
        <v>5.0848333366666667</v>
      </c>
      <c r="T15">
        <v>4.1634200000000003</v>
      </c>
      <c r="V15">
        <v>5.0848333366666667</v>
      </c>
      <c r="W15">
        <v>4.1937100000000003</v>
      </c>
    </row>
    <row r="16" spans="1:23" x14ac:dyDescent="0.25">
      <c r="A16" s="15" t="s">
        <v>40</v>
      </c>
      <c r="B16">
        <v>40</v>
      </c>
      <c r="C16">
        <v>27</v>
      </c>
      <c r="D16">
        <v>25</v>
      </c>
      <c r="E16">
        <v>14.084833336666666</v>
      </c>
      <c r="F16">
        <v>4.0009999999999997E-2</v>
      </c>
      <c r="G16">
        <v>3.98672</v>
      </c>
      <c r="J16" s="16">
        <v>6.0848333366666667</v>
      </c>
      <c r="K16" s="16">
        <v>3.9897800000000001</v>
      </c>
      <c r="M16" s="16">
        <v>6.0848333366666667</v>
      </c>
      <c r="N16" s="16">
        <v>3.9916800000000001</v>
      </c>
      <c r="P16">
        <v>6.0848333366666667</v>
      </c>
      <c r="Q16">
        <v>4.0093100000000002</v>
      </c>
      <c r="S16">
        <v>6.0848333366666667</v>
      </c>
      <c r="T16">
        <v>4.1998199999999999</v>
      </c>
      <c r="V16">
        <v>6.0848333366666667</v>
      </c>
      <c r="W16">
        <v>4.1209300000000004</v>
      </c>
    </row>
    <row r="17" spans="1:23" x14ac:dyDescent="0.25">
      <c r="A17" s="15" t="s">
        <v>40</v>
      </c>
      <c r="B17">
        <v>40</v>
      </c>
      <c r="C17">
        <v>27</v>
      </c>
      <c r="D17">
        <v>25</v>
      </c>
      <c r="E17">
        <v>15.084833336666664</v>
      </c>
      <c r="F17">
        <v>3.9989999999999998E-2</v>
      </c>
      <c r="G17">
        <v>3.96719</v>
      </c>
      <c r="J17" s="16">
        <v>7.0848333366666658</v>
      </c>
      <c r="K17" s="16">
        <v>4.0382199999999999</v>
      </c>
      <c r="M17" s="16">
        <v>7.0848333366666658</v>
      </c>
      <c r="N17" s="16">
        <v>4.0215199999999998</v>
      </c>
      <c r="P17">
        <v>7.0848333366666658</v>
      </c>
      <c r="Q17">
        <v>4.0425700000000004</v>
      </c>
      <c r="S17">
        <v>7.0848333366666658</v>
      </c>
      <c r="T17">
        <v>4.1232199999999999</v>
      </c>
      <c r="V17">
        <v>7.0848333366666658</v>
      </c>
      <c r="W17">
        <v>4.0155599999999998</v>
      </c>
    </row>
    <row r="18" spans="1:23" x14ac:dyDescent="0.25">
      <c r="A18" s="15" t="s">
        <v>40</v>
      </c>
      <c r="B18">
        <v>40</v>
      </c>
      <c r="C18">
        <v>27</v>
      </c>
      <c r="D18">
        <v>25</v>
      </c>
      <c r="E18">
        <v>16.084833336666666</v>
      </c>
      <c r="F18">
        <v>0.04</v>
      </c>
      <c r="G18">
        <v>3.9581900000000001</v>
      </c>
      <c r="J18" s="16">
        <v>8.0848333366666658</v>
      </c>
      <c r="K18" s="16">
        <v>4.0843800000000003</v>
      </c>
      <c r="M18" s="16">
        <v>8.0848333366666658</v>
      </c>
      <c r="N18" s="16">
        <v>4.0529500000000001</v>
      </c>
      <c r="P18">
        <v>8.0848333366666658</v>
      </c>
      <c r="Q18">
        <v>4.0777400000000004</v>
      </c>
      <c r="S18">
        <v>8.0848333366666658</v>
      </c>
      <c r="T18">
        <v>4.0118299999999998</v>
      </c>
      <c r="V18">
        <v>8.0848333366666658</v>
      </c>
      <c r="W18">
        <v>3.99695</v>
      </c>
    </row>
    <row r="19" spans="1:23" x14ac:dyDescent="0.25">
      <c r="A19" s="15" t="s">
        <v>40</v>
      </c>
      <c r="B19">
        <v>40</v>
      </c>
      <c r="C19">
        <v>27</v>
      </c>
      <c r="D19">
        <v>25</v>
      </c>
      <c r="E19">
        <v>17.084833336666666</v>
      </c>
      <c r="F19">
        <v>0.04</v>
      </c>
      <c r="G19">
        <v>3.9575</v>
      </c>
      <c r="J19" s="16">
        <v>9.0848333366666658</v>
      </c>
      <c r="K19" s="16">
        <v>4.1267300000000002</v>
      </c>
      <c r="M19" s="16">
        <v>9.0848333366666658</v>
      </c>
      <c r="N19" s="16">
        <v>4.0613400000000004</v>
      </c>
      <c r="P19">
        <v>9.0848333366666658</v>
      </c>
      <c r="Q19">
        <v>4.1152100000000003</v>
      </c>
      <c r="S19">
        <v>9.0848333366666658</v>
      </c>
      <c r="T19">
        <v>3.9958800000000001</v>
      </c>
      <c r="V19">
        <v>9.0848333366666658</v>
      </c>
      <c r="W19">
        <v>4.0090000000000003</v>
      </c>
    </row>
    <row r="20" spans="1:23" x14ac:dyDescent="0.25">
      <c r="A20" s="15" t="s">
        <v>40</v>
      </c>
      <c r="B20">
        <v>40</v>
      </c>
      <c r="C20">
        <v>27</v>
      </c>
      <c r="D20">
        <v>25</v>
      </c>
      <c r="E20">
        <v>18.084833336666666</v>
      </c>
      <c r="F20">
        <v>0.04</v>
      </c>
      <c r="G20">
        <v>3.9639099999999998</v>
      </c>
      <c r="J20" s="16">
        <v>10.084833336666666</v>
      </c>
      <c r="K20" s="16">
        <v>4.16587</v>
      </c>
      <c r="M20" s="16">
        <v>10.084833336666666</v>
      </c>
      <c r="N20" s="16">
        <v>3.9891700000000001</v>
      </c>
      <c r="P20">
        <v>10.084833336666666</v>
      </c>
      <c r="Q20">
        <v>4.15015</v>
      </c>
      <c r="S20">
        <v>10.084833336666666</v>
      </c>
      <c r="T20">
        <v>4.0061</v>
      </c>
      <c r="V20">
        <v>10.084833336666666</v>
      </c>
      <c r="W20">
        <v>4.0297599999999996</v>
      </c>
    </row>
    <row r="21" spans="1:23" x14ac:dyDescent="0.25">
      <c r="A21" s="15" t="s">
        <v>40</v>
      </c>
      <c r="B21">
        <v>40</v>
      </c>
      <c r="C21">
        <v>27</v>
      </c>
      <c r="D21">
        <v>25</v>
      </c>
      <c r="E21">
        <v>19.084833336666666</v>
      </c>
      <c r="F21">
        <v>0.04</v>
      </c>
      <c r="G21">
        <v>3.9684900000000001</v>
      </c>
      <c r="J21" s="16">
        <v>11.084833336666666</v>
      </c>
      <c r="K21" s="16">
        <v>4.2000500000000001</v>
      </c>
      <c r="M21" s="16">
        <v>11.084833336666666</v>
      </c>
      <c r="N21" s="16">
        <v>3.9488799999999999</v>
      </c>
      <c r="P21">
        <v>11.084833336666666</v>
      </c>
      <c r="Q21">
        <v>4.1444999999999999</v>
      </c>
      <c r="S21">
        <v>11.084833336666666</v>
      </c>
      <c r="T21">
        <v>4.0210600000000003</v>
      </c>
      <c r="V21">
        <v>11.084833336666666</v>
      </c>
      <c r="W21">
        <v>4.0547800000000001</v>
      </c>
    </row>
    <row r="22" spans="1:23" x14ac:dyDescent="0.25">
      <c r="A22" s="15" t="s">
        <v>40</v>
      </c>
      <c r="B22">
        <v>40</v>
      </c>
      <c r="C22">
        <v>27</v>
      </c>
      <c r="D22">
        <v>25</v>
      </c>
      <c r="E22">
        <v>20.084833336666666</v>
      </c>
      <c r="F22">
        <v>0.04</v>
      </c>
      <c r="G22">
        <v>3.9737499999999999</v>
      </c>
      <c r="J22" s="16">
        <v>12.084833336666666</v>
      </c>
      <c r="K22" s="16">
        <v>4.1992099999999999</v>
      </c>
      <c r="M22" s="16">
        <v>12.084833336666666</v>
      </c>
      <c r="N22" s="16">
        <v>3.94095</v>
      </c>
      <c r="P22">
        <v>12.084833336666666</v>
      </c>
      <c r="Q22">
        <v>4.1055900000000003</v>
      </c>
      <c r="S22">
        <v>12.084833336666666</v>
      </c>
      <c r="T22">
        <v>4.0422700000000003</v>
      </c>
      <c r="V22">
        <v>12.084833336666666</v>
      </c>
      <c r="W22">
        <v>4.0714100000000002</v>
      </c>
    </row>
    <row r="23" spans="1:23" x14ac:dyDescent="0.25">
      <c r="A23" s="15" t="s">
        <v>40</v>
      </c>
      <c r="B23">
        <v>40</v>
      </c>
      <c r="C23">
        <v>27</v>
      </c>
      <c r="D23">
        <v>25</v>
      </c>
      <c r="E23">
        <v>21.084833336666666</v>
      </c>
      <c r="F23">
        <v>0.04</v>
      </c>
      <c r="G23">
        <v>3.9835199999999999</v>
      </c>
      <c r="J23" s="16">
        <v>13.084833336666668</v>
      </c>
      <c r="K23" s="16">
        <v>4.0619500000000004</v>
      </c>
      <c r="M23" s="16">
        <v>13.084833336666668</v>
      </c>
      <c r="N23" s="16">
        <v>3.9492600000000002</v>
      </c>
      <c r="P23">
        <v>13.084833336666668</v>
      </c>
      <c r="Q23">
        <v>4.08148</v>
      </c>
      <c r="S23">
        <v>13.084833336666668</v>
      </c>
      <c r="T23">
        <v>4.0624900000000004</v>
      </c>
      <c r="V23">
        <v>13.084833336666668</v>
      </c>
      <c r="W23">
        <v>4.0875899999999996</v>
      </c>
    </row>
    <row r="24" spans="1:23" x14ac:dyDescent="0.25">
      <c r="A24" s="15" t="s">
        <v>40</v>
      </c>
      <c r="B24">
        <v>40</v>
      </c>
      <c r="C24">
        <v>27</v>
      </c>
      <c r="D24">
        <v>25</v>
      </c>
      <c r="E24">
        <v>22.084833336666666</v>
      </c>
      <c r="F24">
        <v>0.04</v>
      </c>
      <c r="G24">
        <v>3.9935900000000002</v>
      </c>
      <c r="J24" s="16">
        <v>14.084833336666666</v>
      </c>
      <c r="K24" s="16">
        <v>3.98672</v>
      </c>
      <c r="M24" s="16">
        <v>14.084833336666666</v>
      </c>
      <c r="N24" s="16">
        <v>3.9571200000000002</v>
      </c>
      <c r="P24">
        <v>14.084833336666666</v>
      </c>
      <c r="Q24">
        <v>4.0823999999999998</v>
      </c>
      <c r="S24">
        <v>14.084833336666666</v>
      </c>
      <c r="T24">
        <v>4.0827</v>
      </c>
      <c r="V24">
        <v>14.084833336666666</v>
      </c>
      <c r="W24">
        <v>4.1072699999999998</v>
      </c>
    </row>
    <row r="25" spans="1:23" x14ac:dyDescent="0.25">
      <c r="A25" s="15" t="s">
        <v>40</v>
      </c>
      <c r="B25">
        <v>40</v>
      </c>
      <c r="C25">
        <v>27</v>
      </c>
      <c r="D25">
        <v>25</v>
      </c>
      <c r="E25">
        <v>23.084833336666666</v>
      </c>
      <c r="F25">
        <v>0.04</v>
      </c>
      <c r="G25">
        <v>4.0028199999999998</v>
      </c>
      <c r="J25" s="16">
        <v>15.084833336666664</v>
      </c>
      <c r="K25" s="16">
        <v>3.96719</v>
      </c>
      <c r="M25" s="16">
        <v>15.084833336666664</v>
      </c>
      <c r="N25" s="16">
        <v>3.9687199999999998</v>
      </c>
      <c r="P25">
        <v>15.084833336666664</v>
      </c>
      <c r="Q25">
        <v>4.0889600000000002</v>
      </c>
      <c r="S25">
        <v>15.084833336666664</v>
      </c>
      <c r="T25">
        <v>4.1024599999999998</v>
      </c>
      <c r="V25">
        <v>15.084833336666664</v>
      </c>
      <c r="W25">
        <v>4.1306900000000004</v>
      </c>
    </row>
    <row r="26" spans="1:23" x14ac:dyDescent="0.25">
      <c r="A26" s="15" t="s">
        <v>40</v>
      </c>
      <c r="B26">
        <v>40</v>
      </c>
      <c r="C26">
        <v>27</v>
      </c>
      <c r="D26">
        <v>25</v>
      </c>
      <c r="E26">
        <v>24.084833336666669</v>
      </c>
      <c r="F26">
        <v>0.04</v>
      </c>
      <c r="G26">
        <v>4.0119800000000003</v>
      </c>
      <c r="J26" s="16">
        <v>16.084833336666666</v>
      </c>
      <c r="K26" s="16">
        <v>3.9581900000000001</v>
      </c>
      <c r="M26" s="16">
        <v>16.084833336666666</v>
      </c>
      <c r="N26" s="16">
        <v>3.98123</v>
      </c>
      <c r="P26">
        <v>16.084833336666666</v>
      </c>
      <c r="Q26">
        <v>4.0971200000000003</v>
      </c>
      <c r="S26">
        <v>16.084833336666666</v>
      </c>
      <c r="T26">
        <v>4.1180300000000001</v>
      </c>
      <c r="V26">
        <v>16.084833336666666</v>
      </c>
      <c r="W26">
        <v>4.1479400000000002</v>
      </c>
    </row>
    <row r="27" spans="1:23" x14ac:dyDescent="0.25">
      <c r="A27" s="15" t="s">
        <v>40</v>
      </c>
      <c r="B27">
        <v>40</v>
      </c>
      <c r="C27">
        <v>27</v>
      </c>
      <c r="D27">
        <v>25</v>
      </c>
      <c r="E27">
        <v>25.083333333333332</v>
      </c>
      <c r="F27">
        <v>0.04</v>
      </c>
      <c r="G27">
        <v>4.0218999999999996</v>
      </c>
      <c r="J27" s="16">
        <v>17.084833336666666</v>
      </c>
      <c r="K27" s="16">
        <v>3.9575</v>
      </c>
      <c r="M27" s="16">
        <v>17.084833336666666</v>
      </c>
      <c r="N27" s="16">
        <v>3.99397</v>
      </c>
      <c r="P27">
        <v>17.084833336666666</v>
      </c>
      <c r="Q27">
        <v>4.1125400000000001</v>
      </c>
      <c r="S27">
        <v>17.084833336666666</v>
      </c>
      <c r="T27">
        <v>4.1399299999999997</v>
      </c>
      <c r="V27">
        <v>17.084833336666666</v>
      </c>
      <c r="W27">
        <v>4.1631999999999998</v>
      </c>
    </row>
    <row r="28" spans="1:23" x14ac:dyDescent="0.25">
      <c r="A28" s="15" t="s">
        <v>40</v>
      </c>
      <c r="B28">
        <v>50</v>
      </c>
      <c r="C28">
        <v>27</v>
      </c>
      <c r="D28">
        <v>25</v>
      </c>
      <c r="E28">
        <v>8.4833336666666662E-2</v>
      </c>
      <c r="F28">
        <v>1.4999999999999999E-4</v>
      </c>
      <c r="G28">
        <v>3.5237699999999998</v>
      </c>
      <c r="J28" s="16">
        <v>18.084833336666666</v>
      </c>
      <c r="K28" s="16">
        <v>3.9639099999999998</v>
      </c>
      <c r="M28" s="16">
        <v>18.084833336666666</v>
      </c>
      <c r="N28" s="16">
        <v>4.00732</v>
      </c>
      <c r="P28">
        <v>18.084833336666666</v>
      </c>
      <c r="Q28">
        <v>4.1300100000000004</v>
      </c>
      <c r="S28">
        <v>18.084833336666666</v>
      </c>
      <c r="T28">
        <v>4.1577000000000002</v>
      </c>
      <c r="V28">
        <v>18.084833336666666</v>
      </c>
      <c r="W28">
        <v>4.1786799999999999</v>
      </c>
    </row>
    <row r="29" spans="1:23" x14ac:dyDescent="0.25">
      <c r="A29" s="15" t="s">
        <v>40</v>
      </c>
      <c r="B29">
        <v>50</v>
      </c>
      <c r="C29">
        <v>27</v>
      </c>
      <c r="D29">
        <v>25</v>
      </c>
      <c r="E29">
        <v>1.0848333366666667</v>
      </c>
      <c r="F29">
        <v>0.05</v>
      </c>
      <c r="G29">
        <v>3.7813400000000001</v>
      </c>
      <c r="J29" s="16">
        <v>19.084833336666666</v>
      </c>
      <c r="K29" s="16">
        <v>3.9684900000000001</v>
      </c>
      <c r="M29" s="16">
        <v>19.084833336666666</v>
      </c>
      <c r="N29" s="16">
        <v>4.0226600000000001</v>
      </c>
      <c r="P29">
        <v>19.084833336666666</v>
      </c>
      <c r="Q29">
        <v>4.14534</v>
      </c>
      <c r="S29">
        <v>19.084833336666666</v>
      </c>
      <c r="T29">
        <v>4.1728800000000001</v>
      </c>
      <c r="V29">
        <v>19.084833336666666</v>
      </c>
      <c r="W29">
        <v>4.1954700000000003</v>
      </c>
    </row>
    <row r="30" spans="1:23" x14ac:dyDescent="0.25">
      <c r="A30" s="15" t="s">
        <v>40</v>
      </c>
      <c r="B30">
        <v>50</v>
      </c>
      <c r="C30">
        <v>27</v>
      </c>
      <c r="D30">
        <v>25</v>
      </c>
      <c r="E30">
        <v>2.0848333366666667</v>
      </c>
      <c r="F30">
        <v>5.0009999999999999E-2</v>
      </c>
      <c r="G30">
        <v>3.8294800000000002</v>
      </c>
      <c r="J30" s="16">
        <v>20.084833336666666</v>
      </c>
      <c r="K30" s="16">
        <v>3.9737499999999999</v>
      </c>
      <c r="M30" s="16">
        <v>20.084833336666666</v>
      </c>
      <c r="N30" s="16">
        <v>4.0369299999999999</v>
      </c>
      <c r="P30">
        <v>20.084833336666666</v>
      </c>
      <c r="Q30">
        <v>4.1675399999999998</v>
      </c>
      <c r="S30">
        <v>20.084833336666666</v>
      </c>
      <c r="T30">
        <v>4.1925699999999999</v>
      </c>
      <c r="V30">
        <v>20.084833336666666</v>
      </c>
      <c r="W30">
        <v>4.2005800000000004</v>
      </c>
    </row>
    <row r="31" spans="1:23" x14ac:dyDescent="0.25">
      <c r="A31" s="15" t="s">
        <v>40</v>
      </c>
      <c r="B31">
        <v>50</v>
      </c>
      <c r="C31">
        <v>27</v>
      </c>
      <c r="D31">
        <v>25</v>
      </c>
      <c r="E31">
        <v>3.0848333366666663</v>
      </c>
      <c r="F31">
        <v>0.05</v>
      </c>
      <c r="G31">
        <v>3.8713700000000002</v>
      </c>
      <c r="J31" s="16">
        <v>21.084833336666666</v>
      </c>
      <c r="K31" s="16">
        <v>3.9835199999999999</v>
      </c>
      <c r="M31" s="16">
        <v>21.084833336666666</v>
      </c>
      <c r="N31" s="16">
        <v>4.0485199999999999</v>
      </c>
      <c r="P31">
        <v>21.084833336666666</v>
      </c>
      <c r="Q31">
        <v>4.1867700000000001</v>
      </c>
      <c r="S31">
        <v>21.084833336666666</v>
      </c>
      <c r="T31">
        <v>4.1998899999999999</v>
      </c>
      <c r="V31">
        <v>21.084833336666666</v>
      </c>
      <c r="W31">
        <v>4.2001999999999997</v>
      </c>
    </row>
    <row r="32" spans="1:23" x14ac:dyDescent="0.25">
      <c r="A32" s="15" t="s">
        <v>40</v>
      </c>
      <c r="B32">
        <v>50</v>
      </c>
      <c r="C32">
        <v>27</v>
      </c>
      <c r="D32">
        <v>25</v>
      </c>
      <c r="E32">
        <v>4.0848333366666667</v>
      </c>
      <c r="F32">
        <v>0.05</v>
      </c>
      <c r="G32">
        <v>3.91432</v>
      </c>
      <c r="J32" s="16">
        <v>22.084833336666666</v>
      </c>
      <c r="K32" s="16">
        <v>3.9935900000000002</v>
      </c>
      <c r="M32" s="16">
        <v>22.084833336666666</v>
      </c>
      <c r="N32" s="16">
        <v>4.06203</v>
      </c>
      <c r="P32">
        <v>22.084833336666666</v>
      </c>
      <c r="Q32">
        <v>4.1894400000000003</v>
      </c>
      <c r="S32">
        <v>22.084833336666666</v>
      </c>
      <c r="T32">
        <v>4.2004999999999999</v>
      </c>
      <c r="V32">
        <v>22.084833336666666</v>
      </c>
      <c r="W32">
        <v>4.2001999999999997</v>
      </c>
    </row>
    <row r="33" spans="1:23" x14ac:dyDescent="0.25">
      <c r="A33" s="15" t="s">
        <v>40</v>
      </c>
      <c r="B33">
        <v>50</v>
      </c>
      <c r="C33">
        <v>27</v>
      </c>
      <c r="D33">
        <v>25</v>
      </c>
      <c r="E33">
        <v>5.0848333366666667</v>
      </c>
      <c r="F33">
        <v>0.05</v>
      </c>
      <c r="G33">
        <v>3.9567399999999999</v>
      </c>
      <c r="J33" s="16">
        <v>23.084833336666666</v>
      </c>
      <c r="K33" s="16">
        <v>4.0028199999999998</v>
      </c>
      <c r="M33" s="16">
        <v>23.084833336666666</v>
      </c>
      <c r="N33" s="16">
        <v>4.0777400000000004</v>
      </c>
      <c r="P33">
        <v>23.084833336666666</v>
      </c>
      <c r="Q33">
        <v>4.1799799999999996</v>
      </c>
      <c r="S33">
        <v>23.084833336666666</v>
      </c>
      <c r="T33">
        <v>4.1998899999999999</v>
      </c>
      <c r="V33">
        <v>23.084833336666666</v>
      </c>
      <c r="W33">
        <v>4.1998899999999999</v>
      </c>
    </row>
    <row r="34" spans="1:23" x14ac:dyDescent="0.25">
      <c r="A34" s="15" t="s">
        <v>40</v>
      </c>
      <c r="B34">
        <v>50</v>
      </c>
      <c r="C34">
        <v>27</v>
      </c>
      <c r="D34">
        <v>25</v>
      </c>
      <c r="E34">
        <v>6.0848333366666667</v>
      </c>
      <c r="F34">
        <v>0.05</v>
      </c>
      <c r="G34">
        <v>3.9916800000000001</v>
      </c>
      <c r="J34" s="16">
        <v>24.084833336666669</v>
      </c>
      <c r="K34" s="16">
        <v>4.0119800000000003</v>
      </c>
      <c r="M34" s="16">
        <v>24.084833336666669</v>
      </c>
      <c r="N34" s="16">
        <v>4.0925500000000001</v>
      </c>
      <c r="P34">
        <v>24.084833336666669</v>
      </c>
      <c r="Q34">
        <v>4.1716600000000001</v>
      </c>
      <c r="S34">
        <v>24.084833336666669</v>
      </c>
      <c r="T34">
        <v>4.2001200000000001</v>
      </c>
      <c r="V34">
        <v>24.084833336666669</v>
      </c>
      <c r="W34">
        <v>4.2001999999999997</v>
      </c>
    </row>
    <row r="35" spans="1:23" x14ac:dyDescent="0.25">
      <c r="A35" s="15" t="s">
        <v>40</v>
      </c>
      <c r="B35">
        <v>50</v>
      </c>
      <c r="C35">
        <v>27</v>
      </c>
      <c r="D35">
        <v>25</v>
      </c>
      <c r="E35">
        <v>7.0848333366666658</v>
      </c>
      <c r="F35">
        <v>0.05</v>
      </c>
      <c r="G35">
        <v>4.0215199999999998</v>
      </c>
      <c r="J35" s="16">
        <v>25.083333333333332</v>
      </c>
      <c r="K35" s="16">
        <v>4.0218999999999996</v>
      </c>
      <c r="M35" s="16">
        <v>25.083333333333332</v>
      </c>
      <c r="N35" s="16">
        <v>4.1074999999999999</v>
      </c>
      <c r="P35">
        <v>25.084833336666666</v>
      </c>
      <c r="Q35">
        <v>4.1697600000000001</v>
      </c>
      <c r="S35">
        <v>25.084833336666666</v>
      </c>
      <c r="T35">
        <v>4.2006600000000001</v>
      </c>
      <c r="V35">
        <v>25.084833336666666</v>
      </c>
      <c r="W35">
        <v>4.1999700000000004</v>
      </c>
    </row>
    <row r="36" spans="1:23" x14ac:dyDescent="0.25">
      <c r="A36" s="15" t="s">
        <v>40</v>
      </c>
      <c r="B36">
        <v>50</v>
      </c>
      <c r="C36">
        <v>27</v>
      </c>
      <c r="D36">
        <v>25</v>
      </c>
      <c r="E36">
        <v>8.0848333366666658</v>
      </c>
      <c r="F36">
        <v>0.05</v>
      </c>
      <c r="G36">
        <v>4.0529500000000001</v>
      </c>
      <c r="P36">
        <v>26.084833336666666</v>
      </c>
      <c r="Q36">
        <v>4.17075</v>
      </c>
      <c r="S36">
        <v>26.084833336666666</v>
      </c>
      <c r="T36">
        <v>4.1998199999999999</v>
      </c>
      <c r="V36">
        <v>25.1205</v>
      </c>
      <c r="W36">
        <v>4.2000500000000001</v>
      </c>
    </row>
    <row r="37" spans="1:23" x14ac:dyDescent="0.25">
      <c r="A37" s="15" t="s">
        <v>40</v>
      </c>
      <c r="B37">
        <v>50</v>
      </c>
      <c r="C37">
        <v>27</v>
      </c>
      <c r="D37">
        <v>25</v>
      </c>
      <c r="E37">
        <v>9.0848333366666658</v>
      </c>
      <c r="F37">
        <v>0.05</v>
      </c>
      <c r="G37">
        <v>4.0613400000000004</v>
      </c>
      <c r="P37">
        <v>27.083333333333332</v>
      </c>
      <c r="Q37">
        <v>4.1746400000000001</v>
      </c>
      <c r="S37">
        <v>27.084833336666666</v>
      </c>
      <c r="T37">
        <v>4.1998199999999999</v>
      </c>
    </row>
    <row r="38" spans="1:23" x14ac:dyDescent="0.25">
      <c r="A38" s="15" t="s">
        <v>40</v>
      </c>
      <c r="B38">
        <v>50</v>
      </c>
      <c r="C38">
        <v>27</v>
      </c>
      <c r="D38">
        <v>25</v>
      </c>
      <c r="E38">
        <v>10.084833336666666</v>
      </c>
      <c r="F38">
        <v>0.05</v>
      </c>
      <c r="G38">
        <v>3.9891700000000001</v>
      </c>
      <c r="S38">
        <v>28.084833336666662</v>
      </c>
      <c r="T38">
        <v>4.1999700000000004</v>
      </c>
    </row>
    <row r="39" spans="1:23" x14ac:dyDescent="0.25">
      <c r="A39" s="15" t="s">
        <v>40</v>
      </c>
      <c r="B39">
        <v>50</v>
      </c>
      <c r="C39">
        <v>27</v>
      </c>
      <c r="D39">
        <v>25</v>
      </c>
      <c r="E39">
        <v>11.084833336666666</v>
      </c>
      <c r="F39">
        <v>4.999E-2</v>
      </c>
      <c r="G39">
        <v>3.9488799999999999</v>
      </c>
      <c r="J39" t="s">
        <v>43</v>
      </c>
      <c r="K39" t="s">
        <v>54</v>
      </c>
      <c r="S39">
        <v>29.083333333333332</v>
      </c>
      <c r="T39">
        <v>4.1998899999999999</v>
      </c>
    </row>
    <row r="40" spans="1:23" x14ac:dyDescent="0.25">
      <c r="A40" s="15" t="s">
        <v>40</v>
      </c>
      <c r="B40">
        <v>50</v>
      </c>
      <c r="C40">
        <v>27</v>
      </c>
      <c r="D40">
        <v>25</v>
      </c>
      <c r="E40">
        <v>12.084833336666666</v>
      </c>
      <c r="F40">
        <v>0.05</v>
      </c>
      <c r="G40">
        <v>3.94095</v>
      </c>
      <c r="J40" t="s">
        <v>44</v>
      </c>
      <c r="K40" t="s">
        <v>46</v>
      </c>
    </row>
    <row r="41" spans="1:23" x14ac:dyDescent="0.25">
      <c r="A41" s="15" t="s">
        <v>40</v>
      </c>
      <c r="B41">
        <v>50</v>
      </c>
      <c r="C41">
        <v>27</v>
      </c>
      <c r="D41">
        <v>25</v>
      </c>
      <c r="E41">
        <v>13.084833336666668</v>
      </c>
      <c r="F41">
        <v>4.999E-2</v>
      </c>
      <c r="G41">
        <v>3.9492600000000002</v>
      </c>
      <c r="J41" t="s">
        <v>45</v>
      </c>
      <c r="K41" t="s">
        <v>47</v>
      </c>
    </row>
    <row r="42" spans="1:23" x14ac:dyDescent="0.25">
      <c r="A42" s="15" t="s">
        <v>40</v>
      </c>
      <c r="B42">
        <v>50</v>
      </c>
      <c r="C42">
        <v>27</v>
      </c>
      <c r="D42">
        <v>25</v>
      </c>
      <c r="E42">
        <v>14.084833336666666</v>
      </c>
      <c r="F42">
        <v>0.05</v>
      </c>
      <c r="G42">
        <v>3.9571200000000002</v>
      </c>
    </row>
    <row r="43" spans="1:23" x14ac:dyDescent="0.25">
      <c r="A43" s="15" t="s">
        <v>40</v>
      </c>
      <c r="B43">
        <v>50</v>
      </c>
      <c r="C43">
        <v>27</v>
      </c>
      <c r="D43">
        <v>25</v>
      </c>
      <c r="E43">
        <v>15.084833336666664</v>
      </c>
      <c r="F43">
        <v>4.999E-2</v>
      </c>
      <c r="G43">
        <v>3.9687199999999998</v>
      </c>
    </row>
    <row r="44" spans="1:23" x14ac:dyDescent="0.25">
      <c r="A44" s="15" t="s">
        <v>40</v>
      </c>
      <c r="B44">
        <v>50</v>
      </c>
      <c r="C44">
        <v>27</v>
      </c>
      <c r="D44">
        <v>25</v>
      </c>
      <c r="E44">
        <v>16.084833336666666</v>
      </c>
      <c r="F44">
        <v>0.05</v>
      </c>
      <c r="G44">
        <v>3.98123</v>
      </c>
    </row>
    <row r="45" spans="1:23" x14ac:dyDescent="0.25">
      <c r="A45" s="15" t="s">
        <v>40</v>
      </c>
      <c r="B45">
        <v>50</v>
      </c>
      <c r="C45">
        <v>27</v>
      </c>
      <c r="D45">
        <v>25</v>
      </c>
      <c r="E45">
        <v>17.084833336666666</v>
      </c>
      <c r="F45">
        <v>0.05</v>
      </c>
      <c r="G45">
        <v>3.99397</v>
      </c>
    </row>
    <row r="46" spans="1:23" x14ac:dyDescent="0.25">
      <c r="A46" s="15" t="s">
        <v>40</v>
      </c>
      <c r="B46">
        <v>50</v>
      </c>
      <c r="C46">
        <v>27</v>
      </c>
      <c r="D46">
        <v>25</v>
      </c>
      <c r="E46">
        <v>18.084833336666666</v>
      </c>
      <c r="F46">
        <v>0.05</v>
      </c>
      <c r="G46">
        <v>4.00732</v>
      </c>
    </row>
    <row r="47" spans="1:23" x14ac:dyDescent="0.25">
      <c r="A47" s="15" t="s">
        <v>40</v>
      </c>
      <c r="B47">
        <v>50</v>
      </c>
      <c r="C47">
        <v>27</v>
      </c>
      <c r="D47">
        <v>25</v>
      </c>
      <c r="E47">
        <v>19.084833336666666</v>
      </c>
      <c r="F47">
        <v>0.05</v>
      </c>
      <c r="G47">
        <v>4.0226600000000001</v>
      </c>
    </row>
    <row r="48" spans="1:23" x14ac:dyDescent="0.25">
      <c r="A48" s="15" t="s">
        <v>40</v>
      </c>
      <c r="B48">
        <v>50</v>
      </c>
      <c r="C48">
        <v>27</v>
      </c>
      <c r="D48">
        <v>25</v>
      </c>
      <c r="E48">
        <v>20.084833336666666</v>
      </c>
      <c r="F48">
        <v>0.05</v>
      </c>
      <c r="G48">
        <v>4.0369299999999999</v>
      </c>
    </row>
    <row r="49" spans="1:7" x14ac:dyDescent="0.25">
      <c r="A49" s="15" t="s">
        <v>40</v>
      </c>
      <c r="B49">
        <v>50</v>
      </c>
      <c r="C49">
        <v>27</v>
      </c>
      <c r="D49">
        <v>25</v>
      </c>
      <c r="E49">
        <v>21.084833336666666</v>
      </c>
      <c r="F49">
        <v>0.05</v>
      </c>
      <c r="G49">
        <v>4.0485199999999999</v>
      </c>
    </row>
    <row r="50" spans="1:7" x14ac:dyDescent="0.25">
      <c r="A50" s="15" t="s">
        <v>40</v>
      </c>
      <c r="B50">
        <v>50</v>
      </c>
      <c r="C50">
        <v>27</v>
      </c>
      <c r="D50">
        <v>25</v>
      </c>
      <c r="E50">
        <v>22.084833336666666</v>
      </c>
      <c r="F50">
        <v>0.05</v>
      </c>
      <c r="G50">
        <v>4.06203</v>
      </c>
    </row>
    <row r="51" spans="1:7" x14ac:dyDescent="0.25">
      <c r="A51" s="15" t="s">
        <v>40</v>
      </c>
      <c r="B51">
        <v>50</v>
      </c>
      <c r="C51">
        <v>27</v>
      </c>
      <c r="D51">
        <v>25</v>
      </c>
      <c r="E51">
        <v>23.084833336666666</v>
      </c>
      <c r="F51">
        <v>0.05</v>
      </c>
      <c r="G51">
        <v>4.0777400000000004</v>
      </c>
    </row>
    <row r="52" spans="1:7" x14ac:dyDescent="0.25">
      <c r="A52" s="15" t="s">
        <v>40</v>
      </c>
      <c r="B52">
        <v>50</v>
      </c>
      <c r="C52">
        <v>27</v>
      </c>
      <c r="D52">
        <v>25</v>
      </c>
      <c r="E52">
        <v>24.084833336666669</v>
      </c>
      <c r="F52">
        <v>0.05</v>
      </c>
      <c r="G52">
        <v>4.0925500000000001</v>
      </c>
    </row>
    <row r="53" spans="1:7" x14ac:dyDescent="0.25">
      <c r="A53" s="15" t="s">
        <v>40</v>
      </c>
      <c r="B53">
        <v>50</v>
      </c>
      <c r="C53">
        <v>27</v>
      </c>
      <c r="D53">
        <v>25</v>
      </c>
      <c r="E53">
        <v>25.083333333333332</v>
      </c>
      <c r="F53">
        <v>0.05</v>
      </c>
      <c r="G53">
        <v>4.1074999999999999</v>
      </c>
    </row>
    <row r="54" spans="1:7" x14ac:dyDescent="0.25">
      <c r="A54" s="15" t="s">
        <v>40</v>
      </c>
      <c r="B54">
        <v>50</v>
      </c>
      <c r="C54">
        <v>27</v>
      </c>
      <c r="D54">
        <v>27</v>
      </c>
      <c r="E54">
        <v>8.4833336666666662E-2</v>
      </c>
      <c r="F54">
        <v>1.4999999999999999E-4</v>
      </c>
      <c r="G54">
        <v>3.5243000000000002</v>
      </c>
    </row>
    <row r="55" spans="1:7" x14ac:dyDescent="0.25">
      <c r="A55" s="15" t="s">
        <v>40</v>
      </c>
      <c r="B55">
        <v>50</v>
      </c>
      <c r="C55">
        <v>27</v>
      </c>
      <c r="D55">
        <v>27</v>
      </c>
      <c r="E55">
        <v>1.0848333366666667</v>
      </c>
      <c r="F55">
        <v>0.05</v>
      </c>
      <c r="G55">
        <v>3.7740100000000001</v>
      </c>
    </row>
    <row r="56" spans="1:7" x14ac:dyDescent="0.25">
      <c r="A56" s="15" t="s">
        <v>40</v>
      </c>
      <c r="B56">
        <v>50</v>
      </c>
      <c r="C56">
        <v>27</v>
      </c>
      <c r="D56">
        <v>27</v>
      </c>
      <c r="E56">
        <v>2.0848333366666667</v>
      </c>
      <c r="F56">
        <v>0.05</v>
      </c>
      <c r="G56">
        <v>3.8301699999999999</v>
      </c>
    </row>
    <row r="57" spans="1:7" x14ac:dyDescent="0.25">
      <c r="A57" s="15" t="s">
        <v>40</v>
      </c>
      <c r="B57">
        <v>50</v>
      </c>
      <c r="C57">
        <v>27</v>
      </c>
      <c r="D57">
        <v>27</v>
      </c>
      <c r="E57">
        <v>3.0848333366666663</v>
      </c>
      <c r="F57">
        <v>0.05</v>
      </c>
      <c r="G57">
        <v>3.8788399999999998</v>
      </c>
    </row>
    <row r="58" spans="1:7" x14ac:dyDescent="0.25">
      <c r="A58" s="15" t="s">
        <v>40</v>
      </c>
      <c r="B58">
        <v>50</v>
      </c>
      <c r="C58">
        <v>27</v>
      </c>
      <c r="D58">
        <v>27</v>
      </c>
      <c r="E58">
        <v>4.0848333366666667</v>
      </c>
      <c r="F58">
        <v>0.05</v>
      </c>
      <c r="G58">
        <v>3.9285899999999998</v>
      </c>
    </row>
    <row r="59" spans="1:7" x14ac:dyDescent="0.25">
      <c r="A59" s="15" t="s">
        <v>40</v>
      </c>
      <c r="B59">
        <v>50</v>
      </c>
      <c r="C59">
        <v>27</v>
      </c>
      <c r="D59">
        <v>27</v>
      </c>
      <c r="E59">
        <v>5.0848333366666667</v>
      </c>
      <c r="F59">
        <v>0.05</v>
      </c>
      <c r="G59">
        <v>3.9735999999999998</v>
      </c>
    </row>
    <row r="60" spans="1:7" x14ac:dyDescent="0.25">
      <c r="A60" s="15" t="s">
        <v>40</v>
      </c>
      <c r="B60">
        <v>50</v>
      </c>
      <c r="C60">
        <v>27</v>
      </c>
      <c r="D60">
        <v>27</v>
      </c>
      <c r="E60">
        <v>6.0848333366666667</v>
      </c>
      <c r="F60">
        <v>0.05</v>
      </c>
      <c r="G60">
        <v>4.0093100000000002</v>
      </c>
    </row>
    <row r="61" spans="1:7" x14ac:dyDescent="0.25">
      <c r="A61" s="15" t="s">
        <v>40</v>
      </c>
      <c r="B61">
        <v>50</v>
      </c>
      <c r="C61">
        <v>27</v>
      </c>
      <c r="D61">
        <v>27</v>
      </c>
      <c r="E61">
        <v>7.0848333366666658</v>
      </c>
      <c r="F61">
        <v>0.05</v>
      </c>
      <c r="G61">
        <v>4.0425700000000004</v>
      </c>
    </row>
    <row r="62" spans="1:7" x14ac:dyDescent="0.25">
      <c r="A62" s="15" t="s">
        <v>40</v>
      </c>
      <c r="B62">
        <v>50</v>
      </c>
      <c r="C62">
        <v>27</v>
      </c>
      <c r="D62">
        <v>27</v>
      </c>
      <c r="E62">
        <v>8.0848333366666658</v>
      </c>
      <c r="F62">
        <v>0.05</v>
      </c>
      <c r="G62">
        <v>4.0777400000000004</v>
      </c>
    </row>
    <row r="63" spans="1:7" x14ac:dyDescent="0.25">
      <c r="A63" s="15" t="s">
        <v>40</v>
      </c>
      <c r="B63">
        <v>50</v>
      </c>
      <c r="C63">
        <v>27</v>
      </c>
      <c r="D63">
        <v>27</v>
      </c>
      <c r="E63">
        <v>9.0848333366666658</v>
      </c>
      <c r="F63">
        <v>0.05</v>
      </c>
      <c r="G63">
        <v>4.1152100000000003</v>
      </c>
    </row>
    <row r="64" spans="1:7" x14ac:dyDescent="0.25">
      <c r="A64" s="15" t="s">
        <v>40</v>
      </c>
      <c r="B64">
        <v>50</v>
      </c>
      <c r="C64">
        <v>27</v>
      </c>
      <c r="D64">
        <v>27</v>
      </c>
      <c r="E64">
        <v>10.084833336666666</v>
      </c>
      <c r="F64">
        <v>0.05</v>
      </c>
      <c r="G64">
        <v>4.15015</v>
      </c>
    </row>
    <row r="65" spans="1:7" x14ac:dyDescent="0.25">
      <c r="A65" s="15" t="s">
        <v>40</v>
      </c>
      <c r="B65">
        <v>50</v>
      </c>
      <c r="C65">
        <v>27</v>
      </c>
      <c r="D65">
        <v>27</v>
      </c>
      <c r="E65">
        <v>11.084833336666666</v>
      </c>
      <c r="F65">
        <v>0.05</v>
      </c>
      <c r="G65">
        <v>4.1444999999999999</v>
      </c>
    </row>
    <row r="66" spans="1:7" x14ac:dyDescent="0.25">
      <c r="A66" s="15" t="s">
        <v>40</v>
      </c>
      <c r="B66">
        <v>50</v>
      </c>
      <c r="C66">
        <v>27</v>
      </c>
      <c r="D66">
        <v>27</v>
      </c>
      <c r="E66">
        <v>12.084833336666666</v>
      </c>
      <c r="F66">
        <v>0.05</v>
      </c>
      <c r="G66">
        <v>4.1055900000000003</v>
      </c>
    </row>
    <row r="67" spans="1:7" x14ac:dyDescent="0.25">
      <c r="A67" s="15" t="s">
        <v>40</v>
      </c>
      <c r="B67">
        <v>50</v>
      </c>
      <c r="C67">
        <v>27</v>
      </c>
      <c r="D67">
        <v>27</v>
      </c>
      <c r="E67">
        <v>13.084833336666668</v>
      </c>
      <c r="F67">
        <v>0.05</v>
      </c>
      <c r="G67">
        <v>4.08148</v>
      </c>
    </row>
    <row r="68" spans="1:7" x14ac:dyDescent="0.25">
      <c r="A68" s="15" t="s">
        <v>40</v>
      </c>
      <c r="B68">
        <v>50</v>
      </c>
      <c r="C68">
        <v>27</v>
      </c>
      <c r="D68">
        <v>27</v>
      </c>
      <c r="E68">
        <v>14.084833336666666</v>
      </c>
      <c r="F68">
        <v>0.05</v>
      </c>
      <c r="G68">
        <v>4.0823999999999998</v>
      </c>
    </row>
    <row r="69" spans="1:7" x14ac:dyDescent="0.25">
      <c r="A69" s="15" t="s">
        <v>40</v>
      </c>
      <c r="B69">
        <v>50</v>
      </c>
      <c r="C69">
        <v>27</v>
      </c>
      <c r="D69">
        <v>27</v>
      </c>
      <c r="E69">
        <v>15.084833336666664</v>
      </c>
      <c r="F69">
        <v>0.05</v>
      </c>
      <c r="G69">
        <v>4.0889600000000002</v>
      </c>
    </row>
    <row r="70" spans="1:7" x14ac:dyDescent="0.25">
      <c r="A70" s="15" t="s">
        <v>40</v>
      </c>
      <c r="B70">
        <v>50</v>
      </c>
      <c r="C70">
        <v>27</v>
      </c>
      <c r="D70">
        <v>27</v>
      </c>
      <c r="E70">
        <v>16.084833336666666</v>
      </c>
      <c r="F70">
        <v>0.05</v>
      </c>
      <c r="G70">
        <v>4.0971200000000003</v>
      </c>
    </row>
    <row r="71" spans="1:7" x14ac:dyDescent="0.25">
      <c r="A71" s="15" t="s">
        <v>40</v>
      </c>
      <c r="B71">
        <v>50</v>
      </c>
      <c r="C71">
        <v>27</v>
      </c>
      <c r="D71">
        <v>27</v>
      </c>
      <c r="E71">
        <v>17.084833336666666</v>
      </c>
      <c r="F71">
        <v>0.05</v>
      </c>
      <c r="G71">
        <v>4.1125400000000001</v>
      </c>
    </row>
    <row r="72" spans="1:7" x14ac:dyDescent="0.25">
      <c r="A72" s="15" t="s">
        <v>40</v>
      </c>
      <c r="B72">
        <v>50</v>
      </c>
      <c r="C72">
        <v>27</v>
      </c>
      <c r="D72">
        <v>27</v>
      </c>
      <c r="E72">
        <v>18.084833336666666</v>
      </c>
      <c r="F72">
        <v>0.05</v>
      </c>
      <c r="G72">
        <v>4.1300100000000004</v>
      </c>
    </row>
    <row r="73" spans="1:7" x14ac:dyDescent="0.25">
      <c r="A73" s="15" t="s">
        <v>40</v>
      </c>
      <c r="B73">
        <v>50</v>
      </c>
      <c r="C73">
        <v>27</v>
      </c>
      <c r="D73">
        <v>27</v>
      </c>
      <c r="E73">
        <v>19.084833336666666</v>
      </c>
      <c r="F73">
        <v>0.05</v>
      </c>
      <c r="G73">
        <v>4.14534</v>
      </c>
    </row>
    <row r="74" spans="1:7" x14ac:dyDescent="0.25">
      <c r="A74" s="15" t="s">
        <v>40</v>
      </c>
      <c r="B74">
        <v>50</v>
      </c>
      <c r="C74">
        <v>27</v>
      </c>
      <c r="D74">
        <v>27</v>
      </c>
      <c r="E74">
        <v>20.084833336666666</v>
      </c>
      <c r="F74">
        <v>4.999E-2</v>
      </c>
      <c r="G74">
        <v>4.1675399999999998</v>
      </c>
    </row>
    <row r="75" spans="1:7" x14ac:dyDescent="0.25">
      <c r="A75" s="15" t="s">
        <v>40</v>
      </c>
      <c r="B75">
        <v>50</v>
      </c>
      <c r="C75">
        <v>27</v>
      </c>
      <c r="D75">
        <v>27</v>
      </c>
      <c r="E75">
        <v>21.084833336666666</v>
      </c>
      <c r="F75">
        <v>0.05</v>
      </c>
      <c r="G75">
        <v>4.1867700000000001</v>
      </c>
    </row>
    <row r="76" spans="1:7" x14ac:dyDescent="0.25">
      <c r="A76" s="15" t="s">
        <v>40</v>
      </c>
      <c r="B76">
        <v>50</v>
      </c>
      <c r="C76">
        <v>27</v>
      </c>
      <c r="D76">
        <v>27</v>
      </c>
      <c r="E76">
        <v>22.084833336666666</v>
      </c>
      <c r="F76">
        <v>0.05</v>
      </c>
      <c r="G76">
        <v>4.1894400000000003</v>
      </c>
    </row>
    <row r="77" spans="1:7" x14ac:dyDescent="0.25">
      <c r="A77" s="15" t="s">
        <v>40</v>
      </c>
      <c r="B77">
        <v>50</v>
      </c>
      <c r="C77">
        <v>27</v>
      </c>
      <c r="D77">
        <v>27</v>
      </c>
      <c r="E77">
        <v>23.084833336666666</v>
      </c>
      <c r="F77">
        <v>0.05</v>
      </c>
      <c r="G77">
        <v>4.1799799999999996</v>
      </c>
    </row>
    <row r="78" spans="1:7" x14ac:dyDescent="0.25">
      <c r="A78" s="15" t="s">
        <v>40</v>
      </c>
      <c r="B78">
        <v>50</v>
      </c>
      <c r="C78">
        <v>27</v>
      </c>
      <c r="D78">
        <v>27</v>
      </c>
      <c r="E78">
        <v>24.084833336666669</v>
      </c>
      <c r="F78">
        <v>0.05</v>
      </c>
      <c r="G78">
        <v>4.1716600000000001</v>
      </c>
    </row>
    <row r="79" spans="1:7" x14ac:dyDescent="0.25">
      <c r="A79" s="15" t="s">
        <v>40</v>
      </c>
      <c r="B79">
        <v>50</v>
      </c>
      <c r="C79">
        <v>27</v>
      </c>
      <c r="D79">
        <v>27</v>
      </c>
      <c r="E79">
        <v>25.084833336666666</v>
      </c>
      <c r="F79">
        <v>0.05</v>
      </c>
      <c r="G79">
        <v>4.1697600000000001</v>
      </c>
    </row>
    <row r="80" spans="1:7" x14ac:dyDescent="0.25">
      <c r="A80" s="15" t="s">
        <v>40</v>
      </c>
      <c r="B80">
        <v>50</v>
      </c>
      <c r="C80">
        <v>27</v>
      </c>
      <c r="D80">
        <v>27</v>
      </c>
      <c r="E80">
        <v>26.084833336666666</v>
      </c>
      <c r="F80">
        <v>0.05</v>
      </c>
      <c r="G80">
        <v>4.17075</v>
      </c>
    </row>
    <row r="81" spans="1:7" x14ac:dyDescent="0.25">
      <c r="A81" s="15" t="s">
        <v>40</v>
      </c>
      <c r="B81">
        <v>50</v>
      </c>
      <c r="C81">
        <v>27</v>
      </c>
      <c r="D81">
        <v>27</v>
      </c>
      <c r="E81">
        <v>27.083333333333332</v>
      </c>
      <c r="F81">
        <v>0.05</v>
      </c>
      <c r="G81">
        <v>4.1746400000000001</v>
      </c>
    </row>
    <row r="82" spans="1:7" x14ac:dyDescent="0.25">
      <c r="A82" s="15" t="s">
        <v>40</v>
      </c>
      <c r="B82">
        <v>50</v>
      </c>
      <c r="C82">
        <v>27</v>
      </c>
      <c r="D82">
        <v>28</v>
      </c>
      <c r="E82">
        <v>8.4833336666666662E-2</v>
      </c>
      <c r="F82">
        <v>1.4999999999999999E-4</v>
      </c>
      <c r="G82">
        <v>3.5496300000000001</v>
      </c>
    </row>
    <row r="83" spans="1:7" x14ac:dyDescent="0.25">
      <c r="A83" s="15" t="s">
        <v>40</v>
      </c>
      <c r="B83">
        <v>50</v>
      </c>
      <c r="C83">
        <v>27</v>
      </c>
      <c r="D83">
        <v>28</v>
      </c>
      <c r="E83">
        <v>1.0848333366666667</v>
      </c>
      <c r="F83">
        <v>0.05</v>
      </c>
      <c r="G83">
        <v>3.8468</v>
      </c>
    </row>
    <row r="84" spans="1:7" x14ac:dyDescent="0.25">
      <c r="A84" s="15" t="s">
        <v>40</v>
      </c>
      <c r="B84">
        <v>50</v>
      </c>
      <c r="C84">
        <v>27</v>
      </c>
      <c r="D84">
        <v>28</v>
      </c>
      <c r="E84">
        <v>2.0848333366666667</v>
      </c>
      <c r="F84">
        <v>0.05</v>
      </c>
      <c r="G84">
        <v>3.94034</v>
      </c>
    </row>
    <row r="85" spans="1:7" x14ac:dyDescent="0.25">
      <c r="A85" s="15" t="s">
        <v>40</v>
      </c>
      <c r="B85">
        <v>50</v>
      </c>
      <c r="C85">
        <v>27</v>
      </c>
      <c r="D85">
        <v>28</v>
      </c>
      <c r="E85">
        <v>3.0848333366666663</v>
      </c>
      <c r="F85">
        <v>0.05</v>
      </c>
      <c r="G85">
        <v>4.0357099999999999</v>
      </c>
    </row>
    <row r="86" spans="1:7" x14ac:dyDescent="0.25">
      <c r="A86" s="15" t="s">
        <v>40</v>
      </c>
      <c r="B86">
        <v>50</v>
      </c>
      <c r="C86">
        <v>27</v>
      </c>
      <c r="D86">
        <v>28</v>
      </c>
      <c r="E86">
        <v>4.0848333366666667</v>
      </c>
      <c r="F86">
        <v>0.05</v>
      </c>
      <c r="G86">
        <v>4.1218399999999997</v>
      </c>
    </row>
    <row r="87" spans="1:7" x14ac:dyDescent="0.25">
      <c r="A87" s="15" t="s">
        <v>40</v>
      </c>
      <c r="B87">
        <v>50</v>
      </c>
      <c r="C87">
        <v>27</v>
      </c>
      <c r="D87">
        <v>28</v>
      </c>
      <c r="E87">
        <v>5.0848333366666667</v>
      </c>
      <c r="F87">
        <v>0.05</v>
      </c>
      <c r="G87">
        <v>4.1937100000000003</v>
      </c>
    </row>
    <row r="88" spans="1:7" x14ac:dyDescent="0.25">
      <c r="A88" s="15" t="s">
        <v>40</v>
      </c>
      <c r="B88">
        <v>50</v>
      </c>
      <c r="C88">
        <v>27</v>
      </c>
      <c r="D88">
        <v>28</v>
      </c>
      <c r="E88">
        <v>6.0848333366666667</v>
      </c>
      <c r="F88">
        <v>0.05</v>
      </c>
      <c r="G88">
        <v>4.1209300000000004</v>
      </c>
    </row>
    <row r="89" spans="1:7" x14ac:dyDescent="0.25">
      <c r="A89" s="15" t="s">
        <v>40</v>
      </c>
      <c r="B89">
        <v>50</v>
      </c>
      <c r="C89">
        <v>27</v>
      </c>
      <c r="D89">
        <v>28</v>
      </c>
      <c r="E89">
        <v>7.0848333366666658</v>
      </c>
      <c r="F89">
        <v>0.05</v>
      </c>
      <c r="G89">
        <v>4.0155599999999998</v>
      </c>
    </row>
    <row r="90" spans="1:7" x14ac:dyDescent="0.25">
      <c r="A90" s="15" t="s">
        <v>40</v>
      </c>
      <c r="B90">
        <v>50</v>
      </c>
      <c r="C90">
        <v>27</v>
      </c>
      <c r="D90">
        <v>28</v>
      </c>
      <c r="E90">
        <v>8.0848333366666658</v>
      </c>
      <c r="F90">
        <v>5.0009999999999999E-2</v>
      </c>
      <c r="G90">
        <v>3.99695</v>
      </c>
    </row>
    <row r="91" spans="1:7" x14ac:dyDescent="0.25">
      <c r="A91" s="15" t="s">
        <v>40</v>
      </c>
      <c r="B91">
        <v>50</v>
      </c>
      <c r="C91">
        <v>27</v>
      </c>
      <c r="D91">
        <v>28</v>
      </c>
      <c r="E91">
        <v>9.0848333366666658</v>
      </c>
      <c r="F91">
        <v>0.05</v>
      </c>
      <c r="G91">
        <v>4.0090000000000003</v>
      </c>
    </row>
    <row r="92" spans="1:7" x14ac:dyDescent="0.25">
      <c r="A92" s="15" t="s">
        <v>40</v>
      </c>
      <c r="B92">
        <v>50</v>
      </c>
      <c r="C92">
        <v>27</v>
      </c>
      <c r="D92">
        <v>28</v>
      </c>
      <c r="E92">
        <v>10.084833336666666</v>
      </c>
      <c r="F92">
        <v>0.05</v>
      </c>
      <c r="G92">
        <v>4.0297599999999996</v>
      </c>
    </row>
    <row r="93" spans="1:7" x14ac:dyDescent="0.25">
      <c r="A93" s="15" t="s">
        <v>40</v>
      </c>
      <c r="B93">
        <v>50</v>
      </c>
      <c r="C93">
        <v>27</v>
      </c>
      <c r="D93">
        <v>28</v>
      </c>
      <c r="E93">
        <v>11.084833336666666</v>
      </c>
      <c r="F93">
        <v>0.05</v>
      </c>
      <c r="G93">
        <v>4.0547800000000001</v>
      </c>
    </row>
    <row r="94" spans="1:7" x14ac:dyDescent="0.25">
      <c r="A94" s="15" t="s">
        <v>40</v>
      </c>
      <c r="B94">
        <v>50</v>
      </c>
      <c r="C94">
        <v>27</v>
      </c>
      <c r="D94">
        <v>28</v>
      </c>
      <c r="E94">
        <v>12.084833336666666</v>
      </c>
      <c r="F94">
        <v>0.05</v>
      </c>
      <c r="G94">
        <v>4.0714100000000002</v>
      </c>
    </row>
    <row r="95" spans="1:7" x14ac:dyDescent="0.25">
      <c r="A95" s="15" t="s">
        <v>40</v>
      </c>
      <c r="B95">
        <v>50</v>
      </c>
      <c r="C95">
        <v>27</v>
      </c>
      <c r="D95">
        <v>28</v>
      </c>
      <c r="E95">
        <v>13.084833336666668</v>
      </c>
      <c r="F95">
        <v>0.05</v>
      </c>
      <c r="G95">
        <v>4.0875899999999996</v>
      </c>
    </row>
    <row r="96" spans="1:7" x14ac:dyDescent="0.25">
      <c r="A96" s="15" t="s">
        <v>40</v>
      </c>
      <c r="B96">
        <v>50</v>
      </c>
      <c r="C96">
        <v>27</v>
      </c>
      <c r="D96">
        <v>28</v>
      </c>
      <c r="E96">
        <v>14.084833336666666</v>
      </c>
      <c r="F96">
        <v>0.05</v>
      </c>
      <c r="G96">
        <v>4.1072699999999998</v>
      </c>
    </row>
    <row r="97" spans="1:7" x14ac:dyDescent="0.25">
      <c r="A97" s="15" t="s">
        <v>40</v>
      </c>
      <c r="B97">
        <v>50</v>
      </c>
      <c r="C97">
        <v>27</v>
      </c>
      <c r="D97">
        <v>28</v>
      </c>
      <c r="E97">
        <v>15.084833336666664</v>
      </c>
      <c r="F97">
        <v>0.05</v>
      </c>
      <c r="G97">
        <v>4.1306900000000004</v>
      </c>
    </row>
    <row r="98" spans="1:7" x14ac:dyDescent="0.25">
      <c r="A98" s="15" t="s">
        <v>40</v>
      </c>
      <c r="B98">
        <v>50</v>
      </c>
      <c r="C98">
        <v>27</v>
      </c>
      <c r="D98">
        <v>28</v>
      </c>
      <c r="E98">
        <v>16.084833336666666</v>
      </c>
      <c r="F98">
        <v>0.05</v>
      </c>
      <c r="G98">
        <v>4.1479400000000002</v>
      </c>
    </row>
    <row r="99" spans="1:7" x14ac:dyDescent="0.25">
      <c r="A99" s="15" t="s">
        <v>40</v>
      </c>
      <c r="B99">
        <v>50</v>
      </c>
      <c r="C99">
        <v>27</v>
      </c>
      <c r="D99">
        <v>28</v>
      </c>
      <c r="E99">
        <v>17.084833336666666</v>
      </c>
      <c r="F99">
        <v>4.999E-2</v>
      </c>
      <c r="G99">
        <v>4.1631999999999998</v>
      </c>
    </row>
    <row r="100" spans="1:7" x14ac:dyDescent="0.25">
      <c r="A100" s="15" t="s">
        <v>40</v>
      </c>
      <c r="B100">
        <v>50</v>
      </c>
      <c r="C100">
        <v>27</v>
      </c>
      <c r="D100">
        <v>28</v>
      </c>
      <c r="E100">
        <v>18.084833336666666</v>
      </c>
      <c r="F100">
        <v>0.05</v>
      </c>
      <c r="G100">
        <v>4.1786799999999999</v>
      </c>
    </row>
    <row r="101" spans="1:7" x14ac:dyDescent="0.25">
      <c r="A101" s="15" t="s">
        <v>40</v>
      </c>
      <c r="B101">
        <v>50</v>
      </c>
      <c r="C101">
        <v>27</v>
      </c>
      <c r="D101">
        <v>28</v>
      </c>
      <c r="E101">
        <v>19.084833336666666</v>
      </c>
      <c r="F101">
        <v>0.05</v>
      </c>
      <c r="G101">
        <v>4.1954700000000003</v>
      </c>
    </row>
    <row r="102" spans="1:7" x14ac:dyDescent="0.25">
      <c r="A102" s="15" t="s">
        <v>40</v>
      </c>
      <c r="B102">
        <v>50</v>
      </c>
      <c r="C102">
        <v>27</v>
      </c>
      <c r="D102">
        <v>28</v>
      </c>
      <c r="E102">
        <v>20.084833336666666</v>
      </c>
      <c r="F102">
        <v>4.5909999999999999E-2</v>
      </c>
      <c r="G102">
        <v>4.2005800000000004</v>
      </c>
    </row>
    <row r="103" spans="1:7" x14ac:dyDescent="0.25">
      <c r="A103" s="15" t="s">
        <v>40</v>
      </c>
      <c r="B103">
        <v>50</v>
      </c>
      <c r="C103">
        <v>27</v>
      </c>
      <c r="D103">
        <v>28</v>
      </c>
      <c r="E103">
        <v>21.084833336666666</v>
      </c>
      <c r="F103">
        <v>4.0930000000000001E-2</v>
      </c>
      <c r="G103">
        <v>4.2001999999999997</v>
      </c>
    </row>
    <row r="104" spans="1:7" x14ac:dyDescent="0.25">
      <c r="A104" s="15" t="s">
        <v>40</v>
      </c>
      <c r="B104">
        <v>50</v>
      </c>
      <c r="C104">
        <v>27</v>
      </c>
      <c r="D104">
        <v>28</v>
      </c>
      <c r="E104">
        <v>22.084833336666666</v>
      </c>
      <c r="F104">
        <v>3.7229999999999999E-2</v>
      </c>
      <c r="G104">
        <v>4.2001999999999997</v>
      </c>
    </row>
    <row r="105" spans="1:7" x14ac:dyDescent="0.25">
      <c r="A105" s="15" t="s">
        <v>40</v>
      </c>
      <c r="B105">
        <v>50</v>
      </c>
      <c r="C105">
        <v>27</v>
      </c>
      <c r="D105">
        <v>28</v>
      </c>
      <c r="E105">
        <v>23.084833336666666</v>
      </c>
      <c r="F105">
        <v>3.3989999999999999E-2</v>
      </c>
      <c r="G105">
        <v>4.1998899999999999</v>
      </c>
    </row>
    <row r="106" spans="1:7" x14ac:dyDescent="0.25">
      <c r="A106" s="15" t="s">
        <v>40</v>
      </c>
      <c r="B106">
        <v>50</v>
      </c>
      <c r="C106">
        <v>27</v>
      </c>
      <c r="D106">
        <v>28</v>
      </c>
      <c r="E106">
        <v>24.084833336666669</v>
      </c>
      <c r="F106">
        <v>2.9700000000000001E-2</v>
      </c>
      <c r="G106">
        <v>4.2001999999999997</v>
      </c>
    </row>
    <row r="107" spans="1:7" x14ac:dyDescent="0.25">
      <c r="A107" s="15" t="s">
        <v>40</v>
      </c>
      <c r="B107">
        <v>50</v>
      </c>
      <c r="C107">
        <v>27</v>
      </c>
      <c r="D107">
        <v>28</v>
      </c>
      <c r="E107">
        <v>25.084833336666666</v>
      </c>
      <c r="F107">
        <v>2.7130000000000001E-2</v>
      </c>
      <c r="G107">
        <v>4.1999700000000004</v>
      </c>
    </row>
    <row r="108" spans="1:7" x14ac:dyDescent="0.25">
      <c r="A108" s="15" t="s">
        <v>40</v>
      </c>
      <c r="B108">
        <v>50</v>
      </c>
      <c r="C108">
        <v>27</v>
      </c>
      <c r="D108">
        <v>28</v>
      </c>
      <c r="E108">
        <v>25.1205</v>
      </c>
      <c r="F108">
        <v>2.699E-2</v>
      </c>
      <c r="G108">
        <v>4.2000500000000001</v>
      </c>
    </row>
    <row r="109" spans="1:7" x14ac:dyDescent="0.25">
      <c r="A109" s="15" t="s">
        <v>40</v>
      </c>
      <c r="B109">
        <v>50</v>
      </c>
      <c r="C109">
        <v>27</v>
      </c>
      <c r="D109">
        <v>29</v>
      </c>
      <c r="E109">
        <v>8.4833336666666662E-2</v>
      </c>
      <c r="F109">
        <v>1.4999999999999999E-4</v>
      </c>
      <c r="G109">
        <v>3.5652699999999999</v>
      </c>
    </row>
    <row r="110" spans="1:7" x14ac:dyDescent="0.25">
      <c r="A110" s="15" t="s">
        <v>40</v>
      </c>
      <c r="B110">
        <v>50</v>
      </c>
      <c r="C110">
        <v>27</v>
      </c>
      <c r="D110">
        <v>29</v>
      </c>
      <c r="E110">
        <v>1.0848333366666667</v>
      </c>
      <c r="F110">
        <v>4.999E-2</v>
      </c>
      <c r="G110">
        <v>3.8406199999999999</v>
      </c>
    </row>
    <row r="111" spans="1:7" x14ac:dyDescent="0.25">
      <c r="A111" s="15" t="s">
        <v>40</v>
      </c>
      <c r="B111">
        <v>50</v>
      </c>
      <c r="C111">
        <v>27</v>
      </c>
      <c r="D111">
        <v>29</v>
      </c>
      <c r="E111">
        <v>2.0848333366666667</v>
      </c>
      <c r="F111">
        <v>0.05</v>
      </c>
      <c r="G111">
        <v>3.9234800000000001</v>
      </c>
    </row>
    <row r="112" spans="1:7" x14ac:dyDescent="0.25">
      <c r="A112" s="15" t="s">
        <v>40</v>
      </c>
      <c r="B112">
        <v>50</v>
      </c>
      <c r="C112">
        <v>27</v>
      </c>
      <c r="D112">
        <v>29</v>
      </c>
      <c r="E112">
        <v>3.0848333366666663</v>
      </c>
      <c r="F112">
        <v>0.05</v>
      </c>
      <c r="G112">
        <v>4.0105300000000002</v>
      </c>
    </row>
    <row r="113" spans="1:7" x14ac:dyDescent="0.25">
      <c r="A113" s="15" t="s">
        <v>40</v>
      </c>
      <c r="B113">
        <v>50</v>
      </c>
      <c r="C113">
        <v>27</v>
      </c>
      <c r="D113">
        <v>29</v>
      </c>
      <c r="E113">
        <v>4.0848333366666667</v>
      </c>
      <c r="F113">
        <v>0.05</v>
      </c>
      <c r="G113">
        <v>4.0933099999999998</v>
      </c>
    </row>
    <row r="114" spans="1:7" x14ac:dyDescent="0.25">
      <c r="A114" s="15" t="s">
        <v>40</v>
      </c>
      <c r="B114">
        <v>50</v>
      </c>
      <c r="C114">
        <v>27</v>
      </c>
      <c r="D114">
        <v>29</v>
      </c>
      <c r="E114">
        <v>5.0848333366666667</v>
      </c>
      <c r="F114">
        <v>0.05</v>
      </c>
      <c r="G114">
        <v>4.1634200000000003</v>
      </c>
    </row>
    <row r="115" spans="1:7" x14ac:dyDescent="0.25">
      <c r="A115" s="15" t="s">
        <v>40</v>
      </c>
      <c r="B115">
        <v>50</v>
      </c>
      <c r="C115">
        <v>27</v>
      </c>
      <c r="D115">
        <v>29</v>
      </c>
      <c r="E115">
        <v>6.0848333366666667</v>
      </c>
      <c r="F115">
        <v>4.6640000000000001E-2</v>
      </c>
      <c r="G115">
        <v>4.1998199999999999</v>
      </c>
    </row>
    <row r="116" spans="1:7" x14ac:dyDescent="0.25">
      <c r="A116" s="15" t="s">
        <v>40</v>
      </c>
      <c r="B116">
        <v>50</v>
      </c>
      <c r="C116">
        <v>27</v>
      </c>
      <c r="D116">
        <v>29</v>
      </c>
      <c r="E116">
        <v>7.0848333366666658</v>
      </c>
      <c r="F116">
        <v>4.999E-2</v>
      </c>
      <c r="G116">
        <v>4.1232199999999999</v>
      </c>
    </row>
    <row r="117" spans="1:7" x14ac:dyDescent="0.25">
      <c r="A117" s="15" t="s">
        <v>40</v>
      </c>
      <c r="B117">
        <v>50</v>
      </c>
      <c r="C117">
        <v>27</v>
      </c>
      <c r="D117">
        <v>29</v>
      </c>
      <c r="E117">
        <v>8.0848333366666658</v>
      </c>
      <c r="F117">
        <v>0.05</v>
      </c>
      <c r="G117">
        <v>4.0118299999999998</v>
      </c>
    </row>
    <row r="118" spans="1:7" x14ac:dyDescent="0.25">
      <c r="A118" s="15" t="s">
        <v>40</v>
      </c>
      <c r="B118">
        <v>50</v>
      </c>
      <c r="C118">
        <v>27</v>
      </c>
      <c r="D118">
        <v>29</v>
      </c>
      <c r="E118">
        <v>9.0848333366666658</v>
      </c>
      <c r="F118">
        <v>4.999E-2</v>
      </c>
      <c r="G118">
        <v>3.9958800000000001</v>
      </c>
    </row>
    <row r="119" spans="1:7" x14ac:dyDescent="0.25">
      <c r="A119" s="15" t="s">
        <v>40</v>
      </c>
      <c r="B119">
        <v>50</v>
      </c>
      <c r="C119">
        <v>27</v>
      </c>
      <c r="D119">
        <v>29</v>
      </c>
      <c r="E119">
        <v>10.084833336666666</v>
      </c>
      <c r="F119">
        <v>0.05</v>
      </c>
      <c r="G119">
        <v>4.0061</v>
      </c>
    </row>
    <row r="120" spans="1:7" x14ac:dyDescent="0.25">
      <c r="A120" s="15" t="s">
        <v>40</v>
      </c>
      <c r="B120">
        <v>50</v>
      </c>
      <c r="C120">
        <v>27</v>
      </c>
      <c r="D120">
        <v>29</v>
      </c>
      <c r="E120">
        <v>11.084833336666666</v>
      </c>
      <c r="F120">
        <v>0.05</v>
      </c>
      <c r="G120">
        <v>4.0210600000000003</v>
      </c>
    </row>
    <row r="121" spans="1:7" x14ac:dyDescent="0.25">
      <c r="A121" s="15" t="s">
        <v>40</v>
      </c>
      <c r="B121">
        <v>50</v>
      </c>
      <c r="C121">
        <v>27</v>
      </c>
      <c r="D121">
        <v>29</v>
      </c>
      <c r="E121">
        <v>12.084833336666666</v>
      </c>
      <c r="F121">
        <v>0.05</v>
      </c>
      <c r="G121">
        <v>4.0422700000000003</v>
      </c>
    </row>
    <row r="122" spans="1:7" x14ac:dyDescent="0.25">
      <c r="A122" s="15" t="s">
        <v>40</v>
      </c>
      <c r="B122">
        <v>50</v>
      </c>
      <c r="C122">
        <v>27</v>
      </c>
      <c r="D122">
        <v>29</v>
      </c>
      <c r="E122">
        <v>13.084833336666668</v>
      </c>
      <c r="F122">
        <v>0.05</v>
      </c>
      <c r="G122">
        <v>4.0624900000000004</v>
      </c>
    </row>
    <row r="123" spans="1:7" x14ac:dyDescent="0.25">
      <c r="A123" s="15" t="s">
        <v>40</v>
      </c>
      <c r="B123">
        <v>50</v>
      </c>
      <c r="C123">
        <v>27</v>
      </c>
      <c r="D123">
        <v>29</v>
      </c>
      <c r="E123">
        <v>14.084833336666666</v>
      </c>
      <c r="F123">
        <v>0.05</v>
      </c>
      <c r="G123">
        <v>4.0827</v>
      </c>
    </row>
    <row r="124" spans="1:7" x14ac:dyDescent="0.25">
      <c r="A124" s="15" t="s">
        <v>40</v>
      </c>
      <c r="B124">
        <v>50</v>
      </c>
      <c r="C124">
        <v>27</v>
      </c>
      <c r="D124">
        <v>29</v>
      </c>
      <c r="E124">
        <v>15.084833336666664</v>
      </c>
      <c r="F124">
        <v>0.05</v>
      </c>
      <c r="G124">
        <v>4.1024599999999998</v>
      </c>
    </row>
    <row r="125" spans="1:7" x14ac:dyDescent="0.25">
      <c r="A125" s="15" t="s">
        <v>40</v>
      </c>
      <c r="B125">
        <v>50</v>
      </c>
      <c r="C125">
        <v>27</v>
      </c>
      <c r="D125">
        <v>29</v>
      </c>
      <c r="E125">
        <v>16.084833336666666</v>
      </c>
      <c r="F125">
        <v>0.05</v>
      </c>
      <c r="G125">
        <v>4.1180300000000001</v>
      </c>
    </row>
    <row r="126" spans="1:7" x14ac:dyDescent="0.25">
      <c r="A126" s="15" t="s">
        <v>40</v>
      </c>
      <c r="B126">
        <v>50</v>
      </c>
      <c r="C126">
        <v>27</v>
      </c>
      <c r="D126">
        <v>29</v>
      </c>
      <c r="E126">
        <v>17.084833336666666</v>
      </c>
      <c r="F126">
        <v>0.05</v>
      </c>
      <c r="G126">
        <v>4.1399299999999997</v>
      </c>
    </row>
    <row r="127" spans="1:7" x14ac:dyDescent="0.25">
      <c r="A127" s="15" t="s">
        <v>40</v>
      </c>
      <c r="B127">
        <v>50</v>
      </c>
      <c r="C127">
        <v>27</v>
      </c>
      <c r="D127">
        <v>29</v>
      </c>
      <c r="E127">
        <v>18.084833336666666</v>
      </c>
      <c r="F127">
        <v>0.05</v>
      </c>
      <c r="G127">
        <v>4.1577000000000002</v>
      </c>
    </row>
    <row r="128" spans="1:7" x14ac:dyDescent="0.25">
      <c r="A128" s="15" t="s">
        <v>40</v>
      </c>
      <c r="B128">
        <v>50</v>
      </c>
      <c r="C128">
        <v>27</v>
      </c>
      <c r="D128">
        <v>29</v>
      </c>
      <c r="E128">
        <v>19.084833336666666</v>
      </c>
      <c r="F128">
        <v>0.05</v>
      </c>
      <c r="G128">
        <v>4.1728800000000001</v>
      </c>
    </row>
    <row r="129" spans="1:7" x14ac:dyDescent="0.25">
      <c r="A129" s="15" t="s">
        <v>40</v>
      </c>
      <c r="B129">
        <v>50</v>
      </c>
      <c r="C129">
        <v>27</v>
      </c>
      <c r="D129">
        <v>29</v>
      </c>
      <c r="E129">
        <v>20.084833336666666</v>
      </c>
      <c r="F129">
        <v>0.05</v>
      </c>
      <c r="G129">
        <v>4.1925699999999999</v>
      </c>
    </row>
    <row r="130" spans="1:7" x14ac:dyDescent="0.25">
      <c r="A130" s="15" t="s">
        <v>40</v>
      </c>
      <c r="B130">
        <v>50</v>
      </c>
      <c r="C130">
        <v>27</v>
      </c>
      <c r="D130">
        <v>29</v>
      </c>
      <c r="E130">
        <v>21.084833336666666</v>
      </c>
      <c r="F130">
        <v>4.8660000000000002E-2</v>
      </c>
      <c r="G130">
        <v>4.1998899999999999</v>
      </c>
    </row>
    <row r="131" spans="1:7" x14ac:dyDescent="0.25">
      <c r="A131" s="15" t="s">
        <v>40</v>
      </c>
      <c r="B131">
        <v>50</v>
      </c>
      <c r="C131">
        <v>27</v>
      </c>
      <c r="D131">
        <v>29</v>
      </c>
      <c r="E131">
        <v>22.084833336666666</v>
      </c>
      <c r="F131">
        <v>4.5749999999999999E-2</v>
      </c>
      <c r="G131">
        <v>4.2004999999999999</v>
      </c>
    </row>
    <row r="132" spans="1:7" x14ac:dyDescent="0.25">
      <c r="A132" s="15" t="s">
        <v>40</v>
      </c>
      <c r="B132">
        <v>50</v>
      </c>
      <c r="C132">
        <v>27</v>
      </c>
      <c r="D132">
        <v>29</v>
      </c>
      <c r="E132">
        <v>23.084833336666666</v>
      </c>
      <c r="F132">
        <v>4.3549999999999998E-2</v>
      </c>
      <c r="G132">
        <v>4.1998899999999999</v>
      </c>
    </row>
    <row r="133" spans="1:7" x14ac:dyDescent="0.25">
      <c r="A133" s="15" t="s">
        <v>40</v>
      </c>
      <c r="B133">
        <v>50</v>
      </c>
      <c r="C133">
        <v>27</v>
      </c>
      <c r="D133">
        <v>29</v>
      </c>
      <c r="E133">
        <v>24.084833336666669</v>
      </c>
      <c r="F133">
        <v>4.2110000000000002E-2</v>
      </c>
      <c r="G133">
        <v>4.2001200000000001</v>
      </c>
    </row>
    <row r="134" spans="1:7" x14ac:dyDescent="0.25">
      <c r="A134" s="15" t="s">
        <v>40</v>
      </c>
      <c r="B134">
        <v>50</v>
      </c>
      <c r="C134">
        <v>27</v>
      </c>
      <c r="D134">
        <v>29</v>
      </c>
      <c r="E134">
        <v>25.084833336666666</v>
      </c>
      <c r="F134">
        <v>3.9269999999999999E-2</v>
      </c>
      <c r="G134">
        <v>4.2006600000000001</v>
      </c>
    </row>
    <row r="135" spans="1:7" x14ac:dyDescent="0.25">
      <c r="A135" s="15" t="s">
        <v>40</v>
      </c>
      <c r="B135">
        <v>50</v>
      </c>
      <c r="C135">
        <v>27</v>
      </c>
      <c r="D135">
        <v>29</v>
      </c>
      <c r="E135">
        <v>26.084833336666666</v>
      </c>
      <c r="F135">
        <v>3.5700000000000003E-2</v>
      </c>
      <c r="G135">
        <v>4.1998199999999999</v>
      </c>
    </row>
    <row r="136" spans="1:7" x14ac:dyDescent="0.25">
      <c r="A136" s="15" t="s">
        <v>40</v>
      </c>
      <c r="B136">
        <v>50</v>
      </c>
      <c r="C136">
        <v>27</v>
      </c>
      <c r="D136">
        <v>29</v>
      </c>
      <c r="E136">
        <v>27.084833336666666</v>
      </c>
      <c r="F136">
        <v>3.3360000000000001E-2</v>
      </c>
      <c r="G136">
        <v>4.1998199999999999</v>
      </c>
    </row>
    <row r="137" spans="1:7" x14ac:dyDescent="0.25">
      <c r="A137" s="15" t="s">
        <v>40</v>
      </c>
      <c r="B137">
        <v>50</v>
      </c>
      <c r="C137">
        <v>27</v>
      </c>
      <c r="D137">
        <v>29</v>
      </c>
      <c r="E137">
        <v>28.084833336666662</v>
      </c>
      <c r="F137">
        <v>3.2129999999999999E-2</v>
      </c>
      <c r="G137">
        <v>4.1999700000000004</v>
      </c>
    </row>
    <row r="138" spans="1:7" x14ac:dyDescent="0.25">
      <c r="A138" s="15" t="s">
        <v>40</v>
      </c>
      <c r="B138">
        <v>50</v>
      </c>
      <c r="C138">
        <v>27</v>
      </c>
      <c r="D138">
        <v>29</v>
      </c>
      <c r="E138">
        <v>29.083333333333332</v>
      </c>
      <c r="F138">
        <v>2.9749999999999999E-2</v>
      </c>
      <c r="G138">
        <v>4.1998899999999999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3AB5-7EC6-4C01-90E4-C248D81A5BE5}">
  <sheetPr>
    <tabColor rgb="FF808000"/>
  </sheetPr>
  <dimension ref="A1:T108"/>
  <sheetViews>
    <sheetView workbookViewId="0">
      <selection activeCell="B3" sqref="B3"/>
    </sheetView>
  </sheetViews>
  <sheetFormatPr defaultRowHeight="13.2" x14ac:dyDescent="0.25"/>
  <cols>
    <col min="15" max="15" width="9.77734375" customWidth="1"/>
    <col min="16" max="16" width="10.6640625" customWidth="1"/>
    <col min="17" max="17" width="9.77734375" customWidth="1"/>
  </cols>
  <sheetData>
    <row r="1" spans="1:20" x14ac:dyDescent="0.25">
      <c r="A1" s="1" t="s">
        <v>0</v>
      </c>
      <c r="B1" s="2" t="s">
        <v>1</v>
      </c>
      <c r="C1" s="2"/>
    </row>
    <row r="2" spans="1:20" x14ac:dyDescent="0.25">
      <c r="A2" s="1" t="s">
        <v>2</v>
      </c>
      <c r="B2" s="2"/>
      <c r="C2" s="2"/>
    </row>
    <row r="3" spans="1:20" x14ac:dyDescent="0.25">
      <c r="A3" s="1" t="s">
        <v>3</v>
      </c>
      <c r="B3" s="2" t="s">
        <v>55</v>
      </c>
      <c r="C3" s="2"/>
    </row>
    <row r="5" spans="1:20" ht="14.4" x14ac:dyDescent="0.3">
      <c r="A5" s="4" t="s">
        <v>27</v>
      </c>
      <c r="N5" s="4" t="s">
        <v>28</v>
      </c>
      <c r="S5" s="4" t="s">
        <v>29</v>
      </c>
    </row>
    <row r="7" spans="1:20" ht="13.8" thickBot="1" x14ac:dyDescent="0.3">
      <c r="B7" s="9" t="s">
        <v>21</v>
      </c>
      <c r="C7" s="9" t="s">
        <v>22</v>
      </c>
      <c r="D7" s="9" t="s">
        <v>23</v>
      </c>
      <c r="E7" s="9" t="s">
        <v>21</v>
      </c>
      <c r="F7" s="9" t="s">
        <v>22</v>
      </c>
      <c r="G7" s="9" t="s">
        <v>24</v>
      </c>
      <c r="H7" s="9" t="s">
        <v>21</v>
      </c>
      <c r="I7" s="9" t="s">
        <v>22</v>
      </c>
      <c r="J7" s="9" t="s">
        <v>24</v>
      </c>
      <c r="K7" s="9" t="s">
        <v>21</v>
      </c>
      <c r="L7" s="9" t="s">
        <v>22</v>
      </c>
      <c r="M7" s="9" t="s">
        <v>24</v>
      </c>
      <c r="O7" t="s">
        <v>21</v>
      </c>
      <c r="P7" t="s">
        <v>25</v>
      </c>
      <c r="Q7" t="s">
        <v>26</v>
      </c>
      <c r="S7" s="13" t="s">
        <v>30</v>
      </c>
      <c r="T7" s="13" t="s">
        <v>31</v>
      </c>
    </row>
    <row r="8" spans="1:20" ht="13.8" thickTop="1" x14ac:dyDescent="0.25">
      <c r="B8" s="10">
        <v>0</v>
      </c>
      <c r="C8" s="11">
        <v>3.4140000000000001</v>
      </c>
      <c r="D8" s="11">
        <v>1.1379999999999999</v>
      </c>
      <c r="E8" s="10">
        <v>0.25</v>
      </c>
      <c r="F8" s="11">
        <v>3.5863999999999998</v>
      </c>
      <c r="G8" s="11">
        <v>1.1955</v>
      </c>
      <c r="H8" s="10">
        <v>0.5</v>
      </c>
      <c r="I8" s="11">
        <v>3.6879</v>
      </c>
      <c r="J8" s="11">
        <v>1.2293000000000001</v>
      </c>
      <c r="K8" s="10">
        <v>0.75</v>
      </c>
      <c r="L8" s="11">
        <v>3.9165999999999999</v>
      </c>
      <c r="M8" s="11">
        <v>1.3055000000000001</v>
      </c>
      <c r="O8" s="12">
        <v>0</v>
      </c>
      <c r="P8">
        <v>3.4140000000000001</v>
      </c>
      <c r="Q8">
        <v>1.1379999999999999</v>
      </c>
      <c r="S8">
        <v>3.4596</v>
      </c>
      <c r="T8" cm="1">
        <f t="array" aca="1" ref="T8" ca="1">fSOC(S8)</f>
        <v>5.9999999999999609E-2</v>
      </c>
    </row>
    <row r="9" spans="1:20" x14ac:dyDescent="0.25">
      <c r="B9" s="10">
        <v>0.01</v>
      </c>
      <c r="C9" s="11">
        <v>3.4277000000000002</v>
      </c>
      <c r="D9" s="11">
        <v>1.1426000000000001</v>
      </c>
      <c r="E9" s="10">
        <v>0.26</v>
      </c>
      <c r="F9" s="11">
        <v>3.5905999999999998</v>
      </c>
      <c r="G9" s="11">
        <v>1.1969000000000001</v>
      </c>
      <c r="H9" s="10">
        <v>0.51</v>
      </c>
      <c r="I9" s="11">
        <v>3.6945000000000001</v>
      </c>
      <c r="J9" s="11">
        <v>1.2315</v>
      </c>
      <c r="K9" s="10">
        <v>0.76</v>
      </c>
      <c r="L9" s="11">
        <v>3.9260999999999999</v>
      </c>
      <c r="M9" s="11">
        <v>1.3087</v>
      </c>
      <c r="O9" s="12">
        <v>0.01</v>
      </c>
      <c r="P9">
        <v>3.4277000000000002</v>
      </c>
      <c r="Q9">
        <v>1.1426000000000001</v>
      </c>
      <c r="S9">
        <v>3.5863999999999998</v>
      </c>
      <c r="T9" cm="1">
        <f t="array" aca="1" ref="T9" ca="1">fSOC(S9)</f>
        <v>0.25</v>
      </c>
    </row>
    <row r="10" spans="1:20" x14ac:dyDescent="0.25">
      <c r="B10" s="10">
        <v>0.02</v>
      </c>
      <c r="C10" s="11">
        <v>3.4371</v>
      </c>
      <c r="D10" s="11">
        <v>1.1456999999999999</v>
      </c>
      <c r="E10" s="10">
        <v>0.27</v>
      </c>
      <c r="F10" s="11">
        <v>3.5941999999999998</v>
      </c>
      <c r="G10" s="11">
        <v>1.1980999999999999</v>
      </c>
      <c r="H10" s="10">
        <v>0.52</v>
      </c>
      <c r="I10" s="11">
        <v>3.7012</v>
      </c>
      <c r="J10" s="11">
        <v>1.2337</v>
      </c>
      <c r="K10" s="10">
        <v>0.77</v>
      </c>
      <c r="L10" s="11">
        <v>3.9348999999999998</v>
      </c>
      <c r="M10" s="11">
        <v>1.3116000000000001</v>
      </c>
      <c r="O10" s="12">
        <v>0.02</v>
      </c>
      <c r="P10">
        <v>3.4371</v>
      </c>
      <c r="Q10">
        <v>1.1456999999999999</v>
      </c>
      <c r="S10">
        <v>3.6354000000000002</v>
      </c>
      <c r="T10" cm="1">
        <f t="array" aca="1" ref="T10" ca="1">fSOC(S10)</f>
        <v>0.39000000000000057</v>
      </c>
    </row>
    <row r="11" spans="1:20" x14ac:dyDescent="0.25">
      <c r="B11" s="10">
        <v>0.03</v>
      </c>
      <c r="C11" s="11">
        <v>3.4441000000000002</v>
      </c>
      <c r="D11" s="11">
        <v>1.1479999999999999</v>
      </c>
      <c r="E11" s="10">
        <v>0.28000000000000003</v>
      </c>
      <c r="F11" s="11">
        <v>3.5977999999999999</v>
      </c>
      <c r="G11" s="11">
        <v>1.1993</v>
      </c>
      <c r="H11" s="10">
        <v>0.53</v>
      </c>
      <c r="I11" s="11">
        <v>3.71</v>
      </c>
      <c r="J11" s="11">
        <v>1.2366999999999999</v>
      </c>
      <c r="K11" s="10">
        <v>0.78</v>
      </c>
      <c r="L11" s="11">
        <v>3.9441999999999999</v>
      </c>
      <c r="M11" s="11">
        <v>1.3147</v>
      </c>
      <c r="O11" s="12">
        <v>0.03</v>
      </c>
      <c r="P11">
        <v>3.4441000000000002</v>
      </c>
      <c r="Q11">
        <v>1.1479999999999999</v>
      </c>
    </row>
    <row r="12" spans="1:20" x14ac:dyDescent="0.25">
      <c r="B12" s="10">
        <v>0.04</v>
      </c>
      <c r="C12" s="11">
        <v>3.4500999999999999</v>
      </c>
      <c r="D12" s="11">
        <v>1.1499999999999999</v>
      </c>
      <c r="E12" s="10">
        <v>0.28999999999999998</v>
      </c>
      <c r="F12" s="11">
        <v>3.6013000000000002</v>
      </c>
      <c r="G12" s="11">
        <v>1.2003999999999999</v>
      </c>
      <c r="H12" s="10">
        <v>0.54</v>
      </c>
      <c r="I12" s="11">
        <v>3.7181999999999999</v>
      </c>
      <c r="J12" s="11">
        <v>1.2394000000000001</v>
      </c>
      <c r="K12" s="10">
        <v>0.79</v>
      </c>
      <c r="L12" s="11">
        <v>3.9540999999999999</v>
      </c>
      <c r="M12" s="11">
        <v>1.3180000000000001</v>
      </c>
      <c r="O12" s="12">
        <v>0.04</v>
      </c>
      <c r="P12">
        <v>3.4500999999999999</v>
      </c>
      <c r="Q12">
        <v>1.1499999999999999</v>
      </c>
    </row>
    <row r="13" spans="1:20" x14ac:dyDescent="0.25">
      <c r="B13" s="10">
        <v>0.05</v>
      </c>
      <c r="C13" s="11">
        <v>3.4548000000000001</v>
      </c>
      <c r="D13" s="11">
        <v>1.1516</v>
      </c>
      <c r="E13" s="10">
        <v>0.3</v>
      </c>
      <c r="F13" s="11">
        <v>3.6046</v>
      </c>
      <c r="G13" s="11">
        <v>1.2015</v>
      </c>
      <c r="H13" s="10">
        <v>0.55000000000000004</v>
      </c>
      <c r="I13" s="11">
        <v>3.7302</v>
      </c>
      <c r="J13" s="11">
        <v>1.2434000000000001</v>
      </c>
      <c r="K13" s="10">
        <v>0.8</v>
      </c>
      <c r="L13" s="11">
        <v>3.9630999999999998</v>
      </c>
      <c r="M13" s="11">
        <v>1.321</v>
      </c>
      <c r="O13" s="12">
        <v>0.05</v>
      </c>
      <c r="P13">
        <v>3.4548000000000001</v>
      </c>
      <c r="Q13">
        <v>1.1516</v>
      </c>
    </row>
    <row r="14" spans="1:20" x14ac:dyDescent="0.25">
      <c r="B14" s="10">
        <v>0.06</v>
      </c>
      <c r="C14" s="11">
        <v>3.4596</v>
      </c>
      <c r="D14" s="11">
        <v>1.1532</v>
      </c>
      <c r="E14" s="10">
        <v>0.31</v>
      </c>
      <c r="F14" s="11">
        <v>3.6078999999999999</v>
      </c>
      <c r="G14" s="11">
        <v>1.2025999999999999</v>
      </c>
      <c r="H14" s="10">
        <v>0.56000000000000005</v>
      </c>
      <c r="I14" s="11">
        <v>3.7382</v>
      </c>
      <c r="J14" s="11">
        <v>1.2461</v>
      </c>
      <c r="K14" s="10">
        <v>0.81</v>
      </c>
      <c r="L14" s="11">
        <v>3.9731999999999998</v>
      </c>
      <c r="M14" s="11">
        <v>1.3244</v>
      </c>
      <c r="O14" s="12">
        <v>0.06</v>
      </c>
      <c r="P14">
        <v>3.4596</v>
      </c>
      <c r="Q14">
        <v>1.1532</v>
      </c>
    </row>
    <row r="15" spans="1:20" x14ac:dyDescent="0.25">
      <c r="B15" s="10">
        <v>7.0000000000000007E-2</v>
      </c>
      <c r="C15" s="11">
        <v>3.4647000000000001</v>
      </c>
      <c r="D15" s="11">
        <v>1.1549</v>
      </c>
      <c r="E15" s="10">
        <v>0.32</v>
      </c>
      <c r="F15" s="11">
        <v>3.6113</v>
      </c>
      <c r="G15" s="11">
        <v>1.2038</v>
      </c>
      <c r="H15" s="10">
        <v>0.56999999999999995</v>
      </c>
      <c r="I15" s="11">
        <v>3.7513000000000001</v>
      </c>
      <c r="J15" s="11">
        <v>1.2504</v>
      </c>
      <c r="K15" s="10">
        <v>0.82</v>
      </c>
      <c r="L15" s="11">
        <v>3.9832000000000001</v>
      </c>
      <c r="M15" s="11">
        <v>1.3277000000000001</v>
      </c>
      <c r="O15" s="12">
        <v>7.0000000000000007E-2</v>
      </c>
      <c r="P15">
        <v>3.4647000000000001</v>
      </c>
      <c r="Q15">
        <v>1.1549</v>
      </c>
    </row>
    <row r="16" spans="1:20" x14ac:dyDescent="0.25">
      <c r="B16" s="10">
        <v>0.08</v>
      </c>
      <c r="C16" s="11">
        <v>3.4698000000000002</v>
      </c>
      <c r="D16" s="11">
        <v>1.1566000000000001</v>
      </c>
      <c r="E16" s="10">
        <v>0.33</v>
      </c>
      <c r="F16" s="11">
        <v>3.6149</v>
      </c>
      <c r="G16" s="11">
        <v>1.2050000000000001</v>
      </c>
      <c r="H16" s="10">
        <v>0.57999999999999996</v>
      </c>
      <c r="I16" s="11">
        <v>3.7589999999999999</v>
      </c>
      <c r="J16" s="11">
        <v>1.2529999999999999</v>
      </c>
      <c r="K16" s="10">
        <v>0.83</v>
      </c>
      <c r="L16" s="11">
        <v>3.9939</v>
      </c>
      <c r="M16" s="11">
        <v>1.3312999999999999</v>
      </c>
      <c r="O16" s="12">
        <v>0.08</v>
      </c>
      <c r="P16">
        <v>3.4698000000000002</v>
      </c>
      <c r="Q16">
        <v>1.1566000000000001</v>
      </c>
    </row>
    <row r="17" spans="2:17" x14ac:dyDescent="0.25">
      <c r="B17" s="10">
        <v>0.09</v>
      </c>
      <c r="C17" s="11">
        <v>3.4779</v>
      </c>
      <c r="D17" s="11">
        <v>1.1593</v>
      </c>
      <c r="E17" s="10">
        <v>0.34</v>
      </c>
      <c r="F17" s="11">
        <v>3.6185</v>
      </c>
      <c r="G17" s="11">
        <v>1.2061999999999999</v>
      </c>
      <c r="H17" s="10">
        <v>0.59</v>
      </c>
      <c r="I17" s="11">
        <v>3.7717000000000001</v>
      </c>
      <c r="J17" s="11">
        <v>1.2572000000000001</v>
      </c>
      <c r="K17" s="10">
        <v>0.84</v>
      </c>
      <c r="L17" s="11">
        <v>4.0031999999999996</v>
      </c>
      <c r="M17" s="11">
        <v>1.3344</v>
      </c>
      <c r="O17" s="12">
        <v>0.09</v>
      </c>
      <c r="P17">
        <v>3.4779</v>
      </c>
      <c r="Q17">
        <v>1.1593</v>
      </c>
    </row>
    <row r="18" spans="2:17" x14ac:dyDescent="0.25">
      <c r="B18" s="10">
        <v>0.1</v>
      </c>
      <c r="C18" s="11">
        <v>3.4870999999999999</v>
      </c>
      <c r="D18" s="11">
        <v>1.1624000000000001</v>
      </c>
      <c r="E18" s="10">
        <v>0.35</v>
      </c>
      <c r="F18" s="11">
        <v>3.6217999999999999</v>
      </c>
      <c r="G18" s="11">
        <v>1.2073</v>
      </c>
      <c r="H18" s="10">
        <v>0.6</v>
      </c>
      <c r="I18" s="11">
        <v>3.7789999999999999</v>
      </c>
      <c r="J18" s="11">
        <v>1.2597</v>
      </c>
      <c r="K18" s="10">
        <v>0.85</v>
      </c>
      <c r="L18" s="11">
        <v>4.0137999999999998</v>
      </c>
      <c r="M18" s="11">
        <v>1.3379000000000001</v>
      </c>
      <c r="O18" s="12">
        <v>0.1</v>
      </c>
      <c r="P18">
        <v>3.4870999999999999</v>
      </c>
      <c r="Q18">
        <v>1.1624000000000001</v>
      </c>
    </row>
    <row r="19" spans="2:17" x14ac:dyDescent="0.25">
      <c r="B19" s="10">
        <v>0.11</v>
      </c>
      <c r="C19" s="11">
        <v>3.4977</v>
      </c>
      <c r="D19" s="11">
        <v>1.1658999999999999</v>
      </c>
      <c r="E19" s="10">
        <v>0.36</v>
      </c>
      <c r="F19" s="11">
        <v>3.6248999999999998</v>
      </c>
      <c r="G19" s="11">
        <v>1.2082999999999999</v>
      </c>
      <c r="H19" s="10">
        <v>0.61</v>
      </c>
      <c r="I19" s="11">
        <v>3.7871999999999999</v>
      </c>
      <c r="J19" s="11">
        <v>1.2624</v>
      </c>
      <c r="K19" s="10">
        <v>0.86</v>
      </c>
      <c r="L19" s="11">
        <v>4.0232000000000001</v>
      </c>
      <c r="M19" s="11">
        <v>1.3411</v>
      </c>
      <c r="O19" s="12">
        <v>0.11</v>
      </c>
      <c r="P19">
        <v>3.4977</v>
      </c>
      <c r="Q19">
        <v>1.1658999999999999</v>
      </c>
    </row>
    <row r="20" spans="2:17" x14ac:dyDescent="0.25">
      <c r="B20" s="10">
        <v>0.12</v>
      </c>
      <c r="C20" s="11">
        <v>3.5074000000000001</v>
      </c>
      <c r="D20" s="11">
        <v>1.1691</v>
      </c>
      <c r="E20" s="10">
        <v>0.37</v>
      </c>
      <c r="F20" s="11">
        <v>3.6280000000000001</v>
      </c>
      <c r="G20" s="11">
        <v>1.2093</v>
      </c>
      <c r="H20" s="10">
        <v>0.62</v>
      </c>
      <c r="I20" s="11">
        <v>3.7972000000000001</v>
      </c>
      <c r="J20" s="11">
        <v>1.2657</v>
      </c>
      <c r="K20" s="10">
        <v>0.87</v>
      </c>
      <c r="L20" s="11">
        <v>4.0339999999999998</v>
      </c>
      <c r="M20" s="11">
        <v>1.3447</v>
      </c>
      <c r="O20" s="12">
        <v>0.12</v>
      </c>
      <c r="P20">
        <v>3.5074000000000001</v>
      </c>
      <c r="Q20">
        <v>1.1691</v>
      </c>
    </row>
    <row r="21" spans="2:17" x14ac:dyDescent="0.25">
      <c r="B21" s="10">
        <v>0.13</v>
      </c>
      <c r="C21" s="11">
        <v>3.5154999999999998</v>
      </c>
      <c r="D21" s="11">
        <v>1.1718</v>
      </c>
      <c r="E21" s="10">
        <v>0.38</v>
      </c>
      <c r="F21" s="11">
        <v>3.6314000000000002</v>
      </c>
      <c r="G21" s="11">
        <v>1.2104999999999999</v>
      </c>
      <c r="H21" s="10">
        <v>0.63</v>
      </c>
      <c r="I21" s="11">
        <v>3.8058999999999998</v>
      </c>
      <c r="J21" s="11">
        <v>1.2685999999999999</v>
      </c>
      <c r="K21" s="10">
        <v>0.88</v>
      </c>
      <c r="L21" s="11">
        <v>4.0438999999999998</v>
      </c>
      <c r="M21" s="11">
        <v>1.3480000000000001</v>
      </c>
      <c r="O21" s="12">
        <v>0.13</v>
      </c>
      <c r="P21">
        <v>3.5154999999999998</v>
      </c>
      <c r="Q21">
        <v>1.1718</v>
      </c>
    </row>
    <row r="22" spans="2:17" x14ac:dyDescent="0.25">
      <c r="B22" s="10">
        <v>0.14000000000000001</v>
      </c>
      <c r="C22" s="11">
        <v>3.5238999999999998</v>
      </c>
      <c r="D22" s="11">
        <v>1.1746000000000001</v>
      </c>
      <c r="E22" s="10">
        <v>0.39</v>
      </c>
      <c r="F22" s="11">
        <v>3.6354000000000002</v>
      </c>
      <c r="G22" s="11">
        <v>1.2118</v>
      </c>
      <c r="H22" s="10">
        <v>0.64</v>
      </c>
      <c r="I22" s="11">
        <v>3.8155000000000001</v>
      </c>
      <c r="J22" s="11">
        <v>1.2718</v>
      </c>
      <c r="K22" s="10">
        <v>0.89</v>
      </c>
      <c r="L22" s="11">
        <v>4.0545</v>
      </c>
      <c r="M22" s="11">
        <v>1.3514999999999999</v>
      </c>
      <c r="O22" s="12">
        <v>0.14000000000000001</v>
      </c>
      <c r="P22">
        <v>3.5238999999999998</v>
      </c>
      <c r="Q22">
        <v>1.1746000000000001</v>
      </c>
    </row>
    <row r="23" spans="2:17" x14ac:dyDescent="0.25">
      <c r="B23" s="10">
        <v>0.15</v>
      </c>
      <c r="C23" s="11">
        <v>3.532</v>
      </c>
      <c r="D23" s="11">
        <v>1.1773</v>
      </c>
      <c r="E23" s="10">
        <v>0.4</v>
      </c>
      <c r="F23" s="11">
        <v>3.6393</v>
      </c>
      <c r="G23" s="11">
        <v>1.2131000000000001</v>
      </c>
      <c r="H23" s="10">
        <v>0.65</v>
      </c>
      <c r="I23" s="11">
        <v>3.8249</v>
      </c>
      <c r="J23" s="11">
        <v>1.2749999999999999</v>
      </c>
      <c r="K23" s="10">
        <v>0.9</v>
      </c>
      <c r="L23" s="11">
        <v>4.0647000000000002</v>
      </c>
      <c r="M23" s="11">
        <v>1.3549</v>
      </c>
      <c r="O23" s="12">
        <v>0.15</v>
      </c>
      <c r="P23">
        <v>3.532</v>
      </c>
      <c r="Q23">
        <v>1.1773</v>
      </c>
    </row>
    <row r="24" spans="2:17" x14ac:dyDescent="0.25">
      <c r="B24" s="10">
        <v>0.16</v>
      </c>
      <c r="C24" s="11">
        <v>3.5379999999999998</v>
      </c>
      <c r="D24" s="11">
        <v>1.1793</v>
      </c>
      <c r="E24" s="10">
        <v>0.41</v>
      </c>
      <c r="F24" s="11">
        <v>3.6432000000000002</v>
      </c>
      <c r="G24" s="11">
        <v>1.2143999999999999</v>
      </c>
      <c r="H24" s="10">
        <v>0.66</v>
      </c>
      <c r="I24" s="11">
        <v>3.8338000000000001</v>
      </c>
      <c r="J24" s="11">
        <v>1.2779</v>
      </c>
      <c r="K24" s="10">
        <v>0.91</v>
      </c>
      <c r="L24" s="11">
        <v>4.0754000000000001</v>
      </c>
      <c r="M24" s="11">
        <v>1.3585</v>
      </c>
      <c r="O24" s="12">
        <v>0.16</v>
      </c>
      <c r="P24">
        <v>3.5379999999999998</v>
      </c>
      <c r="Q24">
        <v>1.1793</v>
      </c>
    </row>
    <row r="25" spans="2:17" x14ac:dyDescent="0.25">
      <c r="B25" s="10">
        <v>0.17</v>
      </c>
      <c r="C25" s="11">
        <v>3.5442</v>
      </c>
      <c r="D25" s="11">
        <v>1.1814</v>
      </c>
      <c r="E25" s="10">
        <v>0.42</v>
      </c>
      <c r="F25" s="11">
        <v>3.6472000000000002</v>
      </c>
      <c r="G25" s="11">
        <v>1.2157</v>
      </c>
      <c r="H25" s="10">
        <v>0.67</v>
      </c>
      <c r="I25" s="11">
        <v>3.8433000000000002</v>
      </c>
      <c r="J25" s="11">
        <v>1.2810999999999999</v>
      </c>
      <c r="K25" s="10">
        <v>0.92</v>
      </c>
      <c r="L25" s="11">
        <v>4.0858999999999996</v>
      </c>
      <c r="M25" s="11">
        <v>1.3620000000000001</v>
      </c>
      <c r="O25" s="12">
        <v>0.17</v>
      </c>
      <c r="P25">
        <v>3.5442</v>
      </c>
      <c r="Q25">
        <v>1.1814</v>
      </c>
    </row>
    <row r="26" spans="2:17" x14ac:dyDescent="0.25">
      <c r="B26" s="10">
        <v>0.18</v>
      </c>
      <c r="C26" s="11">
        <v>3.5503999999999998</v>
      </c>
      <c r="D26" s="11">
        <v>1.1835</v>
      </c>
      <c r="E26" s="10">
        <v>0.43</v>
      </c>
      <c r="F26" s="11">
        <v>3.6511999999999998</v>
      </c>
      <c r="G26" s="11">
        <v>1.2171000000000001</v>
      </c>
      <c r="H26" s="10">
        <v>0.68</v>
      </c>
      <c r="I26" s="11">
        <v>3.8529</v>
      </c>
      <c r="J26" s="11">
        <v>1.2843</v>
      </c>
      <c r="K26" s="10">
        <v>0.93</v>
      </c>
      <c r="L26" s="11">
        <v>4.0976999999999997</v>
      </c>
      <c r="M26" s="11">
        <v>1.3658999999999999</v>
      </c>
      <c r="O26" s="12">
        <v>0.18</v>
      </c>
      <c r="P26">
        <v>3.5503999999999998</v>
      </c>
      <c r="Q26">
        <v>1.1835</v>
      </c>
    </row>
    <row r="27" spans="2:17" x14ac:dyDescent="0.25">
      <c r="B27" s="10">
        <v>0.19</v>
      </c>
      <c r="C27" s="11">
        <v>3.5558999999999998</v>
      </c>
      <c r="D27" s="11">
        <v>1.1853</v>
      </c>
      <c r="E27" s="10">
        <v>0.44</v>
      </c>
      <c r="F27" s="11">
        <v>3.6549999999999998</v>
      </c>
      <c r="G27" s="11">
        <v>1.2182999999999999</v>
      </c>
      <c r="H27" s="10">
        <v>0.69</v>
      </c>
      <c r="I27" s="11">
        <v>3.863</v>
      </c>
      <c r="J27" s="11">
        <v>1.2877000000000001</v>
      </c>
      <c r="K27" s="10">
        <v>0.94</v>
      </c>
      <c r="L27" s="11">
        <v>4.1082000000000001</v>
      </c>
      <c r="M27" s="11">
        <v>1.3694</v>
      </c>
      <c r="O27" s="12">
        <v>0.19</v>
      </c>
      <c r="P27">
        <v>3.5558999999999998</v>
      </c>
      <c r="Q27">
        <v>1.1853</v>
      </c>
    </row>
    <row r="28" spans="2:17" x14ac:dyDescent="0.25">
      <c r="B28" s="10">
        <v>0.2</v>
      </c>
      <c r="C28" s="11">
        <v>3.5615000000000001</v>
      </c>
      <c r="D28" s="11">
        <v>1.1872</v>
      </c>
      <c r="E28" s="10">
        <v>0.45</v>
      </c>
      <c r="F28" s="11">
        <v>3.6589</v>
      </c>
      <c r="G28" s="11">
        <v>1.2196</v>
      </c>
      <c r="H28" s="10">
        <v>0.7</v>
      </c>
      <c r="I28" s="11">
        <v>3.8708999999999998</v>
      </c>
      <c r="J28" s="11">
        <v>1.2903</v>
      </c>
      <c r="K28" s="10">
        <v>0.95</v>
      </c>
      <c r="L28" s="11">
        <v>4.1212999999999997</v>
      </c>
      <c r="M28" s="11">
        <v>1.3737999999999999</v>
      </c>
      <c r="O28" s="12">
        <v>0.2</v>
      </c>
      <c r="P28">
        <v>3.5615000000000001</v>
      </c>
      <c r="Q28">
        <v>1.1872</v>
      </c>
    </row>
    <row r="29" spans="2:17" x14ac:dyDescent="0.25">
      <c r="B29" s="10">
        <v>0.21</v>
      </c>
      <c r="C29" s="11">
        <v>3.5678000000000001</v>
      </c>
      <c r="D29" s="11">
        <v>1.1893</v>
      </c>
      <c r="E29" s="10">
        <v>0.46</v>
      </c>
      <c r="F29" s="11">
        <v>3.6646000000000001</v>
      </c>
      <c r="G29" s="11">
        <v>1.2215</v>
      </c>
      <c r="H29" s="10">
        <v>0.71</v>
      </c>
      <c r="I29" s="11">
        <v>3.8816999999999999</v>
      </c>
      <c r="J29" s="11">
        <v>1.2939000000000001</v>
      </c>
      <c r="K29" s="10">
        <v>0.96</v>
      </c>
      <c r="L29" s="11">
        <v>4.1321000000000003</v>
      </c>
      <c r="M29" s="11">
        <v>1.3774</v>
      </c>
      <c r="O29" s="12">
        <v>0.21</v>
      </c>
      <c r="P29">
        <v>3.5678000000000001</v>
      </c>
      <c r="Q29">
        <v>1.1893</v>
      </c>
    </row>
    <row r="30" spans="2:17" x14ac:dyDescent="0.25">
      <c r="B30" s="10">
        <v>0.22</v>
      </c>
      <c r="C30" s="11">
        <v>3.573</v>
      </c>
      <c r="D30" s="11">
        <v>1.1910000000000001</v>
      </c>
      <c r="E30" s="10">
        <v>0.47</v>
      </c>
      <c r="F30" s="11">
        <v>3.6707999999999998</v>
      </c>
      <c r="G30" s="11">
        <v>1.2236</v>
      </c>
      <c r="H30" s="10">
        <v>0.72</v>
      </c>
      <c r="I30" s="11">
        <v>3.8892000000000002</v>
      </c>
      <c r="J30" s="11">
        <v>1.2964</v>
      </c>
      <c r="K30" s="10">
        <v>0.97</v>
      </c>
      <c r="L30" s="11">
        <v>4.1444000000000001</v>
      </c>
      <c r="M30" s="11">
        <v>1.3815</v>
      </c>
      <c r="O30" s="12">
        <v>0.22</v>
      </c>
      <c r="P30">
        <v>3.573</v>
      </c>
      <c r="Q30">
        <v>1.1910000000000001</v>
      </c>
    </row>
    <row r="31" spans="2:17" x14ac:dyDescent="0.25">
      <c r="B31" s="10">
        <v>0.23</v>
      </c>
      <c r="C31" s="11">
        <v>3.5775999999999999</v>
      </c>
      <c r="D31" s="11">
        <v>1.1924999999999999</v>
      </c>
      <c r="E31" s="10">
        <v>0.48</v>
      </c>
      <c r="F31" s="11">
        <v>3.6756000000000002</v>
      </c>
      <c r="G31" s="11">
        <v>1.2252000000000001</v>
      </c>
      <c r="H31" s="10">
        <v>0.73</v>
      </c>
      <c r="I31" s="11">
        <v>3.9003000000000001</v>
      </c>
      <c r="J31" s="11">
        <v>1.3001</v>
      </c>
      <c r="K31" s="10">
        <v>0.98</v>
      </c>
      <c r="L31" s="11">
        <v>4.157</v>
      </c>
      <c r="M31" s="11">
        <v>1.3856999999999999</v>
      </c>
      <c r="O31" s="12">
        <v>0.23</v>
      </c>
      <c r="P31">
        <v>3.5775999999999999</v>
      </c>
      <c r="Q31">
        <v>1.1924999999999999</v>
      </c>
    </row>
    <row r="32" spans="2:17" x14ac:dyDescent="0.25">
      <c r="B32" s="10">
        <v>0.24</v>
      </c>
      <c r="C32" s="11">
        <v>3.5821000000000001</v>
      </c>
      <c r="D32" s="11">
        <v>1.194</v>
      </c>
      <c r="E32" s="10">
        <v>0.49</v>
      </c>
      <c r="F32" s="11">
        <v>3.6806000000000001</v>
      </c>
      <c r="G32" s="11">
        <v>1.2269000000000001</v>
      </c>
      <c r="H32" s="10">
        <v>0.74</v>
      </c>
      <c r="I32" s="11">
        <v>3.9079000000000002</v>
      </c>
      <c r="J32" s="11">
        <v>1.3026</v>
      </c>
      <c r="K32" s="10">
        <v>0.99</v>
      </c>
      <c r="L32" s="11">
        <v>4.1708999999999996</v>
      </c>
      <c r="M32" s="11">
        <v>1.3903000000000001</v>
      </c>
      <c r="O32" s="12">
        <v>0.24</v>
      </c>
      <c r="P32">
        <v>3.5821000000000001</v>
      </c>
      <c r="Q32">
        <v>1.194</v>
      </c>
    </row>
    <row r="33" spans="2:17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0">
        <v>1</v>
      </c>
      <c r="L33" s="11">
        <v>4.2</v>
      </c>
      <c r="M33" s="11">
        <v>1.4</v>
      </c>
      <c r="O33" s="12">
        <v>0.25</v>
      </c>
      <c r="P33">
        <v>3.5863999999999998</v>
      </c>
      <c r="Q33">
        <v>1.1955</v>
      </c>
    </row>
    <row r="34" spans="2:17" x14ac:dyDescent="0.25">
      <c r="O34" s="12">
        <v>0.26</v>
      </c>
      <c r="P34">
        <v>3.5905999999999998</v>
      </c>
      <c r="Q34">
        <v>1.1969000000000001</v>
      </c>
    </row>
    <row r="35" spans="2:17" x14ac:dyDescent="0.25">
      <c r="O35" s="12">
        <v>0.27</v>
      </c>
      <c r="P35">
        <v>3.5941999999999998</v>
      </c>
      <c r="Q35">
        <v>1.1980999999999999</v>
      </c>
    </row>
    <row r="36" spans="2:17" x14ac:dyDescent="0.25">
      <c r="O36" s="12">
        <v>0.28000000000000003</v>
      </c>
      <c r="P36">
        <v>3.5977999999999999</v>
      </c>
      <c r="Q36">
        <v>1.1993</v>
      </c>
    </row>
    <row r="37" spans="2:17" x14ac:dyDescent="0.25">
      <c r="O37" s="12">
        <v>0.28999999999999998</v>
      </c>
      <c r="P37">
        <v>3.6013000000000002</v>
      </c>
      <c r="Q37">
        <v>1.2003999999999999</v>
      </c>
    </row>
    <row r="38" spans="2:17" x14ac:dyDescent="0.25">
      <c r="O38" s="12">
        <v>0.3</v>
      </c>
      <c r="P38">
        <v>3.6046</v>
      </c>
      <c r="Q38">
        <v>1.2015</v>
      </c>
    </row>
    <row r="39" spans="2:17" x14ac:dyDescent="0.25">
      <c r="O39" s="12">
        <v>0.31</v>
      </c>
      <c r="P39">
        <v>3.6078999999999999</v>
      </c>
      <c r="Q39">
        <v>1.2025999999999999</v>
      </c>
    </row>
    <row r="40" spans="2:17" x14ac:dyDescent="0.25">
      <c r="O40" s="12">
        <v>0.32</v>
      </c>
      <c r="P40">
        <v>3.6113</v>
      </c>
      <c r="Q40">
        <v>1.2038</v>
      </c>
    </row>
    <row r="41" spans="2:17" x14ac:dyDescent="0.25">
      <c r="O41" s="12">
        <v>0.33</v>
      </c>
      <c r="P41">
        <v>3.6149</v>
      </c>
      <c r="Q41">
        <v>1.2050000000000001</v>
      </c>
    </row>
    <row r="42" spans="2:17" x14ac:dyDescent="0.25">
      <c r="O42" s="12">
        <v>0.34</v>
      </c>
      <c r="P42">
        <v>3.6185</v>
      </c>
      <c r="Q42">
        <v>1.2061999999999999</v>
      </c>
    </row>
    <row r="43" spans="2:17" x14ac:dyDescent="0.25">
      <c r="O43" s="12">
        <v>0.35</v>
      </c>
      <c r="P43">
        <v>3.6217999999999999</v>
      </c>
      <c r="Q43">
        <v>1.2073</v>
      </c>
    </row>
    <row r="44" spans="2:17" x14ac:dyDescent="0.25">
      <c r="O44" s="12">
        <v>0.36</v>
      </c>
      <c r="P44">
        <v>3.6248999999999998</v>
      </c>
      <c r="Q44">
        <v>1.2082999999999999</v>
      </c>
    </row>
    <row r="45" spans="2:17" x14ac:dyDescent="0.25">
      <c r="O45" s="12">
        <v>0.37</v>
      </c>
      <c r="P45">
        <v>3.6280000000000001</v>
      </c>
      <c r="Q45">
        <v>1.2093</v>
      </c>
    </row>
    <row r="46" spans="2:17" x14ac:dyDescent="0.25">
      <c r="O46" s="12">
        <v>0.38</v>
      </c>
      <c r="P46">
        <v>3.6314000000000002</v>
      </c>
      <c r="Q46">
        <v>1.2104999999999999</v>
      </c>
    </row>
    <row r="47" spans="2:17" x14ac:dyDescent="0.25">
      <c r="O47" s="12">
        <v>0.39</v>
      </c>
      <c r="P47">
        <v>3.6354000000000002</v>
      </c>
      <c r="Q47">
        <v>1.2118</v>
      </c>
    </row>
    <row r="48" spans="2:17" x14ac:dyDescent="0.25">
      <c r="O48" s="12">
        <v>0.4</v>
      </c>
      <c r="P48">
        <v>3.6393</v>
      </c>
      <c r="Q48">
        <v>1.2131000000000001</v>
      </c>
    </row>
    <row r="49" spans="15:17" x14ac:dyDescent="0.25">
      <c r="O49" s="12">
        <v>0.41</v>
      </c>
      <c r="P49">
        <v>3.6432000000000002</v>
      </c>
      <c r="Q49">
        <v>1.2143999999999999</v>
      </c>
    </row>
    <row r="50" spans="15:17" x14ac:dyDescent="0.25">
      <c r="O50" s="12">
        <v>0.42</v>
      </c>
      <c r="P50">
        <v>3.6472000000000002</v>
      </c>
      <c r="Q50">
        <v>1.2157</v>
      </c>
    </row>
    <row r="51" spans="15:17" x14ac:dyDescent="0.25">
      <c r="O51" s="12">
        <v>0.43</v>
      </c>
      <c r="P51">
        <v>3.6511999999999998</v>
      </c>
      <c r="Q51">
        <v>1.2171000000000001</v>
      </c>
    </row>
    <row r="52" spans="15:17" x14ac:dyDescent="0.25">
      <c r="O52" s="12">
        <v>0.44</v>
      </c>
      <c r="P52">
        <v>3.6549999999999998</v>
      </c>
      <c r="Q52">
        <v>1.2182999999999999</v>
      </c>
    </row>
    <row r="53" spans="15:17" x14ac:dyDescent="0.25">
      <c r="O53" s="12">
        <v>0.45</v>
      </c>
      <c r="P53">
        <v>3.6589</v>
      </c>
      <c r="Q53">
        <v>1.2196</v>
      </c>
    </row>
    <row r="54" spans="15:17" x14ac:dyDescent="0.25">
      <c r="O54" s="12">
        <v>0.46</v>
      </c>
      <c r="P54">
        <v>3.6646000000000001</v>
      </c>
      <c r="Q54">
        <v>1.2215</v>
      </c>
    </row>
    <row r="55" spans="15:17" x14ac:dyDescent="0.25">
      <c r="O55" s="12">
        <v>0.47</v>
      </c>
      <c r="P55">
        <v>3.6707999999999998</v>
      </c>
      <c r="Q55">
        <v>1.2236</v>
      </c>
    </row>
    <row r="56" spans="15:17" x14ac:dyDescent="0.25">
      <c r="O56" s="12">
        <v>0.48</v>
      </c>
      <c r="P56">
        <v>3.6756000000000002</v>
      </c>
      <c r="Q56">
        <v>1.2252000000000001</v>
      </c>
    </row>
    <row r="57" spans="15:17" x14ac:dyDescent="0.25">
      <c r="O57" s="12">
        <v>0.49</v>
      </c>
      <c r="P57">
        <v>3.6806000000000001</v>
      </c>
      <c r="Q57">
        <v>1.2269000000000001</v>
      </c>
    </row>
    <row r="58" spans="15:17" x14ac:dyDescent="0.25">
      <c r="O58" s="12">
        <v>0.5</v>
      </c>
      <c r="P58">
        <v>3.6879</v>
      </c>
      <c r="Q58">
        <v>1.2293000000000001</v>
      </c>
    </row>
    <row r="59" spans="15:17" x14ac:dyDescent="0.25">
      <c r="O59" s="12">
        <v>0.51</v>
      </c>
      <c r="P59">
        <v>3.6945000000000001</v>
      </c>
      <c r="Q59">
        <v>1.2315</v>
      </c>
    </row>
    <row r="60" spans="15:17" x14ac:dyDescent="0.25">
      <c r="O60" s="12">
        <v>0.52</v>
      </c>
      <c r="P60">
        <v>3.7012</v>
      </c>
      <c r="Q60">
        <v>1.2337</v>
      </c>
    </row>
    <row r="61" spans="15:17" x14ac:dyDescent="0.25">
      <c r="O61" s="12">
        <v>0.53</v>
      </c>
      <c r="P61">
        <v>3.71</v>
      </c>
      <c r="Q61">
        <v>1.2366999999999999</v>
      </c>
    </row>
    <row r="62" spans="15:17" x14ac:dyDescent="0.25">
      <c r="O62" s="12">
        <v>0.54</v>
      </c>
      <c r="P62">
        <v>3.7181999999999999</v>
      </c>
      <c r="Q62">
        <v>1.2394000000000001</v>
      </c>
    </row>
    <row r="63" spans="15:17" x14ac:dyDescent="0.25">
      <c r="O63" s="12">
        <v>0.55000000000000004</v>
      </c>
      <c r="P63">
        <v>3.7302</v>
      </c>
      <c r="Q63">
        <v>1.2434000000000001</v>
      </c>
    </row>
    <row r="64" spans="15:17" x14ac:dyDescent="0.25">
      <c r="O64" s="12">
        <v>0.56000000000000005</v>
      </c>
      <c r="P64">
        <v>3.7382</v>
      </c>
      <c r="Q64">
        <v>1.2461</v>
      </c>
    </row>
    <row r="65" spans="15:17" x14ac:dyDescent="0.25">
      <c r="O65" s="12">
        <v>0.56999999999999995</v>
      </c>
      <c r="P65">
        <v>3.7513000000000001</v>
      </c>
      <c r="Q65">
        <v>1.2504</v>
      </c>
    </row>
    <row r="66" spans="15:17" x14ac:dyDescent="0.25">
      <c r="O66" s="12">
        <v>0.57999999999999996</v>
      </c>
      <c r="P66">
        <v>3.7589999999999999</v>
      </c>
      <c r="Q66">
        <v>1.2529999999999999</v>
      </c>
    </row>
    <row r="67" spans="15:17" x14ac:dyDescent="0.25">
      <c r="O67" s="12">
        <v>0.59</v>
      </c>
      <c r="P67">
        <v>3.7717000000000001</v>
      </c>
      <c r="Q67">
        <v>1.2572000000000001</v>
      </c>
    </row>
    <row r="68" spans="15:17" x14ac:dyDescent="0.25">
      <c r="O68" s="12">
        <v>0.6</v>
      </c>
      <c r="P68">
        <v>3.7789999999999999</v>
      </c>
      <c r="Q68">
        <v>1.2597</v>
      </c>
    </row>
    <row r="69" spans="15:17" x14ac:dyDescent="0.25">
      <c r="O69" s="12">
        <v>0.61</v>
      </c>
      <c r="P69">
        <v>3.7871999999999999</v>
      </c>
      <c r="Q69">
        <v>1.2624</v>
      </c>
    </row>
    <row r="70" spans="15:17" x14ac:dyDescent="0.25">
      <c r="O70" s="12">
        <v>0.62</v>
      </c>
      <c r="P70">
        <v>3.7972000000000001</v>
      </c>
      <c r="Q70">
        <v>1.2657</v>
      </c>
    </row>
    <row r="71" spans="15:17" x14ac:dyDescent="0.25">
      <c r="O71" s="12">
        <v>0.63</v>
      </c>
      <c r="P71">
        <v>3.8058999999999998</v>
      </c>
      <c r="Q71">
        <v>1.2685999999999999</v>
      </c>
    </row>
    <row r="72" spans="15:17" x14ac:dyDescent="0.25">
      <c r="O72" s="12">
        <v>0.64</v>
      </c>
      <c r="P72">
        <v>3.8155000000000001</v>
      </c>
      <c r="Q72">
        <v>1.2718</v>
      </c>
    </row>
    <row r="73" spans="15:17" x14ac:dyDescent="0.25">
      <c r="O73" s="12">
        <v>0.65</v>
      </c>
      <c r="P73">
        <v>3.8249</v>
      </c>
      <c r="Q73">
        <v>1.2749999999999999</v>
      </c>
    </row>
    <row r="74" spans="15:17" x14ac:dyDescent="0.25">
      <c r="O74" s="12">
        <v>0.66</v>
      </c>
      <c r="P74">
        <v>3.8338000000000001</v>
      </c>
      <c r="Q74">
        <v>1.2779</v>
      </c>
    </row>
    <row r="75" spans="15:17" x14ac:dyDescent="0.25">
      <c r="O75" s="12">
        <v>0.67</v>
      </c>
      <c r="P75">
        <v>3.8433000000000002</v>
      </c>
      <c r="Q75">
        <v>1.2810999999999999</v>
      </c>
    </row>
    <row r="76" spans="15:17" x14ac:dyDescent="0.25">
      <c r="O76" s="12">
        <v>0.68</v>
      </c>
      <c r="P76">
        <v>3.8529</v>
      </c>
      <c r="Q76">
        <v>1.2843</v>
      </c>
    </row>
    <row r="77" spans="15:17" x14ac:dyDescent="0.25">
      <c r="O77" s="12">
        <v>0.69</v>
      </c>
      <c r="P77">
        <v>3.863</v>
      </c>
      <c r="Q77">
        <v>1.2877000000000001</v>
      </c>
    </row>
    <row r="78" spans="15:17" x14ac:dyDescent="0.25">
      <c r="O78" s="12">
        <v>0.7</v>
      </c>
      <c r="P78">
        <v>3.8708999999999998</v>
      </c>
      <c r="Q78">
        <v>1.2903</v>
      </c>
    </row>
    <row r="79" spans="15:17" x14ac:dyDescent="0.25">
      <c r="O79" s="12">
        <v>0.71</v>
      </c>
      <c r="P79">
        <v>3.8816999999999999</v>
      </c>
      <c r="Q79">
        <v>1.2939000000000001</v>
      </c>
    </row>
    <row r="80" spans="15:17" x14ac:dyDescent="0.25">
      <c r="O80" s="12">
        <v>0.72</v>
      </c>
      <c r="P80">
        <v>3.8892000000000002</v>
      </c>
      <c r="Q80">
        <v>1.2964</v>
      </c>
    </row>
    <row r="81" spans="15:17" x14ac:dyDescent="0.25">
      <c r="O81" s="12">
        <v>0.73</v>
      </c>
      <c r="P81">
        <v>3.9003000000000001</v>
      </c>
      <c r="Q81">
        <v>1.3001</v>
      </c>
    </row>
    <row r="82" spans="15:17" x14ac:dyDescent="0.25">
      <c r="O82" s="12">
        <v>0.74</v>
      </c>
      <c r="P82">
        <v>3.9079000000000002</v>
      </c>
      <c r="Q82">
        <v>1.3026</v>
      </c>
    </row>
    <row r="83" spans="15:17" x14ac:dyDescent="0.25">
      <c r="O83" s="12">
        <v>0.75</v>
      </c>
      <c r="P83">
        <v>3.9165999999999999</v>
      </c>
      <c r="Q83">
        <v>1.3055000000000001</v>
      </c>
    </row>
    <row r="84" spans="15:17" x14ac:dyDescent="0.25">
      <c r="O84" s="12">
        <v>0.76</v>
      </c>
      <c r="P84">
        <v>3.9260999999999999</v>
      </c>
      <c r="Q84">
        <v>1.3087</v>
      </c>
    </row>
    <row r="85" spans="15:17" x14ac:dyDescent="0.25">
      <c r="O85" s="12">
        <v>0.77</v>
      </c>
      <c r="P85">
        <v>3.9348999999999998</v>
      </c>
      <c r="Q85">
        <v>1.3116000000000001</v>
      </c>
    </row>
    <row r="86" spans="15:17" x14ac:dyDescent="0.25">
      <c r="O86" s="12">
        <v>0.78</v>
      </c>
      <c r="P86">
        <v>3.9441999999999999</v>
      </c>
      <c r="Q86">
        <v>1.3147</v>
      </c>
    </row>
    <row r="87" spans="15:17" x14ac:dyDescent="0.25">
      <c r="O87" s="12">
        <v>0.79</v>
      </c>
      <c r="P87">
        <v>3.9540999999999999</v>
      </c>
      <c r="Q87">
        <v>1.3180000000000001</v>
      </c>
    </row>
    <row r="88" spans="15:17" x14ac:dyDescent="0.25">
      <c r="O88" s="12">
        <v>0.8</v>
      </c>
      <c r="P88">
        <v>3.9630999999999998</v>
      </c>
      <c r="Q88">
        <v>1.321</v>
      </c>
    </row>
    <row r="89" spans="15:17" x14ac:dyDescent="0.25">
      <c r="O89" s="12">
        <v>0.81</v>
      </c>
      <c r="P89">
        <v>3.9731999999999998</v>
      </c>
      <c r="Q89">
        <v>1.3244</v>
      </c>
    </row>
    <row r="90" spans="15:17" x14ac:dyDescent="0.25">
      <c r="O90" s="12">
        <v>0.82</v>
      </c>
      <c r="P90">
        <v>3.9832000000000001</v>
      </c>
      <c r="Q90">
        <v>1.3277000000000001</v>
      </c>
    </row>
    <row r="91" spans="15:17" x14ac:dyDescent="0.25">
      <c r="O91" s="12">
        <v>0.83</v>
      </c>
      <c r="P91">
        <v>3.9939</v>
      </c>
      <c r="Q91">
        <v>1.3312999999999999</v>
      </c>
    </row>
    <row r="92" spans="15:17" x14ac:dyDescent="0.25">
      <c r="O92" s="12">
        <v>0.84</v>
      </c>
      <c r="P92">
        <v>4.0031999999999996</v>
      </c>
      <c r="Q92">
        <v>1.3344</v>
      </c>
    </row>
    <row r="93" spans="15:17" x14ac:dyDescent="0.25">
      <c r="O93" s="12">
        <v>0.85</v>
      </c>
      <c r="P93">
        <v>4.0137999999999998</v>
      </c>
      <c r="Q93">
        <v>1.3379000000000001</v>
      </c>
    </row>
    <row r="94" spans="15:17" x14ac:dyDescent="0.25">
      <c r="O94" s="12">
        <v>0.86</v>
      </c>
      <c r="P94">
        <v>4.0232000000000001</v>
      </c>
      <c r="Q94">
        <v>1.3411</v>
      </c>
    </row>
    <row r="95" spans="15:17" x14ac:dyDescent="0.25">
      <c r="O95" s="12">
        <v>0.87</v>
      </c>
      <c r="P95">
        <v>4.0339999999999998</v>
      </c>
      <c r="Q95">
        <v>1.3447</v>
      </c>
    </row>
    <row r="96" spans="15:17" x14ac:dyDescent="0.25">
      <c r="O96" s="12">
        <v>0.88</v>
      </c>
      <c r="P96">
        <v>4.0438999999999998</v>
      </c>
      <c r="Q96">
        <v>1.3480000000000001</v>
      </c>
    </row>
    <row r="97" spans="15:17" x14ac:dyDescent="0.25">
      <c r="O97" s="12">
        <v>0.89</v>
      </c>
      <c r="P97">
        <v>4.0545</v>
      </c>
      <c r="Q97">
        <v>1.3514999999999999</v>
      </c>
    </row>
    <row r="98" spans="15:17" x14ac:dyDescent="0.25">
      <c r="O98" s="12">
        <v>0.9</v>
      </c>
      <c r="P98">
        <v>4.0647000000000002</v>
      </c>
      <c r="Q98">
        <v>1.3549</v>
      </c>
    </row>
    <row r="99" spans="15:17" x14ac:dyDescent="0.25">
      <c r="O99" s="12">
        <v>0.91</v>
      </c>
      <c r="P99">
        <v>4.0754000000000001</v>
      </c>
      <c r="Q99">
        <v>1.3585</v>
      </c>
    </row>
    <row r="100" spans="15:17" x14ac:dyDescent="0.25">
      <c r="O100" s="12">
        <v>0.92</v>
      </c>
      <c r="P100">
        <v>4.0858999999999996</v>
      </c>
      <c r="Q100">
        <v>1.3620000000000001</v>
      </c>
    </row>
    <row r="101" spans="15:17" x14ac:dyDescent="0.25">
      <c r="O101" s="12">
        <v>0.93</v>
      </c>
      <c r="P101">
        <v>4.0976999999999997</v>
      </c>
      <c r="Q101">
        <v>1.3658999999999999</v>
      </c>
    </row>
    <row r="102" spans="15:17" x14ac:dyDescent="0.25">
      <c r="O102" s="12">
        <v>0.94</v>
      </c>
      <c r="P102">
        <v>4.1082000000000001</v>
      </c>
      <c r="Q102">
        <v>1.3694</v>
      </c>
    </row>
    <row r="103" spans="15:17" x14ac:dyDescent="0.25">
      <c r="O103" s="12">
        <v>0.95</v>
      </c>
      <c r="P103">
        <v>4.1212999999999997</v>
      </c>
      <c r="Q103">
        <v>1.3737999999999999</v>
      </c>
    </row>
    <row r="104" spans="15:17" x14ac:dyDescent="0.25">
      <c r="O104" s="12">
        <v>0.96</v>
      </c>
      <c r="P104">
        <v>4.1321000000000003</v>
      </c>
      <c r="Q104">
        <v>1.3774</v>
      </c>
    </row>
    <row r="105" spans="15:17" x14ac:dyDescent="0.25">
      <c r="O105" s="12">
        <v>0.97</v>
      </c>
      <c r="P105">
        <v>4.1444000000000001</v>
      </c>
      <c r="Q105">
        <v>1.3815</v>
      </c>
    </row>
    <row r="106" spans="15:17" x14ac:dyDescent="0.25">
      <c r="O106" s="12">
        <v>0.98</v>
      </c>
      <c r="P106">
        <v>4.157</v>
      </c>
      <c r="Q106">
        <v>1.3856999999999999</v>
      </c>
    </row>
    <row r="107" spans="15:17" x14ac:dyDescent="0.25">
      <c r="O107" s="12">
        <v>0.99</v>
      </c>
      <c r="P107">
        <v>4.1708999999999996</v>
      </c>
      <c r="Q107">
        <v>1.3903000000000001</v>
      </c>
    </row>
    <row r="108" spans="15:17" x14ac:dyDescent="0.25">
      <c r="O108" s="12">
        <v>1</v>
      </c>
      <c r="P108">
        <v>4.2</v>
      </c>
      <c r="Q108">
        <v>1.4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8"/>
  <sheetViews>
    <sheetView workbookViewId="0">
      <selection activeCell="J10" sqref="J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">
        <v>55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  <row r="38" spans="2:2" x14ac:dyDescent="0.25">
      <c r="B38" s="14" t="s">
        <v>32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B12" sqref="B1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">
        <v>55</v>
      </c>
      <c r="C3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7A30CF-3348-45E5-95F1-055F17E87D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Data</vt:lpstr>
      <vt:lpstr>Varta_SOC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2023-10-31T19:48:18Z</dcterms:modified>
</cp:coreProperties>
</file>