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AEEC293-8AD0-4151-9F33-AE133FAEF592}" xr6:coauthVersionLast="47" xr6:coauthVersionMax="47" xr10:uidLastSave="{00000000-0000-0000-0000-000000000000}"/>
  <bookViews>
    <workbookView xWindow="-108" yWindow="-108" windowWidth="23256" windowHeight="12456" activeTab="3" xr2:uid="{BB796D0A-1929-4DDD-A038-93396BD327EF}"/>
  </bookViews>
  <sheets>
    <sheet name="Original" sheetId="1" r:id="rId1"/>
    <sheet name="Alt1" sheetId="2" r:id="rId2"/>
    <sheet name="Alt2" sheetId="4" r:id="rId3"/>
    <sheet name="EDA" sheetId="6" r:id="rId4"/>
  </sheets>
  <definedNames>
    <definedName name="_A">EDA!$G$11:$N$17</definedName>
    <definedName name="_B">EDA!$P$11:$P$17</definedName>
    <definedName name="_d">EDA!$A$2:$A$26</definedName>
    <definedName name="_eid">EDA!$B$2:$B$26</definedName>
    <definedName name="_xlnm._FilterDatabase" localSheetId="1" hidden="1">'Alt1'!$A$1:$C$26</definedName>
    <definedName name="_xlnm._FilterDatabase" localSheetId="2" hidden="1">'Alt2'!$A$1:$C$26</definedName>
    <definedName name="_xlnm._FilterDatabase" localSheetId="3" hidden="1">EDA!$A$1:$C$26</definedName>
    <definedName name="_xlnm._FilterDatabase" localSheetId="0" hidden="1">Original!$A$1:$C$26</definedName>
    <definedName name="_t">EDA!$C$2:$C$26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6" l="1" a="1"/>
  <c r="L48" i="6" s="1"/>
  <c r="G29" i="6" a="1"/>
  <c r="G29" i="6" s="1"/>
  <c r="K29" i="6" s="1" a="1"/>
  <c r="K29" i="6" s="1"/>
  <c r="V11" i="2" a="1"/>
  <c r="V11" i="2" s="1"/>
  <c r="V4" i="2" a="1"/>
  <c r="V4" i="2" s="1"/>
  <c r="M4" i="2" a="1"/>
  <c r="M4" i="2" s="1"/>
  <c r="Q4" i="2" s="1" a="1"/>
  <c r="I9" i="2" a="1"/>
  <c r="I9" i="2" s="1"/>
  <c r="H22" i="6" a="1"/>
  <c r="H22" i="6" s="1"/>
  <c r="F10" i="4" a="1"/>
  <c r="F10" i="4" s="1"/>
  <c r="G11" i="6" a="1"/>
  <c r="G11" i="6" s="1"/>
  <c r="O29" i="6" l="1" a="1"/>
  <c r="O29" i="6" s="1"/>
  <c r="Q29" i="6" s="1" a="1"/>
  <c r="Q29" i="6" s="1"/>
  <c r="M39" i="6" s="1" a="1"/>
  <c r="M39" i="6" s="1"/>
  <c r="Q4" i="2"/>
  <c r="T4" i="2" a="1"/>
  <c r="T4" i="2" s="1"/>
  <c r="P11" i="6" a="1"/>
  <c r="P11" i="6" s="1"/>
  <c r="G19" i="6" l="1" a="1"/>
  <c r="G19" i="6" s="1"/>
  <c r="J20" i="6" a="1"/>
  <c r="J20" i="6" s="1"/>
  <c r="S20" i="6" s="1" a="1"/>
  <c r="S2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<sst xmlns="http://schemas.openxmlformats.org/spreadsheetml/2006/main" count="44" uniqueCount="8">
  <si>
    <t>Date</t>
  </si>
  <si>
    <t>Emp ID</t>
  </si>
  <si>
    <t>Time</t>
  </si>
  <si>
    <t>222, 444</t>
  </si>
  <si>
    <t>111, 555</t>
  </si>
  <si>
    <t>https://www.linkedin.com/feed/update/urn:li:activity:7260138926919602176/</t>
  </si>
  <si>
    <t>MIN/MAX</t>
  </si>
  <si>
    <t>Single Cell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</si>
</sst>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7" formatCode="[$-F400]h:mm:ss\ AM/PM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Alignment="0" applyProtection="0"/>
    <xf numFmtId="0" fontId="2" fillId="0" borderId="0"/>
    <xf numFmtId="0" fontId="3" fillId="4" borderId="0" applyNumberFormat="0" applyAlignment="0" applyProtection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7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applyNumberFormat="1"/>
    <xf numFmtId="0" fontId="4" fillId="5" borderId="0" xfId="0" applyFont="1" applyFill="1"/>
    <xf numFmtId="0" fontId="5" fillId="0" borderId="0" xfId="1"/>
  </cellXfs>
  <cellStyles count="4">
    <cellStyle name="Heading 1" xfId="1" builtinId="16" customBuiltin="1"/>
    <cellStyle name="Intro_Hd" xfId="3" xr:uid="{2FF42A6A-726B-4781-867E-B4D05E1166BB}"/>
    <cellStyle name="Normal" xfId="0" builtinId="0"/>
    <cellStyle name="Normal 2" xfId="2" xr:uid="{000FD4E3-1D12-4C0F-A499-7FD360210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158750</xdr:rowOff>
    </xdr:from>
    <xdr:to>
      <xdr:col>8</xdr:col>
      <xdr:colOff>31750</xdr:colOff>
      <xdr:row>18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7786508-CE9B-5F69-D45A-CD7CCA111682}"/>
            </a:ext>
          </a:extLst>
        </xdr:cNvPr>
        <xdr:cNvSpPr/>
      </xdr:nvSpPr>
      <xdr:spPr>
        <a:xfrm>
          <a:off x="1187450" y="2000250"/>
          <a:ext cx="3086100" cy="1435100"/>
        </a:xfrm>
        <a:prstGeom prst="cloudCallout">
          <a:avLst>
            <a:gd name="adj1" fmla="val 56945"/>
            <a:gd name="adj2" fmla="val -12245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For different dates, document the min and max time and corresponding employees.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53340</xdr:colOff>
      <xdr:row>0</xdr:row>
      <xdr:rowOff>99060</xdr:rowOff>
    </xdr:from>
    <xdr:to>
      <xdr:col>26</xdr:col>
      <xdr:colOff>368304</xdr:colOff>
      <xdr:row>13</xdr:row>
      <xdr:rowOff>160360</xdr:rowOff>
    </xdr:to>
    <xdr:pic>
      <xdr:nvPicPr>
        <xdr:cNvPr id="3" name="Picture 2" descr="A white background with black text&#10;&#10;Description automatically generated">
          <a:extLst>
            <a:ext uri="{FF2B5EF4-FFF2-40B4-BE49-F238E27FC236}">
              <a16:creationId xmlns:a16="http://schemas.microsoft.com/office/drawing/2014/main" id="{1811222B-EADB-DB86-7B05-450FFEB80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140" y="99060"/>
          <a:ext cx="4582164" cy="243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5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9D830E-4CA3-4CA3-A548-A21FAD7B773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365-88D3-4720-A7D1-268188D0D3D1}">
  <dimension ref="A1:L26"/>
  <sheetViews>
    <sheetView topLeftCell="A7" workbookViewId="0">
      <selection activeCell="L1" sqref="L1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</row>
    <row r="11" spans="1:12" x14ac:dyDescent="0.3">
      <c r="A11" s="1">
        <v>45356</v>
      </c>
      <c r="B11">
        <v>555</v>
      </c>
      <c r="C11" s="2">
        <v>0.96597222222222223</v>
      </c>
    </row>
    <row r="12" spans="1:12" x14ac:dyDescent="0.3">
      <c r="A12" s="1">
        <v>45356</v>
      </c>
      <c r="B12">
        <v>555</v>
      </c>
      <c r="C12" s="3">
        <v>8.9583333333333334E-2</v>
      </c>
    </row>
    <row r="13" spans="1:12" x14ac:dyDescent="0.3">
      <c r="A13" s="1">
        <v>45355</v>
      </c>
      <c r="B13">
        <v>222</v>
      </c>
      <c r="C13" s="3">
        <v>0.05</v>
      </c>
    </row>
    <row r="14" spans="1:12" x14ac:dyDescent="0.3">
      <c r="A14" s="1">
        <v>45353</v>
      </c>
      <c r="B14">
        <v>111</v>
      </c>
      <c r="C14" s="3">
        <v>0.27986111111111112</v>
      </c>
    </row>
    <row r="15" spans="1:12" x14ac:dyDescent="0.3">
      <c r="A15" s="1">
        <v>45356</v>
      </c>
      <c r="B15">
        <v>555</v>
      </c>
      <c r="C15" s="3">
        <v>0.60972222222222228</v>
      </c>
    </row>
    <row r="16" spans="1:12" x14ac:dyDescent="0.3">
      <c r="A16" s="1">
        <v>45353</v>
      </c>
      <c r="B16">
        <v>444</v>
      </c>
      <c r="C16" s="3">
        <v>0.18958333333333333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C36-C234-477E-A992-B91BF6985A89}">
  <dimension ref="A1:X28"/>
  <sheetViews>
    <sheetView workbookViewId="0">
      <selection activeCell="I9" sqref="I9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9" max="9" width="11" customWidth="1"/>
    <col min="10" max="10" width="11" bestFit="1" customWidth="1"/>
    <col min="22" max="22" width="10.33203125" bestFit="1" customWidth="1"/>
  </cols>
  <sheetData>
    <row r="1" spans="1:24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24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24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24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  <c r="M4" cm="1">
        <f t="array" ref="M4:O28">_xlfn._xlws.SORT(A2:C26,2)</f>
        <v>45353</v>
      </c>
      <c r="N4">
        <v>111</v>
      </c>
      <c r="O4">
        <v>0.93958333333333333</v>
      </c>
      <c r="Q4" cm="1">
        <f t="array" ref="Q4:S26">_xlfn.GROUPBY(_xlfn.CHOOSECOLS(_xlfn.ANCHORARRAY(M4), 1, 3), INDEX(_xlfn.ANCHORARRAY(M4), , 2), _xleta.ARRAYTOTEXT, , 0)</f>
        <v>45353</v>
      </c>
      <c r="R4">
        <v>0.18958333333333333</v>
      </c>
      <c r="S4" t="str">
        <v>444</v>
      </c>
      <c r="T4" cm="1">
        <f t="array" ref="T4:T26">_xlfn.TAKE(_xlfn.ANCHORARRAY(Q4),,1)</f>
        <v>45353</v>
      </c>
      <c r="V4" s="1" cm="1">
        <f t="array" ref="V4:X9">_xlfn.CHOOSEROWS(_xlfn.ANCHORARRAY(Q4), _xlfn.TOROW(_xlfn.XMATCH(_xlfn.UNIQUE(_xlfn.ANCHORARRAY(T4)),_xlfn.ANCHORARRAY( T4), , {1,-1})))</f>
        <v>45353</v>
      </c>
      <c r="W4" s="3">
        <v>0.18958333333333333</v>
      </c>
      <c r="X4" t="str">
        <v>444</v>
      </c>
    </row>
    <row r="5" spans="1:24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  <c r="M5">
        <v>45353</v>
      </c>
      <c r="N5">
        <v>111</v>
      </c>
      <c r="O5">
        <v>0.95</v>
      </c>
      <c r="Q5">
        <v>45353</v>
      </c>
      <c r="R5">
        <v>0.27986111111111112</v>
      </c>
      <c r="S5" t="str">
        <v>111</v>
      </c>
      <c r="T5">
        <v>45353</v>
      </c>
      <c r="V5" s="1">
        <v>45353</v>
      </c>
      <c r="W5" s="3">
        <v>0.95</v>
      </c>
      <c r="X5" t="str">
        <v>111</v>
      </c>
    </row>
    <row r="6" spans="1:24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  <c r="M6">
        <v>45353</v>
      </c>
      <c r="N6">
        <v>111</v>
      </c>
      <c r="O6">
        <v>0.27986111111111112</v>
      </c>
      <c r="Q6">
        <v>45353</v>
      </c>
      <c r="R6">
        <v>0.38958333333333334</v>
      </c>
      <c r="S6" t="str">
        <v>444</v>
      </c>
      <c r="T6">
        <v>45353</v>
      </c>
      <c r="V6" s="1">
        <v>45355</v>
      </c>
      <c r="W6" s="3">
        <v>0</v>
      </c>
      <c r="X6" t="str">
        <v>222, 444</v>
      </c>
    </row>
    <row r="7" spans="1:24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  <c r="M7">
        <v>45356</v>
      </c>
      <c r="N7">
        <v>111</v>
      </c>
      <c r="O7">
        <v>0.46319444444444446</v>
      </c>
      <c r="Q7">
        <v>45353</v>
      </c>
      <c r="R7">
        <v>0.9194444444444444</v>
      </c>
      <c r="S7" t="str">
        <v>444</v>
      </c>
      <c r="T7">
        <v>45353</v>
      </c>
      <c r="V7" s="1">
        <v>45355</v>
      </c>
      <c r="W7" s="3">
        <v>0.97777777777777775</v>
      </c>
      <c r="X7" t="str">
        <v>222</v>
      </c>
    </row>
    <row r="8" spans="1:24" x14ac:dyDescent="0.3">
      <c r="A8" s="1">
        <v>45353</v>
      </c>
      <c r="B8">
        <v>444</v>
      </c>
      <c r="C8" s="3">
        <v>0.9194444444444444</v>
      </c>
      <c r="I8" s="6" t="s">
        <v>0</v>
      </c>
      <c r="J8" s="6" t="s">
        <v>2</v>
      </c>
      <c r="K8" s="6" t="s">
        <v>1</v>
      </c>
      <c r="M8">
        <v>45356</v>
      </c>
      <c r="N8">
        <v>111</v>
      </c>
      <c r="O8">
        <v>0.64861111111111114</v>
      </c>
      <c r="Q8">
        <v>45353</v>
      </c>
      <c r="R8">
        <v>0.93958333333333333</v>
      </c>
      <c r="S8" t="str">
        <v>111</v>
      </c>
      <c r="T8">
        <v>45353</v>
      </c>
      <c r="V8" s="1">
        <v>45356</v>
      </c>
      <c r="W8" s="3">
        <v>2.0833333333333333E-3</v>
      </c>
      <c r="X8" t="str">
        <v>333</v>
      </c>
    </row>
    <row r="9" spans="1:24" x14ac:dyDescent="0.3">
      <c r="A9" s="1">
        <v>45355</v>
      </c>
      <c r="B9">
        <v>444</v>
      </c>
      <c r="C9" s="3">
        <v>0</v>
      </c>
      <c r="I9" s="1" cm="1">
        <f t="array" ref="I9:K14">_xlfn.LET(
    _xlpm.z, _xlfn._xlws.SORT(A2:C26, 2),
    _xlpm.g, _xlfn.GROUPBY(_xlfn.CHOOSECOLS(_xlpm.z, 1, 3), INDEX(_xlpm.z, , 2), _xleta.ARRAYTOTEXT, , 0),
    _xlpm.d, _xlfn.TAKE(_xlpm.g, , 1),
    _xlfn.CHOOSEROWS(_xlpm.g, _xlfn.TOROW(_xlfn.XMATCH(_xlfn.UNIQUE(_xlpm.d), _xlpm.d, , {1,-1})))
)</f>
        <v>45353</v>
      </c>
      <c r="J9" s="3">
        <v>0.18958333333333333</v>
      </c>
      <c r="K9" t="str">
        <v>444</v>
      </c>
      <c r="M9">
        <v>45356</v>
      </c>
      <c r="N9">
        <v>111</v>
      </c>
      <c r="O9">
        <v>0.35347222222222224</v>
      </c>
      <c r="Q9">
        <v>45353</v>
      </c>
      <c r="R9">
        <v>0.95</v>
      </c>
      <c r="S9" t="str">
        <v>111</v>
      </c>
      <c r="T9">
        <v>45353</v>
      </c>
      <c r="V9" s="1">
        <v>45356</v>
      </c>
      <c r="W9" s="2">
        <v>0.96597222222222223</v>
      </c>
      <c r="X9" t="str">
        <v>111, 555</v>
      </c>
    </row>
    <row r="10" spans="1:24" x14ac:dyDescent="0.3">
      <c r="A10" s="1">
        <v>45353</v>
      </c>
      <c r="B10">
        <v>111</v>
      </c>
      <c r="C10" s="3">
        <v>0.95</v>
      </c>
      <c r="I10" s="1">
        <v>45353</v>
      </c>
      <c r="J10" s="3">
        <v>0.95</v>
      </c>
      <c r="K10" t="str">
        <v>111</v>
      </c>
      <c r="M10">
        <v>45356</v>
      </c>
      <c r="N10">
        <v>111</v>
      </c>
      <c r="O10">
        <v>0.96597222222222223</v>
      </c>
      <c r="Q10">
        <v>45355</v>
      </c>
      <c r="R10">
        <v>0</v>
      </c>
      <c r="S10" t="str">
        <v>222, 444</v>
      </c>
      <c r="T10">
        <v>45355</v>
      </c>
    </row>
    <row r="11" spans="1:24" x14ac:dyDescent="0.3">
      <c r="A11" s="1">
        <v>45356</v>
      </c>
      <c r="B11">
        <v>555</v>
      </c>
      <c r="C11" s="2">
        <v>0.96597222222222223</v>
      </c>
      <c r="I11" s="1">
        <v>45355</v>
      </c>
      <c r="J11" s="3">
        <v>0</v>
      </c>
      <c r="K11" t="str">
        <v>222, 444</v>
      </c>
      <c r="M11">
        <v>45356</v>
      </c>
      <c r="N11">
        <v>111</v>
      </c>
      <c r="O11">
        <v>3.472222222222222E-3</v>
      </c>
      <c r="Q11">
        <v>45355</v>
      </c>
      <c r="R11">
        <v>0.05</v>
      </c>
      <c r="S11" t="str">
        <v>222</v>
      </c>
      <c r="T11">
        <v>45355</v>
      </c>
      <c r="V11" cm="1">
        <f t="array" ref="V11:W13">_xlfn.XMATCH(_xlfn.UNIQUE(_xlfn.ANCHORARRAY(T4)),_xlfn.ANCHORARRAY( T4), , {1,-1})</f>
        <v>1</v>
      </c>
      <c r="W11">
        <v>6</v>
      </c>
    </row>
    <row r="12" spans="1:24" x14ac:dyDescent="0.3">
      <c r="A12" s="1">
        <v>45356</v>
      </c>
      <c r="B12">
        <v>555</v>
      </c>
      <c r="C12" s="3">
        <v>8.9583333333333334E-2</v>
      </c>
      <c r="I12" s="1">
        <v>45355</v>
      </c>
      <c r="J12" s="3">
        <v>0.97777777777777775</v>
      </c>
      <c r="K12" t="str">
        <v>222</v>
      </c>
      <c r="M12">
        <v>45356</v>
      </c>
      <c r="N12">
        <v>111</v>
      </c>
      <c r="O12">
        <v>0.76597222222222228</v>
      </c>
      <c r="Q12">
        <v>45355</v>
      </c>
      <c r="R12">
        <v>0.6694444444444444</v>
      </c>
      <c r="S12" t="str">
        <v>222</v>
      </c>
      <c r="T12">
        <v>45355</v>
      </c>
      <c r="V12">
        <v>7</v>
      </c>
      <c r="W12">
        <v>11</v>
      </c>
    </row>
    <row r="13" spans="1:24" x14ac:dyDescent="0.3">
      <c r="A13" s="1">
        <v>45355</v>
      </c>
      <c r="B13">
        <v>222</v>
      </c>
      <c r="C13" s="3">
        <v>0.05</v>
      </c>
      <c r="I13" s="1">
        <v>45356</v>
      </c>
      <c r="J13" s="3">
        <v>2.0833333333333333E-3</v>
      </c>
      <c r="K13" t="str">
        <v>333</v>
      </c>
      <c r="M13">
        <v>45355</v>
      </c>
      <c r="N13">
        <v>222</v>
      </c>
      <c r="O13">
        <v>0.6694444444444444</v>
      </c>
      <c r="Q13">
        <v>45355</v>
      </c>
      <c r="R13">
        <v>0.77986111111111112</v>
      </c>
      <c r="S13" t="str">
        <v>222</v>
      </c>
      <c r="T13">
        <v>45355</v>
      </c>
      <c r="V13">
        <v>12</v>
      </c>
      <c r="W13">
        <v>23</v>
      </c>
    </row>
    <row r="14" spans="1:24" x14ac:dyDescent="0.3">
      <c r="A14" s="1">
        <v>45353</v>
      </c>
      <c r="B14">
        <v>111</v>
      </c>
      <c r="C14" s="3">
        <v>0.27986111111111112</v>
      </c>
      <c r="I14" s="1">
        <v>45356</v>
      </c>
      <c r="J14" s="2">
        <v>0.96597222222222223</v>
      </c>
      <c r="K14" t="str">
        <v>111, 555</v>
      </c>
      <c r="M14">
        <v>45355</v>
      </c>
      <c r="N14">
        <v>222</v>
      </c>
      <c r="O14">
        <v>0.77986111111111112</v>
      </c>
      <c r="Q14">
        <v>45355</v>
      </c>
      <c r="R14">
        <v>0.97777777777777775</v>
      </c>
      <c r="S14" t="str">
        <v>222</v>
      </c>
      <c r="T14">
        <v>45355</v>
      </c>
    </row>
    <row r="15" spans="1:24" x14ac:dyDescent="0.3">
      <c r="A15" s="1">
        <v>45356</v>
      </c>
      <c r="B15">
        <v>555</v>
      </c>
      <c r="C15" s="3">
        <v>0.60972222222222228</v>
      </c>
      <c r="M15">
        <v>45355</v>
      </c>
      <c r="N15">
        <v>222</v>
      </c>
      <c r="O15">
        <v>0.97777777777777775</v>
      </c>
      <c r="Q15">
        <v>45356</v>
      </c>
      <c r="R15">
        <v>2.0833333333333333E-3</v>
      </c>
      <c r="S15" t="str">
        <v>333</v>
      </c>
      <c r="T15">
        <v>45356</v>
      </c>
    </row>
    <row r="16" spans="1:24" x14ac:dyDescent="0.3">
      <c r="A16" s="1">
        <v>45353</v>
      </c>
      <c r="B16">
        <v>444</v>
      </c>
      <c r="C16" s="3">
        <v>0.18958333333333333</v>
      </c>
      <c r="M16">
        <v>45355</v>
      </c>
      <c r="N16">
        <v>222</v>
      </c>
      <c r="O16">
        <v>0.05</v>
      </c>
      <c r="Q16">
        <v>45356</v>
      </c>
      <c r="R16">
        <v>3.472222222222222E-3</v>
      </c>
      <c r="S16" t="str">
        <v>111</v>
      </c>
      <c r="T16">
        <v>45356</v>
      </c>
    </row>
    <row r="17" spans="1:20" x14ac:dyDescent="0.3">
      <c r="A17" s="1">
        <v>45356</v>
      </c>
      <c r="B17">
        <v>333</v>
      </c>
      <c r="C17" s="3">
        <v>0.63958333333333328</v>
      </c>
      <c r="M17">
        <v>45355</v>
      </c>
      <c r="N17">
        <v>222</v>
      </c>
      <c r="O17">
        <v>0</v>
      </c>
      <c r="Q17">
        <v>45356</v>
      </c>
      <c r="R17">
        <v>1.9444444444444445E-2</v>
      </c>
      <c r="S17" t="str">
        <v>333</v>
      </c>
      <c r="T17">
        <v>45356</v>
      </c>
    </row>
    <row r="18" spans="1:20" x14ac:dyDescent="0.3">
      <c r="A18" s="1">
        <v>45355</v>
      </c>
      <c r="B18">
        <v>222</v>
      </c>
      <c r="C18" s="3">
        <v>0</v>
      </c>
      <c r="M18">
        <v>45356</v>
      </c>
      <c r="N18">
        <v>333</v>
      </c>
      <c r="O18">
        <v>2.0833333333333333E-3</v>
      </c>
      <c r="Q18">
        <v>45356</v>
      </c>
      <c r="R18">
        <v>8.9583333333333334E-2</v>
      </c>
      <c r="S18" t="str">
        <v>555</v>
      </c>
      <c r="T18">
        <v>45356</v>
      </c>
    </row>
    <row r="19" spans="1:20" x14ac:dyDescent="0.3">
      <c r="A19" s="1">
        <v>45356</v>
      </c>
      <c r="B19">
        <v>333</v>
      </c>
      <c r="C19" s="3">
        <v>0.20972222222222223</v>
      </c>
      <c r="M19">
        <v>45356</v>
      </c>
      <c r="N19">
        <v>333</v>
      </c>
      <c r="O19">
        <v>0.63958333333333328</v>
      </c>
      <c r="Q19">
        <v>45356</v>
      </c>
      <c r="R19">
        <v>0.20972222222222223</v>
      </c>
      <c r="S19" t="str">
        <v>333</v>
      </c>
      <c r="T19">
        <v>45356</v>
      </c>
    </row>
    <row r="20" spans="1:20" x14ac:dyDescent="0.3">
      <c r="A20" s="1">
        <v>45356</v>
      </c>
      <c r="B20">
        <v>333</v>
      </c>
      <c r="C20" s="3">
        <v>1.9444444444444445E-2</v>
      </c>
      <c r="M20">
        <v>45356</v>
      </c>
      <c r="N20">
        <v>333</v>
      </c>
      <c r="O20">
        <v>0.20972222222222223</v>
      </c>
      <c r="Q20">
        <v>45356</v>
      </c>
      <c r="R20">
        <v>0.35347222222222224</v>
      </c>
      <c r="S20" t="str">
        <v>111</v>
      </c>
      <c r="T20">
        <v>45356</v>
      </c>
    </row>
    <row r="21" spans="1:20" x14ac:dyDescent="0.3">
      <c r="A21" s="1">
        <v>45356</v>
      </c>
      <c r="B21">
        <v>111</v>
      </c>
      <c r="C21" s="2">
        <v>0.46319444444444446</v>
      </c>
      <c r="M21">
        <v>45356</v>
      </c>
      <c r="N21">
        <v>333</v>
      </c>
      <c r="O21">
        <v>1.9444444444444445E-2</v>
      </c>
      <c r="Q21">
        <v>45356</v>
      </c>
      <c r="R21">
        <v>0.46319444444444446</v>
      </c>
      <c r="S21" t="str">
        <v>111</v>
      </c>
      <c r="T21">
        <v>45356</v>
      </c>
    </row>
    <row r="22" spans="1:20" x14ac:dyDescent="0.3">
      <c r="A22" s="1">
        <v>45356</v>
      </c>
      <c r="B22">
        <v>111</v>
      </c>
      <c r="C22" s="2">
        <v>0.64861111111111114</v>
      </c>
      <c r="M22">
        <v>45353</v>
      </c>
      <c r="N22">
        <v>444</v>
      </c>
      <c r="O22">
        <v>0.38958333333333334</v>
      </c>
      <c r="Q22">
        <v>45356</v>
      </c>
      <c r="R22">
        <v>0.60972222222222228</v>
      </c>
      <c r="S22" t="str">
        <v>555</v>
      </c>
      <c r="T22">
        <v>45356</v>
      </c>
    </row>
    <row r="23" spans="1:20" x14ac:dyDescent="0.3">
      <c r="A23" s="1">
        <v>45356</v>
      </c>
      <c r="B23">
        <v>111</v>
      </c>
      <c r="C23" s="2">
        <v>0.35347222222222224</v>
      </c>
      <c r="M23">
        <v>45353</v>
      </c>
      <c r="N23">
        <v>444</v>
      </c>
      <c r="O23">
        <v>0.9194444444444444</v>
      </c>
      <c r="Q23">
        <v>45356</v>
      </c>
      <c r="R23">
        <v>0.63958333333333328</v>
      </c>
      <c r="S23" t="str">
        <v>333</v>
      </c>
      <c r="T23">
        <v>45356</v>
      </c>
    </row>
    <row r="24" spans="1:20" x14ac:dyDescent="0.3">
      <c r="A24" s="1">
        <v>45356</v>
      </c>
      <c r="B24">
        <v>111</v>
      </c>
      <c r="C24" s="2">
        <v>0.96597222222222223</v>
      </c>
      <c r="M24">
        <v>45355</v>
      </c>
      <c r="N24">
        <v>444</v>
      </c>
      <c r="O24">
        <v>0</v>
      </c>
      <c r="Q24">
        <v>45356</v>
      </c>
      <c r="R24">
        <v>0.64861111111111114</v>
      </c>
      <c r="S24" t="str">
        <v>111</v>
      </c>
      <c r="T24">
        <v>45356</v>
      </c>
    </row>
    <row r="25" spans="1:20" x14ac:dyDescent="0.3">
      <c r="A25" s="1">
        <v>45356</v>
      </c>
      <c r="B25">
        <v>111</v>
      </c>
      <c r="C25" s="2">
        <v>3.472222222222222E-3</v>
      </c>
      <c r="M25">
        <v>45353</v>
      </c>
      <c r="N25">
        <v>444</v>
      </c>
      <c r="O25">
        <v>0.18958333333333333</v>
      </c>
      <c r="Q25">
        <v>45356</v>
      </c>
      <c r="R25">
        <v>0.76597222222222228</v>
      </c>
      <c r="S25" t="str">
        <v>111</v>
      </c>
      <c r="T25">
        <v>45356</v>
      </c>
    </row>
    <row r="26" spans="1:20" x14ac:dyDescent="0.3">
      <c r="A26" s="1">
        <v>45356</v>
      </c>
      <c r="B26">
        <v>111</v>
      </c>
      <c r="C26" s="2">
        <v>0.76597222222222228</v>
      </c>
      <c r="M26">
        <v>45356</v>
      </c>
      <c r="N26">
        <v>555</v>
      </c>
      <c r="O26">
        <v>0.96597222222222223</v>
      </c>
      <c r="Q26">
        <v>45356</v>
      </c>
      <c r="R26">
        <v>0.96597222222222223</v>
      </c>
      <c r="S26" t="str">
        <v>111, 555</v>
      </c>
      <c r="T26">
        <v>45356</v>
      </c>
    </row>
    <row r="27" spans="1:20" x14ac:dyDescent="0.3">
      <c r="M27">
        <v>45356</v>
      </c>
      <c r="N27">
        <v>555</v>
      </c>
      <c r="O27">
        <v>8.9583333333333334E-2</v>
      </c>
    </row>
    <row r="28" spans="1:20" x14ac:dyDescent="0.3">
      <c r="M28">
        <v>45356</v>
      </c>
      <c r="N28">
        <v>555</v>
      </c>
      <c r="O28">
        <v>0.60972222222222228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37A5-0EE7-458E-B4BC-B7722F86273D}">
  <dimension ref="A1:L26"/>
  <sheetViews>
    <sheetView topLeftCell="A7" workbookViewId="0">
      <selection activeCell="F11" sqref="F11:H15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6" max="6" width="12.44140625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  <c r="F10" s="6" t="str" cm="1">
        <f t="array" ref="F10:H16">_xlfn.LET(
    _xlpm.a, _xlfn.PIVOTBY(A2:A26, B2:B26, C2:C26, _xlfn.VSTACK(_xleta.MIN, _xleta.MAX), , 0),
    _xlpm.b, _xlfn.TAKE(_xlpm.a, , -1),
    _xlfn.VSTACK(
        {"Date","Emp ID","Time"},
        _xlfn.DROP(
            _xlfn.HSTACK(
                _xlfn.TAKE(_xlpm.a, , 1),
                _xlpm.b,
                _xlfn.BYROW(
                    _xlfn.DROP(IF(_xlpm.a = _xlpm.b, _xlfn.TAKE(_xlpm.a, 1), ""), , -1),
                    _xlfn.LAMBDA(_xlpm.x, _xlfn.TEXTJOIN(", ", , _xlpm.x))
                )
            ),
            1
        )
    )
)</f>
        <v>Date</v>
      </c>
      <c r="G10" s="6" t="str">
        <v>Emp ID</v>
      </c>
      <c r="H10" s="6" t="str">
        <v>Time</v>
      </c>
    </row>
    <row r="11" spans="1:12" x14ac:dyDescent="0.3">
      <c r="A11" s="1">
        <v>45356</v>
      </c>
      <c r="B11">
        <v>555</v>
      </c>
      <c r="C11" s="2">
        <v>0.96597222222222223</v>
      </c>
      <c r="F11" s="1">
        <v>45353</v>
      </c>
      <c r="G11" s="3">
        <v>0.18958333333333333</v>
      </c>
      <c r="H11" t="str">
        <v>444</v>
      </c>
    </row>
    <row r="12" spans="1:12" x14ac:dyDescent="0.3">
      <c r="A12" s="1">
        <v>45356</v>
      </c>
      <c r="B12">
        <v>555</v>
      </c>
      <c r="C12" s="3">
        <v>8.9583333333333334E-2</v>
      </c>
      <c r="F12" s="1">
        <v>45353</v>
      </c>
      <c r="G12" s="3">
        <v>0.95</v>
      </c>
      <c r="H12" t="str">
        <v>111</v>
      </c>
    </row>
    <row r="13" spans="1:12" x14ac:dyDescent="0.3">
      <c r="A13" s="1">
        <v>45355</v>
      </c>
      <c r="B13">
        <v>222</v>
      </c>
      <c r="C13" s="3">
        <v>0.05</v>
      </c>
      <c r="F13" s="1">
        <v>45355</v>
      </c>
      <c r="G13" s="3">
        <v>0</v>
      </c>
      <c r="H13" t="str">
        <v>222, 444</v>
      </c>
    </row>
    <row r="14" spans="1:12" x14ac:dyDescent="0.3">
      <c r="A14" s="1">
        <v>45353</v>
      </c>
      <c r="B14">
        <v>111</v>
      </c>
      <c r="C14" s="3">
        <v>0.27986111111111112</v>
      </c>
      <c r="F14" s="1">
        <v>45355</v>
      </c>
      <c r="G14" s="3">
        <v>0.97777777777777775</v>
      </c>
      <c r="H14" t="str">
        <v>222</v>
      </c>
    </row>
    <row r="15" spans="1:12" x14ac:dyDescent="0.3">
      <c r="A15" s="1">
        <v>45356</v>
      </c>
      <c r="B15">
        <v>555</v>
      </c>
      <c r="C15" s="3">
        <v>0.60972222222222228</v>
      </c>
      <c r="F15" s="1">
        <v>45356</v>
      </c>
      <c r="G15" s="3">
        <v>2.0833333333333333E-3</v>
      </c>
      <c r="H15" t="str">
        <v>333</v>
      </c>
    </row>
    <row r="16" spans="1:12" x14ac:dyDescent="0.3">
      <c r="A16" s="1">
        <v>45353</v>
      </c>
      <c r="B16">
        <v>444</v>
      </c>
      <c r="C16" s="3">
        <v>0.18958333333333333</v>
      </c>
      <c r="F16" s="1">
        <v>45356</v>
      </c>
      <c r="G16" s="2">
        <v>0.96597222222222223</v>
      </c>
      <c r="H16" t="str">
        <v>111, 555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3AD8-E41C-4F96-8856-A1F4A1B18AE7}">
  <dimension ref="A1:Y54"/>
  <sheetViews>
    <sheetView tabSelected="1" topLeftCell="A37" workbookViewId="0">
      <selection activeCell="R51" sqref="R51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12" max="12" width="11.88671875" customWidth="1"/>
    <col min="13" max="13" width="11.33203125" customWidth="1"/>
    <col min="16" max="16" width="11.88671875" customWidth="1"/>
  </cols>
  <sheetData>
    <row r="1" spans="1:16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6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6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6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6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  <c r="J5" s="8"/>
    </row>
    <row r="6" spans="1:16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6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6" x14ac:dyDescent="0.3">
      <c r="A8" s="1">
        <v>45353</v>
      </c>
      <c r="B8">
        <v>444</v>
      </c>
      <c r="C8" s="3">
        <v>0.9194444444444444</v>
      </c>
    </row>
    <row r="9" spans="1:16" x14ac:dyDescent="0.3">
      <c r="A9" s="1">
        <v>45355</v>
      </c>
      <c r="B9">
        <v>444</v>
      </c>
      <c r="C9" s="3">
        <v>0</v>
      </c>
    </row>
    <row r="10" spans="1:16" x14ac:dyDescent="0.3">
      <c r="A10" s="1">
        <v>45353</v>
      </c>
      <c r="B10">
        <v>111</v>
      </c>
      <c r="C10" s="3">
        <v>0.95</v>
      </c>
    </row>
    <row r="11" spans="1:16" x14ac:dyDescent="0.3">
      <c r="A11" s="1">
        <v>45356</v>
      </c>
      <c r="B11">
        <v>555</v>
      </c>
      <c r="C11" s="2">
        <v>0.96597222222222223</v>
      </c>
      <c r="G11" t="str" cm="1">
        <f t="array" ref="G11:N17">_xlfn.PIVOTBY(_d,_eid,_t,_xlfn.VSTACK(_xleta.MIN,_xleta.MAX),,0)</f>
        <v/>
      </c>
      <c r="H11" t="str">
        <v/>
      </c>
      <c r="I11">
        <v>111</v>
      </c>
      <c r="J11">
        <v>222</v>
      </c>
      <c r="K11">
        <v>333</v>
      </c>
      <c r="L11">
        <v>444</v>
      </c>
      <c r="M11">
        <v>555</v>
      </c>
      <c r="N11" t="str">
        <v>Total</v>
      </c>
      <c r="P11" t="str" cm="1">
        <f t="array" ref="P11:P17">_xlfn.TAKE(_xlfn.ANCHORARRAY(G11),,-1)</f>
        <v>Total</v>
      </c>
    </row>
    <row r="12" spans="1:16" x14ac:dyDescent="0.3">
      <c r="A12" s="1">
        <v>45356</v>
      </c>
      <c r="B12">
        <v>555</v>
      </c>
      <c r="C12" s="3">
        <v>8.9583333333333334E-2</v>
      </c>
      <c r="G12">
        <v>45353</v>
      </c>
      <c r="H12" t="str">
        <v>MIN</v>
      </c>
      <c r="I12">
        <v>0.27986111111111112</v>
      </c>
      <c r="J12" t="str">
        <v/>
      </c>
      <c r="K12" t="str">
        <v/>
      </c>
      <c r="L12">
        <v>0.18958333333333333</v>
      </c>
      <c r="M12" t="str">
        <v/>
      </c>
      <c r="N12">
        <v>0.18958333333333333</v>
      </c>
      <c r="P12" s="7">
        <v>0.18958333333333333</v>
      </c>
    </row>
    <row r="13" spans="1:16" x14ac:dyDescent="0.3">
      <c r="A13" s="1">
        <v>45355</v>
      </c>
      <c r="B13">
        <v>222</v>
      </c>
      <c r="C13" s="3">
        <v>0.05</v>
      </c>
      <c r="G13">
        <v>45353</v>
      </c>
      <c r="H13" t="str">
        <v>MAX</v>
      </c>
      <c r="I13">
        <v>0.95</v>
      </c>
      <c r="J13" t="str">
        <v/>
      </c>
      <c r="K13" t="str">
        <v/>
      </c>
      <c r="L13">
        <v>0.9194444444444444</v>
      </c>
      <c r="M13" t="str">
        <v/>
      </c>
      <c r="N13">
        <v>0.95</v>
      </c>
      <c r="P13" s="7">
        <v>0.95</v>
      </c>
    </row>
    <row r="14" spans="1:16" x14ac:dyDescent="0.3">
      <c r="A14" s="1">
        <v>45353</v>
      </c>
      <c r="B14">
        <v>111</v>
      </c>
      <c r="C14" s="3">
        <v>0.27986111111111112</v>
      </c>
      <c r="G14">
        <v>45355</v>
      </c>
      <c r="H14" t="str">
        <v>MIN</v>
      </c>
      <c r="I14" t="str">
        <v/>
      </c>
      <c r="J14">
        <v>0</v>
      </c>
      <c r="K14" t="str">
        <v/>
      </c>
      <c r="L14">
        <v>0</v>
      </c>
      <c r="M14" t="str">
        <v/>
      </c>
      <c r="N14">
        <v>0</v>
      </c>
      <c r="P14" s="7">
        <v>0</v>
      </c>
    </row>
    <row r="15" spans="1:16" x14ac:dyDescent="0.3">
      <c r="A15" s="1">
        <v>45356</v>
      </c>
      <c r="B15">
        <v>555</v>
      </c>
      <c r="C15" s="3">
        <v>0.60972222222222228</v>
      </c>
      <c r="G15">
        <v>45355</v>
      </c>
      <c r="H15" t="str">
        <v>MAX</v>
      </c>
      <c r="I15" t="str">
        <v/>
      </c>
      <c r="J15">
        <v>0.97777777777777775</v>
      </c>
      <c r="K15" t="str">
        <v/>
      </c>
      <c r="L15">
        <v>0</v>
      </c>
      <c r="M15" t="str">
        <v/>
      </c>
      <c r="N15">
        <v>0.97777777777777775</v>
      </c>
      <c r="P15" s="7">
        <v>0.97777777777777775</v>
      </c>
    </row>
    <row r="16" spans="1:16" x14ac:dyDescent="0.3">
      <c r="A16" s="1">
        <v>45353</v>
      </c>
      <c r="B16">
        <v>444</v>
      </c>
      <c r="C16" s="3">
        <v>0.18958333333333333</v>
      </c>
      <c r="G16">
        <v>45356</v>
      </c>
      <c r="H16" t="str">
        <v>MIN</v>
      </c>
      <c r="I16">
        <v>3.472222222222222E-3</v>
      </c>
      <c r="J16" t="str">
        <v/>
      </c>
      <c r="K16">
        <v>2.0833333333333333E-3</v>
      </c>
      <c r="L16" t="str">
        <v/>
      </c>
      <c r="M16">
        <v>8.9583333333333334E-2</v>
      </c>
      <c r="N16">
        <v>2.0833333333333333E-3</v>
      </c>
      <c r="P16" s="7">
        <v>2.0833333333333333E-3</v>
      </c>
    </row>
    <row r="17" spans="1:25" x14ac:dyDescent="0.3">
      <c r="A17" s="1">
        <v>45356</v>
      </c>
      <c r="B17">
        <v>333</v>
      </c>
      <c r="C17" s="3">
        <v>0.63958333333333328</v>
      </c>
      <c r="G17">
        <v>45356</v>
      </c>
      <c r="H17" t="str">
        <v>MAX</v>
      </c>
      <c r="I17">
        <v>0.96597222222222223</v>
      </c>
      <c r="J17" t="str">
        <v/>
      </c>
      <c r="K17">
        <v>0.63958333333333328</v>
      </c>
      <c r="L17" t="str">
        <v/>
      </c>
      <c r="M17">
        <v>0.96597222222222223</v>
      </c>
      <c r="N17">
        <v>0.96597222222222223</v>
      </c>
      <c r="P17" s="7">
        <v>0.96597222222222223</v>
      </c>
    </row>
    <row r="18" spans="1:25" x14ac:dyDescent="0.3">
      <c r="A18" s="1">
        <v>45355</v>
      </c>
      <c r="B18">
        <v>222</v>
      </c>
      <c r="C18" s="3">
        <v>0</v>
      </c>
    </row>
    <row r="19" spans="1:25" x14ac:dyDescent="0.3">
      <c r="A19" s="1">
        <v>45356</v>
      </c>
      <c r="B19">
        <v>333</v>
      </c>
      <c r="C19" s="3">
        <v>0.20972222222222223</v>
      </c>
      <c r="G19" t="str" cm="1">
        <f t="array" ref="G19:G25">_xlfn.BYROW(
                    _xlfn.DROP(IF(_A = _B, _xlfn.TAKE(_A, 1), ""), , -1),
                    _xlfn.LAMBDA(_xlpm.x, _xlfn.TEXTJOIN(", ", , _xlpm.x))
                )</f>
        <v/>
      </c>
    </row>
    <row r="20" spans="1:25" x14ac:dyDescent="0.3">
      <c r="A20" s="1">
        <v>45356</v>
      </c>
      <c r="B20">
        <v>333</v>
      </c>
      <c r="C20" s="3">
        <v>1.9444444444444445E-2</v>
      </c>
      <c r="G20" t="str">
        <v>444</v>
      </c>
      <c r="J20" t="b" cm="1">
        <f t="array" ref="J20:Q26">_A=_B</f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S20" t="str" cm="1">
        <f t="array" ref="S20:Y26">_xlfn.DROP(IF(_xlfn.ANCHORARRAY(J20),H20:H26,""),,-1)</f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 spans="1:25" x14ac:dyDescent="0.3">
      <c r="A21" s="1">
        <v>45356</v>
      </c>
      <c r="B21">
        <v>111</v>
      </c>
      <c r="C21" s="2">
        <v>0.46319444444444446</v>
      </c>
      <c r="G21" t="str">
        <v>111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1</v>
      </c>
      <c r="S21" t="str">
        <v/>
      </c>
      <c r="T21" t="str">
        <v/>
      </c>
      <c r="U21" t="str">
        <v/>
      </c>
      <c r="V21" t="str">
        <v/>
      </c>
      <c r="W21" t="str">
        <v/>
      </c>
      <c r="X21">
        <v>0</v>
      </c>
      <c r="Y21" t="str">
        <v/>
      </c>
    </row>
    <row r="22" spans="1:25" x14ac:dyDescent="0.3">
      <c r="A22" s="1">
        <v>45356</v>
      </c>
      <c r="B22">
        <v>111</v>
      </c>
      <c r="C22" s="2">
        <v>0.64861111111111114</v>
      </c>
      <c r="G22" t="str">
        <v>222, 444</v>
      </c>
      <c r="H22" cm="1">
        <f t="array" ref="H22:H26">_xlfn._xlws.SORT(_xlfn.UNIQUE(_eid))</f>
        <v>111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S22" t="str">
        <v/>
      </c>
      <c r="T22" t="str">
        <v/>
      </c>
      <c r="U22">
        <v>111</v>
      </c>
      <c r="V22" t="str">
        <v/>
      </c>
      <c r="W22" t="str">
        <v/>
      </c>
      <c r="X22" t="str">
        <v/>
      </c>
      <c r="Y22" t="str">
        <v/>
      </c>
    </row>
    <row r="23" spans="1:25" x14ac:dyDescent="0.3">
      <c r="A23" s="1">
        <v>45356</v>
      </c>
      <c r="B23">
        <v>111</v>
      </c>
      <c r="C23" s="2">
        <v>0.35347222222222224</v>
      </c>
      <c r="G23" t="str">
        <v>222</v>
      </c>
      <c r="H23">
        <v>222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S23" t="str">
        <v/>
      </c>
      <c r="T23" t="str">
        <v/>
      </c>
      <c r="U23" t="str">
        <v/>
      </c>
      <c r="V23">
        <v>222</v>
      </c>
      <c r="W23" t="str">
        <v/>
      </c>
      <c r="X23">
        <v>222</v>
      </c>
      <c r="Y23" t="str">
        <v/>
      </c>
    </row>
    <row r="24" spans="1:25" x14ac:dyDescent="0.3">
      <c r="A24" s="1">
        <v>45356</v>
      </c>
      <c r="B24">
        <v>111</v>
      </c>
      <c r="C24" s="2">
        <v>0.96597222222222223</v>
      </c>
      <c r="G24" t="str">
        <v>333</v>
      </c>
      <c r="H24">
        <v>333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S24" t="str">
        <v/>
      </c>
      <c r="T24" t="str">
        <v/>
      </c>
      <c r="U24" t="str">
        <v/>
      </c>
      <c r="V24">
        <v>333</v>
      </c>
      <c r="W24" t="str">
        <v/>
      </c>
      <c r="X24" t="str">
        <v/>
      </c>
      <c r="Y24" t="str">
        <v/>
      </c>
    </row>
    <row r="25" spans="1:25" x14ac:dyDescent="0.3">
      <c r="A25" s="1">
        <v>45356</v>
      </c>
      <c r="B25">
        <v>111</v>
      </c>
      <c r="C25" s="2">
        <v>3.472222222222222E-3</v>
      </c>
      <c r="G25" t="str">
        <v>111, 555</v>
      </c>
      <c r="H25">
        <v>444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S25" t="str">
        <v/>
      </c>
      <c r="T25" t="str">
        <v/>
      </c>
      <c r="U25" t="str">
        <v/>
      </c>
      <c r="V25" t="str">
        <v/>
      </c>
      <c r="W25">
        <v>444</v>
      </c>
      <c r="X25" t="str">
        <v/>
      </c>
      <c r="Y25" t="str">
        <v/>
      </c>
    </row>
    <row r="26" spans="1:25" x14ac:dyDescent="0.3">
      <c r="A26" s="1">
        <v>45356</v>
      </c>
      <c r="B26">
        <v>111</v>
      </c>
      <c r="C26" s="2">
        <v>0.76597222222222228</v>
      </c>
      <c r="H26">
        <v>555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S26" t="str">
        <v/>
      </c>
      <c r="T26" t="str">
        <v/>
      </c>
      <c r="U26">
        <v>555</v>
      </c>
      <c r="V26" t="str">
        <v/>
      </c>
      <c r="W26" t="str">
        <v/>
      </c>
      <c r="X26" t="str">
        <v/>
      </c>
      <c r="Y26">
        <v>555</v>
      </c>
    </row>
    <row r="29" spans="1:25" x14ac:dyDescent="0.3">
      <c r="G29" s="9" cm="1">
        <f t="array" ref="G29:I36">_xlfn.GROUPBY(_d,_t,_xlfn.VSTACK(_xleta.MIN,_xleta.MAX))</f>
        <v>45353</v>
      </c>
      <c r="H29" t="str">
        <v>MIN</v>
      </c>
      <c r="I29">
        <v>0.18958333333333333</v>
      </c>
      <c r="J29" s="3"/>
      <c r="K29" cm="1">
        <f t="array" ref="K29:M34">_xlfn.DROP(_xlfn.ANCHORARRAY(G29),-2)</f>
        <v>45353</v>
      </c>
      <c r="L29" t="str">
        <v>MIN</v>
      </c>
      <c r="M29">
        <v>0.18958333333333333</v>
      </c>
      <c r="O29" cm="1">
        <f t="array" ref="O29:P34">_xlfn.XLOOKUP(K29:K34&amp;M29:M34,_d&amp;_t,_eid,,,{-1,1})</f>
        <v>444</v>
      </c>
      <c r="P29">
        <v>444</v>
      </c>
      <c r="Q29" cm="1">
        <f t="array" ref="Q29:Q34">_xlfn.BYROW(_xlfn.ANCHORARRAY(O29),_xlfn.LAMBDA(_xlpm.r,IF(_xlfn.TAKE(_xlpm.r,,1)=_xlfn.TAKE(_xlpm.r,,-1),_xlfn.TAKE(_xlpm.r,,1),_xlfn.TAKE(_xlpm.r,,-1)&amp;","&amp;_xlfn.TAKE(_xlpm.r,,1))))</f>
        <v>444</v>
      </c>
    </row>
    <row r="30" spans="1:25" x14ac:dyDescent="0.3">
      <c r="G30">
        <v>45353</v>
      </c>
      <c r="H30" t="str">
        <v>MAX</v>
      </c>
      <c r="I30">
        <v>0.95</v>
      </c>
      <c r="J30" s="3"/>
      <c r="K30">
        <v>45353</v>
      </c>
      <c r="L30" t="str">
        <v>MAX</v>
      </c>
      <c r="M30">
        <v>0.95</v>
      </c>
      <c r="O30">
        <v>111</v>
      </c>
      <c r="P30">
        <v>111</v>
      </c>
      <c r="Q30">
        <v>111</v>
      </c>
    </row>
    <row r="31" spans="1:25" x14ac:dyDescent="0.3">
      <c r="G31">
        <v>45355</v>
      </c>
      <c r="H31" t="str">
        <v>MIN</v>
      </c>
      <c r="I31">
        <v>0</v>
      </c>
      <c r="J31" s="3"/>
      <c r="K31">
        <v>45355</v>
      </c>
      <c r="L31" t="str">
        <v>MIN</v>
      </c>
      <c r="M31">
        <v>0</v>
      </c>
      <c r="O31">
        <v>222</v>
      </c>
      <c r="P31">
        <v>444</v>
      </c>
      <c r="Q31" t="str">
        <v>444,222</v>
      </c>
    </row>
    <row r="32" spans="1:25" x14ac:dyDescent="0.3">
      <c r="G32">
        <v>45355</v>
      </c>
      <c r="H32" t="str">
        <v>MAX</v>
      </c>
      <c r="I32">
        <v>0.97777777777777775</v>
      </c>
      <c r="J32" s="3"/>
      <c r="K32">
        <v>45355</v>
      </c>
      <c r="L32" t="str">
        <v>MAX</v>
      </c>
      <c r="M32">
        <v>0.97777777777777775</v>
      </c>
      <c r="O32">
        <v>222</v>
      </c>
      <c r="P32">
        <v>222</v>
      </c>
      <c r="Q32">
        <v>222</v>
      </c>
    </row>
    <row r="33" spans="7:17" x14ac:dyDescent="0.3">
      <c r="G33">
        <v>45356</v>
      </c>
      <c r="H33" t="str">
        <v>MIN</v>
      </c>
      <c r="I33">
        <v>2.0833333333333333E-3</v>
      </c>
      <c r="J33" s="3"/>
      <c r="K33">
        <v>45356</v>
      </c>
      <c r="L33" t="str">
        <v>MIN</v>
      </c>
      <c r="M33">
        <v>2.0833333333333333E-3</v>
      </c>
      <c r="O33">
        <v>333</v>
      </c>
      <c r="P33">
        <v>333</v>
      </c>
      <c r="Q33">
        <v>333</v>
      </c>
    </row>
    <row r="34" spans="7:17" x14ac:dyDescent="0.3">
      <c r="G34">
        <v>45356</v>
      </c>
      <c r="H34" t="str">
        <v>MAX</v>
      </c>
      <c r="I34">
        <v>0.96597222222222223</v>
      </c>
      <c r="J34" s="3"/>
      <c r="K34">
        <v>45356</v>
      </c>
      <c r="L34" t="str">
        <v>MAX</v>
      </c>
      <c r="M34">
        <v>0.96597222222222223</v>
      </c>
      <c r="O34">
        <v>111</v>
      </c>
      <c r="P34">
        <v>555</v>
      </c>
      <c r="Q34" t="str">
        <v>555,111</v>
      </c>
    </row>
    <row r="35" spans="7:17" x14ac:dyDescent="0.3">
      <c r="G35" t="str">
        <v>Total</v>
      </c>
      <c r="H35" t="str">
        <v>MIN</v>
      </c>
      <c r="I35">
        <v>0</v>
      </c>
      <c r="J35" s="3"/>
    </row>
    <row r="36" spans="7:17" x14ac:dyDescent="0.3">
      <c r="G36" t="str">
        <v>Total</v>
      </c>
      <c r="H36" t="str">
        <v>MAX</v>
      </c>
      <c r="I36">
        <v>0.97777777777777775</v>
      </c>
      <c r="J36" s="3"/>
    </row>
    <row r="37" spans="7:17" x14ac:dyDescent="0.3">
      <c r="J37" s="3"/>
    </row>
    <row r="38" spans="7:17" x14ac:dyDescent="0.3">
      <c r="J38" s="3"/>
      <c r="M38" s="11" t="s">
        <v>0</v>
      </c>
      <c r="N38" s="11" t="s">
        <v>6</v>
      </c>
      <c r="O38" s="11" t="s">
        <v>2</v>
      </c>
      <c r="P38" s="11" t="s">
        <v>1</v>
      </c>
    </row>
    <row r="39" spans="7:17" x14ac:dyDescent="0.3">
      <c r="J39" s="3"/>
      <c r="M39" s="1" cm="1">
        <f t="array" ref="M39:P44">_xlfn.HSTACK(K29:K34,L29:L34,M29:M34,_xlfn.ANCHORARRAY(Q29))</f>
        <v>45353</v>
      </c>
      <c r="N39" t="str">
        <v>MIN</v>
      </c>
      <c r="O39" s="3">
        <v>0.18958333333333333</v>
      </c>
      <c r="P39" s="10">
        <v>444</v>
      </c>
    </row>
    <row r="40" spans="7:17" x14ac:dyDescent="0.3">
      <c r="J40" s="3"/>
      <c r="M40" s="1">
        <v>45353</v>
      </c>
      <c r="N40" t="str">
        <v>MAX</v>
      </c>
      <c r="O40" s="3">
        <v>0.95</v>
      </c>
      <c r="P40" s="10">
        <v>111</v>
      </c>
    </row>
    <row r="41" spans="7:17" x14ac:dyDescent="0.3">
      <c r="J41" s="3"/>
      <c r="M41" s="1">
        <v>45355</v>
      </c>
      <c r="N41" t="str">
        <v>MIN</v>
      </c>
      <c r="O41" s="3">
        <v>0</v>
      </c>
      <c r="P41" s="10" t="str">
        <v>444,222</v>
      </c>
    </row>
    <row r="42" spans="7:17" x14ac:dyDescent="0.3">
      <c r="J42" s="3"/>
      <c r="M42" s="1">
        <v>45355</v>
      </c>
      <c r="N42" t="str">
        <v>MAX</v>
      </c>
      <c r="O42" s="3">
        <v>0.97777777777777775</v>
      </c>
      <c r="P42" s="10">
        <v>222</v>
      </c>
    </row>
    <row r="43" spans="7:17" x14ac:dyDescent="0.3">
      <c r="J43" s="3"/>
      <c r="M43" s="1">
        <v>45356</v>
      </c>
      <c r="N43" t="str">
        <v>MIN</v>
      </c>
      <c r="O43" s="3">
        <v>2.0833333333333333E-3</v>
      </c>
      <c r="P43" s="10">
        <v>333</v>
      </c>
    </row>
    <row r="44" spans="7:17" x14ac:dyDescent="0.3">
      <c r="J44" s="3"/>
      <c r="M44" s="1">
        <v>45356</v>
      </c>
      <c r="N44" t="str">
        <v>MAX</v>
      </c>
      <c r="O44" s="2">
        <v>0.96597222222222223</v>
      </c>
      <c r="P44" s="10" t="str">
        <v>555,111</v>
      </c>
    </row>
    <row r="46" spans="7:17" x14ac:dyDescent="0.3">
      <c r="K46" s="12" t="s">
        <v>7</v>
      </c>
    </row>
    <row r="48" spans="7:17" x14ac:dyDescent="0.3">
      <c r="L48" s="11" t="str" cm="1">
        <f t="array" ref="L48:O54">_xlfn.LET(
_xlpm.d,_xlfn.GROUPBY(_d,_t,_xlfn.VSTACK(_xleta.MIN,_xleta.MAX),0,0,),
_xlpm.s,_xlfn.XLOOKUP(K29:K34&amp;M29:M34,_d&amp;_t,_eid,,,{-1,1}),
_xlpm.ss,_xlfn.BYROW(_xlpm.s,_xlfn.LAMBDA(_xlpm.r,IF(_xlfn.TAKE(_xlpm.r,,1)=_xlfn.TAKE(_xlpm.r,,-1),_xlfn.TAKE(_xlpm.r,,1),_xlfn.TAKE(_xlpm.r,,-1)&amp;","&amp;_xlfn.TAKE(_xlpm.r,,1)))),
_xlfn.VSTACK({"Date","Min/Max","Time","Emp ID"},_xlfn.HSTACK(_xlpm.d,_xlpm.ss)
))</f>
        <v>Date</v>
      </c>
      <c r="M48" s="11" t="str">
        <v>Min/Max</v>
      </c>
      <c r="N48" s="11" t="str">
        <v>Time</v>
      </c>
      <c r="O48" s="11" t="str">
        <v>Emp ID</v>
      </c>
    </row>
    <row r="49" spans="12:15" x14ac:dyDescent="0.3">
      <c r="L49" s="1">
        <v>45353</v>
      </c>
      <c r="M49" t="str">
        <v>MIN</v>
      </c>
      <c r="N49" s="3">
        <v>0.18958333333333333</v>
      </c>
      <c r="O49" s="10">
        <v>444</v>
      </c>
    </row>
    <row r="50" spans="12:15" x14ac:dyDescent="0.3">
      <c r="L50" s="1">
        <v>45353</v>
      </c>
      <c r="M50" t="str">
        <v>MAX</v>
      </c>
      <c r="N50" s="3">
        <v>0.95</v>
      </c>
      <c r="O50" s="10">
        <v>111</v>
      </c>
    </row>
    <row r="51" spans="12:15" x14ac:dyDescent="0.3">
      <c r="L51" s="1">
        <v>45355</v>
      </c>
      <c r="M51" t="str">
        <v>MIN</v>
      </c>
      <c r="N51" s="3">
        <v>0</v>
      </c>
      <c r="O51" s="10" t="str">
        <v>444,222</v>
      </c>
    </row>
    <row r="52" spans="12:15" x14ac:dyDescent="0.3">
      <c r="L52" s="1">
        <v>45355</v>
      </c>
      <c r="M52" t="str">
        <v>MAX</v>
      </c>
      <c r="N52" s="3">
        <v>0.97777777777777775</v>
      </c>
      <c r="O52" s="10">
        <v>222</v>
      </c>
    </row>
    <row r="53" spans="12:15" x14ac:dyDescent="0.3">
      <c r="L53" s="1">
        <v>45356</v>
      </c>
      <c r="M53" t="str">
        <v>MIN</v>
      </c>
      <c r="N53" s="3">
        <v>2.0833333333333333E-3</v>
      </c>
      <c r="O53" s="10">
        <v>333</v>
      </c>
    </row>
    <row r="54" spans="12:15" x14ac:dyDescent="0.3">
      <c r="L54" s="1">
        <v>45356</v>
      </c>
      <c r="M54" t="str">
        <v>MAX</v>
      </c>
      <c r="N54" s="2">
        <v>0.96597222222222223</v>
      </c>
      <c r="O54" s="10" t="str">
        <v>555,111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Original</vt:lpstr>
      <vt:lpstr>Alt1</vt:lpstr>
      <vt:lpstr>Alt2</vt:lpstr>
      <vt:lpstr>EDA</vt:lpstr>
      <vt:lpstr>_A</vt:lpstr>
      <vt:lpstr>_B</vt:lpstr>
      <vt:lpstr>_d</vt:lpstr>
      <vt:lpstr>_eid</vt:lpstr>
      <vt:lpstr>_t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2024-03-17T10:40:32Z</dcterms:created>
  <dcterms:modified xsi:type="dcterms:W3CDTF">2024-11-07T23:54:29Z</dcterms:modified>
  <cp:category/>
  <cp:contentStatus/>
</cp:coreProperties>
</file>