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95035469-C45D-4E43-85EA-111B3E623040}" xr6:coauthVersionLast="47" xr6:coauthVersionMax="47" xr10:uidLastSave="{00000000-0000-0000-0000-000000000000}"/>
  <bookViews>
    <workbookView xWindow="-28920" yWindow="-990" windowWidth="29040" windowHeight="15720" xr2:uid="{114A3ACC-2F61-4F50-A5CF-63A86B2334B2}"/>
  </bookViews>
  <sheets>
    <sheet name="Case" sheetId="29" r:id="rId1"/>
    <sheet name="Flight Routes" sheetId="33" r:id="rId2"/>
    <sheet name="Answers" sheetId="42" r:id="rId3"/>
  </sheets>
  <definedNames>
    <definedName name="_nCity">Case!$Y$15:$Y$26</definedName>
    <definedName name="_nDestination">'Flight Routes'!$C$2:$C$104</definedName>
    <definedName name="_nDistance">'Flight Routes'!$F$2:$F$104</definedName>
    <definedName name="_nIATA">Case!$Z$15:$Z$26</definedName>
    <definedName name="_nOrigin">'Flight Routes'!$B$2:$B$104</definedName>
    <definedName name="_nRoutes">'Flight Routes'!$G$2:$G$104</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3" l="1" a="1"/>
  <c r="G3" i="33" s="1"/>
  <c r="G4" i="33" a="1"/>
  <c r="G4" i="33" s="1"/>
  <c r="G5" i="33" a="1"/>
  <c r="G5" i="33" s="1"/>
  <c r="G6" i="33" a="1"/>
  <c r="G6" i="33" s="1"/>
  <c r="G7" i="33" a="1"/>
  <c r="G7" i="33"/>
  <c r="G8" i="33" a="1"/>
  <c r="G8" i="33"/>
  <c r="G9" i="33" a="1"/>
  <c r="G9" i="33" s="1"/>
  <c r="G10" i="33" a="1"/>
  <c r="G10" i="33" s="1"/>
  <c r="G11" i="33" a="1"/>
  <c r="G11" i="33" s="1"/>
  <c r="G12" i="33" a="1"/>
  <c r="G12" i="33" s="1"/>
  <c r="G13" i="33" a="1"/>
  <c r="G13" i="33" s="1"/>
  <c r="G14" i="33" a="1"/>
  <c r="G14" i="33" s="1"/>
  <c r="G15" i="33" a="1"/>
  <c r="G15" i="33"/>
  <c r="G16" i="33" a="1"/>
  <c r="G16" i="33"/>
  <c r="G17" i="33" a="1"/>
  <c r="G17" i="33" s="1"/>
  <c r="G18" i="33" a="1"/>
  <c r="G18" i="33" s="1"/>
  <c r="G19" i="33" a="1"/>
  <c r="G19" i="33" s="1"/>
  <c r="G20" i="33" a="1"/>
  <c r="G20" i="33" s="1"/>
  <c r="G21" i="33" a="1"/>
  <c r="G21" i="33" s="1"/>
  <c r="G22" i="33" a="1"/>
  <c r="G22" i="33" s="1"/>
  <c r="G23" i="33" a="1"/>
  <c r="G23" i="33"/>
  <c r="G24" i="33" a="1"/>
  <c r="G24" i="33"/>
  <c r="G25" i="33" a="1"/>
  <c r="G25" i="33" s="1"/>
  <c r="G26" i="33" a="1"/>
  <c r="G26" i="33" s="1"/>
  <c r="G27" i="33" a="1"/>
  <c r="G27" i="33" s="1"/>
  <c r="G28" i="33" a="1"/>
  <c r="G28" i="33" s="1"/>
  <c r="G29" i="33" a="1"/>
  <c r="G29" i="33" s="1"/>
  <c r="G30" i="33" a="1"/>
  <c r="G30" i="33" s="1"/>
  <c r="G31" i="33" a="1"/>
  <c r="G31" i="33"/>
  <c r="G32" i="33" a="1"/>
  <c r="G32" i="33"/>
  <c r="G33" i="33" a="1"/>
  <c r="G33" i="33" s="1"/>
  <c r="G34" i="33" a="1"/>
  <c r="G34" i="33" s="1"/>
  <c r="G35" i="33" a="1"/>
  <c r="G35" i="33" s="1"/>
  <c r="G36" i="33" a="1"/>
  <c r="G36" i="33" s="1"/>
  <c r="G37" i="33" a="1"/>
  <c r="G37" i="33" s="1"/>
  <c r="G38" i="33" a="1"/>
  <c r="G38" i="33" s="1"/>
  <c r="G39" i="33" a="1"/>
  <c r="G39" i="33"/>
  <c r="G40" i="33" a="1"/>
  <c r="G40" i="33"/>
  <c r="G41" i="33" a="1"/>
  <c r="G41" i="33" s="1"/>
  <c r="G42" i="33" a="1"/>
  <c r="G42" i="33" s="1"/>
  <c r="G43" i="33" a="1"/>
  <c r="G43" i="33" s="1"/>
  <c r="G44" i="33" a="1"/>
  <c r="G44" i="33" s="1"/>
  <c r="G45" i="33" a="1"/>
  <c r="G45" i="33" s="1"/>
  <c r="G46" i="33" a="1"/>
  <c r="G46" i="33" s="1"/>
  <c r="G47" i="33" a="1"/>
  <c r="G47" i="33"/>
  <c r="G48" i="33" a="1"/>
  <c r="G48" i="33"/>
  <c r="G49" i="33" a="1"/>
  <c r="G49" i="33" s="1"/>
  <c r="G50" i="33" a="1"/>
  <c r="G50" i="33" s="1"/>
  <c r="G51" i="33" a="1"/>
  <c r="G51" i="33" s="1"/>
  <c r="G52" i="33" a="1"/>
  <c r="G52" i="33" s="1"/>
  <c r="G53" i="33" a="1"/>
  <c r="G53" i="33" s="1"/>
  <c r="G54" i="33" a="1"/>
  <c r="G54" i="33" s="1"/>
  <c r="G55" i="33" a="1"/>
  <c r="G55" i="33"/>
  <c r="G56" i="33" a="1"/>
  <c r="G56" i="33"/>
  <c r="G57" i="33" a="1"/>
  <c r="G57" i="33" s="1"/>
  <c r="G58" i="33" a="1"/>
  <c r="G58" i="33" s="1"/>
  <c r="G59" i="33" a="1"/>
  <c r="G59" i="33" s="1"/>
  <c r="G60" i="33" a="1"/>
  <c r="G60" i="33" s="1"/>
  <c r="G61" i="33" a="1"/>
  <c r="G61" i="33" s="1"/>
  <c r="G62" i="33" a="1"/>
  <c r="G62" i="33" s="1"/>
  <c r="G63" i="33" a="1"/>
  <c r="G63" i="33"/>
  <c r="G64" i="33" a="1"/>
  <c r="G64" i="33"/>
  <c r="G65" i="33" a="1"/>
  <c r="G65" i="33" s="1"/>
  <c r="G66" i="33" a="1"/>
  <c r="G66" i="33" s="1"/>
  <c r="G67" i="33" a="1"/>
  <c r="G67" i="33" s="1"/>
  <c r="G68" i="33" a="1"/>
  <c r="G68" i="33" s="1"/>
  <c r="G69" i="33" a="1"/>
  <c r="G69" i="33" s="1"/>
  <c r="G70" i="33" a="1"/>
  <c r="G70" i="33" s="1"/>
  <c r="G71" i="33" a="1"/>
  <c r="G71" i="33"/>
  <c r="G72" i="33" a="1"/>
  <c r="G72" i="33"/>
  <c r="G73" i="33" a="1"/>
  <c r="G73" i="33" s="1"/>
  <c r="G74" i="33" a="1"/>
  <c r="G74" i="33" s="1"/>
  <c r="G75" i="33" a="1"/>
  <c r="G75" i="33" s="1"/>
  <c r="G76" i="33" a="1"/>
  <c r="G76" i="33" s="1"/>
  <c r="G77" i="33" a="1"/>
  <c r="G77" i="33" s="1"/>
  <c r="G78" i="33" a="1"/>
  <c r="G78" i="33" s="1"/>
  <c r="G79" i="33" a="1"/>
  <c r="G79" i="33"/>
  <c r="G80" i="33" a="1"/>
  <c r="G80" i="33" s="1"/>
  <c r="G81" i="33" a="1"/>
  <c r="G81" i="33" s="1"/>
  <c r="G82" i="33" a="1"/>
  <c r="G82" i="33" s="1"/>
  <c r="G83" i="33" a="1"/>
  <c r="G83" i="33" s="1"/>
  <c r="G84" i="33" a="1"/>
  <c r="G84" i="33" s="1"/>
  <c r="G85" i="33" a="1"/>
  <c r="G85" i="33" s="1"/>
  <c r="G86" i="33" a="1"/>
  <c r="G86" i="33" s="1"/>
  <c r="G87" i="33" a="1"/>
  <c r="G87" i="33"/>
  <c r="G88" i="33" a="1"/>
  <c r="G88" i="33" s="1"/>
  <c r="G89" i="33" a="1"/>
  <c r="G89" i="33" s="1"/>
  <c r="G90" i="33" a="1"/>
  <c r="G90" i="33" s="1"/>
  <c r="G91" i="33" a="1"/>
  <c r="G91" i="33" s="1"/>
  <c r="G92" i="33" a="1"/>
  <c r="G92" i="33" s="1"/>
  <c r="G93" i="33" a="1"/>
  <c r="G93" i="33" s="1"/>
  <c r="G94" i="33" a="1"/>
  <c r="G94" i="33" s="1"/>
  <c r="G95" i="33" a="1"/>
  <c r="G95" i="33"/>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I50" i="29"/>
  <c r="I51" i="29"/>
  <c r="I52" i="29"/>
  <c r="I53" i="29"/>
  <c r="I54" i="29"/>
  <c r="J54" i="29" s="1"/>
  <c r="I55" i="29"/>
  <c r="J55" i="29" s="1"/>
  <c r="I56" i="29"/>
  <c r="J56" i="29" s="1"/>
  <c r="I57" i="29"/>
  <c r="J57" i="29" s="1"/>
  <c r="I58" i="29"/>
  <c r="J58" i="29" s="1"/>
  <c r="I49" i="29"/>
  <c r="J49" i="29" s="1"/>
  <c r="F52" i="29"/>
  <c r="F50" i="29"/>
  <c r="J48" i="29"/>
  <c r="J50" i="29"/>
  <c r="J51" i="29"/>
  <c r="J52" i="29"/>
  <c r="J53" i="29"/>
  <c r="I47" i="29"/>
  <c r="J47" i="29" s="1"/>
  <c r="I48" i="29"/>
  <c r="E214" i="29"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3" i="29"/>
  <c r="F54" i="29"/>
  <c r="F55" i="29"/>
  <c r="F57" i="29"/>
  <c r="F49" i="29"/>
  <c r="T84" i="29" l="1" a="1"/>
  <c r="T84" i="29" s="1"/>
  <c r="T89" i="29" a="1"/>
  <c r="T89" i="29" s="1"/>
  <c r="T69" i="29" a="1"/>
  <c r="T69" i="29" s="1"/>
  <c r="T83" i="29" a="1"/>
  <c r="T83" i="29" s="1"/>
  <c r="T87" i="29" a="1"/>
  <c r="T87" i="29" s="1"/>
  <c r="T85" i="29" a="1"/>
  <c r="T85" i="29" s="1"/>
  <c r="T88" i="29" a="1"/>
  <c r="T88" i="29" s="1"/>
  <c r="T78" i="29" a="1"/>
  <c r="T78" i="29" s="1"/>
  <c r="T82" i="29" a="1"/>
  <c r="T82" i="29" s="1"/>
  <c r="T71" i="29" a="1"/>
  <c r="T71" i="29" s="1"/>
  <c r="T86" i="29" a="1"/>
  <c r="T86" i="29" s="1"/>
  <c r="T90" i="29" a="1"/>
  <c r="T90" i="29" s="1"/>
  <c r="T72" i="29" a="1"/>
  <c r="T72" i="29" s="1"/>
  <c r="T79" i="29" a="1"/>
  <c r="T79" i="29" s="1"/>
  <c r="T73" i="29" a="1"/>
  <c r="T73" i="29" s="1"/>
  <c r="T74" i="29" a="1"/>
  <c r="T74" i="29" s="1"/>
  <c r="T75" i="29" a="1"/>
  <c r="T75" i="29" s="1"/>
  <c r="T76" i="29" a="1"/>
  <c r="T76" i="29" s="1"/>
  <c r="T77" i="29" a="1"/>
  <c r="T77" i="29" s="1"/>
  <c r="T80" i="29" a="1"/>
  <c r="T80" i="29" s="1"/>
  <c r="T81" i="29" a="1"/>
  <c r="T81" i="29" s="1"/>
  <c r="E60" i="29" a="1"/>
  <c r="E60" i="29" s="1"/>
  <c r="F60" i="29" s="1"/>
  <c r="F51" i="29"/>
  <c r="F129" i="29"/>
  <c r="F214" i="29" l="1"/>
  <c r="F207" i="29"/>
  <c r="B109" i="29" l="1"/>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s="1"/>
  <c r="B52" i="29" s="1"/>
  <c r="B53" i="29" s="1"/>
  <c r="B54" i="29" s="1"/>
  <c r="B55" i="29" s="1"/>
  <c r="B56" i="29" s="1"/>
  <c r="B57" i="29" s="1"/>
  <c r="B58" i="29" s="1"/>
  <c r="B73" i="29" l="1"/>
  <c r="B74" i="29" s="1"/>
  <c r="B75" i="29" s="1"/>
  <c r="B76" i="29" s="1"/>
  <c r="B77" i="29" s="1"/>
  <c r="B78" i="29" s="1"/>
  <c r="B79" i="29" s="1"/>
  <c r="B80" i="29" s="1"/>
  <c r="B81" i="29" s="1"/>
  <c r="B82" i="29" s="1"/>
  <c r="B83" i="29" s="1"/>
  <c r="B84" i="29" s="1"/>
  <c r="B85" i="29" s="1"/>
  <c r="B86" i="29" s="1"/>
  <c r="B87" i="29" s="1"/>
  <c r="B88" i="29" s="1"/>
  <c r="B89" i="29" s="1"/>
  <c r="B90" i="29" s="1"/>
  <c r="F90" i="29" l="1"/>
  <c r="F89" i="29"/>
  <c r="F88" i="29"/>
  <c r="F87" i="29"/>
  <c r="F86" i="29"/>
  <c r="F85" i="29"/>
  <c r="F84" i="29"/>
  <c r="F83" i="29"/>
  <c r="F82" i="29"/>
  <c r="F81" i="29"/>
  <c r="F80" i="29"/>
  <c r="F79" i="29"/>
  <c r="F78" i="29"/>
  <c r="F77" i="29"/>
  <c r="F76" i="29"/>
  <c r="F75" i="29"/>
  <c r="F74" i="29"/>
  <c r="F73" i="29"/>
  <c r="F72" i="29"/>
  <c r="F71" i="29"/>
  <c r="E92" i="29"/>
  <c r="F92" i="29" s="1"/>
  <c r="J42" i="29" l="1" a="1"/>
  <c r="J42" i="2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<sst xmlns="http://schemas.openxmlformats.org/spreadsheetml/2006/main" count="961" uniqueCount="317">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</sst>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3">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s>
  <fills count="9">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17" fillId="0" borderId="0" applyNumberFormat="0" applyFill="0" applyBorder="0" applyAlignment="0" applyProtection="0"/>
  </cellStyleXfs>
  <cellXfs count="119">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2" fontId="30" fillId="0" borderId="0" xfId="0" applyNumberFormat="1" applyFont="1" applyAlignment="1">
      <alignment horizontal="center" vertical="center" wrapText="1"/>
    </xf>
  </cellXfs>
  <cellStyles count="2">
    <cellStyle name="Hyperlink 2" xfId="1" xr:uid="{C1B9BA85-4C62-429F-905A-EBA90D38020B}"/>
    <cellStyle name="Normal" xfId="0" builtinId="0"/>
  </cellStyles>
  <dxfs count="4">
    <dxf>
      <font>
        <color rgb="FFC00000"/>
      </font>
    </dxf>
    <dxf>
      <font>
        <color rgb="FF9C0006"/>
      </font>
      <fill>
        <patternFill>
          <bgColor rgb="FFFFC7CE"/>
        </patternFill>
      </fill>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19888</xdr:colOff>
      <xdr:row>12</xdr:row>
      <xdr:rowOff>20578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1904</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AZ216"/>
  <sheetViews>
    <sheetView showGridLines="0" tabSelected="1" topLeftCell="A51" zoomScale="130" zoomScaleNormal="130" workbookViewId="0">
      <selection activeCell="V68" sqref="V68"/>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20" width="8.88671875" style="1" customWidth="1"/>
    <col min="21" max="21" width="5.88671875" style="1" customWidth="1"/>
    <col min="22" max="24" width="5.6640625" style="1" bestFit="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51" width="16.21875" style="1" customWidth="1"/>
    <col min="52" max="52" width="41.44140625" style="1" customWidth="1"/>
    <col min="53" max="16384" width="8.554687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79" t="s">
        <v>307</v>
      </c>
      <c r="C2" s="79"/>
      <c r="D2" s="79"/>
      <c r="E2" s="79"/>
      <c r="F2" s="79"/>
      <c r="G2" s="79"/>
      <c r="H2" s="79"/>
      <c r="I2" s="79"/>
      <c r="J2" s="79"/>
      <c r="K2" s="79"/>
      <c r="L2" s="79"/>
      <c r="M2" s="79"/>
      <c r="N2" s="79"/>
      <c r="O2" s="79"/>
      <c r="P2" s="79"/>
      <c r="Q2" s="79"/>
      <c r="R2" s="79"/>
      <c r="S2" s="79"/>
      <c r="T2" s="79"/>
      <c r="U2" s="79"/>
      <c r="V2" s="79"/>
      <c r="W2" s="79"/>
      <c r="X2" s="79"/>
      <c r="Y2" s="79"/>
      <c r="Z2" s="79"/>
      <c r="AA2" s="79"/>
      <c r="AO2" s="3"/>
      <c r="AY2" s="6"/>
      <c r="AZ2" s="6"/>
    </row>
    <row r="3" spans="2:52" ht="21.75" customHeight="1">
      <c r="B3" s="1"/>
      <c r="C3" s="1"/>
      <c r="D3" s="1"/>
      <c r="E3" s="39"/>
      <c r="F3" s="1"/>
      <c r="AO3" s="3"/>
      <c r="AY3" s="6"/>
      <c r="AZ3" s="6"/>
    </row>
    <row r="4" spans="2:52" ht="33.6" customHeight="1">
      <c r="B4" s="80" t="s">
        <v>92</v>
      </c>
      <c r="C4" s="80"/>
      <c r="D4" s="80"/>
      <c r="E4" s="80"/>
      <c r="F4" s="80"/>
      <c r="G4" s="80"/>
      <c r="H4" s="80"/>
      <c r="I4" s="80"/>
      <c r="J4" s="80"/>
      <c r="K4" s="80"/>
      <c r="L4" s="80"/>
      <c r="M4" s="80"/>
      <c r="N4" s="80"/>
      <c r="O4" s="80"/>
      <c r="P4" s="80"/>
      <c r="Q4" s="80"/>
      <c r="R4" s="80"/>
      <c r="S4" s="80"/>
      <c r="T4" s="80"/>
      <c r="Y4" s="91" t="s">
        <v>6</v>
      </c>
      <c r="Z4" s="91"/>
      <c r="AA4" s="80"/>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92" t="s">
        <v>164</v>
      </c>
      <c r="Z11" s="93"/>
      <c r="AA11" s="94"/>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 customHeight="1" thickBot="1">
      <c r="B13" s="81" t="s">
        <v>0</v>
      </c>
      <c r="C13" s="80"/>
      <c r="D13" s="80"/>
      <c r="E13" s="80"/>
      <c r="F13" s="80"/>
      <c r="G13" s="80"/>
      <c r="H13" s="80"/>
      <c r="I13" s="80"/>
      <c r="J13" s="80"/>
      <c r="K13" s="80"/>
      <c r="L13" s="80"/>
      <c r="M13" s="80"/>
      <c r="N13" s="80"/>
      <c r="O13" s="80"/>
      <c r="P13" s="80"/>
      <c r="Q13" s="80"/>
      <c r="R13" s="80"/>
      <c r="S13" s="80"/>
      <c r="T13" s="80"/>
      <c r="U13" s="60"/>
      <c r="Y13" s="81" t="s">
        <v>45</v>
      </c>
      <c r="Z13" s="80"/>
      <c r="AA13" s="80"/>
      <c r="AF13" s="60"/>
      <c r="AG13" s="60"/>
      <c r="AH13" s="60"/>
      <c r="AO13" s="3"/>
      <c r="AP13" s="3"/>
    </row>
    <row r="14" spans="2:52" ht="25.5" customHeight="1" thickTop="1" thickBot="1">
      <c r="B14" s="82" t="s">
        <v>310</v>
      </c>
      <c r="C14" s="83"/>
      <c r="D14" s="83"/>
      <c r="E14" s="83"/>
      <c r="F14" s="83"/>
      <c r="G14" s="83"/>
      <c r="H14" s="83"/>
      <c r="I14" s="83"/>
      <c r="J14" s="83"/>
      <c r="K14" s="83"/>
      <c r="L14" s="83"/>
      <c r="M14" s="83"/>
      <c r="N14" s="83"/>
      <c r="O14" s="83"/>
      <c r="P14" s="83"/>
      <c r="Q14" s="83"/>
      <c r="R14" s="83"/>
      <c r="S14" s="83"/>
      <c r="T14" s="84"/>
      <c r="U14" s="3"/>
      <c r="Y14" s="61" t="s">
        <v>31</v>
      </c>
      <c r="Z14" s="61" t="s">
        <v>46</v>
      </c>
      <c r="AA14" s="61" t="s">
        <v>72</v>
      </c>
      <c r="AF14" s="55"/>
      <c r="AG14" s="56"/>
      <c r="AH14" s="56"/>
      <c r="AP14" s="3"/>
    </row>
    <row r="15" spans="2:52" ht="25.5" customHeight="1" thickTop="1">
      <c r="B15" s="85"/>
      <c r="C15" s="86"/>
      <c r="D15" s="86"/>
      <c r="E15" s="86"/>
      <c r="F15" s="86"/>
      <c r="G15" s="86"/>
      <c r="H15" s="86"/>
      <c r="I15" s="86"/>
      <c r="J15" s="86"/>
      <c r="K15" s="86"/>
      <c r="L15" s="86"/>
      <c r="M15" s="86"/>
      <c r="N15" s="86"/>
      <c r="O15" s="86"/>
      <c r="P15" s="86"/>
      <c r="Q15" s="86"/>
      <c r="R15" s="86"/>
      <c r="S15" s="86"/>
      <c r="T15" s="87"/>
      <c r="U15" s="3"/>
      <c r="Y15" s="62" t="s">
        <v>32</v>
      </c>
      <c r="Z15" s="62" t="s">
        <v>33</v>
      </c>
      <c r="AA15" s="62" t="s">
        <v>76</v>
      </c>
      <c r="AF15" s="55"/>
      <c r="AG15" s="56"/>
      <c r="AH15" s="56"/>
      <c r="AP15" s="3"/>
    </row>
    <row r="16" spans="2:52" ht="25.5" customHeight="1">
      <c r="B16" s="85"/>
      <c r="C16" s="86"/>
      <c r="D16" s="86"/>
      <c r="E16" s="86"/>
      <c r="F16" s="86"/>
      <c r="G16" s="86"/>
      <c r="H16" s="86"/>
      <c r="I16" s="86"/>
      <c r="J16" s="86"/>
      <c r="K16" s="86"/>
      <c r="L16" s="86"/>
      <c r="M16" s="86"/>
      <c r="N16" s="86"/>
      <c r="O16" s="86"/>
      <c r="P16" s="86"/>
      <c r="Q16" s="86"/>
      <c r="R16" s="86"/>
      <c r="S16" s="86"/>
      <c r="T16" s="87"/>
      <c r="U16" s="3"/>
      <c r="Y16" s="62" t="s">
        <v>47</v>
      </c>
      <c r="Z16" s="62" t="s">
        <v>54</v>
      </c>
      <c r="AA16" s="62" t="s">
        <v>77</v>
      </c>
      <c r="AG16" s="54"/>
      <c r="AH16" s="54"/>
      <c r="AP16" s="3"/>
    </row>
    <row r="17" spans="2:52" ht="25.5" customHeight="1">
      <c r="B17" s="85"/>
      <c r="C17" s="86"/>
      <c r="D17" s="86"/>
      <c r="E17" s="86"/>
      <c r="F17" s="86"/>
      <c r="G17" s="86"/>
      <c r="H17" s="86"/>
      <c r="I17" s="86"/>
      <c r="J17" s="86"/>
      <c r="K17" s="86"/>
      <c r="L17" s="86"/>
      <c r="M17" s="86"/>
      <c r="N17" s="86"/>
      <c r="O17" s="86"/>
      <c r="P17" s="86"/>
      <c r="Q17" s="86"/>
      <c r="R17" s="86"/>
      <c r="S17" s="86"/>
      <c r="T17" s="87"/>
      <c r="U17" s="3"/>
      <c r="Y17" s="62" t="s">
        <v>39</v>
      </c>
      <c r="Z17" s="62" t="s">
        <v>40</v>
      </c>
      <c r="AA17" s="62" t="s">
        <v>79</v>
      </c>
      <c r="AG17" s="54"/>
      <c r="AH17" s="54"/>
      <c r="AP17" s="3"/>
    </row>
    <row r="18" spans="2:52" ht="25.5" customHeight="1">
      <c r="B18" s="85"/>
      <c r="C18" s="86"/>
      <c r="D18" s="86"/>
      <c r="E18" s="86"/>
      <c r="F18" s="86"/>
      <c r="G18" s="86"/>
      <c r="H18" s="86"/>
      <c r="I18" s="86"/>
      <c r="J18" s="86"/>
      <c r="K18" s="86"/>
      <c r="L18" s="86"/>
      <c r="M18" s="86"/>
      <c r="N18" s="86"/>
      <c r="O18" s="86"/>
      <c r="P18" s="86"/>
      <c r="Q18" s="86"/>
      <c r="R18" s="86"/>
      <c r="S18" s="86"/>
      <c r="T18" s="87"/>
      <c r="U18" s="3"/>
      <c r="Y18" s="62" t="s">
        <v>35</v>
      </c>
      <c r="Z18" s="62" t="s">
        <v>34</v>
      </c>
      <c r="AA18" s="62" t="s">
        <v>75</v>
      </c>
      <c r="AG18" s="54"/>
      <c r="AH18" s="54"/>
      <c r="AO18" s="3"/>
    </row>
    <row r="19" spans="2:52" ht="25.5" customHeight="1">
      <c r="B19" s="85"/>
      <c r="C19" s="86"/>
      <c r="D19" s="86"/>
      <c r="E19" s="86"/>
      <c r="F19" s="86"/>
      <c r="G19" s="86"/>
      <c r="H19" s="86"/>
      <c r="I19" s="86"/>
      <c r="J19" s="86"/>
      <c r="K19" s="86"/>
      <c r="L19" s="86"/>
      <c r="M19" s="86"/>
      <c r="N19" s="86"/>
      <c r="O19" s="86"/>
      <c r="P19" s="86"/>
      <c r="Q19" s="86"/>
      <c r="R19" s="86"/>
      <c r="S19" s="86"/>
      <c r="T19" s="87"/>
      <c r="U19" s="3"/>
      <c r="Y19" s="62" t="s">
        <v>42</v>
      </c>
      <c r="Z19" s="62" t="s">
        <v>41</v>
      </c>
      <c r="AA19" s="62" t="s">
        <v>78</v>
      </c>
      <c r="AG19" s="54"/>
      <c r="AH19" s="54"/>
      <c r="AO19" s="3"/>
    </row>
    <row r="20" spans="2:52" ht="25.5" customHeight="1">
      <c r="B20" s="85"/>
      <c r="C20" s="86"/>
      <c r="D20" s="86"/>
      <c r="E20" s="86"/>
      <c r="F20" s="86"/>
      <c r="G20" s="86"/>
      <c r="H20" s="86"/>
      <c r="I20" s="86"/>
      <c r="J20" s="86"/>
      <c r="K20" s="86"/>
      <c r="L20" s="86"/>
      <c r="M20" s="86"/>
      <c r="N20" s="86"/>
      <c r="O20" s="86"/>
      <c r="P20" s="86"/>
      <c r="Q20" s="86"/>
      <c r="R20" s="86"/>
      <c r="S20" s="86"/>
      <c r="T20" s="87"/>
      <c r="U20" s="3"/>
      <c r="Y20" s="62" t="s">
        <v>48</v>
      </c>
      <c r="Z20" s="62" t="s">
        <v>55</v>
      </c>
      <c r="AA20" s="62" t="s">
        <v>83</v>
      </c>
      <c r="AO20" s="3"/>
    </row>
    <row r="21" spans="2:52" ht="25.5" customHeight="1">
      <c r="B21" s="85"/>
      <c r="C21" s="86"/>
      <c r="D21" s="86"/>
      <c r="E21" s="86"/>
      <c r="F21" s="86"/>
      <c r="G21" s="86"/>
      <c r="H21" s="86"/>
      <c r="I21" s="86"/>
      <c r="J21" s="86"/>
      <c r="K21" s="86"/>
      <c r="L21" s="86"/>
      <c r="M21" s="86"/>
      <c r="N21" s="86"/>
      <c r="O21" s="86"/>
      <c r="P21" s="86"/>
      <c r="Q21" s="86"/>
      <c r="R21" s="86"/>
      <c r="S21" s="86"/>
      <c r="T21" s="87"/>
      <c r="U21" s="3"/>
      <c r="Y21" s="62" t="s">
        <v>49</v>
      </c>
      <c r="Z21" s="62" t="s">
        <v>56</v>
      </c>
      <c r="AA21" s="62" t="s">
        <v>80</v>
      </c>
      <c r="AG21" s="54"/>
      <c r="AH21" s="54"/>
      <c r="AO21" s="3"/>
    </row>
    <row r="22" spans="2:52" ht="25.5" customHeight="1">
      <c r="B22" s="85"/>
      <c r="C22" s="86"/>
      <c r="D22" s="86"/>
      <c r="E22" s="86"/>
      <c r="F22" s="86"/>
      <c r="G22" s="86"/>
      <c r="H22" s="86"/>
      <c r="I22" s="86"/>
      <c r="J22" s="86"/>
      <c r="K22" s="86"/>
      <c r="L22" s="86"/>
      <c r="M22" s="86"/>
      <c r="N22" s="86"/>
      <c r="O22" s="86"/>
      <c r="P22" s="86"/>
      <c r="Q22" s="86"/>
      <c r="R22" s="86"/>
      <c r="S22" s="86"/>
      <c r="T22" s="87"/>
      <c r="U22" s="3"/>
      <c r="Y22" s="62" t="s">
        <v>50</v>
      </c>
      <c r="Z22" s="62" t="s">
        <v>60</v>
      </c>
      <c r="AA22" s="62" t="s">
        <v>81</v>
      </c>
      <c r="AG22" s="54"/>
      <c r="AH22" s="54"/>
      <c r="AO22" s="3"/>
      <c r="AP22" s="3"/>
    </row>
    <row r="23" spans="2:52" ht="25.5" customHeight="1">
      <c r="B23" s="85"/>
      <c r="C23" s="86"/>
      <c r="D23" s="86"/>
      <c r="E23" s="86"/>
      <c r="F23" s="86"/>
      <c r="G23" s="86"/>
      <c r="H23" s="86"/>
      <c r="I23" s="86"/>
      <c r="J23" s="86"/>
      <c r="K23" s="86"/>
      <c r="L23" s="86"/>
      <c r="M23" s="86"/>
      <c r="N23" s="86"/>
      <c r="O23" s="86"/>
      <c r="P23" s="86"/>
      <c r="Q23" s="86"/>
      <c r="R23" s="86"/>
      <c r="S23" s="86"/>
      <c r="T23" s="87"/>
      <c r="U23" s="3"/>
      <c r="Y23" s="62" t="s">
        <v>51</v>
      </c>
      <c r="Z23" s="62" t="s">
        <v>59</v>
      </c>
      <c r="AA23" s="62" t="s">
        <v>82</v>
      </c>
      <c r="AG23" s="54"/>
      <c r="AH23" s="54"/>
      <c r="AO23" s="3"/>
      <c r="AP23" s="3"/>
    </row>
    <row r="24" spans="2:52" ht="25.5" customHeight="1">
      <c r="B24" s="85"/>
      <c r="C24" s="86"/>
      <c r="D24" s="86"/>
      <c r="E24" s="86"/>
      <c r="F24" s="86"/>
      <c r="G24" s="86"/>
      <c r="H24" s="86"/>
      <c r="I24" s="86"/>
      <c r="J24" s="86"/>
      <c r="K24" s="86"/>
      <c r="L24" s="86"/>
      <c r="M24" s="86"/>
      <c r="N24" s="86"/>
      <c r="O24" s="86"/>
      <c r="P24" s="86"/>
      <c r="Q24" s="86"/>
      <c r="R24" s="86"/>
      <c r="S24" s="86"/>
      <c r="T24" s="87"/>
      <c r="U24" s="3"/>
      <c r="Y24" s="62" t="s">
        <v>52</v>
      </c>
      <c r="Z24" s="62" t="s">
        <v>58</v>
      </c>
      <c r="AA24" s="62" t="s">
        <v>73</v>
      </c>
      <c r="AG24" s="54"/>
      <c r="AH24" s="54"/>
      <c r="AO24" s="3"/>
      <c r="AP24" s="3"/>
    </row>
    <row r="25" spans="2:52" ht="25.5" customHeight="1">
      <c r="B25" s="85"/>
      <c r="C25" s="86"/>
      <c r="D25" s="86"/>
      <c r="E25" s="86"/>
      <c r="F25" s="86"/>
      <c r="G25" s="86"/>
      <c r="H25" s="86"/>
      <c r="I25" s="86"/>
      <c r="J25" s="86"/>
      <c r="K25" s="86"/>
      <c r="L25" s="86"/>
      <c r="M25" s="86"/>
      <c r="N25" s="86"/>
      <c r="O25" s="86"/>
      <c r="P25" s="86"/>
      <c r="Q25" s="86"/>
      <c r="R25" s="86"/>
      <c r="S25" s="86"/>
      <c r="T25" s="87"/>
      <c r="U25" s="3"/>
      <c r="Y25" s="62" t="s">
        <v>53</v>
      </c>
      <c r="Z25" s="62" t="s">
        <v>57</v>
      </c>
      <c r="AA25" s="62" t="s">
        <v>74</v>
      </c>
      <c r="AO25" s="3"/>
      <c r="AP25" s="3"/>
    </row>
    <row r="26" spans="2:52" ht="25.5" customHeight="1">
      <c r="B26" s="85"/>
      <c r="C26" s="86"/>
      <c r="D26" s="86"/>
      <c r="E26" s="86"/>
      <c r="F26" s="86"/>
      <c r="G26" s="86"/>
      <c r="H26" s="86"/>
      <c r="I26" s="86"/>
      <c r="J26" s="86"/>
      <c r="K26" s="86"/>
      <c r="L26" s="86"/>
      <c r="M26" s="86"/>
      <c r="N26" s="86"/>
      <c r="O26" s="86"/>
      <c r="P26" s="86"/>
      <c r="Q26" s="86"/>
      <c r="R26" s="86"/>
      <c r="S26" s="86"/>
      <c r="T26" s="87"/>
      <c r="U26" s="3"/>
      <c r="Y26" s="62" t="s">
        <v>105</v>
      </c>
      <c r="Z26" s="62" t="s">
        <v>103</v>
      </c>
      <c r="AA26" s="62" t="s">
        <v>104</v>
      </c>
      <c r="AE26" s="64"/>
      <c r="AF26" s="2"/>
      <c r="AG26" s="2"/>
      <c r="AH26" s="2"/>
      <c r="AI26" s="2"/>
      <c r="AO26" s="3"/>
      <c r="AP26" s="3"/>
    </row>
    <row r="27" spans="2:52" ht="25.5" customHeight="1">
      <c r="B27" s="85"/>
      <c r="C27" s="86"/>
      <c r="D27" s="86"/>
      <c r="E27" s="86"/>
      <c r="F27" s="86"/>
      <c r="G27" s="86"/>
      <c r="H27" s="86"/>
      <c r="I27" s="86"/>
      <c r="J27" s="86"/>
      <c r="K27" s="86"/>
      <c r="L27" s="86"/>
      <c r="M27" s="86"/>
      <c r="N27" s="86"/>
      <c r="O27" s="86"/>
      <c r="P27" s="86"/>
      <c r="Q27" s="86"/>
      <c r="R27" s="86"/>
      <c r="S27" s="86"/>
      <c r="T27" s="87"/>
      <c r="U27" s="3"/>
      <c r="V27" s="3"/>
      <c r="W27" s="3"/>
      <c r="X27" s="3"/>
      <c r="Y27" s="3"/>
      <c r="Z27" s="3"/>
      <c r="AA27" s="3"/>
      <c r="AC27" s="63"/>
      <c r="AD27" s="63"/>
      <c r="AE27" s="64"/>
      <c r="AF27" s="2"/>
      <c r="AG27" s="2"/>
      <c r="AH27" s="2"/>
      <c r="AI27" s="2"/>
      <c r="AO27" s="3"/>
      <c r="AP27" s="3"/>
    </row>
    <row r="28" spans="2:52" ht="47.25" customHeight="1">
      <c r="B28" s="88"/>
      <c r="C28" s="89"/>
      <c r="D28" s="89"/>
      <c r="E28" s="89"/>
      <c r="F28" s="89"/>
      <c r="G28" s="89"/>
      <c r="H28" s="89"/>
      <c r="I28" s="89"/>
      <c r="J28" s="89"/>
      <c r="K28" s="89"/>
      <c r="L28" s="89"/>
      <c r="M28" s="89"/>
      <c r="N28" s="89"/>
      <c r="O28" s="89"/>
      <c r="P28" s="89"/>
      <c r="Q28" s="89"/>
      <c r="R28" s="89"/>
      <c r="S28" s="89"/>
      <c r="T28" s="90"/>
      <c r="U28" s="3"/>
      <c r="V28" s="3"/>
      <c r="W28" s="3"/>
      <c r="X28" s="3"/>
      <c r="Y28" s="3"/>
      <c r="Z28" s="3"/>
      <c r="AA28" s="3"/>
      <c r="AC28" s="63"/>
      <c r="AD28" s="63"/>
      <c r="AE28" s="64"/>
      <c r="AF28" s="78"/>
      <c r="AG28" s="78"/>
      <c r="AH28" s="78"/>
      <c r="AI28" s="78"/>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98" t="s">
        <v>18</v>
      </c>
      <c r="C30" s="99"/>
      <c r="D30" s="99"/>
      <c r="E30" s="99"/>
      <c r="F30" s="99"/>
      <c r="G30" s="99"/>
      <c r="H30" s="99"/>
      <c r="I30" s="99"/>
      <c r="J30" s="99"/>
      <c r="K30" s="99"/>
      <c r="L30" s="99"/>
      <c r="M30" s="99"/>
      <c r="N30" s="99"/>
      <c r="O30" s="99"/>
      <c r="P30" s="99"/>
      <c r="Q30" s="99"/>
      <c r="R30" s="99"/>
      <c r="S30" s="99"/>
      <c r="T30" s="99"/>
      <c r="U30" s="99"/>
      <c r="V30" s="99"/>
      <c r="W30" s="99"/>
      <c r="X30" s="99"/>
      <c r="Y30" s="99"/>
      <c r="Z30" s="99"/>
      <c r="AA30" s="100"/>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101" t="s">
        <v>23</v>
      </c>
      <c r="H33" s="102"/>
      <c r="I33" s="102"/>
      <c r="J33" s="102"/>
      <c r="K33" s="102"/>
      <c r="L33" s="102"/>
      <c r="M33" s="102"/>
      <c r="N33" s="102"/>
      <c r="O33" s="102"/>
      <c r="P33" s="102"/>
      <c r="Q33" s="102"/>
      <c r="R33" s="102"/>
      <c r="S33" s="102"/>
      <c r="T33" s="102"/>
      <c r="U33" s="102"/>
      <c r="V33" s="102"/>
      <c r="W33" s="102"/>
      <c r="X33" s="102"/>
      <c r="Y33" s="102"/>
      <c r="Z33" s="102"/>
      <c r="AA33" s="103"/>
      <c r="AC33" s="63"/>
      <c r="AD33" s="63"/>
      <c r="AE33" s="64"/>
    </row>
    <row r="34" spans="2:52" ht="33.75" customHeight="1" thickTop="1">
      <c r="B34" s="14" t="s">
        <v>19</v>
      </c>
      <c r="C34" s="15" t="s">
        <v>22</v>
      </c>
      <c r="D34" s="16">
        <v>50</v>
      </c>
      <c r="E34" s="30"/>
      <c r="F34" s="36">
        <f>IF(AND(E34&lt;&gt;"",E34=Answers!E34),1,IF(ISBLANK(E34),0,-1))</f>
        <v>0</v>
      </c>
      <c r="G34" s="104" t="s">
        <v>308</v>
      </c>
      <c r="H34" s="105"/>
      <c r="I34" s="105"/>
      <c r="J34" s="105"/>
      <c r="K34" s="105"/>
      <c r="L34" s="105"/>
      <c r="M34" s="105"/>
      <c r="N34" s="105"/>
      <c r="O34" s="105"/>
      <c r="P34" s="105"/>
      <c r="Q34" s="105"/>
      <c r="R34" s="105"/>
      <c r="S34" s="105"/>
      <c r="T34" s="105"/>
      <c r="U34" s="105"/>
      <c r="V34" s="105"/>
      <c r="W34" s="105"/>
      <c r="X34" s="105"/>
      <c r="Y34" s="105"/>
      <c r="Z34" s="105"/>
      <c r="AA34" s="106"/>
      <c r="AC34" s="63"/>
      <c r="AD34" s="63"/>
      <c r="AE34" s="64"/>
    </row>
    <row r="35" spans="2:52" ht="33.9" customHeight="1">
      <c r="B35" s="14" t="s">
        <v>21</v>
      </c>
      <c r="C35" s="15" t="s">
        <v>22</v>
      </c>
      <c r="D35" s="16">
        <v>80</v>
      </c>
      <c r="E35" s="30"/>
      <c r="F35" s="36">
        <f>IF(AND(E35&lt;&gt;"",E35=Answers!E35),1,IF(ISBLANK(E35),0,-1))</f>
        <v>0</v>
      </c>
      <c r="G35" s="107" t="s">
        <v>299</v>
      </c>
      <c r="H35" s="108"/>
      <c r="I35" s="108"/>
      <c r="J35" s="108"/>
      <c r="K35" s="108"/>
      <c r="L35" s="108"/>
      <c r="M35" s="108"/>
      <c r="N35" s="108"/>
      <c r="O35" s="108"/>
      <c r="P35" s="108"/>
      <c r="Q35" s="108"/>
      <c r="R35" s="108"/>
      <c r="S35" s="108"/>
      <c r="T35" s="108"/>
      <c r="U35" s="108"/>
      <c r="V35" s="108"/>
      <c r="W35" s="108"/>
      <c r="X35" s="108"/>
      <c r="Y35" s="108"/>
      <c r="Z35" s="108"/>
      <c r="AA35" s="109"/>
      <c r="AC35" s="63"/>
      <c r="AD35" s="63"/>
      <c r="AE35" s="64"/>
    </row>
    <row r="36" spans="2:52" ht="33.75" customHeight="1">
      <c r="B36" s="14" t="s">
        <v>20</v>
      </c>
      <c r="C36" s="15" t="s">
        <v>22</v>
      </c>
      <c r="D36" s="16">
        <v>120</v>
      </c>
      <c r="E36" s="30"/>
      <c r="F36" s="36">
        <f>IF(AND(E36&lt;&gt;"",E36=Answers!E36),1,IF(ISBLANK(E36),0,-1))</f>
        <v>0</v>
      </c>
      <c r="G36" s="110" t="s">
        <v>309</v>
      </c>
      <c r="H36" s="111"/>
      <c r="I36" s="111"/>
      <c r="J36" s="111"/>
      <c r="K36" s="111"/>
      <c r="L36" s="111"/>
      <c r="M36" s="111"/>
      <c r="N36" s="111"/>
      <c r="O36" s="111"/>
      <c r="P36" s="111"/>
      <c r="Q36" s="111"/>
      <c r="R36" s="111"/>
      <c r="S36" s="111"/>
      <c r="T36" s="111"/>
      <c r="U36" s="111"/>
      <c r="V36" s="111"/>
      <c r="W36" s="111"/>
      <c r="X36" s="111"/>
      <c r="Y36" s="111"/>
      <c r="Z36" s="111"/>
      <c r="AA36" s="112"/>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14" t="s">
        <v>29</v>
      </c>
      <c r="K41" s="114"/>
      <c r="L41" s="114"/>
      <c r="M41" s="114"/>
      <c r="N41" s="114"/>
      <c r="AS41" s="6"/>
      <c r="AT41" s="6"/>
      <c r="AU41" s="6"/>
      <c r="AV41" s="6"/>
      <c r="AW41" s="6"/>
      <c r="AX41" s="6"/>
      <c r="AY41" s="6"/>
      <c r="AZ41" s="6"/>
    </row>
    <row r="42" spans="2:52" ht="15" customHeight="1" thickTop="1">
      <c r="J42" s="113" cm="1">
        <f t="array" ref="J42">SUMPRODUCT(--(F34:F216=1),F34:F216,D34:D216)</f>
        <v>220</v>
      </c>
      <c r="K42" s="113"/>
      <c r="L42" s="113"/>
      <c r="M42" s="113"/>
      <c r="N42" s="113"/>
      <c r="AS42" s="6"/>
      <c r="AT42" s="6"/>
      <c r="AU42" s="6"/>
      <c r="AV42" s="6"/>
      <c r="AW42" s="6"/>
      <c r="AX42" s="6"/>
      <c r="AY42" s="6"/>
      <c r="AZ42" s="6"/>
    </row>
    <row r="43" spans="2:52" ht="15" customHeight="1">
      <c r="B43" s="20" t="s">
        <v>306</v>
      </c>
      <c r="J43" s="113"/>
      <c r="K43" s="113"/>
      <c r="L43" s="113"/>
      <c r="M43" s="113"/>
      <c r="N43" s="113"/>
      <c r="AS43" s="6"/>
      <c r="AT43" s="6"/>
      <c r="AU43" s="6"/>
      <c r="AV43" s="6"/>
      <c r="AW43" s="6"/>
      <c r="AX43" s="6"/>
      <c r="AY43" s="6"/>
      <c r="AZ43" s="6"/>
    </row>
    <row r="44" spans="2:52" ht="15" customHeight="1" thickBot="1">
      <c r="B44" s="20"/>
      <c r="G44" s="27"/>
      <c r="J44" s="113"/>
      <c r="K44" s="113"/>
      <c r="L44" s="113"/>
      <c r="M44" s="113"/>
      <c r="N44" s="113"/>
      <c r="R44" s="6"/>
    </row>
    <row r="45" spans="2:52" ht="25.5" customHeight="1" thickTop="1" thickBot="1">
      <c r="B45" s="19" t="s">
        <v>2</v>
      </c>
      <c r="C45" s="19" t="s">
        <v>3</v>
      </c>
      <c r="D45" s="19" t="s">
        <v>4</v>
      </c>
      <c r="E45" s="44" t="s">
        <v>5</v>
      </c>
      <c r="G45" s="19" t="s">
        <v>63</v>
      </c>
      <c r="H45" s="6"/>
      <c r="I45" s="6"/>
      <c r="J45" s="113"/>
      <c r="K45" s="113"/>
      <c r="L45" s="113"/>
      <c r="M45" s="113"/>
      <c r="N45" s="113"/>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4">
      <c r="B47" s="14" t="s">
        <v>7</v>
      </c>
      <c r="C47" s="15">
        <v>1</v>
      </c>
      <c r="D47" s="16">
        <v>0</v>
      </c>
      <c r="E47" s="30" t="s">
        <v>32</v>
      </c>
      <c r="F47" s="36">
        <f>IF(AND(E47&lt;&gt;"",E47=Answers!E47),1,IF(ISBLANK(E47),0,-1))</f>
        <v>1</v>
      </c>
      <c r="G47" s="38" t="s">
        <v>44</v>
      </c>
      <c r="H47" s="6"/>
      <c r="I47" s="6" t="str">
        <f>_xlfn.TEXTBEFORE(G47,"-")</f>
        <v>YYZ</v>
      </c>
      <c r="J47" s="1" t="str">
        <f t="shared" ref="J47:J58" si="0">_xlfn.XLOOKUP(I47,_nIATA,_nCity)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ref="I48" si="1">_xlfn.TEXTAFTER(G48,"-")</f>
        <v>#N/A</v>
      </c>
      <c r="J48" s="1"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4">
      <c r="B49" s="17">
        <v>1</v>
      </c>
      <c r="C49" s="17">
        <v>1</v>
      </c>
      <c r="D49" s="18">
        <v>6</v>
      </c>
      <c r="E49" s="30" t="s">
        <v>42</v>
      </c>
      <c r="F49" s="36">
        <f>IF(AND(E49&lt;&gt;"",E49=Answers!E49),1,IF(ISBLANK(E49),0,-1))</f>
        <v>1</v>
      </c>
      <c r="G49" s="38" t="s">
        <v>165</v>
      </c>
      <c r="H49" s="6"/>
      <c r="I49" s="6" t="str">
        <f>_xlfn.TEXTBEFORE(G49,"-")</f>
        <v>LIS</v>
      </c>
      <c r="J49" s="1"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4">
      <c r="B50" s="17">
        <f>B49+1</f>
        <v>2</v>
      </c>
      <c r="C50" s="17">
        <v>1</v>
      </c>
      <c r="D50" s="18">
        <v>6</v>
      </c>
      <c r="E50" s="30" t="s">
        <v>50</v>
      </c>
      <c r="F50" s="36">
        <f>IF(AND(E50&lt;&gt;"",E50=Answers!E50),1,IF(ISBLANK(E50),0,-1))</f>
        <v>1</v>
      </c>
      <c r="G50" s="38" t="s">
        <v>173</v>
      </c>
      <c r="H50" s="6"/>
      <c r="I50" s="6" t="str">
        <f t="shared" ref="I50:I58" si="2">_xlfn.TEXTBEFORE(G50,"-")</f>
        <v>LAX</v>
      </c>
      <c r="J50" s="1" t="str">
        <f t="shared" si="0"/>
        <v>Los Angeles</v>
      </c>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4">
      <c r="B51" s="17">
        <f>B50+1</f>
        <v>3</v>
      </c>
      <c r="C51" s="17">
        <v>1</v>
      </c>
      <c r="D51" s="18">
        <v>6</v>
      </c>
      <c r="E51" s="30" t="s">
        <v>48</v>
      </c>
      <c r="F51" s="36">
        <f>IF(AND(E51&lt;&gt;"",E51=Answers!E51),1,IF(ISBLANK(E51),0,-1))</f>
        <v>1</v>
      </c>
      <c r="G51" s="38" t="s">
        <v>174</v>
      </c>
      <c r="H51" s="6"/>
      <c r="I51" s="6" t="str">
        <f t="shared" si="2"/>
        <v>MAD</v>
      </c>
      <c r="J51" s="1" t="str">
        <f t="shared" si="0"/>
        <v>Madrid</v>
      </c>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4">
      <c r="B52" s="17">
        <f t="shared" ref="B52:B58" si="3">B51+1</f>
        <v>4</v>
      </c>
      <c r="C52" s="17">
        <v>1</v>
      </c>
      <c r="D52" s="18">
        <v>6</v>
      </c>
      <c r="E52" s="30" t="s">
        <v>39</v>
      </c>
      <c r="F52" s="36">
        <f>IF(AND(E52&lt;&gt;"",E52=Answers!E52),1,IF(ISBLANK(E52),0,-1))</f>
        <v>1</v>
      </c>
      <c r="G52" s="38" t="s">
        <v>166</v>
      </c>
      <c r="H52" s="6"/>
      <c r="I52" s="6" t="str">
        <f t="shared" si="2"/>
        <v>LON</v>
      </c>
      <c r="J52" s="1" t="str">
        <f t="shared" si="0"/>
        <v>London</v>
      </c>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4">
      <c r="B53" s="17">
        <f t="shared" si="3"/>
        <v>5</v>
      </c>
      <c r="C53" s="17">
        <v>1</v>
      </c>
      <c r="D53" s="18">
        <v>6</v>
      </c>
      <c r="E53" s="30" t="s">
        <v>47</v>
      </c>
      <c r="F53" s="36">
        <f>IF(AND(E53&lt;&gt;"",E53=Answers!E53),1,IF(ISBLANK(E53),0,-1))</f>
        <v>1</v>
      </c>
      <c r="G53" s="38" t="s">
        <v>167</v>
      </c>
      <c r="H53" s="6"/>
      <c r="I53" s="6" t="str">
        <f t="shared" si="2"/>
        <v>YUL</v>
      </c>
      <c r="J53" s="1" t="str">
        <f t="shared" si="0"/>
        <v>Montreal</v>
      </c>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4">
      <c r="B54" s="17">
        <f t="shared" si="3"/>
        <v>6</v>
      </c>
      <c r="C54" s="17">
        <v>1</v>
      </c>
      <c r="D54" s="18">
        <v>6</v>
      </c>
      <c r="E54" s="30" t="s">
        <v>35</v>
      </c>
      <c r="F54" s="36">
        <f>IF(AND(E54&lt;&gt;"",E54=Answers!E54),1,IF(ISBLANK(E54),0,-1))</f>
        <v>1</v>
      </c>
      <c r="G54" s="38" t="s">
        <v>168</v>
      </c>
      <c r="H54" s="6"/>
      <c r="I54" s="6" t="str">
        <f t="shared" si="2"/>
        <v>BOG</v>
      </c>
      <c r="J54" s="1" t="str">
        <f t="shared" si="0"/>
        <v>Bogota</v>
      </c>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4">
      <c r="B55" s="17">
        <f t="shared" si="3"/>
        <v>7</v>
      </c>
      <c r="C55" s="17">
        <v>1</v>
      </c>
      <c r="D55" s="18">
        <v>6</v>
      </c>
      <c r="E55" s="30" t="s">
        <v>52</v>
      </c>
      <c r="F55" s="36">
        <f>IF(AND(E55&lt;&gt;"",E55=Answers!E55),1,IF(ISBLANK(E55),0,-1))</f>
        <v>1</v>
      </c>
      <c r="G55" s="38" t="s">
        <v>169</v>
      </c>
      <c r="H55" s="6"/>
      <c r="I55" s="6" t="str">
        <f t="shared" si="2"/>
        <v>EZE</v>
      </c>
      <c r="J55" s="1" t="str">
        <f t="shared" si="0"/>
        <v>Buenos Aires</v>
      </c>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4">
      <c r="B56" s="17">
        <f t="shared" si="3"/>
        <v>8</v>
      </c>
      <c r="C56" s="17">
        <v>1</v>
      </c>
      <c r="D56" s="18">
        <v>6</v>
      </c>
      <c r="E56" s="30" t="s">
        <v>51</v>
      </c>
      <c r="F56" s="36">
        <f>IF(AND(E56&lt;&gt;"",E56=Answers!E56),1,IF(ISBLANK(E56),0,-1))</f>
        <v>1</v>
      </c>
      <c r="G56" s="38" t="s">
        <v>170</v>
      </c>
      <c r="H56" s="6"/>
      <c r="I56" s="6" t="str">
        <f t="shared" si="2"/>
        <v>CPT</v>
      </c>
      <c r="J56" s="1" t="str">
        <f t="shared" si="0"/>
        <v>Cape Town</v>
      </c>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4">
      <c r="B57" s="17">
        <f t="shared" si="3"/>
        <v>9</v>
      </c>
      <c r="C57" s="17">
        <v>1</v>
      </c>
      <c r="D57" s="18">
        <v>6</v>
      </c>
      <c r="E57" s="30" t="s">
        <v>42</v>
      </c>
      <c r="F57" s="36">
        <f>IF(AND(E57&lt;&gt;"",E57=Answers!E57),1,IF(ISBLANK(E57),0,-1))</f>
        <v>1</v>
      </c>
      <c r="G57" s="38" t="s">
        <v>171</v>
      </c>
      <c r="H57" s="6"/>
      <c r="I57" s="6" t="str">
        <f t="shared" si="2"/>
        <v>LIS</v>
      </c>
      <c r="J57" s="1" t="str">
        <f t="shared" si="0"/>
        <v>Lisbon</v>
      </c>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4">
      <c r="B58" s="17">
        <f t="shared" si="3"/>
        <v>10</v>
      </c>
      <c r="C58" s="17">
        <v>1</v>
      </c>
      <c r="D58" s="18">
        <v>6</v>
      </c>
      <c r="E58" s="30" t="s">
        <v>52</v>
      </c>
      <c r="F58" s="36">
        <f>IF(AND(E58&lt;&gt;"",E58=Answers!E58),1,IF(ISBLANK(E58),0,-1))</f>
        <v>1</v>
      </c>
      <c r="G58" s="38" t="s">
        <v>172</v>
      </c>
      <c r="H58" s="6"/>
      <c r="I58" s="6" t="str">
        <f t="shared" si="2"/>
        <v>EZE</v>
      </c>
      <c r="J58" s="1" t="str">
        <f t="shared" si="0"/>
        <v>Buenos Aires</v>
      </c>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4">
      <c r="B60" s="17" t="s">
        <v>30</v>
      </c>
      <c r="C60" s="17">
        <v>1</v>
      </c>
      <c r="D60" s="18">
        <v>0</v>
      </c>
      <c r="E60" s="30" cm="1">
        <f t="array" ref="E60">IFERROR(_xlfn.REDUCE(0,E49:E58,_xlfn.LAMBDA(_xlpm.a,_xlpm.v,_xlpm.a+CODE(MID(_xlpm.v,4,1)))),0)</f>
        <v>990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 customHeight="1" thickTop="1" thickBot="1">
      <c r="B67" s="19" t="s">
        <v>2</v>
      </c>
      <c r="C67" s="19" t="s">
        <v>3</v>
      </c>
      <c r="D67" s="19" t="s">
        <v>4</v>
      </c>
      <c r="E67" s="44" t="s">
        <v>5</v>
      </c>
      <c r="G67" s="101" t="s">
        <v>64</v>
      </c>
      <c r="H67" s="102"/>
      <c r="I67" s="102"/>
      <c r="J67" s="102"/>
      <c r="K67" s="102"/>
      <c r="L67" s="102"/>
      <c r="M67" s="102"/>
      <c r="N67" s="102"/>
      <c r="O67" s="102"/>
      <c r="P67" s="102"/>
      <c r="Q67" s="102"/>
      <c r="R67" s="103"/>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4">B71+1</f>
        <v>12</v>
      </c>
      <c r="C72" s="17">
        <v>2</v>
      </c>
      <c r="D72" s="18">
        <v>8</v>
      </c>
      <c r="E72" s="30">
        <v>79970</v>
      </c>
      <c r="F72" s="36">
        <f>IF(AND(E72&lt;&gt;"",E72=Answers!E72),1,IF(ISBLANK(E72),0,-1))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4"/>
        <v>13</v>
      </c>
      <c r="C73" s="17">
        <v>2</v>
      </c>
      <c r="D73" s="18">
        <v>8</v>
      </c>
      <c r="E73" s="30">
        <v>73858</v>
      </c>
      <c r="F73" s="36">
        <f>IF(AND(E73&lt;&gt;"",E73=Answers!E73),1,IF(ISBLANK(E73),0,-1))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4"/>
        <v>14</v>
      </c>
      <c r="C74" s="17">
        <v>2</v>
      </c>
      <c r="D74" s="18">
        <v>8</v>
      </c>
      <c r="E74" s="30">
        <v>77444</v>
      </c>
      <c r="F74" s="36">
        <f>IF(AND(E74&lt;&gt;"",E74=Answers!E74),1,IF(ISBLANK(E74),0,-1))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4"/>
        <v>15</v>
      </c>
      <c r="C75" s="17">
        <v>2</v>
      </c>
      <c r="D75" s="18">
        <v>8</v>
      </c>
      <c r="E75" s="30">
        <v>79092</v>
      </c>
      <c r="F75" s="36">
        <f>IF(AND(E75&lt;&gt;"",E75=Answers!E75),1,IF(ISBLANK(E75),0,-1))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4"/>
        <v>16</v>
      </c>
      <c r="C76" s="17">
        <v>2</v>
      </c>
      <c r="D76" s="18">
        <v>8</v>
      </c>
      <c r="E76" s="30">
        <v>93957</v>
      </c>
      <c r="F76" s="36">
        <f>IF(AND(E76&lt;&gt;"",E76=Answers!E76),1,IF(ISBLANK(E76),0,-1))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4"/>
        <v>17</v>
      </c>
      <c r="C77" s="17">
        <v>2</v>
      </c>
      <c r="D77" s="18">
        <v>8</v>
      </c>
      <c r="E77" s="30">
        <v>74320</v>
      </c>
      <c r="F77" s="36">
        <f>IF(AND(E77&lt;&gt;"",E77=Answers!E77),1,IF(ISBLANK(E77),0,-1))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4"/>
        <v>18</v>
      </c>
      <c r="C78" s="17">
        <v>2</v>
      </c>
      <c r="D78" s="18">
        <v>8</v>
      </c>
      <c r="E78" s="30">
        <v>66179</v>
      </c>
      <c r="F78" s="36">
        <f>IF(AND(E78&lt;&gt;"",E78=Answers!E78),1,IF(ISBLANK(E78),0,-1))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4"/>
        <v>19</v>
      </c>
      <c r="C79" s="17">
        <v>2</v>
      </c>
      <c r="D79" s="18">
        <v>8</v>
      </c>
      <c r="E79" s="30">
        <v>81610</v>
      </c>
      <c r="F79" s="36">
        <f>IF(AND(E79&lt;&gt;"",E79=Answers!E79),1,IF(ISBLANK(E79),0,-1))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4"/>
        <v>20</v>
      </c>
      <c r="C80" s="17">
        <v>2</v>
      </c>
      <c r="D80" s="18">
        <v>8</v>
      </c>
      <c r="E80" s="30">
        <v>81476</v>
      </c>
      <c r="F80" s="36">
        <f>IF(AND(E80&lt;&gt;"",E80=Answers!E80),1,IF(ISBLANK(E80),0,-1))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4"/>
        <v>21</v>
      </c>
      <c r="C81" s="17">
        <v>2</v>
      </c>
      <c r="D81" s="18">
        <v>8</v>
      </c>
      <c r="E81" s="30">
        <v>71758</v>
      </c>
      <c r="F81" s="36">
        <f>IF(AND(E81&lt;&gt;"",E81=Answers!E81),1,IF(ISBLANK(E81),0,-1))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4"/>
        <v>22</v>
      </c>
      <c r="C82" s="17">
        <v>2</v>
      </c>
      <c r="D82" s="18">
        <v>8</v>
      </c>
      <c r="E82" s="30">
        <v>78104</v>
      </c>
      <c r="F82" s="36">
        <f>IF(AND(E82&lt;&gt;"",E82=Answers!E82),1,IF(ISBLANK(E82),0,-1))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4"/>
        <v>23</v>
      </c>
      <c r="C83" s="17">
        <v>2</v>
      </c>
      <c r="D83" s="18">
        <v>8</v>
      </c>
      <c r="E83" s="30">
        <v>80854</v>
      </c>
      <c r="F83" s="36">
        <f>IF(AND(E83&lt;&gt;"",E83=Answers!E83),1,IF(ISBLANK(E83),0,-1))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4"/>
        <v>24</v>
      </c>
      <c r="C84" s="17">
        <v>2</v>
      </c>
      <c r="D84" s="18">
        <v>8</v>
      </c>
      <c r="E84" s="30">
        <v>104324</v>
      </c>
      <c r="F84" s="36">
        <f>IF(AND(E84&lt;&gt;"",E84=Answers!E84),1,IF(ISBLANK(E84),0,-1))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4"/>
        <v>25</v>
      </c>
      <c r="C85" s="17">
        <v>2</v>
      </c>
      <c r="D85" s="18">
        <v>8</v>
      </c>
      <c r="E85" s="30">
        <v>82947</v>
      </c>
      <c r="F85" s="36">
        <f>IF(AND(E85&lt;&gt;"",E85=Answers!E85),1,IF(ISBLANK(E85),0,-1))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4"/>
        <v>26</v>
      </c>
      <c r="C86" s="17">
        <v>2</v>
      </c>
      <c r="D86" s="18">
        <v>8</v>
      </c>
      <c r="E86" s="30">
        <v>96384</v>
      </c>
      <c r="F86" s="36">
        <f>IF(AND(E86&lt;&gt;"",E86=Answers!E86),1,IF(ISBLANK(E86),0,-1))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4"/>
        <v>27</v>
      </c>
      <c r="C87" s="17">
        <v>2</v>
      </c>
      <c r="D87" s="18">
        <v>8</v>
      </c>
      <c r="E87" s="30">
        <v>72089</v>
      </c>
      <c r="F87" s="36">
        <f>IF(AND(E87&lt;&gt;"",E87=Answers!E87),1,IF(ISBLANK(E87),0,-1))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4"/>
        <v>28</v>
      </c>
      <c r="C88" s="17">
        <v>2</v>
      </c>
      <c r="D88" s="18">
        <v>8</v>
      </c>
      <c r="E88" s="30">
        <v>89050</v>
      </c>
      <c r="F88" s="36">
        <f>IF(AND(E88&lt;&gt;"",E88=Answers!E88),1,IF(ISBLANK(E88),0,-1))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4"/>
        <v>29</v>
      </c>
      <c r="C89" s="17">
        <v>2</v>
      </c>
      <c r="D89" s="18">
        <v>8</v>
      </c>
      <c r="E89" s="30">
        <v>100153</v>
      </c>
      <c r="F89" s="36">
        <f>IF(AND(E89&lt;&gt;"",E89=Answers!E89),1,IF(ISBLANK(E89),0,-1))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4"/>
        <v>30</v>
      </c>
      <c r="C90" s="17">
        <v>2</v>
      </c>
      <c r="D90" s="18">
        <v>8</v>
      </c>
      <c r="E90" s="30">
        <v>88615</v>
      </c>
      <c r="F90" s="36">
        <f>IF(AND(E90&lt;&gt;"",E90=Answers!E90),1,IF(ISBLANK(E90),0,-1))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4">
      <c r="B92" s="17" t="s">
        <v>26</v>
      </c>
      <c r="C92" s="17">
        <v>2</v>
      </c>
      <c r="D92" s="18">
        <v>0</v>
      </c>
      <c r="E92" s="30">
        <f>SUM(E71:E90)</f>
        <v>1637142</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15" t="s">
        <v>64</v>
      </c>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c r="AD104" s="116"/>
      <c r="AE104" s="116"/>
      <c r="AF104" s="116"/>
      <c r="AG104" s="117"/>
      <c r="AH104" s="6"/>
      <c r="AI104" s="6"/>
      <c r="AJ104" s="6"/>
      <c r="AK104" s="6"/>
      <c r="AL104" s="6"/>
      <c r="AM104" s="6"/>
      <c r="AN104" s="6"/>
      <c r="AO104" s="6"/>
      <c r="AP104" s="6"/>
      <c r="AQ104" s="6"/>
      <c r="AR104" s="6"/>
      <c r="AS104" s="6"/>
      <c r="AT104" s="6"/>
      <c r="AU104" s="6"/>
      <c r="AV104" s="6"/>
      <c r="AW104" s="6"/>
      <c r="AX104" s="6"/>
      <c r="AY104" s="6"/>
      <c r="AZ104" s="6"/>
    </row>
    <row r="105" spans="2:52"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4">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4">
      <c r="B108" s="17">
        <v>31</v>
      </c>
      <c r="C108" s="17">
        <v>3</v>
      </c>
      <c r="D108" s="18">
        <v>10</v>
      </c>
      <c r="E108" s="30"/>
      <c r="F108" s="36">
        <f>IF(AND(E108&lt;&gt;"",E108=Answers!E108),1,IF(ISBLANK(E108),0,-1))</f>
        <v>0</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4">
      <c r="B109" s="17">
        <f t="shared" ref="B109:B127" si="5">B108+1</f>
        <v>32</v>
      </c>
      <c r="C109" s="17">
        <v>3</v>
      </c>
      <c r="D109" s="18">
        <v>10</v>
      </c>
      <c r="E109" s="30"/>
      <c r="F109" s="36">
        <f>IF(AND(E109&lt;&gt;"",E109=Answers!E109),1,IF(ISBLANK(E109),0,-1))</f>
        <v>0</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4">
      <c r="B110" s="17">
        <f t="shared" si="5"/>
        <v>33</v>
      </c>
      <c r="C110" s="17">
        <v>3</v>
      </c>
      <c r="D110" s="18">
        <v>10</v>
      </c>
      <c r="E110" s="30"/>
      <c r="F110" s="36">
        <f>IF(AND(E110&lt;&gt;"",E110=Answers!E110),1,IF(ISBLANK(E110),0,-1))</f>
        <v>0</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4">
      <c r="B111" s="17">
        <f t="shared" si="5"/>
        <v>34</v>
      </c>
      <c r="C111" s="17">
        <v>3</v>
      </c>
      <c r="D111" s="18">
        <v>10</v>
      </c>
      <c r="E111" s="30"/>
      <c r="F111" s="36">
        <f>IF(AND(E111&lt;&gt;"",E111=Answers!E111),1,IF(ISBLANK(E111),0,-1))</f>
        <v>0</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4">
      <c r="B112" s="17">
        <f t="shared" si="5"/>
        <v>35</v>
      </c>
      <c r="C112" s="17">
        <v>3</v>
      </c>
      <c r="D112" s="18">
        <v>10</v>
      </c>
      <c r="E112" s="30"/>
      <c r="F112" s="36">
        <f>IF(AND(E112&lt;&gt;"",E112=Answers!E112),1,IF(ISBLANK(E112),0,-1))</f>
        <v>0</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4">
      <c r="B113" s="17">
        <f>B112+1</f>
        <v>36</v>
      </c>
      <c r="C113" s="17">
        <v>3</v>
      </c>
      <c r="D113" s="18">
        <v>10</v>
      </c>
      <c r="E113" s="30"/>
      <c r="F113" s="36">
        <f>IF(AND(E113&lt;&gt;"",E113=Answers!E113),1,IF(ISBLANK(E113),0,-1))</f>
        <v>0</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4">
      <c r="B114" s="17">
        <f t="shared" si="5"/>
        <v>37</v>
      </c>
      <c r="C114" s="17">
        <v>3</v>
      </c>
      <c r="D114" s="18">
        <v>10</v>
      </c>
      <c r="E114" s="30"/>
      <c r="F114" s="36">
        <f>IF(AND(E114&lt;&gt;"",E114=Answers!E114),1,IF(ISBLANK(E114),0,-1))</f>
        <v>0</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4">
      <c r="B115" s="17">
        <f t="shared" si="5"/>
        <v>38</v>
      </c>
      <c r="C115" s="17">
        <v>3</v>
      </c>
      <c r="D115" s="18">
        <v>10</v>
      </c>
      <c r="E115" s="30"/>
      <c r="F115" s="36">
        <f>IF(AND(E115&lt;&gt;"",E115=Answers!E115),1,IF(ISBLANK(E115),0,-1))</f>
        <v>0</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4">
      <c r="B116" s="17">
        <f t="shared" si="5"/>
        <v>39</v>
      </c>
      <c r="C116" s="17">
        <v>3</v>
      </c>
      <c r="D116" s="18">
        <v>10</v>
      </c>
      <c r="E116" s="30"/>
      <c r="F116" s="36">
        <f>IF(AND(E116&lt;&gt;"",E116=Answers!E116),1,IF(ISBLANK(E116),0,-1))</f>
        <v>0</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4">
      <c r="B117" s="17">
        <f t="shared" si="5"/>
        <v>40</v>
      </c>
      <c r="C117" s="17">
        <v>3</v>
      </c>
      <c r="D117" s="18">
        <v>10</v>
      </c>
      <c r="E117" s="30"/>
      <c r="F117" s="36">
        <f>IF(AND(E117&lt;&gt;"",E117=Answers!E117),1,IF(ISBLANK(E117),0,-1))</f>
        <v>0</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4">
      <c r="B118" s="17">
        <f t="shared" si="5"/>
        <v>41</v>
      </c>
      <c r="C118" s="17">
        <v>3</v>
      </c>
      <c r="D118" s="18">
        <v>10</v>
      </c>
      <c r="E118" s="30"/>
      <c r="F118" s="36">
        <f>IF(AND(E118&lt;&gt;"",E118=Answers!E118),1,IF(ISBLANK(E118),0,-1))</f>
        <v>0</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4">
      <c r="B119" s="17">
        <f t="shared" si="5"/>
        <v>42</v>
      </c>
      <c r="C119" s="17">
        <v>3</v>
      </c>
      <c r="D119" s="18">
        <v>10</v>
      </c>
      <c r="E119" s="30"/>
      <c r="F119" s="36">
        <f>IF(AND(E119&lt;&gt;"",E119=Answers!E119),1,IF(ISBLANK(E119),0,-1))</f>
        <v>0</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4">
      <c r="B120" s="17">
        <f t="shared" si="5"/>
        <v>43</v>
      </c>
      <c r="C120" s="17">
        <v>3</v>
      </c>
      <c r="D120" s="18">
        <v>10</v>
      </c>
      <c r="E120" s="30"/>
      <c r="F120" s="36">
        <f>IF(AND(E120&lt;&gt;"",E120=Answers!E120),1,IF(ISBLANK(E120),0,-1))</f>
        <v>0</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4">
      <c r="B121" s="17">
        <f t="shared" si="5"/>
        <v>44</v>
      </c>
      <c r="C121" s="17">
        <v>3</v>
      </c>
      <c r="D121" s="18">
        <v>10</v>
      </c>
      <c r="E121" s="30"/>
      <c r="F121" s="36">
        <f>IF(AND(E121&lt;&gt;"",E121=Answers!E121),1,IF(ISBLANK(E121),0,-1))</f>
        <v>0</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4">
      <c r="B122" s="17">
        <f t="shared" si="5"/>
        <v>45</v>
      </c>
      <c r="C122" s="17">
        <v>3</v>
      </c>
      <c r="D122" s="18">
        <v>10</v>
      </c>
      <c r="E122" s="30"/>
      <c r="F122" s="36">
        <f>IF(AND(E122&lt;&gt;"",E122=Answers!E122),1,IF(ISBLANK(E122),0,-1))</f>
        <v>0</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4">
      <c r="B123" s="17">
        <f t="shared" si="5"/>
        <v>46</v>
      </c>
      <c r="C123" s="17">
        <v>3</v>
      </c>
      <c r="D123" s="18">
        <v>10</v>
      </c>
      <c r="E123" s="30"/>
      <c r="F123" s="36">
        <f>IF(AND(E123&lt;&gt;"",E123=Answers!E123),1,IF(ISBLANK(E123),0,-1))</f>
        <v>0</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4">
      <c r="B124" s="17">
        <f t="shared" si="5"/>
        <v>47</v>
      </c>
      <c r="C124" s="17">
        <v>3</v>
      </c>
      <c r="D124" s="18">
        <v>10</v>
      </c>
      <c r="E124" s="30"/>
      <c r="F124" s="36">
        <f>IF(AND(E124&lt;&gt;"",E124=Answers!E124),1,IF(ISBLANK(E124),0,-1))</f>
        <v>0</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4">
      <c r="B125" s="17">
        <f t="shared" si="5"/>
        <v>48</v>
      </c>
      <c r="C125" s="17">
        <v>3</v>
      </c>
      <c r="D125" s="18">
        <v>10</v>
      </c>
      <c r="E125" s="30"/>
      <c r="F125" s="36">
        <f>IF(AND(E125&lt;&gt;"",E125=Answers!E125),1,IF(ISBLANK(E125),0,-1))</f>
        <v>0</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4">
      <c r="B126" s="17">
        <f t="shared" si="5"/>
        <v>49</v>
      </c>
      <c r="C126" s="17">
        <v>3</v>
      </c>
      <c r="D126" s="18">
        <v>10</v>
      </c>
      <c r="E126" s="30"/>
      <c r="F126" s="36">
        <f>IF(AND(E126&lt;&gt;"",E126=Answers!E126),1,IF(ISBLANK(E126),0,-1))</f>
        <v>0</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4">
      <c r="B127" s="17">
        <f t="shared" si="5"/>
        <v>50</v>
      </c>
      <c r="C127" s="17">
        <v>3</v>
      </c>
      <c r="D127" s="18">
        <v>10</v>
      </c>
      <c r="E127" s="30"/>
      <c r="F127" s="36">
        <f>IF(AND(E127&lt;&gt;"",E127=Answers!E127),1,IF(ISBLANK(E127),0,-1))</f>
        <v>0</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4">
      <c r="B129" s="17" t="s">
        <v>26</v>
      </c>
      <c r="C129" s="17">
        <v>3</v>
      </c>
      <c r="D129" s="18">
        <v>0</v>
      </c>
      <c r="E129" s="30">
        <f>SUM(E108:E127)</f>
        <v>0</v>
      </c>
      <c r="F129" s="36">
        <f>IF(AND(E129&lt;&gt;"",E129=Answers!E129),1,IF(ISBLANK(E129),0,-1))</f>
        <v>-1</v>
      </c>
      <c r="S129" s="6"/>
      <c r="T129" s="6"/>
      <c r="U129" s="6"/>
      <c r="AE129" s="6"/>
      <c r="AF129" s="6"/>
      <c r="AG129" s="6"/>
    </row>
    <row r="130" spans="2:52">
      <c r="B130" s="6"/>
      <c r="C130" s="6"/>
      <c r="D130" s="6"/>
      <c r="E130" s="41"/>
      <c r="F130" s="7"/>
      <c r="S130" s="6"/>
      <c r="T130" s="6"/>
      <c r="U130" s="6"/>
    </row>
    <row r="131" spans="2:52" ht="15" thickBot="1">
      <c r="B131" s="6"/>
      <c r="C131" s="6"/>
      <c r="D131" s="6"/>
      <c r="E131" s="41"/>
      <c r="F131" s="7"/>
      <c r="S131" s="6"/>
      <c r="T131" s="6"/>
      <c r="U131" s="6"/>
    </row>
    <row r="132" spans="2:52"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95" t="s">
        <v>64</v>
      </c>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6"/>
      <c r="AV144" s="97"/>
      <c r="AW144" s="6"/>
      <c r="AX144" s="6"/>
      <c r="AY144" s="6"/>
      <c r="AZ144" s="6"/>
    </row>
    <row r="145" spans="2:52"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4">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4">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4">
      <c r="B149" s="17">
        <f t="shared" ref="B149:B167" si="6">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4">
      <c r="B150" s="17">
        <f t="shared" si="6"/>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4">
      <c r="B151" s="17">
        <f t="shared" si="6"/>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4">
      <c r="B152" s="17">
        <f t="shared" si="6"/>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4">
      <c r="B153" s="17">
        <f t="shared" si="6"/>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4">
      <c r="B154" s="17">
        <f t="shared" si="6"/>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4">
      <c r="B155" s="17">
        <f t="shared" si="6"/>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4">
      <c r="B156" s="17">
        <f t="shared" si="6"/>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4">
      <c r="B157" s="17">
        <f t="shared" si="6"/>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4">
      <c r="B158" s="17">
        <f t="shared" si="6"/>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4">
      <c r="B159" s="17">
        <f t="shared" si="6"/>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4">
      <c r="B160" s="17">
        <f t="shared" si="6"/>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4">
      <c r="B161" s="17">
        <f t="shared" si="6"/>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4">
      <c r="B162" s="17">
        <f t="shared" si="6"/>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4">
      <c r="B163" s="17">
        <f t="shared" si="6"/>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4">
      <c r="B164" s="17">
        <f t="shared" si="6"/>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4">
      <c r="B165" s="17">
        <f t="shared" si="6"/>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4">
      <c r="B166" s="17">
        <f t="shared" si="6"/>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4">
      <c r="B167" s="17">
        <f t="shared" si="6"/>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4">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c r="B170" s="6"/>
      <c r="C170" s="6"/>
      <c r="D170" s="6"/>
      <c r="E170" s="41"/>
      <c r="F170" s="7"/>
      <c r="S170" s="6"/>
      <c r="T170" s="6"/>
      <c r="U170" s="6"/>
    </row>
    <row r="171" spans="2:48" ht="15" thickBot="1">
      <c r="B171" s="6"/>
      <c r="C171" s="6"/>
      <c r="D171" s="6"/>
      <c r="E171" s="41"/>
      <c r="F171" s="7"/>
      <c r="S171" s="6"/>
      <c r="T171" s="6"/>
      <c r="U171" s="6"/>
    </row>
    <row r="172" spans="2:48" ht="19.2" thickTop="1" thickBot="1">
      <c r="B172" s="22" t="s">
        <v>16</v>
      </c>
      <c r="C172" s="11" t="s">
        <v>91</v>
      </c>
      <c r="D172" s="6"/>
      <c r="E172" s="41"/>
      <c r="F172" s="7"/>
      <c r="G172" s="6"/>
      <c r="H172" s="6"/>
      <c r="I172" s="6"/>
      <c r="S172" s="6"/>
      <c r="T172" s="6"/>
      <c r="U172" s="6"/>
    </row>
    <row r="173" spans="2:48" ht="15" thickTop="1">
      <c r="B173" s="5"/>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95" t="s">
        <v>64</v>
      </c>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7"/>
    </row>
    <row r="180" spans="2:52"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4">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4">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4">
      <c r="B184" s="17">
        <f t="shared" ref="B184:B212" si="7">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4">
      <c r="B185" s="17">
        <f t="shared" si="7"/>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4">
      <c r="B186" s="17">
        <f t="shared" si="7"/>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4">
      <c r="B187" s="17">
        <f t="shared" si="7"/>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4">
      <c r="B188" s="17">
        <f t="shared" si="7"/>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4">
      <c r="B189" s="17">
        <f t="shared" si="7"/>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4">
      <c r="B190" s="17">
        <f t="shared" si="7"/>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4">
      <c r="B191" s="17">
        <f t="shared" si="7"/>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4">
      <c r="B192" s="17">
        <f t="shared" si="7"/>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4">
      <c r="B193" s="17">
        <f t="shared" si="7"/>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4">
      <c r="B194" s="17">
        <f t="shared" si="7"/>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4">
      <c r="B195" s="17">
        <f t="shared" si="7"/>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4">
      <c r="B196" s="17">
        <f t="shared" si="7"/>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4">
      <c r="B197" s="17">
        <f t="shared" si="7"/>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4">
      <c r="B198" s="17">
        <f t="shared" si="7"/>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4">
      <c r="B199" s="17">
        <f t="shared" si="7"/>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4">
      <c r="B200" s="17">
        <f t="shared" si="7"/>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4">
      <c r="B201" s="17">
        <f t="shared" si="7"/>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4">
      <c r="B202" s="17">
        <f t="shared" si="7"/>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4">
      <c r="B203" s="17">
        <f t="shared" si="7"/>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4">
      <c r="B204" s="17">
        <f t="shared" si="7"/>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4">
      <c r="B205" s="17">
        <f t="shared" si="7"/>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4">
      <c r="B206" s="17">
        <f t="shared" si="7"/>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4">
      <c r="B207" s="17">
        <f t="shared" si="7"/>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4">
      <c r="B208" s="17">
        <f t="shared" si="7"/>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4">
      <c r="B209" s="17">
        <f t="shared" si="7"/>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4">
      <c r="B210" s="17">
        <f t="shared" si="7"/>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4">
      <c r="B211" s="17">
        <f t="shared" si="7"/>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4">
      <c r="B212" s="17">
        <f t="shared" si="7"/>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4">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mergeCells count="20">
    <mergeCell ref="I179:AZ179"/>
    <mergeCell ref="B30:AA30"/>
    <mergeCell ref="G33:AA33"/>
    <mergeCell ref="G34:AA34"/>
    <mergeCell ref="G35:AA35"/>
    <mergeCell ref="G36:AA36"/>
    <mergeCell ref="G67:R67"/>
    <mergeCell ref="J42:N45"/>
    <mergeCell ref="J41:N41"/>
    <mergeCell ref="G104:AG104"/>
    <mergeCell ref="I144:AV144"/>
    <mergeCell ref="AH28:AI28"/>
    <mergeCell ref="AF28:AG28"/>
    <mergeCell ref="B2:AA2"/>
    <mergeCell ref="B4:T4"/>
    <mergeCell ref="B13:T13"/>
    <mergeCell ref="B14:T28"/>
    <mergeCell ref="Y13:AA13"/>
    <mergeCell ref="Y4:AA4"/>
    <mergeCell ref="Y11:AA11"/>
  </mergeCells>
  <conditionalFormatting sqref="Y15:AA26 AE26 AC27:AE39">
    <cfRule type="expression" dxfId="3"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zoomScale="70" zoomScaleNormal="70" workbookViewId="0">
      <selection activeCell="G2" sqref="G2:G104"/>
    </sheetView>
  </sheetViews>
  <sheetFormatPr defaultColWidth="8.77734375" defaultRowHeight="14.4"/>
  <cols>
    <col min="1" max="1" width="8.77734375" style="68" customWidth="1"/>
    <col min="2" max="2" width="22.5546875" style="68" customWidth="1"/>
    <col min="3" max="3" width="22.88671875" style="68" customWidth="1"/>
    <col min="4" max="5" width="21.88671875" style="68" customWidth="1"/>
    <col min="6" max="100" width="20.77734375" style="50" customWidth="1"/>
    <col min="101" max="101" width="24" style="50" customWidth="1"/>
    <col min="102" max="108" width="20.77734375" style="50" customWidth="1"/>
    <col min="109" max="109" width="8.77734375" style="50"/>
    <col min="110" max="110" width="9.5546875" style="50" bestFit="1" customWidth="1"/>
    <col min="111" max="16384" width="8.7773437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118">
        <f>SUBSTITUTE(D2,"km","")+0</f>
        <v>12750</v>
      </c>
      <c r="G2" s="74" t="str" cm="1">
        <f t="array" ref="G2">_xlfn.XLOOKUP(B2,_nCity,_nIATA&amp;"-"&amp;_xlfn.XLOOKUP(C2,_nCity,_nIATA))</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118">
        <f t="shared" ref="F3:F66" si="0">SUBSTITUTE(D3,"km","")+0</f>
        <v>1586</v>
      </c>
      <c r="G3" s="74" t="str" cm="1">
        <f t="array" ref="G3">_xlfn.XLOOKUP(B3,_nCity,_nIATA&amp;"-"&amp;_xlfn.XLOOKUP(C3,_nCity,_nIATA))</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118">
        <f t="shared" si="0"/>
        <v>9598</v>
      </c>
      <c r="G4" s="74" t="str" cm="1">
        <f t="array" ref="G4">_xlfn.XLOOKUP(B4,_nCity,_nIATA&amp;"-"&amp;_xlfn.XLOOKUP(C4,_nCity,_nIATA))</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118">
        <f t="shared" si="0"/>
        <v>8756</v>
      </c>
      <c r="G5" s="74" t="str" cm="1">
        <f t="array" ref="G5">_xlfn.XLOOKUP(B5,_nCity,_nIATA&amp;"-"&amp;_xlfn.XLOOKUP(C5,_nCity,_nIATA))</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118">
        <f t="shared" si="0"/>
        <v>6770</v>
      </c>
      <c r="G6" s="74" t="str" cm="1">
        <f t="array" ref="G6">_xlfn.XLOOKUP(B6,_nCity,_nIATA&amp;"-"&amp;_xlfn.XLOOKUP(C6,_nCity,_nIATA))</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118">
        <f t="shared" si="0"/>
        <v>503</v>
      </c>
      <c r="G7" s="74" t="str" cm="1">
        <f t="array" ref="G7">_xlfn.XLOOKUP(B7,_nCity,_nIATA&amp;"-"&amp;_xlfn.XLOOKUP(C7,_nCity,_nIATA))</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118">
        <f t="shared" si="0"/>
        <v>9295</v>
      </c>
      <c r="G8" s="74" t="str" cm="1">
        <f t="array" ref="G8">_xlfn.XLOOKUP(B8,_nCity,_nIATA&amp;"-"&amp;_xlfn.XLOOKUP(C8,_nCity,_nIATA))</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118">
        <f t="shared" si="0"/>
        <v>8020</v>
      </c>
      <c r="G9" s="74" t="str" cm="1">
        <f t="array" ref="G9">_xlfn.XLOOKUP(B9,_nCity,_nIATA&amp;"-"&amp;_xlfn.XLOOKUP(C9,_nCity,_nIATA))</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118">
        <f t="shared" si="0"/>
        <v>506</v>
      </c>
      <c r="G10" s="74" t="str" cm="1">
        <f t="array" ref="G10">_xlfn.XLOOKUP(B10,_nCity,_nIATA&amp;"-"&amp;_xlfn.XLOOKUP(C10,_nCity,_nIATA))</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118">
        <f t="shared" si="0"/>
        <v>4373</v>
      </c>
      <c r="G11" s="74" t="str" cm="1">
        <f t="array" ref="G11">_xlfn.XLOOKUP(B11,_nCity,_nIATA&amp;"-"&amp;_xlfn.XLOOKUP(C11,_nCity,_nIATA))</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118">
        <f t="shared" si="0"/>
        <v>596</v>
      </c>
      <c r="G12" s="74" t="str" cm="1">
        <f t="array" ref="G12">_xlfn.XLOOKUP(B12,_nCity,_nIATA&amp;"-"&amp;_xlfn.XLOOKUP(C12,_nCity,_nIATA))</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118">
        <f t="shared" si="0"/>
        <v>18177</v>
      </c>
      <c r="G13" s="74" t="str" cm="1">
        <f t="array" ref="G13">_xlfn.XLOOKUP(B13,_nCity,_nIATA&amp;"-"&amp;_xlfn.XLOOKUP(C13,_nCity,_nIATA))</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118">
        <f t="shared" si="0"/>
        <v>8020</v>
      </c>
      <c r="G14" s="74" t="str" cm="1">
        <f t="array" ref="G14">_xlfn.XLOOKUP(B14,_nCity,_nIATA&amp;"-"&amp;_xlfn.XLOOKUP(C14,_nCity,_nIATA))</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118">
        <f t="shared" si="0"/>
        <v>11011</v>
      </c>
      <c r="G15" s="74" t="str" cm="1">
        <f t="array" ref="G15">_xlfn.XLOOKUP(B15,_nCity,_nIATA&amp;"-"&amp;_xlfn.XLOOKUP(C15,_nCity,_nIATA))</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118">
        <f t="shared" si="0"/>
        <v>4373</v>
      </c>
      <c r="G16" s="74" t="str" cm="1">
        <f t="array" ref="G16">_xlfn.XLOOKUP(B16,_nCity,_nIATA&amp;"-"&amp;_xlfn.XLOOKUP(C16,_nCity,_nIATA))</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118">
        <f t="shared" si="0"/>
        <v>12434</v>
      </c>
      <c r="G17" s="74" t="str" cm="1">
        <f t="array" ref="G17">_xlfn.XLOOKUP(B17,_nCity,_nIATA&amp;"-"&amp;_xlfn.XLOOKUP(C17,_nCity,_nIATA))</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118">
        <f t="shared" si="0"/>
        <v>5531</v>
      </c>
      <c r="G18" s="74" t="str" cm="1">
        <f t="array" ref="G18">_xlfn.XLOOKUP(B18,_nCity,_nIATA&amp;"-"&amp;_xlfn.XLOOKUP(C18,_nCity,_nIATA))</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118">
        <f t="shared" si="0"/>
        <v>9039</v>
      </c>
      <c r="G19" s="74" t="str" cm="1">
        <f t="array" ref="G19">_xlfn.XLOOKUP(B19,_nCity,_nIATA&amp;"-"&amp;_xlfn.XLOOKUP(C19,_nCity,_nIATA))</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118">
        <f t="shared" si="0"/>
        <v>12750</v>
      </c>
      <c r="G20" s="74" t="str" cm="1">
        <f t="array" ref="G20">_xlfn.XLOOKUP(B20,_nCity,_nIATA&amp;"-"&amp;_xlfn.XLOOKUP(C20,_nCity,_nIATA))</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118">
        <f t="shared" si="0"/>
        <v>16050</v>
      </c>
      <c r="G21" s="74" t="str" cm="1">
        <f t="array" ref="G21">_xlfn.XLOOKUP(B21,_nCity,_nIATA&amp;"-"&amp;_xlfn.XLOOKUP(C21,_nCity,_nIATA))</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118">
        <f t="shared" si="0"/>
        <v>11801</v>
      </c>
      <c r="G22" s="74" t="str" cm="1">
        <f t="array" ref="G22">_xlfn.XLOOKUP(B22,_nCity,_nIATA&amp;"-"&amp;_xlfn.XLOOKUP(C22,_nCity,_nIATA))</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118">
        <f t="shared" si="0"/>
        <v>4549</v>
      </c>
      <c r="G23" s="74" t="str" cm="1">
        <f t="array" ref="G23">_xlfn.XLOOKUP(B23,_nCity,_nIATA&amp;"-"&amp;_xlfn.XLOOKUP(C23,_nCity,_nIATA))</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118">
        <f t="shared" si="0"/>
        <v>3605</v>
      </c>
      <c r="G24" s="74" t="str" cm="1">
        <f t="array" ref="G24">_xlfn.XLOOKUP(B24,_nCity,_nIATA&amp;"-"&amp;_xlfn.XLOOKUP(C24,_nCity,_nIATA))</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118">
        <f t="shared" si="0"/>
        <v>16995</v>
      </c>
      <c r="G25" s="74" t="str" cm="1">
        <f t="array" ref="G25">_xlfn.XLOOKUP(B25,_nCity,_nIATA&amp;"-"&amp;_xlfn.XLOOKUP(C25,_nCity,_nIATA))</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118">
        <f t="shared" si="0"/>
        <v>367</v>
      </c>
      <c r="G26" s="74" t="str" cm="1">
        <f t="array" ref="G26">_xlfn.XLOOKUP(B26,_nCity,_nIATA&amp;"-"&amp;_xlfn.XLOOKUP(C26,_nCity,_nIATA))</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118">
        <f t="shared" si="0"/>
        <v>5531</v>
      </c>
      <c r="G27" s="74" t="str" cm="1">
        <f t="array" ref="G27">_xlfn.XLOOKUP(B27,_nCity,_nIATA&amp;"-"&amp;_xlfn.XLOOKUP(C27,_nCity,_nIATA))</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118">
        <f t="shared" si="0"/>
        <v>11127</v>
      </c>
      <c r="G28" s="74" t="str" cm="1">
        <f t="array" ref="G28">_xlfn.XLOOKUP(B28,_nCity,_nIATA&amp;"-"&amp;_xlfn.XLOOKUP(C28,_nCity,_nIATA))</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118">
        <f t="shared" si="0"/>
        <v>5220</v>
      </c>
      <c r="G29" s="74" t="str" cm="1">
        <f t="array" ref="G29">_xlfn.XLOOKUP(B29,_nCity,_nIATA&amp;"-"&amp;_xlfn.XLOOKUP(C29,_nCity,_nIATA))</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118">
        <f t="shared" si="0"/>
        <v>9853</v>
      </c>
      <c r="G30" s="74" t="str" cm="1">
        <f t="array" ref="G30">_xlfn.XLOOKUP(B30,_nCity,_nIATA&amp;"-"&amp;_xlfn.XLOOKUP(C30,_nCity,_nIATA))</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118">
        <f t="shared" si="0"/>
        <v>12434</v>
      </c>
      <c r="G31" s="74" t="str" cm="1">
        <f t="array" ref="G31">_xlfn.XLOOKUP(B31,_nCity,_nIATA&amp;"-"&amp;_xlfn.XLOOKUP(C31,_nCity,_nIATA))</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118">
        <f t="shared" si="0"/>
        <v>8500</v>
      </c>
      <c r="G32" s="74" t="str" cm="1">
        <f t="array" ref="G32">_xlfn.XLOOKUP(B32,_nCity,_nIATA&amp;"-"&amp;_xlfn.XLOOKUP(C32,_nCity,_nIATA))</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118">
        <f t="shared" si="0"/>
        <v>15318</v>
      </c>
      <c r="G33" s="74" t="str" cm="1">
        <f t="array" ref="G33">_xlfn.XLOOKUP(B33,_nCity,_nIATA&amp;"-"&amp;_xlfn.XLOOKUP(C33,_nCity,_nIATA))</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118">
        <f t="shared" si="0"/>
        <v>12074</v>
      </c>
      <c r="G34" s="74" t="str" cm="1">
        <f t="array" ref="G34">_xlfn.XLOOKUP(B34,_nCity,_nIATA&amp;"-"&amp;_xlfn.XLOOKUP(C34,_nCity,_nIATA))</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118">
        <f t="shared" si="0"/>
        <v>2712</v>
      </c>
      <c r="G35" s="74" t="str" cm="1">
        <f t="array" ref="G35">_xlfn.XLOOKUP(B35,_nCity,_nIATA&amp;"-"&amp;_xlfn.XLOOKUP(C35,_nCity,_nIATA))</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118">
        <f t="shared" si="0"/>
        <v>10523</v>
      </c>
      <c r="G36" s="74" t="str" cm="1">
        <f t="array" ref="G36">_xlfn.XLOOKUP(B36,_nCity,_nIATA&amp;"-"&amp;_xlfn.XLOOKUP(C36,_nCity,_nIATA))</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118">
        <f t="shared" si="0"/>
        <v>15821</v>
      </c>
      <c r="G37" s="74" t="str" cm="1">
        <f t="array" ref="G37">_xlfn.XLOOKUP(B37,_nCity,_nIATA&amp;"-"&amp;_xlfn.XLOOKUP(C37,_nCity,_nIATA))</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118">
        <f t="shared" si="0"/>
        <v>6320</v>
      </c>
      <c r="G38" s="74" t="str" cm="1">
        <f t="array" ref="G38">_xlfn.XLOOKUP(B38,_nCity,_nIATA&amp;"-"&amp;_xlfn.XLOOKUP(C38,_nCity,_nIATA))</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118">
        <f t="shared" si="0"/>
        <v>10523</v>
      </c>
      <c r="G39" s="74" t="str" cm="1">
        <f t="array" ref="G39">_xlfn.XLOOKUP(B39,_nCity,_nIATA&amp;"-"&amp;_xlfn.XLOOKUP(C39,_nCity,_nIATA))</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118">
        <f t="shared" si="0"/>
        <v>8572</v>
      </c>
      <c r="G40" s="74" t="str" cm="1">
        <f t="array" ref="G40">_xlfn.XLOOKUP(B40,_nCity,_nIATA&amp;"-"&amp;_xlfn.XLOOKUP(C40,_nCity,_nIATA))</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118">
        <f t="shared" si="0"/>
        <v>5465</v>
      </c>
      <c r="G41" s="74" t="str" cm="1">
        <f t="array" ref="G41">_xlfn.XLOOKUP(B41,_nCity,_nIATA&amp;"-"&amp;_xlfn.XLOOKUP(C41,_nCity,_nIATA))</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118">
        <f t="shared" si="0"/>
        <v>7526</v>
      </c>
      <c r="G42" s="74" t="str" cm="1">
        <f t="array" ref="G42">_xlfn.XLOOKUP(B42,_nCity,_nIATA&amp;"-"&amp;_xlfn.XLOOKUP(C42,_nCity,_nIATA))</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118">
        <f t="shared" si="0"/>
        <v>15821</v>
      </c>
      <c r="G43" s="74" t="str" cm="1">
        <f t="array" ref="G43">_xlfn.XLOOKUP(B43,_nCity,_nIATA&amp;"-"&amp;_xlfn.XLOOKUP(C43,_nCity,_nIATA))</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118">
        <f t="shared" si="0"/>
        <v>3968</v>
      </c>
      <c r="G44" s="74" t="str" cm="1">
        <f t="array" ref="G44">_xlfn.XLOOKUP(B44,_nCity,_nIATA&amp;"-"&amp;_xlfn.XLOOKUP(C44,_nCity,_nIATA))</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118">
        <f t="shared" si="0"/>
        <v>5713</v>
      </c>
      <c r="G45" s="74" t="str" cm="1">
        <f t="array" ref="G45">_xlfn.XLOOKUP(B45,_nCity,_nIATA&amp;"-"&amp;_xlfn.XLOOKUP(C45,_nCity,_nIATA))</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118">
        <f t="shared" si="0"/>
        <v>16995</v>
      </c>
      <c r="G46" s="74" t="str" cm="1">
        <f t="array" ref="G46">_xlfn.XLOOKUP(B46,_nCity,_nIATA&amp;"-"&amp;_xlfn.XLOOKUP(C46,_nCity,_nIATA))</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118">
        <f t="shared" si="0"/>
        <v>16050</v>
      </c>
      <c r="G47" s="74" t="str" cm="1">
        <f t="array" ref="G47">_xlfn.XLOOKUP(B47,_nCity,_nIATA&amp;"-"&amp;_xlfn.XLOOKUP(C47,_nCity,_nIATA))</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118">
        <f t="shared" si="0"/>
        <v>503</v>
      </c>
      <c r="G48" s="74" t="str" cm="1">
        <f t="array" ref="G48">_xlfn.XLOOKUP(B48,_nCity,_nIATA&amp;"-"&amp;_xlfn.XLOOKUP(C48,_nCity,_nIATA))</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118">
        <f t="shared" si="0"/>
        <v>4549</v>
      </c>
      <c r="G49" s="74" t="str" cm="1">
        <f t="array" ref="G49">_xlfn.XLOOKUP(B49,_nCity,_nIATA&amp;"-"&amp;_xlfn.XLOOKUP(C49,_nCity,_nIATA))</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118">
        <f t="shared" si="0"/>
        <v>18177</v>
      </c>
      <c r="G50" s="74" t="str" cm="1">
        <f t="array" ref="G50">_xlfn.XLOOKUP(B50,_nCity,_nIATA&amp;"-"&amp;_xlfn.XLOOKUP(C50,_nCity,_nIATA))</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118">
        <f t="shared" si="0"/>
        <v>13101</v>
      </c>
      <c r="G51" s="74" t="str" cm="1">
        <f t="array" ref="G51">_xlfn.XLOOKUP(B51,_nCity,_nIATA&amp;"-"&amp;_xlfn.XLOOKUP(C51,_nCity,_nIATA))</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118">
        <f t="shared" si="0"/>
        <v>8572</v>
      </c>
      <c r="G52" s="74" t="str" cm="1">
        <f t="array" ref="G52">_xlfn.XLOOKUP(B52,_nCity,_nIATA&amp;"-"&amp;_xlfn.XLOOKUP(C52,_nCity,_nIATA))</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118">
        <f t="shared" si="0"/>
        <v>11801</v>
      </c>
      <c r="G53" s="74" t="str" cm="1">
        <f t="array" ref="G53">_xlfn.XLOOKUP(B53,_nCity,_nIATA&amp;"-"&amp;_xlfn.XLOOKUP(C53,_nCity,_nIATA))</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118">
        <f t="shared" si="0"/>
        <v>9122</v>
      </c>
      <c r="G54" s="74" t="str" cm="1">
        <f t="array" ref="G54">_xlfn.XLOOKUP(B54,_nCity,_nIATA&amp;"-"&amp;_xlfn.XLOOKUP(C54,_nCity,_nIATA))</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118">
        <f t="shared" si="0"/>
        <v>12756</v>
      </c>
      <c r="G55" s="74" t="str" cm="1">
        <f t="array" ref="G55">_xlfn.XLOOKUP(B55,_nCity,_nIATA&amp;"-"&amp;_xlfn.XLOOKUP(C55,_nCity,_nIATA))</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118">
        <f t="shared" si="0"/>
        <v>13101</v>
      </c>
      <c r="G56" s="74" t="str" cm="1">
        <f t="array" ref="G56">_xlfn.XLOOKUP(B56,_nCity,_nIATA&amp;"-"&amp;_xlfn.XLOOKUP(C56,_nCity,_nIATA))</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118">
        <f t="shared" si="0"/>
        <v>6868</v>
      </c>
      <c r="G57" s="74" t="str" cm="1">
        <f t="array" ref="G57">_xlfn.XLOOKUP(B57,_nCity,_nIATA&amp;"-"&amp;_xlfn.XLOOKUP(C57,_nCity,_nIATA))</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118">
        <f t="shared" si="0"/>
        <v>5224</v>
      </c>
      <c r="G58" s="74" t="str" cm="1">
        <f t="array" ref="G58">_xlfn.XLOOKUP(B58,_nCity,_nIATA&amp;"-"&amp;_xlfn.XLOOKUP(C58,_nCity,_nIATA))</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118">
        <f t="shared" si="0"/>
        <v>3968</v>
      </c>
      <c r="G59" s="74" t="str" cm="1">
        <f t="array" ref="G59">_xlfn.XLOOKUP(B59,_nCity,_nIATA&amp;"-"&amp;_xlfn.XLOOKUP(C59,_nCity,_nIATA))</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118">
        <f t="shared" si="0"/>
        <v>10119</v>
      </c>
      <c r="G60" s="74" t="str" cm="1">
        <f t="array" ref="G60">_xlfn.XLOOKUP(B60,_nCity,_nIATA&amp;"-"&amp;_xlfn.XLOOKUP(C60,_nCity,_nIATA))</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118">
        <f t="shared" si="0"/>
        <v>10071</v>
      </c>
      <c r="G61" s="74" t="str" cm="1">
        <f t="array" ref="G61">_xlfn.XLOOKUP(B61,_nCity,_nIATA&amp;"-"&amp;_xlfn.XLOOKUP(C61,_nCity,_nIATA))</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118">
        <f t="shared" si="0"/>
        <v>14326</v>
      </c>
      <c r="G62" s="74" t="str" cm="1">
        <f t="array" ref="G62">_xlfn.XLOOKUP(B62,_nCity,_nIATA&amp;"-"&amp;_xlfn.XLOOKUP(C62,_nCity,_nIATA))</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118">
        <f t="shared" si="0"/>
        <v>1263</v>
      </c>
      <c r="G63" s="74" t="str" cm="1">
        <f t="array" ref="G63">_xlfn.XLOOKUP(B63,_nCity,_nIATA&amp;"-"&amp;_xlfn.XLOOKUP(C63,_nCity,_nIATA))</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118">
        <f t="shared" si="0"/>
        <v>3152</v>
      </c>
      <c r="G64" s="74" t="str" cm="1">
        <f t="array" ref="G64">_xlfn.XLOOKUP(B64,_nCity,_nIATA&amp;"-"&amp;_xlfn.XLOOKUP(C64,_nCity,_nIATA))</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118">
        <f t="shared" si="0"/>
        <v>1677</v>
      </c>
      <c r="G65" s="74" t="str" cm="1">
        <f t="array" ref="G65">_xlfn.XLOOKUP(B65,_nCity,_nIATA&amp;"-"&amp;_xlfn.XLOOKUP(C65,_nCity,_nIATA))</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118">
        <f t="shared" si="0"/>
        <v>9823</v>
      </c>
      <c r="G66" s="74" t="str" cm="1">
        <f t="array" ref="G66">_xlfn.XLOOKUP(B66,_nCity,_nIATA&amp;"-"&amp;_xlfn.XLOOKUP(C66,_nCity,_nIATA))</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118">
        <f t="shared" ref="F67:F104" si="1">SUBSTITUTE(D67,"km","")+0</f>
        <v>9122</v>
      </c>
      <c r="G67" s="74" t="str" cm="1">
        <f t="array" ref="G67">_xlfn.XLOOKUP(B67,_nCity,_nIATA&amp;"-"&amp;_xlfn.XLOOKUP(C67,_nCity,_nIATA))</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118">
        <f t="shared" si="1"/>
        <v>3135</v>
      </c>
      <c r="G68" s="74" t="str" cm="1">
        <f t="array" ref="G68">_xlfn.XLOOKUP(B68,_nCity,_nIATA&amp;"-"&amp;_xlfn.XLOOKUP(C68,_nCity,_nIATA))</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118">
        <f t="shared" si="1"/>
        <v>14326</v>
      </c>
      <c r="G69" s="74" t="str" cm="1">
        <f t="array" ref="G69">_xlfn.XLOOKUP(B69,_nCity,_nIATA&amp;"-"&amp;_xlfn.XLOOKUP(C69,_nCity,_nIATA))</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118">
        <f t="shared" si="1"/>
        <v>1263</v>
      </c>
      <c r="G70" s="74" t="str" cm="1">
        <f t="array" ref="G70">_xlfn.XLOOKUP(B70,_nCity,_nIATA&amp;"-"&amp;_xlfn.XLOOKUP(C70,_nCity,_nIATA))</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118">
        <f t="shared" si="1"/>
        <v>8562</v>
      </c>
      <c r="G71" s="74" t="str" cm="1">
        <f t="array" ref="G71">_xlfn.XLOOKUP(B71,_nCity,_nIATA&amp;"-"&amp;_xlfn.XLOOKUP(C71,_nCity,_nIATA))</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118">
        <f t="shared" si="1"/>
        <v>9853</v>
      </c>
      <c r="G72" s="74" t="str" cm="1">
        <f t="array" ref="G72">_xlfn.XLOOKUP(B72,_nCity,_nIATA&amp;"-"&amp;_xlfn.XLOOKUP(C72,_nCity,_nIATA))</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118">
        <f t="shared" si="1"/>
        <v>1677</v>
      </c>
      <c r="G73" s="74" t="str" cm="1">
        <f t="array" ref="G73">_xlfn.XLOOKUP(B73,_nCity,_nIATA&amp;"-"&amp;_xlfn.XLOOKUP(C73,_nCity,_nIATA))</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118">
        <f t="shared" si="1"/>
        <v>8402</v>
      </c>
      <c r="G74" s="74" t="str" cm="1">
        <f t="array" ref="G74">_xlfn.XLOOKUP(B74,_nCity,_nIATA&amp;"-"&amp;_xlfn.XLOOKUP(C74,_nCity,_nIATA))</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118">
        <f t="shared" si="1"/>
        <v>6770</v>
      </c>
      <c r="G75" s="74" t="str" cm="1">
        <f t="array" ref="G75">_xlfn.XLOOKUP(B75,_nCity,_nIATA&amp;"-"&amp;_xlfn.XLOOKUP(C75,_nCity,_nIATA))</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118">
        <f t="shared" si="1"/>
        <v>5224</v>
      </c>
      <c r="G76" s="74" t="str" cm="1">
        <f t="array" ref="G76">_xlfn.XLOOKUP(B76,_nCity,_nIATA&amp;"-"&amp;_xlfn.XLOOKUP(C76,_nCity,_nIATA))</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118">
        <f t="shared" si="1"/>
        <v>9363</v>
      </c>
      <c r="G77" s="74" t="str" cm="1">
        <f t="array" ref="G77">_xlfn.XLOOKUP(B77,_nCity,_nIATA&amp;"-"&amp;_xlfn.XLOOKUP(C77,_nCity,_nIATA))</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118">
        <f t="shared" si="1"/>
        <v>2712</v>
      </c>
      <c r="G78" s="74" t="str" cm="1">
        <f t="array" ref="G78">_xlfn.XLOOKUP(B78,_nCity,_nIATA&amp;"-"&amp;_xlfn.XLOOKUP(C78,_nCity,_nIATA))</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118">
        <f t="shared" si="1"/>
        <v>9363</v>
      </c>
      <c r="G79" s="74" t="str" cm="1">
        <f t="array" ref="G79">_xlfn.XLOOKUP(B79,_nCity,_nIATA&amp;"-"&amp;_xlfn.XLOOKUP(C79,_nCity,_nIATA))</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118">
        <f t="shared" si="1"/>
        <v>3494</v>
      </c>
      <c r="G80" s="74" t="str" cm="1">
        <f t="array" ref="G80">_xlfn.XLOOKUP(B80,_nCity,_nIATA&amp;"-"&amp;_xlfn.XLOOKUP(C80,_nCity,_nIATA))</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118">
        <f t="shared" si="1"/>
        <v>3152</v>
      </c>
      <c r="G81" s="74" t="str" cm="1">
        <f t="array" ref="G81">_xlfn.XLOOKUP(B81,_nCity,_nIATA&amp;"-"&amp;_xlfn.XLOOKUP(C81,_nCity,_nIATA))</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118">
        <f t="shared" si="1"/>
        <v>3135</v>
      </c>
      <c r="G82" s="74" t="str" cm="1">
        <f t="array" ref="G82">_xlfn.XLOOKUP(B82,_nCity,_nIATA&amp;"-"&amp;_xlfn.XLOOKUP(C82,_nCity,_nIATA))</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118">
        <f t="shared" si="1"/>
        <v>5220</v>
      </c>
      <c r="G83" s="74" t="str" cm="1">
        <f t="array" ref="G83">_xlfn.XLOOKUP(B83,_nCity,_nIATA&amp;"-"&amp;_xlfn.XLOOKUP(C83,_nCity,_nIATA))</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118">
        <f t="shared" si="1"/>
        <v>6868</v>
      </c>
      <c r="G84" s="74" t="str" cm="1">
        <f t="array" ref="G84">_xlfn.XLOOKUP(B84,_nCity,_nIATA&amp;"-"&amp;_xlfn.XLOOKUP(C84,_nCity,_nIATA))</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118">
        <f t="shared" si="1"/>
        <v>4660</v>
      </c>
      <c r="G85" s="74" t="str" cm="1">
        <f t="array" ref="G85">_xlfn.XLOOKUP(B85,_nCity,_nIATA&amp;"-"&amp;_xlfn.XLOOKUP(C85,_nCity,_nIATA))</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118">
        <f t="shared" si="1"/>
        <v>3695</v>
      </c>
      <c r="G86" s="74" t="str" cm="1">
        <f t="array" ref="G86">_xlfn.XLOOKUP(B86,_nCity,_nIATA&amp;"-"&amp;_xlfn.XLOOKUP(C86,_nCity,_nIATA))</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118">
        <f t="shared" si="1"/>
        <v>5605</v>
      </c>
      <c r="G87" s="74" t="str" cm="1">
        <f t="array" ref="G87">_xlfn.XLOOKUP(B87,_nCity,_nIATA&amp;"-"&amp;_xlfn.XLOOKUP(C87,_nCity,_nIATA))</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118">
        <f t="shared" si="1"/>
        <v>8756</v>
      </c>
      <c r="G88" s="74" t="str" cm="1">
        <f t="array" ref="G88">_xlfn.XLOOKUP(B88,_nCity,_nIATA&amp;"-"&amp;_xlfn.XLOOKUP(C88,_nCity,_nIATA))</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118">
        <f t="shared" si="1"/>
        <v>5727</v>
      </c>
      <c r="G89" s="74" t="str" cm="1">
        <f t="array" ref="G89">_xlfn.XLOOKUP(B89,_nCity,_nIATA&amp;"-"&amp;_xlfn.XLOOKUP(C89,_nCity,_nIATA))</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118">
        <f t="shared" si="1"/>
        <v>5465</v>
      </c>
      <c r="G90" s="74" t="str" cm="1">
        <f t="array" ref="G90">_xlfn.XLOOKUP(B90,_nCity,_nIATA&amp;"-"&amp;_xlfn.XLOOKUP(C90,_nCity,_nIATA))</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118">
        <f t="shared" si="1"/>
        <v>9823</v>
      </c>
      <c r="G91" s="74" t="str" cm="1">
        <f t="array" ref="G91">_xlfn.XLOOKUP(B91,_nCity,_nIATA&amp;"-"&amp;_xlfn.XLOOKUP(C91,_nCity,_nIATA))</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118">
        <f t="shared" si="1"/>
        <v>367</v>
      </c>
      <c r="G92" s="74" t="str" cm="1">
        <f t="array" ref="G92">_xlfn.XLOOKUP(B92,_nCity,_nIATA&amp;"-"&amp;_xlfn.XLOOKUP(C92,_nCity,_nIATA))</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118">
        <f t="shared" si="1"/>
        <v>10119</v>
      </c>
      <c r="G93" s="74" t="str" cm="1">
        <f t="array" ref="G93">_xlfn.XLOOKUP(B93,_nCity,_nIATA&amp;"-"&amp;_xlfn.XLOOKUP(C93,_nCity,_nIATA))</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118">
        <f t="shared" si="1"/>
        <v>4660</v>
      </c>
      <c r="G94" s="74" t="str" cm="1">
        <f t="array" ref="G94">_xlfn.XLOOKUP(B94,_nCity,_nIATA&amp;"-"&amp;_xlfn.XLOOKUP(C94,_nCity,_nIATA))</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118">
        <f t="shared" si="1"/>
        <v>8977</v>
      </c>
      <c r="G95" s="74" t="str" cm="1">
        <f t="array" ref="G95">_xlfn.XLOOKUP(B95,_nCity,_nIATA&amp;"-"&amp;_xlfn.XLOOKUP(C95,_nCity,_nIATA))</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118">
        <f t="shared" si="1"/>
        <v>3494</v>
      </c>
      <c r="G96" s="74" t="str" cm="1">
        <f t="array" ref="G96">_xlfn.XLOOKUP(B96,_nCity,_nIATA&amp;"-"&amp;_xlfn.XLOOKUP(C96,_nCity,_nIATA))</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118">
        <f t="shared" si="1"/>
        <v>8755</v>
      </c>
      <c r="G97" s="74" t="str" cm="1">
        <f t="array" ref="G97">_xlfn.XLOOKUP(B97,_nCity,_nIATA&amp;"-"&amp;_xlfn.XLOOKUP(C97,_nCity,_nIATA))</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118">
        <f t="shared" si="1"/>
        <v>1586</v>
      </c>
      <c r="G98" s="74" t="str" cm="1">
        <f t="array" ref="G98">_xlfn.XLOOKUP(B98,_nCity,_nIATA&amp;"-"&amp;_xlfn.XLOOKUP(C98,_nCity,_nIATA))</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118">
        <f t="shared" si="1"/>
        <v>8402</v>
      </c>
      <c r="G99" s="74" t="str" cm="1">
        <f t="array" ref="G99">_xlfn.XLOOKUP(B99,_nCity,_nIATA&amp;"-"&amp;_xlfn.XLOOKUP(C99,_nCity,_nIATA))</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118">
        <f t="shared" si="1"/>
        <v>10045</v>
      </c>
      <c r="G100" s="74" t="str" cm="1">
        <f t="array" ref="G100">_xlfn.XLOOKUP(B100,_nCity,_nIATA&amp;"-"&amp;_xlfn.XLOOKUP(C100,_nCity,_nIATA))</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118">
        <f t="shared" si="1"/>
        <v>8997</v>
      </c>
      <c r="G101" s="74" t="str" cm="1">
        <f t="array" ref="G101">_xlfn.XLOOKUP(B101,_nCity,_nIATA&amp;"-"&amp;_xlfn.XLOOKUP(C101,_nCity,_nIATA))</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118">
        <f t="shared" si="1"/>
        <v>4373</v>
      </c>
      <c r="G102" s="74" t="str" cm="1">
        <f t="array" ref="G102">_xlfn.XLOOKUP(B102,_nCity,_nIATA&amp;"-"&amp;_xlfn.XLOOKUP(C102,_nCity,_nIATA))</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118">
        <f t="shared" si="1"/>
        <v>12756</v>
      </c>
      <c r="G103" s="74" t="str" cm="1">
        <f t="array" ref="G103">_xlfn.XLOOKUP(B103,_nCity,_nIATA&amp;"-"&amp;_xlfn.XLOOKUP(C103,_nCity,_nIATA))</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118">
        <f t="shared" si="1"/>
        <v>15568</v>
      </c>
      <c r="G104" s="74" t="str" cm="1">
        <f t="array" ref="G104">_xlfn.XLOOKUP(B104,_nCity,_nIATA&amp;"-"&amp;_xlfn.XLOOKUP(C104,_nCity,_nIATA))</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32" width="24.21875" style="1" customWidth="1"/>
    <col min="33" max="36" width="18.44140625" style="1" customWidth="1"/>
    <col min="37" max="46" width="16.21875" style="1" customWidth="1"/>
    <col min="47" max="47" width="17.5546875" style="1" customWidth="1"/>
    <col min="48" max="48" width="9" style="1" customWidth="1"/>
    <col min="49" max="53" width="8.109375" style="1" customWidth="1"/>
    <col min="54" max="54" width="5.44140625" style="1" customWidth="1"/>
    <col min="55" max="55" width="33.5546875" style="1" customWidth="1"/>
    <col min="56" max="56" width="8.109375" style="1" customWidth="1"/>
    <col min="57" max="80" width="8.109375" style="6" customWidth="1"/>
    <col min="81" max="106" width="6.21875" style="6" customWidth="1"/>
    <col min="107" max="16384" width="8.554687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79" t="s">
        <v>307</v>
      </c>
      <c r="C2" s="79"/>
      <c r="D2" s="79"/>
      <c r="E2" s="79"/>
      <c r="F2" s="79"/>
      <c r="G2" s="79"/>
      <c r="H2" s="79"/>
      <c r="I2" s="79"/>
      <c r="J2" s="79"/>
      <c r="K2" s="79"/>
      <c r="L2" s="79"/>
      <c r="M2" s="79"/>
      <c r="N2" s="79"/>
      <c r="O2" s="79"/>
      <c r="P2" s="79"/>
      <c r="Q2" s="79"/>
      <c r="R2" s="79"/>
      <c r="S2" s="79"/>
      <c r="T2" s="79"/>
      <c r="U2" s="79"/>
      <c r="V2" s="79"/>
      <c r="W2" s="79"/>
      <c r="X2" s="79"/>
      <c r="Y2" s="79"/>
      <c r="Z2" s="79"/>
      <c r="AA2" s="79"/>
      <c r="AO2" s="3"/>
      <c r="AY2" s="6"/>
      <c r="AZ2" s="6"/>
      <c r="BA2" s="6"/>
      <c r="BB2" s="6"/>
      <c r="BC2" s="6"/>
      <c r="BD2" s="6"/>
    </row>
    <row r="3" spans="2:56" ht="21.75" customHeight="1">
      <c r="B3" s="1"/>
      <c r="C3" s="1"/>
      <c r="D3" s="1"/>
      <c r="E3" s="39"/>
      <c r="F3" s="1"/>
      <c r="AO3" s="3"/>
      <c r="AY3" s="6"/>
      <c r="AZ3" s="6"/>
      <c r="BA3" s="6"/>
      <c r="BB3" s="6"/>
      <c r="BC3" s="6"/>
      <c r="BD3" s="6"/>
    </row>
    <row r="4" spans="2:56" ht="33.6" customHeight="1">
      <c r="B4" s="80" t="s">
        <v>92</v>
      </c>
      <c r="C4" s="80"/>
      <c r="D4" s="80"/>
      <c r="E4" s="80"/>
      <c r="F4" s="80"/>
      <c r="G4" s="80"/>
      <c r="H4" s="80"/>
      <c r="I4" s="80"/>
      <c r="J4" s="80"/>
      <c r="K4" s="80"/>
      <c r="L4" s="80"/>
      <c r="M4" s="80"/>
      <c r="N4" s="80"/>
      <c r="O4" s="80"/>
      <c r="P4" s="80"/>
      <c r="Q4" s="80"/>
      <c r="R4" s="80"/>
      <c r="S4" s="80"/>
      <c r="T4" s="80"/>
      <c r="Y4" s="91" t="s">
        <v>6</v>
      </c>
      <c r="Z4" s="91"/>
      <c r="AA4" s="80"/>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92" t="s">
        <v>164</v>
      </c>
      <c r="Z11" s="93"/>
      <c r="AA11" s="94"/>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 customHeight="1" thickBot="1">
      <c r="B13" s="81" t="s">
        <v>0</v>
      </c>
      <c r="C13" s="80"/>
      <c r="D13" s="80"/>
      <c r="E13" s="80"/>
      <c r="F13" s="80"/>
      <c r="G13" s="80"/>
      <c r="H13" s="80"/>
      <c r="I13" s="80"/>
      <c r="J13" s="80"/>
      <c r="K13" s="80"/>
      <c r="L13" s="80"/>
      <c r="M13" s="80"/>
      <c r="N13" s="80"/>
      <c r="O13" s="80"/>
      <c r="P13" s="80"/>
      <c r="Q13" s="80"/>
      <c r="R13" s="80"/>
      <c r="S13" s="80"/>
      <c r="T13" s="80"/>
      <c r="U13" s="60"/>
      <c r="Y13" s="81" t="s">
        <v>45</v>
      </c>
      <c r="Z13" s="80"/>
      <c r="AA13" s="80"/>
      <c r="AF13" s="60"/>
      <c r="AG13" s="60"/>
      <c r="AH13" s="60"/>
      <c r="AO13" s="3"/>
      <c r="AP13" s="3"/>
    </row>
    <row r="14" spans="2:56" ht="25.5" customHeight="1" thickTop="1" thickBot="1">
      <c r="B14" s="82" t="s">
        <v>310</v>
      </c>
      <c r="C14" s="83"/>
      <c r="D14" s="83"/>
      <c r="E14" s="83"/>
      <c r="F14" s="83"/>
      <c r="G14" s="83"/>
      <c r="H14" s="83"/>
      <c r="I14" s="83"/>
      <c r="J14" s="83"/>
      <c r="K14" s="83"/>
      <c r="L14" s="83"/>
      <c r="M14" s="83"/>
      <c r="N14" s="83"/>
      <c r="O14" s="83"/>
      <c r="P14" s="83"/>
      <c r="Q14" s="83"/>
      <c r="R14" s="83"/>
      <c r="S14" s="83"/>
      <c r="T14" s="84"/>
      <c r="U14" s="3"/>
      <c r="Y14" s="61" t="s">
        <v>31</v>
      </c>
      <c r="Z14" s="61" t="s">
        <v>46</v>
      </c>
      <c r="AA14" s="61" t="s">
        <v>72</v>
      </c>
      <c r="AF14" s="55"/>
      <c r="AG14" s="56"/>
      <c r="AH14" s="56"/>
      <c r="AP14" s="3"/>
    </row>
    <row r="15" spans="2:56" ht="25.5" customHeight="1" thickTop="1">
      <c r="B15" s="85"/>
      <c r="C15" s="86"/>
      <c r="D15" s="86"/>
      <c r="E15" s="86"/>
      <c r="F15" s="86"/>
      <c r="G15" s="86"/>
      <c r="H15" s="86"/>
      <c r="I15" s="86"/>
      <c r="J15" s="86"/>
      <c r="K15" s="86"/>
      <c r="L15" s="86"/>
      <c r="M15" s="86"/>
      <c r="N15" s="86"/>
      <c r="O15" s="86"/>
      <c r="P15" s="86"/>
      <c r="Q15" s="86"/>
      <c r="R15" s="86"/>
      <c r="S15" s="86"/>
      <c r="T15" s="87"/>
      <c r="U15" s="3"/>
      <c r="Y15" s="62" t="s">
        <v>32</v>
      </c>
      <c r="Z15" s="62" t="s">
        <v>33</v>
      </c>
      <c r="AA15" s="62" t="s">
        <v>76</v>
      </c>
      <c r="AF15" s="55"/>
      <c r="AG15" s="56"/>
      <c r="AH15" s="56"/>
      <c r="AP15" s="3"/>
    </row>
    <row r="16" spans="2:56" ht="25.5" customHeight="1">
      <c r="B16" s="85"/>
      <c r="C16" s="86"/>
      <c r="D16" s="86"/>
      <c r="E16" s="86"/>
      <c r="F16" s="86"/>
      <c r="G16" s="86"/>
      <c r="H16" s="86"/>
      <c r="I16" s="86"/>
      <c r="J16" s="86"/>
      <c r="K16" s="86"/>
      <c r="L16" s="86"/>
      <c r="M16" s="86"/>
      <c r="N16" s="86"/>
      <c r="O16" s="86"/>
      <c r="P16" s="86"/>
      <c r="Q16" s="86"/>
      <c r="R16" s="86"/>
      <c r="S16" s="86"/>
      <c r="T16" s="87"/>
      <c r="U16" s="3"/>
      <c r="Y16" s="62" t="s">
        <v>47</v>
      </c>
      <c r="Z16" s="62" t="s">
        <v>54</v>
      </c>
      <c r="AA16" s="62" t="s">
        <v>77</v>
      </c>
      <c r="AG16" s="54"/>
      <c r="AH16" s="54"/>
      <c r="AP16" s="3"/>
    </row>
    <row r="17" spans="2:56" ht="25.5" customHeight="1">
      <c r="B17" s="85"/>
      <c r="C17" s="86"/>
      <c r="D17" s="86"/>
      <c r="E17" s="86"/>
      <c r="F17" s="86"/>
      <c r="G17" s="86"/>
      <c r="H17" s="86"/>
      <c r="I17" s="86"/>
      <c r="J17" s="86"/>
      <c r="K17" s="86"/>
      <c r="L17" s="86"/>
      <c r="M17" s="86"/>
      <c r="N17" s="86"/>
      <c r="O17" s="86"/>
      <c r="P17" s="86"/>
      <c r="Q17" s="86"/>
      <c r="R17" s="86"/>
      <c r="S17" s="86"/>
      <c r="T17" s="87"/>
      <c r="U17" s="3"/>
      <c r="Y17" s="62" t="s">
        <v>39</v>
      </c>
      <c r="Z17" s="62" t="s">
        <v>40</v>
      </c>
      <c r="AA17" s="62" t="s">
        <v>79</v>
      </c>
      <c r="AG17" s="54"/>
      <c r="AH17" s="54"/>
      <c r="AP17" s="3"/>
    </row>
    <row r="18" spans="2:56" ht="25.5" customHeight="1">
      <c r="B18" s="85"/>
      <c r="C18" s="86"/>
      <c r="D18" s="86"/>
      <c r="E18" s="86"/>
      <c r="F18" s="86"/>
      <c r="G18" s="86"/>
      <c r="H18" s="86"/>
      <c r="I18" s="86"/>
      <c r="J18" s="86"/>
      <c r="K18" s="86"/>
      <c r="L18" s="86"/>
      <c r="M18" s="86"/>
      <c r="N18" s="86"/>
      <c r="O18" s="86"/>
      <c r="P18" s="86"/>
      <c r="Q18" s="86"/>
      <c r="R18" s="86"/>
      <c r="S18" s="86"/>
      <c r="T18" s="87"/>
      <c r="U18" s="3"/>
      <c r="Y18" s="62" t="s">
        <v>35</v>
      </c>
      <c r="Z18" s="62" t="s">
        <v>34</v>
      </c>
      <c r="AA18" s="62" t="s">
        <v>75</v>
      </c>
      <c r="AG18" s="54"/>
      <c r="AH18" s="54"/>
      <c r="AO18" s="3"/>
    </row>
    <row r="19" spans="2:56" ht="25.5" customHeight="1">
      <c r="B19" s="85"/>
      <c r="C19" s="86"/>
      <c r="D19" s="86"/>
      <c r="E19" s="86"/>
      <c r="F19" s="86"/>
      <c r="G19" s="86"/>
      <c r="H19" s="86"/>
      <c r="I19" s="86"/>
      <c r="J19" s="86"/>
      <c r="K19" s="86"/>
      <c r="L19" s="86"/>
      <c r="M19" s="86"/>
      <c r="N19" s="86"/>
      <c r="O19" s="86"/>
      <c r="P19" s="86"/>
      <c r="Q19" s="86"/>
      <c r="R19" s="86"/>
      <c r="S19" s="86"/>
      <c r="T19" s="87"/>
      <c r="U19" s="3"/>
      <c r="Y19" s="62" t="s">
        <v>42</v>
      </c>
      <c r="Z19" s="62" t="s">
        <v>41</v>
      </c>
      <c r="AA19" s="62" t="s">
        <v>78</v>
      </c>
      <c r="AG19" s="54"/>
      <c r="AH19" s="54"/>
      <c r="AO19" s="3"/>
    </row>
    <row r="20" spans="2:56" ht="25.5" customHeight="1">
      <c r="B20" s="85"/>
      <c r="C20" s="86"/>
      <c r="D20" s="86"/>
      <c r="E20" s="86"/>
      <c r="F20" s="86"/>
      <c r="G20" s="86"/>
      <c r="H20" s="86"/>
      <c r="I20" s="86"/>
      <c r="J20" s="86"/>
      <c r="K20" s="86"/>
      <c r="L20" s="86"/>
      <c r="M20" s="86"/>
      <c r="N20" s="86"/>
      <c r="O20" s="86"/>
      <c r="P20" s="86"/>
      <c r="Q20" s="86"/>
      <c r="R20" s="86"/>
      <c r="S20" s="86"/>
      <c r="T20" s="87"/>
      <c r="U20" s="3"/>
      <c r="Y20" s="62" t="s">
        <v>48</v>
      </c>
      <c r="Z20" s="62" t="s">
        <v>55</v>
      </c>
      <c r="AA20" s="62" t="s">
        <v>83</v>
      </c>
      <c r="AO20" s="3"/>
    </row>
    <row r="21" spans="2:56" ht="25.5" customHeight="1">
      <c r="B21" s="85"/>
      <c r="C21" s="86"/>
      <c r="D21" s="86"/>
      <c r="E21" s="86"/>
      <c r="F21" s="86"/>
      <c r="G21" s="86"/>
      <c r="H21" s="86"/>
      <c r="I21" s="86"/>
      <c r="J21" s="86"/>
      <c r="K21" s="86"/>
      <c r="L21" s="86"/>
      <c r="M21" s="86"/>
      <c r="N21" s="86"/>
      <c r="O21" s="86"/>
      <c r="P21" s="86"/>
      <c r="Q21" s="86"/>
      <c r="R21" s="86"/>
      <c r="S21" s="86"/>
      <c r="T21" s="87"/>
      <c r="U21" s="3"/>
      <c r="Y21" s="62" t="s">
        <v>49</v>
      </c>
      <c r="Z21" s="62" t="s">
        <v>56</v>
      </c>
      <c r="AA21" s="62" t="s">
        <v>80</v>
      </c>
      <c r="AG21" s="54"/>
      <c r="AH21" s="54"/>
      <c r="AO21" s="3"/>
    </row>
    <row r="22" spans="2:56" ht="25.5" customHeight="1">
      <c r="B22" s="85"/>
      <c r="C22" s="86"/>
      <c r="D22" s="86"/>
      <c r="E22" s="86"/>
      <c r="F22" s="86"/>
      <c r="G22" s="86"/>
      <c r="H22" s="86"/>
      <c r="I22" s="86"/>
      <c r="J22" s="86"/>
      <c r="K22" s="86"/>
      <c r="L22" s="86"/>
      <c r="M22" s="86"/>
      <c r="N22" s="86"/>
      <c r="O22" s="86"/>
      <c r="P22" s="86"/>
      <c r="Q22" s="86"/>
      <c r="R22" s="86"/>
      <c r="S22" s="86"/>
      <c r="T22" s="87"/>
      <c r="U22" s="3"/>
      <c r="Y22" s="62" t="s">
        <v>50</v>
      </c>
      <c r="Z22" s="62" t="s">
        <v>60</v>
      </c>
      <c r="AA22" s="62" t="s">
        <v>81</v>
      </c>
      <c r="AG22" s="54"/>
      <c r="AH22" s="54"/>
      <c r="AO22" s="3"/>
      <c r="AP22" s="3"/>
    </row>
    <row r="23" spans="2:56" ht="25.5" customHeight="1">
      <c r="B23" s="85"/>
      <c r="C23" s="86"/>
      <c r="D23" s="86"/>
      <c r="E23" s="86"/>
      <c r="F23" s="86"/>
      <c r="G23" s="86"/>
      <c r="H23" s="86"/>
      <c r="I23" s="86"/>
      <c r="J23" s="86"/>
      <c r="K23" s="86"/>
      <c r="L23" s="86"/>
      <c r="M23" s="86"/>
      <c r="N23" s="86"/>
      <c r="O23" s="86"/>
      <c r="P23" s="86"/>
      <c r="Q23" s="86"/>
      <c r="R23" s="86"/>
      <c r="S23" s="86"/>
      <c r="T23" s="87"/>
      <c r="U23" s="3"/>
      <c r="Y23" s="62" t="s">
        <v>51</v>
      </c>
      <c r="Z23" s="62" t="s">
        <v>59</v>
      </c>
      <c r="AA23" s="62" t="s">
        <v>82</v>
      </c>
      <c r="AG23" s="54"/>
      <c r="AH23" s="54"/>
      <c r="AO23" s="3"/>
      <c r="AP23" s="3"/>
    </row>
    <row r="24" spans="2:56" ht="25.5" customHeight="1">
      <c r="B24" s="85"/>
      <c r="C24" s="86"/>
      <c r="D24" s="86"/>
      <c r="E24" s="86"/>
      <c r="F24" s="86"/>
      <c r="G24" s="86"/>
      <c r="H24" s="86"/>
      <c r="I24" s="86"/>
      <c r="J24" s="86"/>
      <c r="K24" s="86"/>
      <c r="L24" s="86"/>
      <c r="M24" s="86"/>
      <c r="N24" s="86"/>
      <c r="O24" s="86"/>
      <c r="P24" s="86"/>
      <c r="Q24" s="86"/>
      <c r="R24" s="86"/>
      <c r="S24" s="86"/>
      <c r="T24" s="87"/>
      <c r="U24" s="3"/>
      <c r="Y24" s="62" t="s">
        <v>52</v>
      </c>
      <c r="Z24" s="62" t="s">
        <v>58</v>
      </c>
      <c r="AA24" s="62" t="s">
        <v>73</v>
      </c>
      <c r="AG24" s="54"/>
      <c r="AH24" s="54"/>
      <c r="AO24" s="3"/>
      <c r="AP24" s="3"/>
    </row>
    <row r="25" spans="2:56" ht="25.5" customHeight="1">
      <c r="B25" s="85"/>
      <c r="C25" s="86"/>
      <c r="D25" s="86"/>
      <c r="E25" s="86"/>
      <c r="F25" s="86"/>
      <c r="G25" s="86"/>
      <c r="H25" s="86"/>
      <c r="I25" s="86"/>
      <c r="J25" s="86"/>
      <c r="K25" s="86"/>
      <c r="L25" s="86"/>
      <c r="M25" s="86"/>
      <c r="N25" s="86"/>
      <c r="O25" s="86"/>
      <c r="P25" s="86"/>
      <c r="Q25" s="86"/>
      <c r="R25" s="86"/>
      <c r="S25" s="86"/>
      <c r="T25" s="87"/>
      <c r="U25" s="3"/>
      <c r="Y25" s="62" t="s">
        <v>53</v>
      </c>
      <c r="Z25" s="62" t="s">
        <v>57</v>
      </c>
      <c r="AA25" s="62" t="s">
        <v>74</v>
      </c>
      <c r="AO25" s="3"/>
      <c r="AP25" s="3"/>
    </row>
    <row r="26" spans="2:56" ht="25.5" customHeight="1">
      <c r="B26" s="85"/>
      <c r="C26" s="86"/>
      <c r="D26" s="86"/>
      <c r="E26" s="86"/>
      <c r="F26" s="86"/>
      <c r="G26" s="86"/>
      <c r="H26" s="86"/>
      <c r="I26" s="86"/>
      <c r="J26" s="86"/>
      <c r="K26" s="86"/>
      <c r="L26" s="86"/>
      <c r="M26" s="86"/>
      <c r="N26" s="86"/>
      <c r="O26" s="86"/>
      <c r="P26" s="86"/>
      <c r="Q26" s="86"/>
      <c r="R26" s="86"/>
      <c r="S26" s="86"/>
      <c r="T26" s="87"/>
      <c r="U26" s="3"/>
      <c r="Y26" s="62" t="s">
        <v>105</v>
      </c>
      <c r="Z26" s="62" t="s">
        <v>103</v>
      </c>
      <c r="AA26" s="62" t="s">
        <v>104</v>
      </c>
      <c r="AE26" s="64"/>
      <c r="AF26" s="2"/>
      <c r="AG26" s="2"/>
      <c r="AH26" s="2"/>
      <c r="AI26" s="2"/>
      <c r="AO26" s="3"/>
      <c r="AP26" s="3"/>
    </row>
    <row r="27" spans="2:56" ht="25.5" customHeight="1">
      <c r="B27" s="85"/>
      <c r="C27" s="86"/>
      <c r="D27" s="86"/>
      <c r="E27" s="86"/>
      <c r="F27" s="86"/>
      <c r="G27" s="86"/>
      <c r="H27" s="86"/>
      <c r="I27" s="86"/>
      <c r="J27" s="86"/>
      <c r="K27" s="86"/>
      <c r="L27" s="86"/>
      <c r="M27" s="86"/>
      <c r="N27" s="86"/>
      <c r="O27" s="86"/>
      <c r="P27" s="86"/>
      <c r="Q27" s="86"/>
      <c r="R27" s="86"/>
      <c r="S27" s="86"/>
      <c r="T27" s="87"/>
      <c r="U27" s="3"/>
      <c r="V27" s="3"/>
      <c r="W27" s="3"/>
      <c r="X27" s="3"/>
      <c r="Y27" s="3"/>
      <c r="Z27" s="3"/>
      <c r="AA27" s="3"/>
      <c r="AC27" s="63"/>
      <c r="AD27" s="63"/>
      <c r="AE27" s="64"/>
      <c r="AF27" s="2"/>
      <c r="AG27" s="2"/>
      <c r="AH27" s="2"/>
      <c r="AI27" s="2"/>
      <c r="AO27" s="3"/>
      <c r="AP27" s="3"/>
    </row>
    <row r="28" spans="2:56" ht="47.25" customHeight="1">
      <c r="B28" s="88"/>
      <c r="C28" s="89"/>
      <c r="D28" s="89"/>
      <c r="E28" s="89"/>
      <c r="F28" s="89"/>
      <c r="G28" s="89"/>
      <c r="H28" s="89"/>
      <c r="I28" s="89"/>
      <c r="J28" s="89"/>
      <c r="K28" s="89"/>
      <c r="L28" s="89"/>
      <c r="M28" s="89"/>
      <c r="N28" s="89"/>
      <c r="O28" s="89"/>
      <c r="P28" s="89"/>
      <c r="Q28" s="89"/>
      <c r="R28" s="89"/>
      <c r="S28" s="89"/>
      <c r="T28" s="90"/>
      <c r="U28" s="3"/>
      <c r="V28" s="3"/>
      <c r="W28" s="3"/>
      <c r="X28" s="3"/>
      <c r="Y28" s="76"/>
      <c r="Z28" s="3"/>
      <c r="AA28" s="3"/>
      <c r="AC28" s="63"/>
      <c r="AD28" s="63"/>
      <c r="AE28" s="64"/>
      <c r="AF28" s="78"/>
      <c r="AG28" s="78"/>
      <c r="AH28" s="78"/>
      <c r="AI28" s="78"/>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98" t="s">
        <v>18</v>
      </c>
      <c r="C30" s="99"/>
      <c r="D30" s="99"/>
      <c r="E30" s="99"/>
      <c r="F30" s="99"/>
      <c r="G30" s="99"/>
      <c r="H30" s="99"/>
      <c r="I30" s="99"/>
      <c r="J30" s="99"/>
      <c r="K30" s="99"/>
      <c r="L30" s="99"/>
      <c r="M30" s="99"/>
      <c r="N30" s="99"/>
      <c r="O30" s="99"/>
      <c r="P30" s="99"/>
      <c r="Q30" s="99"/>
      <c r="R30" s="99"/>
      <c r="S30" s="99"/>
      <c r="T30" s="99"/>
      <c r="U30" s="99"/>
      <c r="V30" s="99"/>
      <c r="W30" s="99"/>
      <c r="X30" s="99"/>
      <c r="Y30" s="99"/>
      <c r="Z30" s="99"/>
      <c r="AA30" s="100"/>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101" t="s">
        <v>23</v>
      </c>
      <c r="H33" s="102"/>
      <c r="I33" s="102"/>
      <c r="J33" s="102"/>
      <c r="K33" s="102"/>
      <c r="L33" s="102"/>
      <c r="M33" s="102"/>
      <c r="N33" s="102"/>
      <c r="O33" s="102"/>
      <c r="P33" s="102"/>
      <c r="Q33" s="102"/>
      <c r="R33" s="102"/>
      <c r="S33" s="102"/>
      <c r="T33" s="102"/>
      <c r="U33" s="102"/>
      <c r="V33" s="102"/>
      <c r="W33" s="102"/>
      <c r="X33" s="102"/>
      <c r="Y33" s="102"/>
      <c r="Z33" s="102"/>
      <c r="AA33" s="103"/>
      <c r="AC33" s="63"/>
      <c r="AD33" s="63"/>
      <c r="AE33" s="64"/>
      <c r="BA33" s="6"/>
      <c r="BB33" s="6"/>
      <c r="BC33" s="6"/>
      <c r="BD33" s="6"/>
    </row>
    <row r="34" spans="2:116" ht="33.75" customHeight="1" thickTop="1">
      <c r="B34" s="14" t="s">
        <v>19</v>
      </c>
      <c r="C34" s="15" t="s">
        <v>22</v>
      </c>
      <c r="D34" s="16">
        <v>50</v>
      </c>
      <c r="E34" s="30">
        <v>29</v>
      </c>
      <c r="F34" s="36"/>
      <c r="G34" s="104" t="s">
        <v>302</v>
      </c>
      <c r="H34" s="105"/>
      <c r="I34" s="105"/>
      <c r="J34" s="105"/>
      <c r="K34" s="105"/>
      <c r="L34" s="105"/>
      <c r="M34" s="105"/>
      <c r="N34" s="105"/>
      <c r="O34" s="105"/>
      <c r="P34" s="105"/>
      <c r="Q34" s="105"/>
      <c r="R34" s="105"/>
      <c r="S34" s="105"/>
      <c r="T34" s="105"/>
      <c r="U34" s="105"/>
      <c r="V34" s="105"/>
      <c r="W34" s="105"/>
      <c r="X34" s="105"/>
      <c r="Y34" s="105"/>
      <c r="Z34" s="105"/>
      <c r="AA34" s="106"/>
      <c r="AC34" s="63"/>
      <c r="AD34" s="63"/>
      <c r="AE34" s="64"/>
      <c r="BA34" s="6"/>
      <c r="BB34" s="6"/>
      <c r="BC34" s="6"/>
      <c r="BD34" s="6"/>
    </row>
    <row r="35" spans="2:116" ht="33.9" customHeight="1">
      <c r="B35" s="14" t="s">
        <v>21</v>
      </c>
      <c r="C35" s="15" t="s">
        <v>22</v>
      </c>
      <c r="D35" s="16">
        <v>80</v>
      </c>
      <c r="E35" s="30" t="s">
        <v>51</v>
      </c>
      <c r="F35" s="36"/>
      <c r="G35" s="107" t="s">
        <v>299</v>
      </c>
      <c r="H35" s="108"/>
      <c r="I35" s="108"/>
      <c r="J35" s="108"/>
      <c r="K35" s="108"/>
      <c r="L35" s="108"/>
      <c r="M35" s="108"/>
      <c r="N35" s="108"/>
      <c r="O35" s="108"/>
      <c r="P35" s="108"/>
      <c r="Q35" s="108"/>
      <c r="R35" s="108"/>
      <c r="S35" s="108"/>
      <c r="T35" s="108"/>
      <c r="U35" s="108"/>
      <c r="V35" s="108"/>
      <c r="W35" s="108"/>
      <c r="X35" s="108"/>
      <c r="Y35" s="108"/>
      <c r="Z35" s="108"/>
      <c r="AA35" s="109"/>
      <c r="AC35" s="63"/>
      <c r="AD35" s="63"/>
      <c r="AE35" s="64"/>
      <c r="BA35" s="6"/>
      <c r="BB35" s="6"/>
      <c r="BC35" s="6"/>
      <c r="BD35" s="6"/>
    </row>
    <row r="36" spans="2:116" ht="33.75" customHeight="1">
      <c r="B36" s="14" t="s">
        <v>20</v>
      </c>
      <c r="C36" s="15" t="s">
        <v>22</v>
      </c>
      <c r="D36" s="16">
        <v>120</v>
      </c>
      <c r="E36" s="30">
        <v>95</v>
      </c>
      <c r="F36" s="36"/>
      <c r="G36" s="110" t="s">
        <v>301</v>
      </c>
      <c r="H36" s="111"/>
      <c r="I36" s="111"/>
      <c r="J36" s="111"/>
      <c r="K36" s="111"/>
      <c r="L36" s="111"/>
      <c r="M36" s="111"/>
      <c r="N36" s="111"/>
      <c r="O36" s="111"/>
      <c r="P36" s="111"/>
      <c r="Q36" s="111"/>
      <c r="R36" s="111"/>
      <c r="S36" s="111"/>
      <c r="T36" s="111"/>
      <c r="U36" s="111"/>
      <c r="V36" s="111"/>
      <c r="W36" s="111"/>
      <c r="X36" s="111"/>
      <c r="Y36" s="111"/>
      <c r="Z36" s="111"/>
      <c r="AA36" s="112"/>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4">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4">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4">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4">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4">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4">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4">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4">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4">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4">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4">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4">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 customHeight="1" thickTop="1" thickBot="1">
      <c r="B67" s="19" t="s">
        <v>2</v>
      </c>
      <c r="C67" s="19" t="s">
        <v>3</v>
      </c>
      <c r="D67" s="19" t="s">
        <v>4</v>
      </c>
      <c r="E67" s="44" t="s">
        <v>5</v>
      </c>
      <c r="G67" s="101" t="s">
        <v>64</v>
      </c>
      <c r="H67" s="102"/>
      <c r="I67" s="102"/>
      <c r="J67" s="102"/>
      <c r="K67" s="102"/>
      <c r="L67" s="102"/>
      <c r="M67" s="102"/>
      <c r="N67" s="102"/>
      <c r="O67" s="102"/>
      <c r="P67" s="102"/>
      <c r="Q67" s="102"/>
      <c r="R67" s="103"/>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23.4">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15" t="s">
        <v>64</v>
      </c>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c r="AD104" s="116"/>
      <c r="AE104" s="116"/>
      <c r="AF104" s="117"/>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4">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4">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4">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4">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4">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4">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4">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4">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4">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4">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4">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4">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4">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4">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4">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4">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4">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4">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4">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4">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4">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23.4">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 thickBot="1">
      <c r="B131" s="6"/>
      <c r="C131" s="6"/>
      <c r="D131" s="6"/>
      <c r="E131" s="41"/>
      <c r="F131" s="7"/>
      <c r="S131" s="6"/>
      <c r="T131" s="6"/>
      <c r="U131" s="6"/>
      <c r="BB131" s="6"/>
      <c r="BC131" s="6"/>
      <c r="BD131" s="6"/>
    </row>
    <row r="132" spans="2:56"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95" t="s">
        <v>64</v>
      </c>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7"/>
      <c r="AV144" s="6"/>
      <c r="AW144" s="6"/>
      <c r="AX144" s="6"/>
      <c r="AY144" s="6"/>
      <c r="AZ144" s="6"/>
      <c r="BA144" s="6"/>
      <c r="BB144" s="6"/>
      <c r="BC144" s="6"/>
      <c r="BD144" s="6"/>
    </row>
    <row r="145" spans="2:56"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4">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4">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4">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4">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4">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4">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4">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4">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4">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4">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4">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4">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4">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4">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4">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4">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4">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4">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4">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4">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4">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23.4">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 thickBot="1">
      <c r="B171" s="6"/>
      <c r="C171" s="6"/>
      <c r="D171" s="6"/>
      <c r="E171" s="41"/>
      <c r="F171" s="7"/>
      <c r="S171" s="6"/>
      <c r="T171" s="6"/>
      <c r="U171" s="6"/>
      <c r="BB171" s="6"/>
      <c r="BC171" s="6"/>
      <c r="BD171" s="6"/>
    </row>
    <row r="172" spans="2:56" ht="19.2" thickTop="1" thickBot="1">
      <c r="B172" s="22" t="s">
        <v>16</v>
      </c>
      <c r="C172" s="11" t="s">
        <v>91</v>
      </c>
      <c r="D172" s="6"/>
      <c r="E172" s="41"/>
      <c r="F172" s="7"/>
      <c r="G172" s="6"/>
      <c r="H172" s="6"/>
      <c r="I172" s="6"/>
      <c r="S172" s="6"/>
      <c r="T172" s="6"/>
      <c r="U172" s="6"/>
      <c r="BB172" s="6"/>
      <c r="BC172" s="6"/>
      <c r="BD172" s="6"/>
    </row>
    <row r="173" spans="2:56" ht="1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95" t="s">
        <v>64</v>
      </c>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6"/>
      <c r="BA179" s="96"/>
      <c r="BB179" s="96"/>
      <c r="BC179" s="97"/>
      <c r="BD179" s="6"/>
    </row>
    <row r="180" spans="2:56"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4">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4">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4">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4">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4">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4">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4">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4">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4">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4">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4">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4">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4">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4">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4">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4">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4">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4">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4">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4">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4">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4">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4">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4">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4">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4">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4">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4">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4">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4">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4">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23.4">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B2:AA2"/>
    <mergeCell ref="B4:T4"/>
    <mergeCell ref="Y4:AA4"/>
    <mergeCell ref="Y11:AA11"/>
    <mergeCell ref="B13:T13"/>
    <mergeCell ref="Y13:AA13"/>
    <mergeCell ref="AF28:AG28"/>
    <mergeCell ref="AH28:AI28"/>
    <mergeCell ref="B30:AA30"/>
    <mergeCell ref="G33:AA33"/>
    <mergeCell ref="G35:AA35"/>
    <mergeCell ref="G34:AA34"/>
    <mergeCell ref="B14:T28"/>
    <mergeCell ref="G36:AA36"/>
    <mergeCell ref="G67:R67"/>
    <mergeCell ref="I179:BC179"/>
    <mergeCell ref="I144:AU144"/>
    <mergeCell ref="G104:AF104"/>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Case</vt:lpstr>
      <vt:lpstr>Flight Routes</vt:lpstr>
      <vt:lpstr>Answers</vt:lpstr>
      <vt:lpstr>_nCity</vt:lpstr>
      <vt:lpstr>_nDestination</vt:lpstr>
      <vt:lpstr>_nDistance</vt:lpstr>
      <vt:lpstr>_nIATA</vt:lpstr>
      <vt:lpstr>_nOrigin</vt:lpstr>
      <vt:lpstr>_nRoutes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2024-01-20T01:22:33Z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