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EC583D20-A727-4F3F-AB60-46F75F2DDB56}" xr6:coauthVersionLast="47" xr6:coauthVersionMax="47" xr10:uidLastSave="{00000000-0000-0000-0000-000000000000}"/>
  <bookViews>
    <workbookView xWindow="-108" yWindow="-108" windowWidth="23256" windowHeight="12456" activeTab="3" xr2:uid="{AD5FE48E-9CE6-4EDE-8F69-E8FD3B4EAF42}"/>
  </bookViews>
  <sheets>
    <sheet name="TimeFunction" sheetId="7" r:id="rId1"/>
    <sheet name="CleaningFunction" sheetId="1" r:id="rId2"/>
    <sheet name="_tCleaner" sheetId="8" r:id="rId3"/>
    <sheet name="Interest" sheetId="9" r:id="rId4"/>
    <sheet name="Mixed" sheetId="5" r:id="rId5"/>
    <sheet name="_tTrial" sheetId="6" r:id="rId6"/>
    <sheet name="Formats" sheetId="2" r:id="rId7"/>
    <sheet name="Lists" sheetId="3" r:id="rId8"/>
  </sheets>
  <definedNames>
    <definedName name="ExternalData_1" localSheetId="2" hidden="1">'_tCleaner'!$B$14:$E$25</definedName>
    <definedName name="ExternalData_1" localSheetId="1" hidden="1">CleaningFunction!$F$13:$G$19</definedName>
    <definedName name="ExternalData_1" localSheetId="0" hidden="1">TimeFunction!$B$16:$E$21</definedName>
    <definedName name="ExternalData_2" localSheetId="4" hidden="1">Mixed!#REF!</definedName>
    <definedName name="HD_Date">_xlfn.LET(_xlpm.dt, TODAY(),      _xlpm.y,  YEAR(_xlpm.dt),      _xlpm.m,  MONTH(_xlpm.dt),      _xlpm.d,  DAY(_xlpm.dt),      TEXT(DATE(_xlpm.y,_xlpm.m,_xlpm.d),"dd-mmm-yyyy")     )</definedName>
    <definedName name="_xlnm.Print_Area" localSheetId="0">TimeFunction!$A$1:$I$32</definedName>
  </definedNames>
  <calcPr calcId="191029"/>
  <pivotCaches>
    <pivotCache cacheId="13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9" l="1"/>
  <c r="G14" i="9"/>
  <c r="G15" i="9"/>
  <c r="G16" i="9"/>
  <c r="G12" i="9"/>
  <c r="E13" i="9"/>
  <c r="E14" i="9"/>
  <c r="E15" i="9"/>
  <c r="E16" i="9"/>
  <c r="E12" i="9"/>
  <c r="D13" i="9"/>
  <c r="D14" i="9"/>
  <c r="D15" i="9"/>
  <c r="D16" i="9"/>
  <c r="D12" i="9"/>
  <c r="G7" i="5" a="1"/>
  <c r="G7" i="5" s="1"/>
  <c r="G8" i="5" a="1"/>
  <c r="G8" i="5" s="1"/>
  <c r="G9" i="5" a="1"/>
  <c r="G9" i="5" s="1"/>
  <c r="G10" i="5" a="1"/>
  <c r="G10" i="5" s="1"/>
  <c r="G11" i="5" a="1"/>
  <c r="G11" i="5" s="1"/>
  <c r="G12" i="5" a="1"/>
  <c r="G12" i="5" s="1"/>
  <c r="G13" i="5" a="1"/>
  <c r="G13" i="5" s="1"/>
  <c r="G14" i="5" a="1"/>
  <c r="G14" i="5" s="1"/>
  <c r="G6" i="5" a="1"/>
  <c r="G6" i="5" s="1"/>
  <c r="F13" i="9"/>
  <c r="F14" i="9"/>
  <c r="F15" i="9"/>
  <c r="F16" i="9"/>
  <c r="H13" i="9"/>
  <c r="H14" i="9"/>
  <c r="H15" i="9"/>
  <c r="H16" i="9"/>
  <c r="H12" i="9"/>
  <c r="F12" i="9"/>
  <c r="G17" i="7" l="1" a="1"/>
  <c r="G17" i="7" s="1"/>
  <c r="H17" i="7" s="1"/>
  <c r="C9" i="1"/>
  <c r="C8" i="1"/>
  <c r="C7" i="1"/>
  <c r="C6" i="1"/>
  <c r="L14" i="7"/>
  <c r="H21" i="7" l="1"/>
  <c r="H20" i="7"/>
  <c r="H19" i="7"/>
  <c r="H18" i="7"/>
  <c r="B3" i="3" a="1"/>
  <c r="B3" i="3" s="1"/>
  <c r="B3" i="2" a="1"/>
  <c r="B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A40DFD-F1B2-445C-AD90-E6E3C3BAB7F6}" keepAlive="1" name="Query - _tCleaner" description="Connection to the '_tCleaner' query in the workbook." type="5" refreshedVersion="0" background="1" saveData="1">
    <dbPr connection="Provider=Microsoft.Mashup.OleDb.1;Data Source=$Workbook$;Location=_tCleaner;Extended Properties=&quot;&quot;" command="SELECT * FROM [_tCleaner]"/>
  </connection>
  <connection id="2" xr16:uid="{743E7C2E-1C93-4B1F-9FFD-7FBF6D197E58}" keepAlive="1" name="Query - _tMac" description="Connection to the '_tMac' query in the workbook." type="5" refreshedVersion="8" background="1" saveData="1">
    <dbPr connection="Provider=Microsoft.Mashup.OleDb.1;Data Source=$Workbook$;Location=_tMac;Extended Properties=&quot;&quot;" command="SELECT * FROM [_tMac]"/>
  </connection>
  <connection id="3" xr16:uid="{28817F0A-413F-43CE-8215-2E320E8A1374}" keepAlive="1" name="Query - _tTrial" description="Connection to the '_tTrial' query in the workbook." type="5" refreshedVersion="8" background="1" saveData="1">
    <dbPr connection="Provider=Microsoft.Mashup.OleDb.1;Data Source=$Workbook$;Location=_tTrial;Extended Properties=&quot;&quot;" command="SELECT * FROM [_tTrial]"/>
  </connection>
  <connection id="4" xr16:uid="{1DE38179-01C4-4BBB-92EC-008401805B96}" keepAlive="1" name="Query - EmptyColumns" description="Connection to the 'EmptyColumns' query in the workbook." type="5" refreshedVersion="8" background="1" saveData="1">
    <dbPr connection="Provider=Microsoft.Mashup.OleDb.1;Data Source=$Workbook$;Location=EmptyColumns;Extended Properties=&quot;&quot;" command="SELECT * FROM [EmptyColumns]"/>
  </connection>
  <connection id="5" xr16:uid="{51838840-349C-40C3-86D5-D228F54ED88F}" keepAlive="1" name="Query - fxMaccor" description="Connection to the 'fxMaccor' query in the workbook." type="5" refreshedVersion="0" background="1">
    <dbPr connection="Provider=Microsoft.Mashup.OleDb.1;Data Source=$Workbook$;Location=fxMaccor;Extended Properties=&quot;&quot;" command="SELECT * FROM [fxMaccor]"/>
  </connection>
  <connection id="6" xr16:uid="{BBB609D5-45F5-4AFC-B091-5F163BE07098}" keepAlive="1" name="Query - fxSpecialCharacters" description="Connection to the 'fxSpecialCharacters' query in the workbook." type="5" refreshedVersion="0" background="1">
    <dbPr connection="Provider=Microsoft.Mashup.OleDb.1;Data Source=$Workbook$;Location=fxSpecialCharacters;Extended Properties=&quot;&quot;" command="SELECT * FROM [fxSpecialCharacter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<sst xmlns="http://schemas.openxmlformats.org/spreadsheetml/2006/main" count="180" uniqueCount="81">
  <si>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</si>
  <si>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</si>
  <si>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</si>
  <si>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</si>
  <si>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</si>
  <si>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</si>
  <si>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</si>
  <si>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</si>
  <si>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</si>
  <si>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</si>
  <si>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</si>
  <si>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</si>
  <si>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</si>
  <si>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</si>
  <si>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</si>
  <si>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</si>
  <si>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</si>
  <si>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</si>
  <si>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</si>
  <si>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</si>
  <si>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</si>
  <si>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</si>
  <si>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</si>
  <si>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</si>
  <si>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</si>
  <si>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</si>
  <si>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03-Jan-2024</t>
  </si>
  <si>
    <t>Test Cases</t>
  </si>
  <si>
    <t>SpecialChars</t>
  </si>
  <si>
    <t>Hi Mark
 this is a test</t>
  </si>
  <si>
    <t>L</t>
  </si>
  <si>
    <t>This is a test 
we need to try various things</t>
  </si>
  <si>
    <t>Let's try a non-breaking space as an example</t>
  </si>
  <si>
    <t>N</t>
  </si>
  <si>
    <t>CRLF example here _x000D_
 another approach</t>
  </si>
  <si>
    <t>RL</t>
  </si>
  <si>
    <t>Just a standard string with nothing in it</t>
  </si>
  <si>
    <t/>
  </si>
  <si>
    <t>Mark
Craig
Tim
Pat</t>
  </si>
  <si>
    <t>A PQ function to detect special characters in a cell</t>
  </si>
  <si>
    <t>04-Jan-2024</t>
  </si>
  <si>
    <t>Maccor Time Function</t>
  </si>
  <si>
    <t>0d 00:01:00</t>
  </si>
  <si>
    <t>1d 01:01:00</t>
  </si>
  <si>
    <t>2d 00:00:00</t>
  </si>
  <si>
    <t>1d 00:00:01</t>
  </si>
  <si>
    <t>Maccor Format</t>
  </si>
  <si>
    <t>3d 01:01:00</t>
  </si>
  <si>
    <t>Minutes</t>
  </si>
  <si>
    <t>Test Data</t>
  </si>
  <si>
    <t>Result</t>
  </si>
  <si>
    <t>Optional Parameter</t>
  </si>
  <si>
    <t>Hours</t>
  </si>
  <si>
    <t>MinutesWithFalse</t>
  </si>
  <si>
    <t>Here is how I check the time using Excel.</t>
  </si>
  <si>
    <t>Min Val Check</t>
  </si>
  <si>
    <t>Num</t>
  </si>
  <si>
    <t>Col1</t>
  </si>
  <si>
    <t>Lower</t>
  </si>
  <si>
    <t>Col2</t>
  </si>
  <si>
    <t>Upper</t>
  </si>
  <si>
    <t>Col3</t>
  </si>
  <si>
    <t>c</t>
  </si>
  <si>
    <t>d</t>
  </si>
  <si>
    <t>e</t>
  </si>
  <si>
    <t>f</t>
  </si>
  <si>
    <t>g</t>
  </si>
  <si>
    <t>h</t>
  </si>
  <si>
    <t>i</t>
  </si>
  <si>
    <t>Reference</t>
  </si>
  <si>
    <t>Link</t>
  </si>
  <si>
    <t>[List]</t>
  </si>
  <si>
    <t>Cleaned Table</t>
  </si>
  <si>
    <t>Interest Rate</t>
  </si>
  <si>
    <t>Rule of 72</t>
  </si>
  <si>
    <t>Stated</t>
  </si>
  <si>
    <t>Geometric Formula</t>
  </si>
  <si>
    <t>Pduration</t>
  </si>
  <si>
    <t>Excel Formula</t>
  </si>
  <si>
    <t>Interest Calculation</t>
  </si>
  <si>
    <t>From the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</si>
</sst>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;\-0.00;0.00;@"/>
    <numFmt numFmtId="165" formatCode="0.0000000000000000"/>
    <numFmt numFmtId="170" formatCode="0.000"/>
  </numFmts>
  <fonts count="17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  <font>
      <sz val="8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/>
      <top/>
      <bottom style="thick">
        <color indexed="20"/>
      </bottom>
      <diagonal/>
    </border>
    <border>
      <left/>
      <right/>
      <top style="thick">
        <color indexed="20"/>
      </top>
      <bottom style="thin">
        <color indexed="2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27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64" fontId="0" fillId="0" borderId="3" xfId="0" applyNumberFormat="1" applyBorder="1"/>
    <xf numFmtId="0" fontId="4" fillId="2" borderId="0" xfId="3"/>
    <xf numFmtId="0" fontId="0" fillId="0" borderId="0" xfId="0" applyAlignment="1">
      <alignment vertical="top" wrapText="1"/>
    </xf>
    <xf numFmtId="0" fontId="16" fillId="0" borderId="4" xfId="0" applyFont="1" applyBorder="1" applyAlignment="1">
      <alignment horizontal="center"/>
    </xf>
    <xf numFmtId="0" fontId="9" fillId="0" borderId="0" xfId="12"/>
    <xf numFmtId="15" fontId="6" fillId="4" borderId="0" xfId="8" applyNumberFormat="1"/>
    <xf numFmtId="0" fontId="0" fillId="0" borderId="5" xfId="0" applyBorder="1"/>
    <xf numFmtId="0" fontId="0" fillId="0" borderId="7" xfId="0" applyBorder="1"/>
    <xf numFmtId="170" fontId="0" fillId="0" borderId="7" xfId="0" applyNumberFormat="1" applyBorder="1"/>
    <xf numFmtId="0" fontId="16" fillId="0" borderId="6" xfId="0" applyFont="1" applyBorder="1" applyAlignment="1">
      <alignment horizontal="center"/>
    </xf>
    <xf numFmtId="0" fontId="16" fillId="0" borderId="8" xfId="0" applyFont="1" applyBorder="1" applyAlignment="1">
      <alignment horizontal="center"/>
    </xf>
    <xf numFmtId="15" fontId="6" fillId="4" borderId="0" xfId="8" applyNumberFormat="1" applyAlignment="1">
      <alignment horizontal="left"/>
    </xf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22">
    <dxf>
      <fill>
        <patternFill>
          <bgColor theme="8" tint="0.79998168889431442"/>
        </patternFill>
      </fill>
    </dxf>
    <dxf>
      <numFmt numFmtId="164" formatCode="0.00;\-0.00;0.00;@"/>
    </dxf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1"/>
      <tableStyleElement type="headerRow" dxfId="20"/>
      <tableStyleElement type="totalRow" dxfId="19"/>
      <tableStyleElement type="firstColumnStripe" dxfId="18"/>
      <tableStyleElement type="firstHeaderCell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  <tableStyle name="Biegert Table Standard" pivot="0" count="7" xr9:uid="{95B43237-2845-4068-A415-A5A3E7804959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colors>
    <mruColors>
      <color rgb="FFCCFFCC"/>
      <color rgb="FFFFBDFF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theme" Target="theme/theme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25</xdr:row>
      <xdr:rowOff>9525</xdr:rowOff>
    </xdr:from>
    <xdr:to>
      <xdr:col>7</xdr:col>
      <xdr:colOff>0</xdr:colOff>
      <xdr:row>31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4FCA46E-3BD0-342B-51A3-830765823925}"/>
            </a:ext>
          </a:extLst>
        </xdr:cNvPr>
        <xdr:cNvSpPr txBox="1"/>
      </xdr:nvSpPr>
      <xdr:spPr>
        <a:xfrm>
          <a:off x="619125" y="4838700"/>
          <a:ext cx="3457575" cy="1019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It would be attractive to have an hour</a:t>
          </a:r>
          <a:r>
            <a:rPr lang="en-US" sz="1000" baseline="0"/>
            <a:t> option for the Maccor function. PQ does support an optional parameter and I will make an attempt at using the parameter to support an hour option. The hour parameter is a logical (boolean) where true indicates hours and false or null indicates minutes.</a:t>
          </a:r>
          <a:endParaRPr lang="en-US" sz="1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18</xdr:col>
      <xdr:colOff>422301</xdr:colOff>
      <xdr:row>7</xdr:row>
      <xdr:rowOff>91477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FB21D5-0C8B-5F04-0C9F-FE5E6C6E6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3075" y="514350"/>
          <a:ext cx="9288171" cy="26673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22</xdr:col>
      <xdr:colOff>422642</xdr:colOff>
      <xdr:row>9</xdr:row>
      <xdr:rowOff>91477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FCC907-4027-EA67-7DC6-A8DE28B34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43075" y="857250"/>
          <a:ext cx="11726912" cy="26673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198120</xdr:colOff>
      <xdr:row>21</xdr:row>
      <xdr:rowOff>5715</xdr:rowOff>
    </xdr:from>
    <xdr:to>
      <xdr:col>13</xdr:col>
      <xdr:colOff>96340</xdr:colOff>
      <xdr:row>38</xdr:row>
      <xdr:rowOff>17554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FDBFC0-B28C-0C68-4383-203BE1833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0" y="3606165"/>
          <a:ext cx="7811590" cy="29341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94.54841759259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3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2" xr16:uid="{6E0B6D59-0C2B-48EC-9C44-071E31DA8B85}" autoFormatId="16" applyNumberFormats="0" applyBorderFormats="0" applyFontFormats="0" applyPatternFormats="0" applyAlignmentFormats="0" applyWidthHeightFormats="0">
  <queryTableRefresh nextId="5">
    <queryTableFields count="4">
      <queryTableField id="1" name="Maccor Format" tableColumnId="1"/>
      <queryTableField id="2" name="Minutes" tableColumnId="2"/>
      <queryTableField id="3" name="Hours" tableColumnId="3"/>
      <queryTableField id="4" name="MinutesWithFals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8A5FCE6-9764-4D0F-99AE-A63D1DD98D2C}" autoFormatId="16" applyNumberFormats="0" applyBorderFormats="0" applyFontFormats="0" applyPatternFormats="0" applyAlignmentFormats="0" applyWidthHeightFormats="0">
  <queryTableRefresh nextId="3">
    <queryTableFields count="2">
      <queryTableField id="1" name="Test Cases" tableColumnId="1"/>
      <queryTableField id="2" name="SpecialChar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96FF6C6-8F9E-421A-BFEC-C76E0FCB965E}" autoFormatId="16" applyNumberFormats="0" applyBorderFormats="0" applyFontFormats="0" applyPatternFormats="0" applyAlignmentFormats="0" applyWidthHeightFormats="0">
  <queryTableRefresh nextId="5">
    <queryTableFields count="4">
      <queryTableField id="1" name="Num" tableColumnId="1"/>
      <queryTableField id="2" name="Lower" tableColumnId="2"/>
      <queryTableField id="3" name="Upper" tableColumnId="3"/>
      <queryTableField id="4" name="Col3" tableColumnId="4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2</v>
    <v>5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F8EA91-963D-4680-8868-CF935E6EB00F}" name="_tMac" displayName="_tMac" ref="B7:B12" totalsRowShown="0">
  <autoFilter ref="B7:B12" xr:uid="{8FF8EA91-963D-4680-8868-CF935E6EB00F}"/>
  <tableColumns count="1">
    <tableColumn id="1" xr3:uid="{50B083DD-C39B-4DC8-8015-AE1B44D3933D}" name="Maccor Format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CF1E17-C1E8-43DF-907B-6E0388D2B7ED}" name="_tMac_" displayName="_tMac_" ref="B16:E21" tableType="queryTable" totalsRowShown="0">
  <autoFilter ref="B16:E21" xr:uid="{0FCF1E17-C1E8-43DF-907B-6E0388D2B7ED}"/>
  <tableColumns count="4">
    <tableColumn id="1" xr3:uid="{3A04CD53-5D0C-43A7-81D7-65B50C4BDFE3}" uniqueName="1" name="Maccor Format" queryTableFieldId="1" dataDxfId="2"/>
    <tableColumn id="2" xr3:uid="{0047E565-18C8-49DA-B438-78C4891C524B}" uniqueName="2" name="Minutes" queryTableFieldId="2" dataDxfId="1"/>
    <tableColumn id="3" xr3:uid="{DDB3C7BC-FDDA-4841-A28F-7E0CAA659954}" uniqueName="3" name="Hours" queryTableFieldId="3"/>
    <tableColumn id="4" xr3:uid="{47E29638-8911-426D-ACA6-7420BAE394BF}" uniqueName="4" name="MinutesWithFals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7DDFA2-CF92-43CB-8BE0-519F035C740D}" name="_tTrial" displayName="_tTrial" ref="C5:C11" totalsRowShown="0">
  <autoFilter ref="C5:C11" xr:uid="{4B7DDFA2-CF92-43CB-8BE0-519F035C740D}"/>
  <tableColumns count="1">
    <tableColumn id="1" xr3:uid="{7C1936F6-B7E1-469A-B05D-F211D6574219}" name="Test Cases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2C06C21-2214-4CE9-B680-AAE181F2A3B9}" name="_tTrial_" displayName="_tTrial_" ref="F13:G19" tableType="queryTable" totalsRowShown="0">
  <autoFilter ref="F13:G19" xr:uid="{32C06C21-2214-4CE9-B680-AAE181F2A3B9}"/>
  <tableColumns count="2">
    <tableColumn id="1" xr3:uid="{EBCB2EFC-A4E3-47F1-AFC8-D8DAD136A2A9}" uniqueName="1" name="Test Cases" queryTableFieldId="1"/>
    <tableColumn id="2" xr3:uid="{C10AB9D4-E815-4EA7-8B67-DDCACDFAC41F}" uniqueName="2" name="SpecialChars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5A5C4B3-3035-466D-BE5C-D48070F21EE5}" name="EmptyColumns" displayName="EmptyColumns" ref="B14:E25" tableType="queryTable" totalsRowShown="0">
  <autoFilter ref="B14:E25" xr:uid="{95A5C4B3-3035-466D-BE5C-D48070F21EE5}"/>
  <tableColumns count="4">
    <tableColumn id="1" xr3:uid="{ADF87E75-660E-4944-8F0E-EB00AA5FB230}" uniqueName="1" name="Num" queryTableFieldId="1"/>
    <tableColumn id="2" xr3:uid="{0A0FA355-B0F9-48A1-9E08-8AFADB4CA21F}" uniqueName="2" name="Lower" queryTableFieldId="2"/>
    <tableColumn id="3" xr3:uid="{4DCEE4CE-F391-4AD7-B0E4-5B7F290B3952}" uniqueName="3" name="Upper" queryTableFieldId="3"/>
    <tableColumn id="4" xr3:uid="{C5ABE618-6C18-4624-B3B1-F245B8541717}" uniqueName="4" name="Col3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1109534-2FC0-4B03-8F34-C7B391E9417F}" name="_tCleaner" displayName="_tCleaner" ref="B5:G16" totalsRowShown="0">
  <autoFilter ref="B5:G16" xr:uid="{21109534-2FC0-4B03-8F34-C7B391E9417F}"/>
  <tableColumns count="6">
    <tableColumn id="1" xr3:uid="{C0DE82F2-1486-4ACF-9954-58E3CC630B5F}" name="Num"/>
    <tableColumn id="2" xr3:uid="{D5A96CC3-3E7B-4DAF-8418-075CD4250E07}" name="Col1"/>
    <tableColumn id="3" xr3:uid="{EDFD0975-F0B3-4D74-8F19-CEF887DD4B03}" name="Lower"/>
    <tableColumn id="4" xr3:uid="{0A154AD0-0D33-4ABA-9E88-87390872B594}" name="Col2"/>
    <tableColumn id="5" xr3:uid="{269F00C9-25E7-43B5-9C77-20DDA5D57BC7}" name="Upper"/>
    <tableColumn id="6" xr3:uid="{DF07521E-358B-4BB7-867B-1E32D0CDC9A6}" name="Col3"/>
  </tableColumns>
  <tableStyleInfo name="Biegert Table Standard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lt1"/>
        </a:solidFill>
        <a:ln w="9525" cmpd="sng">
          <a:noFill/>
        </a:ln>
      </a:spPr>
      <a:bodyPr vertOverflow="clip" horzOverflow="clip" wrap="square" rtlCol="0" anchor="t"/>
      <a:lstStyle>
        <a:defPPr algn="l">
          <a:defRPr sz="10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2.xml"/><Relationship Id="rId1" Type="http://schemas.openxmlformats.org/officeDocument/2006/relationships/hyperlink" Target="https://www.youtube.com/%20watch?v=l_7XLCt35y4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udible.com/pd/The-Price-of-Time-Audiobook/B0B3LHFYS9?source_code=GO1OR12109072190Y3&amp;ds_rl=1261256&amp;gclid=Cj0KCQiAkeSsBhDUARIsAK3tiedYoSUvjLODiUzSue9HqRXHkPi5gB7CA2L7IA61GchpX6-xQczLdzwaAt7kEALw_wcB&amp;gclsrc=aw.d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48D7-B9AE-4343-8775-60E0EFCB3FC0}">
  <sheetPr>
    <tabColor rgb="FFCCFFCC"/>
  </sheetPr>
  <dimension ref="A1:L24"/>
  <sheetViews>
    <sheetView showGridLines="0" workbookViewId="0">
      <selection sqref="A1:C3"/>
    </sheetView>
  </sheetViews>
  <sheetFormatPr defaultRowHeight="13.2" x14ac:dyDescent="0.25"/>
  <cols>
    <col min="2" max="2" width="16.33203125" bestFit="1" customWidth="1"/>
    <col min="3" max="3" width="10.21875" bestFit="1" customWidth="1"/>
    <col min="4" max="5" width="10.21875" customWidth="1"/>
    <col min="7" max="7" width="15" customWidth="1"/>
    <col min="8" max="8" width="2.5546875" customWidth="1"/>
    <col min="9" max="10" width="2.33203125" customWidth="1"/>
    <col min="12" max="12" width="66.77734375" customWidth="1"/>
  </cols>
  <sheetData>
    <row r="1" spans="1:12" x14ac:dyDescent="0.25">
      <c r="A1" s="1" t="s">
        <v>0</v>
      </c>
      <c r="B1" s="2" t="s">
        <v>1</v>
      </c>
      <c r="C1" s="2"/>
      <c r="D1" s="2"/>
      <c r="E1" s="2"/>
      <c r="F1" s="2"/>
    </row>
    <row r="2" spans="1:12" x14ac:dyDescent="0.25">
      <c r="A2" s="1" t="s">
        <v>2</v>
      </c>
      <c r="B2" s="2" t="s">
        <v>41</v>
      </c>
      <c r="C2" s="2"/>
      <c r="D2" s="2"/>
      <c r="E2" s="2"/>
      <c r="F2" s="2"/>
    </row>
    <row r="3" spans="1:12" x14ac:dyDescent="0.25">
      <c r="A3" s="1" t="s">
        <v>3</v>
      </c>
      <c r="B3" s="2" t="s">
        <v>40</v>
      </c>
      <c r="C3" s="2"/>
      <c r="D3" s="2"/>
      <c r="E3" s="2"/>
      <c r="F3" s="2"/>
    </row>
    <row r="5" spans="1:12" ht="14.4" x14ac:dyDescent="0.3">
      <c r="A5" s="4" t="s">
        <v>49</v>
      </c>
    </row>
    <row r="7" spans="1:12" x14ac:dyDescent="0.25">
      <c r="B7" t="s">
        <v>46</v>
      </c>
      <c r="I7" s="14"/>
      <c r="J7" s="14"/>
    </row>
    <row r="8" spans="1:12" x14ac:dyDescent="0.25">
      <c r="B8" t="s">
        <v>42</v>
      </c>
    </row>
    <row r="9" spans="1:12" x14ac:dyDescent="0.25">
      <c r="B9" t="s">
        <v>43</v>
      </c>
    </row>
    <row r="10" spans="1:12" x14ac:dyDescent="0.25">
      <c r="B10" t="s">
        <v>44</v>
      </c>
    </row>
    <row r="11" spans="1:12" x14ac:dyDescent="0.25">
      <c r="B11" t="s">
        <v>45</v>
      </c>
    </row>
    <row r="12" spans="1:12" x14ac:dyDescent="0.25">
      <c r="B12" t="s">
        <v>47</v>
      </c>
    </row>
    <row r="13" spans="1:12" x14ac:dyDescent="0.25">
      <c r="K13" s="16" t="s">
        <v>54</v>
      </c>
    </row>
    <row r="14" spans="1:12" ht="26.4" x14ac:dyDescent="0.3">
      <c r="A14" s="4" t="s">
        <v>50</v>
      </c>
      <c r="L14" s="17" t="str">
        <f ca="1">_xlfn.FORMULATEXT(G17)</f>
        <v>=MAP(_tMac_[Maccor Format],LAMBDA(x, SUMPRODUCT(--(TEXTSPLIT(x,{"d ",":"})),{1440,60,1,0.0166666666666667})))</v>
      </c>
    </row>
    <row r="15" spans="1:12" ht="13.8" thickBot="1" x14ac:dyDescent="0.3"/>
    <row r="16" spans="1:12" ht="13.8" thickTop="1" x14ac:dyDescent="0.25">
      <c r="B16" t="s">
        <v>46</v>
      </c>
      <c r="C16" t="s">
        <v>48</v>
      </c>
      <c r="D16" t="s">
        <v>52</v>
      </c>
      <c r="E16" t="s">
        <v>53</v>
      </c>
      <c r="G16" s="18" t="s">
        <v>55</v>
      </c>
    </row>
    <row r="17" spans="1:8" x14ac:dyDescent="0.25">
      <c r="B17" t="s">
        <v>42</v>
      </c>
      <c r="C17" s="13">
        <v>1</v>
      </c>
      <c r="D17" s="13">
        <v>1.6666666666666666E-2</v>
      </c>
      <c r="E17" s="13">
        <v>1</v>
      </c>
      <c r="G17" s="13" cm="1">
        <f t="array" ref="G17:G21">_xlfn.MAP(_tMac_[Maccor Format],_xlfn.LAMBDA(_xlpm.x, SUMPRODUCT(--(_xlfn.TEXTSPLIT(_xlpm.x,{"d ",":"})),{1440,60,1,0.0166666666666667})))</f>
        <v>1</v>
      </c>
      <c r="H17">
        <f>IF(G17=_tMac_[[#This Row],[Minutes]],1,0)</f>
        <v>1</v>
      </c>
    </row>
    <row r="18" spans="1:8" x14ac:dyDescent="0.25">
      <c r="B18" t="s">
        <v>43</v>
      </c>
      <c r="C18" s="13">
        <v>1501</v>
      </c>
      <c r="D18" s="13">
        <v>25.016666666666666</v>
      </c>
      <c r="E18" s="13">
        <v>1501</v>
      </c>
      <c r="G18" s="13">
        <v>1501</v>
      </c>
      <c r="H18">
        <f>IF(G18=_tMac_[[#This Row],[Minutes]],1,0)</f>
        <v>1</v>
      </c>
    </row>
    <row r="19" spans="1:8" x14ac:dyDescent="0.25">
      <c r="B19" t="s">
        <v>44</v>
      </c>
      <c r="C19" s="13">
        <v>2880</v>
      </c>
      <c r="D19" s="13">
        <v>48</v>
      </c>
      <c r="E19" s="13">
        <v>2880</v>
      </c>
      <c r="G19" s="13">
        <v>2880</v>
      </c>
      <c r="H19">
        <f>IF(G19=_tMac_[[#This Row],[Minutes]],1,0)</f>
        <v>1</v>
      </c>
    </row>
    <row r="20" spans="1:8" x14ac:dyDescent="0.25">
      <c r="B20" t="s">
        <v>45</v>
      </c>
      <c r="C20" s="13">
        <v>1440.0166666666667</v>
      </c>
      <c r="D20" s="13">
        <v>24.000277777777779</v>
      </c>
      <c r="E20" s="13">
        <v>1440.0166666666667</v>
      </c>
      <c r="G20" s="13">
        <v>1440.0166666666667</v>
      </c>
      <c r="H20">
        <f>IF(G20=_tMac_[[#This Row],[Minutes]],1,0)</f>
        <v>1</v>
      </c>
    </row>
    <row r="21" spans="1:8" ht="13.8" thickBot="1" x14ac:dyDescent="0.3">
      <c r="B21" t="s">
        <v>47</v>
      </c>
      <c r="C21" s="13">
        <v>4381</v>
      </c>
      <c r="D21" s="13">
        <v>73.016666666666666</v>
      </c>
      <c r="E21" s="13">
        <v>4381</v>
      </c>
      <c r="G21" s="15">
        <v>4381</v>
      </c>
      <c r="H21">
        <f>IF(G21=_tMac_[[#This Row],[Minutes]],1,0)</f>
        <v>1</v>
      </c>
    </row>
    <row r="22" spans="1:8" ht="13.8" thickTop="1" x14ac:dyDescent="0.25"/>
    <row r="24" spans="1:8" ht="14.4" x14ac:dyDescent="0.3">
      <c r="A24" s="4" t="s">
        <v>51</v>
      </c>
    </row>
  </sheetData>
  <phoneticPr fontId="15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B94B8373-CD7C-4097-A461-A02563642A1C}">
            <x14:iconSet iconSet="3Symbols2" custom="1">
              <x14:cfvo type="percent">
                <xm:f>0</xm:f>
              </x14:cfvo>
              <x14:cfvo type="num">
                <xm:f>0.5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H17:H21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G19"/>
  <sheetViews>
    <sheetView workbookViewId="0">
      <selection activeCell="C3" sqref="A1:C3"/>
    </sheetView>
  </sheetViews>
  <sheetFormatPr defaultRowHeight="13.2" x14ac:dyDescent="0.25"/>
  <cols>
    <col min="3" max="3" width="47.77734375" customWidth="1"/>
    <col min="6" max="6" width="47.109375" bestFit="1" customWidth="1"/>
    <col min="7" max="7" width="15.33203125" bestFit="1" customWidth="1"/>
  </cols>
  <sheetData>
    <row r="1" spans="1:7" x14ac:dyDescent="0.25">
      <c r="A1" s="1" t="s">
        <v>0</v>
      </c>
      <c r="B1" s="2" t="s">
        <v>1</v>
      </c>
      <c r="C1" s="2"/>
    </row>
    <row r="2" spans="1:7" x14ac:dyDescent="0.25">
      <c r="A2" s="1" t="s">
        <v>2</v>
      </c>
      <c r="B2" s="2" t="s">
        <v>39</v>
      </c>
      <c r="C2" s="2"/>
    </row>
    <row r="3" spans="1:7" x14ac:dyDescent="0.25">
      <c r="A3" s="1" t="s">
        <v>3</v>
      </c>
      <c r="B3" s="2" t="s">
        <v>26</v>
      </c>
      <c r="C3" s="2"/>
    </row>
    <row r="5" spans="1:7" x14ac:dyDescent="0.25">
      <c r="C5" t="s">
        <v>27</v>
      </c>
    </row>
    <row r="6" spans="1:7" x14ac:dyDescent="0.25">
      <c r="C6" t="str">
        <f>"Hi Mark"&amp;CHAR(10)&amp;" this is a test"</f>
        <v>Hi Mark
 this is a test</v>
      </c>
    </row>
    <row r="7" spans="1:7" x14ac:dyDescent="0.25">
      <c r="C7" t="str">
        <f>"This is a test "&amp;CHAR(10)&amp; "we need to try various things"</f>
        <v>This is a test 
we need to try various things</v>
      </c>
    </row>
    <row r="8" spans="1:7" x14ac:dyDescent="0.25">
      <c r="C8" t="str">
        <f>"Let's try a non-breaking space as an example"</f>
        <v>Let's try a non-breaking space as an example</v>
      </c>
    </row>
    <row r="9" spans="1:7" x14ac:dyDescent="0.25">
      <c r="C9" t="str">
        <f>"CRLF example here "&amp;CHAR(13)&amp;CHAR(10)&amp;" another approach"</f>
        <v>CRLF example here _x000D_
 another approach</v>
      </c>
    </row>
    <row r="10" spans="1:7" x14ac:dyDescent="0.25">
      <c r="C10" t="s">
        <v>36</v>
      </c>
    </row>
    <row r="11" spans="1:7" ht="52.8" x14ac:dyDescent="0.25">
      <c r="C11" s="12" t="s">
        <v>38</v>
      </c>
    </row>
    <row r="13" spans="1:7" x14ac:dyDescent="0.25">
      <c r="F13" t="s">
        <v>27</v>
      </c>
      <c r="G13" t="s">
        <v>28</v>
      </c>
    </row>
    <row r="14" spans="1:7" x14ac:dyDescent="0.25">
      <c r="F14" t="s">
        <v>29</v>
      </c>
      <c r="G14" t="s">
        <v>30</v>
      </c>
    </row>
    <row r="15" spans="1:7" x14ac:dyDescent="0.25">
      <c r="F15" t="s">
        <v>31</v>
      </c>
      <c r="G15" t="s">
        <v>30</v>
      </c>
    </row>
    <row r="16" spans="1:7" x14ac:dyDescent="0.25">
      <c r="F16" t="s">
        <v>32</v>
      </c>
      <c r="G16" t="s">
        <v>33</v>
      </c>
    </row>
    <row r="17" spans="6:7" x14ac:dyDescent="0.25">
      <c r="F17" t="s">
        <v>34</v>
      </c>
      <c r="G17" t="s">
        <v>35</v>
      </c>
    </row>
    <row r="18" spans="6:7" x14ac:dyDescent="0.25">
      <c r="F18" t="s">
        <v>36</v>
      </c>
      <c r="G18" t="s">
        <v>37</v>
      </c>
    </row>
    <row r="19" spans="6:7" x14ac:dyDescent="0.25">
      <c r="F19" t="s">
        <v>38</v>
      </c>
      <c r="G19" t="s">
        <v>30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E264-2FCB-4866-8FE7-E836DCBFEF1B}">
  <dimension ref="A1:H25"/>
  <sheetViews>
    <sheetView workbookViewId="0">
      <selection activeCell="K4" sqref="K4"/>
    </sheetView>
  </sheetViews>
  <sheetFormatPr defaultRowHeight="13.2" x14ac:dyDescent="0.25"/>
  <cols>
    <col min="1" max="1" width="10" bestFit="1" customWidth="1"/>
    <col min="2" max="2" width="6.21875" bestFit="1" customWidth="1"/>
    <col min="3" max="4" width="8.21875" bestFit="1" customWidth="1"/>
    <col min="5" max="6" width="7.21875" bestFit="1" customWidth="1"/>
  </cols>
  <sheetData>
    <row r="1" spans="1:8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</row>
    <row r="2" spans="1:8" x14ac:dyDescent="0.25">
      <c r="A2" s="1" t="s">
        <v>2</v>
      </c>
      <c r="B2" s="2" t="s">
        <v>39</v>
      </c>
      <c r="C2" s="2"/>
      <c r="D2" s="2"/>
      <c r="E2" s="2"/>
      <c r="F2" s="2"/>
      <c r="G2" s="2"/>
      <c r="H2" s="2"/>
    </row>
    <row r="3" spans="1:8" x14ac:dyDescent="0.25">
      <c r="A3" s="1" t="s">
        <v>3</v>
      </c>
      <c r="B3" s="20">
        <v>45296</v>
      </c>
      <c r="C3" s="2"/>
      <c r="D3" s="2"/>
      <c r="E3" s="2"/>
      <c r="F3" s="2"/>
      <c r="G3" s="2"/>
      <c r="H3" s="2"/>
    </row>
    <row r="5" spans="1:8" ht="14.4" x14ac:dyDescent="0.3">
      <c r="A5" s="4" t="s">
        <v>69</v>
      </c>
    </row>
    <row r="7" spans="1:8" x14ac:dyDescent="0.25">
      <c r="B7" s="19" t="s">
        <v>70</v>
      </c>
    </row>
    <row r="12" spans="1:8" ht="14.4" x14ac:dyDescent="0.3">
      <c r="A12" s="4" t="s">
        <v>72</v>
      </c>
    </row>
    <row r="14" spans="1:8" x14ac:dyDescent="0.25">
      <c r="B14" t="s">
        <v>56</v>
      </c>
      <c r="C14" t="s">
        <v>58</v>
      </c>
      <c r="D14" t="s">
        <v>60</v>
      </c>
      <c r="E14" t="s">
        <v>61</v>
      </c>
    </row>
    <row r="15" spans="1:8" x14ac:dyDescent="0.25">
      <c r="B15">
        <v>1</v>
      </c>
      <c r="C15" t="s">
        <v>11</v>
      </c>
      <c r="D15" t="s">
        <v>8</v>
      </c>
      <c r="E15" t="s">
        <v>71</v>
      </c>
    </row>
    <row r="16" spans="1:8" x14ac:dyDescent="0.25">
      <c r="B16">
        <v>2</v>
      </c>
      <c r="C16" t="s">
        <v>12</v>
      </c>
      <c r="D16" t="s">
        <v>8</v>
      </c>
      <c r="E16" t="s">
        <v>71</v>
      </c>
    </row>
    <row r="17" spans="2:5" x14ac:dyDescent="0.25">
      <c r="B17">
        <v>3</v>
      </c>
      <c r="C17" t="s">
        <v>62</v>
      </c>
      <c r="D17" t="s">
        <v>8</v>
      </c>
      <c r="E17" t="s">
        <v>71</v>
      </c>
    </row>
    <row r="18" spans="2:5" x14ac:dyDescent="0.25">
      <c r="B18">
        <v>4</v>
      </c>
      <c r="C18" t="s">
        <v>63</v>
      </c>
      <c r="D18" t="s">
        <v>8</v>
      </c>
      <c r="E18" t="s">
        <v>71</v>
      </c>
    </row>
    <row r="19" spans="2:5" x14ac:dyDescent="0.25">
      <c r="B19">
        <v>5</v>
      </c>
      <c r="C19" t="s">
        <v>64</v>
      </c>
      <c r="D19" t="s">
        <v>8</v>
      </c>
      <c r="E19" t="s">
        <v>71</v>
      </c>
    </row>
    <row r="20" spans="2:5" x14ac:dyDescent="0.25">
      <c r="B20">
        <v>6</v>
      </c>
      <c r="C20" t="s">
        <v>65</v>
      </c>
      <c r="D20" t="s">
        <v>8</v>
      </c>
      <c r="E20" t="s">
        <v>71</v>
      </c>
    </row>
    <row r="21" spans="2:5" x14ac:dyDescent="0.25">
      <c r="B21">
        <v>7</v>
      </c>
      <c r="C21" t="s">
        <v>66</v>
      </c>
      <c r="D21" t="s">
        <v>8</v>
      </c>
      <c r="E21" t="s">
        <v>71</v>
      </c>
    </row>
    <row r="22" spans="2:5" x14ac:dyDescent="0.25">
      <c r="B22">
        <v>8</v>
      </c>
      <c r="C22" t="s">
        <v>67</v>
      </c>
      <c r="D22" t="s">
        <v>8</v>
      </c>
      <c r="E22" t="s">
        <v>71</v>
      </c>
    </row>
    <row r="23" spans="2:5" x14ac:dyDescent="0.25">
      <c r="B23">
        <v>9</v>
      </c>
      <c r="C23" t="s">
        <v>68</v>
      </c>
      <c r="D23" t="s">
        <v>8</v>
      </c>
      <c r="E23" t="s">
        <v>71</v>
      </c>
    </row>
    <row r="25" spans="2:5" x14ac:dyDescent="0.25">
      <c r="B25" t="s">
        <v>37</v>
      </c>
    </row>
  </sheetData>
  <hyperlinks>
    <hyperlink ref="B7" r:id="rId1" xr:uid="{CA4EC717-110E-4B02-B6DD-6261BB7FF9E6}"/>
  </hyperlinks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3F13E-74BC-4925-B98A-BD2473B2FD97}">
  <dimension ref="A1:H16"/>
  <sheetViews>
    <sheetView showGridLines="0" tabSelected="1" workbookViewId="0">
      <selection activeCell="B3" sqref="B3"/>
    </sheetView>
  </sheetViews>
  <sheetFormatPr defaultRowHeight="13.2" x14ac:dyDescent="0.25"/>
  <cols>
    <col min="2" max="2" width="14.6640625" customWidth="1"/>
    <col min="3" max="4" width="11" bestFit="1" customWidth="1"/>
    <col min="5" max="5" width="19.109375" customWidth="1"/>
    <col min="6" max="6" width="23.33203125" customWidth="1"/>
    <col min="7" max="7" width="12.88671875" customWidth="1"/>
    <col min="8" max="8" width="27.77734375" customWidth="1"/>
  </cols>
  <sheetData>
    <row r="1" spans="1:8" x14ac:dyDescent="0.25">
      <c r="A1" s="1" t="s">
        <v>0</v>
      </c>
      <c r="B1" s="2" t="s">
        <v>1</v>
      </c>
      <c r="C1" s="2"/>
    </row>
    <row r="2" spans="1:8" x14ac:dyDescent="0.25">
      <c r="A2" s="1" t="s">
        <v>2</v>
      </c>
      <c r="B2" s="2" t="s">
        <v>79</v>
      </c>
      <c r="C2" s="2"/>
    </row>
    <row r="3" spans="1:8" x14ac:dyDescent="0.25">
      <c r="A3" s="1" t="s">
        <v>3</v>
      </c>
      <c r="B3" s="26">
        <v>45297</v>
      </c>
      <c r="C3" s="2"/>
    </row>
    <row r="5" spans="1:8" ht="14.4" x14ac:dyDescent="0.3">
      <c r="A5" s="4" t="s">
        <v>69</v>
      </c>
    </row>
    <row r="7" spans="1:8" x14ac:dyDescent="0.25">
      <c r="A7" s="19" t="s">
        <v>70</v>
      </c>
    </row>
    <row r="9" spans="1:8" ht="14.4" x14ac:dyDescent="0.3">
      <c r="A9" s="4" t="s">
        <v>80</v>
      </c>
    </row>
    <row r="11" spans="1:8" ht="13.8" thickBot="1" x14ac:dyDescent="0.3">
      <c r="B11" s="24" t="s">
        <v>73</v>
      </c>
      <c r="C11" s="25" t="s">
        <v>75</v>
      </c>
      <c r="D11" s="25" t="s">
        <v>74</v>
      </c>
      <c r="E11" s="25" t="s">
        <v>76</v>
      </c>
      <c r="F11" s="25" t="s">
        <v>78</v>
      </c>
      <c r="G11" s="25" t="s">
        <v>77</v>
      </c>
      <c r="H11" s="25" t="s">
        <v>78</v>
      </c>
    </row>
    <row r="12" spans="1:8" ht="13.8" thickTop="1" x14ac:dyDescent="0.25">
      <c r="B12" s="21">
        <v>6</v>
      </c>
      <c r="C12" s="22">
        <v>12</v>
      </c>
      <c r="D12" s="22">
        <f>72/B12</f>
        <v>12</v>
      </c>
      <c r="E12" s="23">
        <f>LN(2)/LN(1+B12*0.01)</f>
        <v>11.895661045941875</v>
      </c>
      <c r="F12" s="23" t="str">
        <f ca="1">_xlfn.FORMULATEXT(E12)</f>
        <v>=LN(2)/LN(1+B12*0.01)</v>
      </c>
      <c r="G12" s="23">
        <f>_xlfn.PDURATION(B12/100,1,2)</f>
        <v>11.895661045941875</v>
      </c>
      <c r="H12" s="22" t="str">
        <f ca="1">_xlfn.FORMULATEXT(G12)</f>
        <v>=PDURATION(B12/100,1,2)</v>
      </c>
    </row>
    <row r="13" spans="1:8" x14ac:dyDescent="0.25">
      <c r="B13" s="21">
        <v>3</v>
      </c>
      <c r="C13" s="22">
        <v>24</v>
      </c>
      <c r="D13" s="22">
        <f>72/B13</f>
        <v>24</v>
      </c>
      <c r="E13" s="23">
        <f t="shared" ref="E13:E16" si="0">LN(2)/LN(1+B13*0.01)</f>
        <v>23.449772250437736</v>
      </c>
      <c r="F13" s="23" t="str">
        <f t="shared" ref="F13:F16" ca="1" si="1">_xlfn.FORMULATEXT(E13)</f>
        <v>=LN(2)/LN(1+B13*0.01)</v>
      </c>
      <c r="G13" s="23">
        <f t="shared" ref="G13:G16" si="2">_xlfn.PDURATION(B13/100,1,2)</f>
        <v>23.449772250437736</v>
      </c>
      <c r="H13" s="22" t="str">
        <f t="shared" ref="H13:H16" ca="1" si="3">_xlfn.FORMULATEXT(G13)</f>
        <v>=PDURATION(B13/100,1,2)</v>
      </c>
    </row>
    <row r="14" spans="1:8" x14ac:dyDescent="0.25">
      <c r="B14" s="21">
        <v>2</v>
      </c>
      <c r="C14" s="22">
        <v>35</v>
      </c>
      <c r="D14" s="22">
        <f>72/B14</f>
        <v>36</v>
      </c>
      <c r="E14" s="23">
        <f t="shared" si="0"/>
        <v>35.002788781146499</v>
      </c>
      <c r="F14" s="23" t="str">
        <f t="shared" ca="1" si="1"/>
        <v>=LN(2)/LN(1+B14*0.01)</v>
      </c>
      <c r="G14" s="23">
        <f t="shared" si="2"/>
        <v>35.002788781146499</v>
      </c>
      <c r="H14" s="22" t="str">
        <f t="shared" ca="1" si="3"/>
        <v>=PDURATION(B14/100,1,2)</v>
      </c>
    </row>
    <row r="15" spans="1:8" x14ac:dyDescent="0.25">
      <c r="B15" s="21">
        <v>1.5</v>
      </c>
      <c r="C15" s="22">
        <v>47</v>
      </c>
      <c r="D15" s="22">
        <f>72/B15</f>
        <v>48</v>
      </c>
      <c r="E15" s="23">
        <f t="shared" si="0"/>
        <v>46.55552563080618</v>
      </c>
      <c r="F15" s="23" t="str">
        <f t="shared" ca="1" si="1"/>
        <v>=LN(2)/LN(1+B15*0.01)</v>
      </c>
      <c r="G15" s="23">
        <f t="shared" si="2"/>
        <v>46.55552563080618</v>
      </c>
      <c r="H15" s="22" t="str">
        <f t="shared" ca="1" si="3"/>
        <v>=PDURATION(B15/100,1,2)</v>
      </c>
    </row>
    <row r="16" spans="1:8" x14ac:dyDescent="0.25">
      <c r="B16" s="21">
        <v>1</v>
      </c>
      <c r="C16" s="22">
        <v>70</v>
      </c>
      <c r="D16" s="22">
        <f>72/B16</f>
        <v>72</v>
      </c>
      <c r="E16" s="23">
        <f t="shared" si="0"/>
        <v>69.660716893574829</v>
      </c>
      <c r="F16" s="23" t="str">
        <f t="shared" ca="1" si="1"/>
        <v>=LN(2)/LN(1+B16*0.01)</v>
      </c>
      <c r="G16" s="23">
        <f t="shared" si="2"/>
        <v>69.660716893574829</v>
      </c>
      <c r="H16" s="22" t="str">
        <f t="shared" ca="1" si="3"/>
        <v>=PDURATION(B16/100,1,2)</v>
      </c>
    </row>
  </sheetData>
  <conditionalFormatting sqref="B12:H16">
    <cfRule type="expression" dxfId="0" priority="1">
      <formula>MOD(ROW(B12)-ROW($A$11),2)</formula>
    </cfRule>
  </conditionalFormatting>
  <hyperlinks>
    <hyperlink ref="A7" r:id="rId1" xr:uid="{907EC063-7410-4EAC-A8C5-F69963110A75}"/>
  </hyperlinks>
  <pageMargins left="0.7" right="0.7" top="0.75" bottom="0.75" header="0.3" footer="0.3"/>
  <pageSetup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72385-7365-4BCE-AFD1-61166D89E7E9}">
  <dimension ref="A1:G14"/>
  <sheetViews>
    <sheetView workbookViewId="0">
      <selection activeCell="B5" sqref="B5:G16"/>
    </sheetView>
  </sheetViews>
  <sheetFormatPr defaultRowHeight="13.2" x14ac:dyDescent="0.25"/>
  <cols>
    <col min="1" max="1" width="8.88671875" customWidth="1"/>
  </cols>
  <sheetData>
    <row r="1" spans="1:7" x14ac:dyDescent="0.25">
      <c r="A1" s="1" t="s">
        <v>0</v>
      </c>
      <c r="B1" s="2" t="s">
        <v>1</v>
      </c>
      <c r="C1" s="2"/>
      <c r="D1" s="2"/>
    </row>
    <row r="2" spans="1:7" x14ac:dyDescent="0.25">
      <c r="A2" s="1" t="s">
        <v>2</v>
      </c>
      <c r="B2" s="2" t="s">
        <v>41</v>
      </c>
      <c r="C2" s="2"/>
      <c r="D2" s="2"/>
    </row>
    <row r="3" spans="1:7" x14ac:dyDescent="0.25">
      <c r="A3" s="1" t="s">
        <v>3</v>
      </c>
      <c r="B3" s="2" t="s">
        <v>40</v>
      </c>
      <c r="C3" s="2"/>
      <c r="D3" s="2"/>
    </row>
    <row r="5" spans="1:7" x14ac:dyDescent="0.25">
      <c r="B5" s="2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</row>
    <row r="6" spans="1:7" x14ac:dyDescent="0.25">
      <c r="B6">
        <v>1</v>
      </c>
      <c r="D6" t="s">
        <v>11</v>
      </c>
      <c r="F6" t="s">
        <v>8</v>
      </c>
      <c r="G6" t="e" cm="1" vm="1">
        <f t="array" aca="1" ref="G6" ca="1">ROW(A1:A3)</f>
        <v>#VALUE!</v>
      </c>
    </row>
    <row r="7" spans="1:7" x14ac:dyDescent="0.25">
      <c r="B7">
        <v>2</v>
      </c>
      <c r="D7" t="s">
        <v>12</v>
      </c>
      <c r="F7" t="s">
        <v>8</v>
      </c>
      <c r="G7" t="e" cm="1" vm="1">
        <f t="array" aca="1" ref="G7" ca="1">ROW(A2:A4)</f>
        <v>#VALUE!</v>
      </c>
    </row>
    <row r="8" spans="1:7" x14ac:dyDescent="0.25">
      <c r="B8">
        <v>3</v>
      </c>
      <c r="D8" t="s">
        <v>62</v>
      </c>
      <c r="F8" t="s">
        <v>8</v>
      </c>
      <c r="G8" t="e" cm="1" vm="1">
        <f t="array" aca="1" ref="G8" ca="1">ROW(A3:A5)</f>
        <v>#VALUE!</v>
      </c>
    </row>
    <row r="9" spans="1:7" x14ac:dyDescent="0.25">
      <c r="B9">
        <v>4</v>
      </c>
      <c r="D9" t="s">
        <v>63</v>
      </c>
      <c r="F9" t="s">
        <v>8</v>
      </c>
      <c r="G9" t="e" cm="1" vm="1">
        <f t="array" aca="1" ref="G9" ca="1">ROW(A4:A6)</f>
        <v>#VALUE!</v>
      </c>
    </row>
    <row r="10" spans="1:7" x14ac:dyDescent="0.25">
      <c r="B10">
        <v>5</v>
      </c>
      <c r="D10" t="s">
        <v>64</v>
      </c>
      <c r="F10" t="s">
        <v>8</v>
      </c>
      <c r="G10" t="e" cm="1" vm="1">
        <f t="array" aca="1" ref="G10" ca="1">ROW(A5:A7)</f>
        <v>#VALUE!</v>
      </c>
    </row>
    <row r="11" spans="1:7" x14ac:dyDescent="0.25">
      <c r="B11">
        <v>6</v>
      </c>
      <c r="D11" t="s">
        <v>65</v>
      </c>
      <c r="F11" t="s">
        <v>8</v>
      </c>
      <c r="G11" t="e" cm="1" vm="1">
        <f t="array" aca="1" ref="G11" ca="1">ROW(A6:A8)</f>
        <v>#VALUE!</v>
      </c>
    </row>
    <row r="12" spans="1:7" x14ac:dyDescent="0.25">
      <c r="B12">
        <v>7</v>
      </c>
      <c r="D12" t="s">
        <v>66</v>
      </c>
      <c r="F12" t="s">
        <v>8</v>
      </c>
      <c r="G12" t="e" cm="1" vm="1">
        <f t="array" aca="1" ref="G12" ca="1">ROW(A7:A9)</f>
        <v>#VALUE!</v>
      </c>
    </row>
    <row r="13" spans="1:7" x14ac:dyDescent="0.25">
      <c r="B13">
        <v>8</v>
      </c>
      <c r="D13" t="s">
        <v>67</v>
      </c>
      <c r="F13" t="s">
        <v>8</v>
      </c>
      <c r="G13" t="e" cm="1" vm="1">
        <f t="array" aca="1" ref="G13" ca="1">ROW(A8:A10)</f>
        <v>#VALUE!</v>
      </c>
    </row>
    <row r="14" spans="1:7" x14ac:dyDescent="0.25">
      <c r="B14">
        <v>9</v>
      </c>
      <c r="D14" t="s">
        <v>68</v>
      </c>
      <c r="F14" t="s">
        <v>8</v>
      </c>
      <c r="G14" t="e" cm="1" vm="1">
        <f t="array" aca="1" ref="G14" ca="1">ROW(A9:A11)</f>
        <v>#VALUE!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03E64-6110-43B9-B9B3-11108B8DDD37}">
  <dimension ref="A1"/>
  <sheetViews>
    <sheetView workbookViewId="0">
      <selection activeCell="B5" sqref="A1:B5"/>
    </sheetView>
  </sheetViews>
  <sheetFormatPr defaultRowHeight="13.2" x14ac:dyDescent="0.25"/>
  <cols>
    <col min="1" max="1" width="47" bestFit="1" customWidth="1"/>
    <col min="2" max="2" width="15.33203125" bestFit="1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9"/>
  <sheetViews>
    <sheetView workbookViewId="0">
      <selection activeCell="D32" sqref="D32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  <c r="D1" s="2"/>
    </row>
    <row r="2" spans="1:5" x14ac:dyDescent="0.25">
      <c r="A2" s="1" t="s">
        <v>2</v>
      </c>
      <c r="B2" s="2" t="s">
        <v>24</v>
      </c>
      <c r="C2" s="2"/>
      <c r="D2" s="2"/>
    </row>
    <row r="3" spans="1:5" x14ac:dyDescent="0.25">
      <c r="A3" s="1" t="s">
        <v>3</v>
      </c>
      <c r="B3" s="2" t="str" cm="1">
        <f t="array" aca="1" ref="B3" ca="1">HD_Date</f>
        <v>06-Jan-2024</v>
      </c>
      <c r="C3" s="2"/>
      <c r="D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06-Jan-2024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3EC7E1-304E-4D72-9BBC-971959FA0D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TimeFunction</vt:lpstr>
      <vt:lpstr>CleaningFunction</vt:lpstr>
      <vt:lpstr>_tCleaner</vt:lpstr>
      <vt:lpstr>Interest</vt:lpstr>
      <vt:lpstr>Mixed</vt:lpstr>
      <vt:lpstr>_tTrial</vt:lpstr>
      <vt:lpstr>Formats</vt:lpstr>
      <vt:lpstr>Lists</vt:lpstr>
      <vt:lpstr>TimeFunction!Print_Area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2024-01-04T17:19:27Z</cp:lastPrinted>
  <dcterms:created xsi:type="dcterms:W3CDTF">2021-09-27T12:19:57Z</dcterms:created>
  <dcterms:modified xsi:type="dcterms:W3CDTF">2024-01-06T16:07:43Z</dcterms:modified>
</cp:coreProperties>
</file>