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FE528F2-AF15-474C-ACBF-29C943B2AB52}"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fInterpolate">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 name="HD_Date">_xlfn.LET(_xlpm.dt, TODAY(),      _xlpm.y,  YEAR(_xlpm.dt),      _xlpm.m,  MONTH(_xlpm.dt),      _xlpm.d,  DAY(_xlpm.dt),      TEXT(DATE(_xlpm.y,_xlpm.m,_xlpm.d),"dd-mmm-yyyy")     )</definedName>
  </definedNames>
  <calcPr calcId="191029"/>
  <pivotCaches>
    <pivotCache cacheId="1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G69" i="7" l="1" a="1"/>
  <c r="J68" i="7"/>
  <c r="I65" i="7"/>
  <c r="I66" i="7"/>
  <c r="I64" i="7"/>
  <c r="I62" i="7"/>
  <c r="I60" i="7"/>
  <c r="J56" i="7"/>
  <c r="J55" i="7"/>
  <c r="I56" i="7"/>
  <c r="I57" i="7"/>
  <c r="J57" i="7" s="1"/>
  <c r="I55" i="7"/>
  <c r="J48" i="7"/>
  <c r="J49" i="7"/>
  <c r="J50" i="7"/>
  <c r="J51" i="7"/>
  <c r="J52" i="7"/>
  <c r="J47" i="7"/>
  <c r="I48" i="7"/>
  <c r="I49" i="7"/>
  <c r="I50" i="7"/>
  <c r="I51" i="7"/>
  <c r="I52" i="7"/>
  <c r="I47" i="7"/>
  <c r="N43" i="7"/>
  <c r="M43" i="7"/>
  <c r="L43" i="7"/>
  <c r="K43" i="7"/>
  <c r="J43" i="7"/>
  <c r="I43" i="7"/>
  <c r="I42" i="7"/>
  <c r="I41" i="7"/>
  <c r="I40" i="7"/>
  <c r="J40" i="7"/>
  <c r="K40" i="7"/>
  <c r="H40" i="7"/>
  <c r="D40" i="7"/>
  <c r="D41" i="7"/>
  <c r="D42" i="7"/>
  <c r="D43" i="7" s="1"/>
  <c r="D44" i="7" s="1"/>
  <c r="D45" i="7" s="1"/>
  <c r="D46" i="7" s="1"/>
  <c r="D47" i="7" s="1"/>
  <c r="D48" i="7" s="1"/>
  <c r="D49" i="7" s="1"/>
  <c r="D50" i="7" s="1"/>
  <c r="D39" i="7"/>
  <c r="L21" i="7" a="1"/>
  <c r="L21" i="7" s="1"/>
  <c r="C21" i="7" a="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G69" i="7" l="1"/>
  <c r="H69" i="7" a="1"/>
  <c r="H41" i="7"/>
  <c r="H42" i="7"/>
  <c r="C21" i="7"/>
  <c r="F22" i="7" a="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H69" i="7" l="1"/>
  <c r="I69" i="7" s="1" a="1"/>
  <c r="H43" i="7"/>
  <c r="H44" i="7" s="1"/>
  <c r="F22" i="7"/>
  <c r="M36" i="5"/>
  <c r="H80" i="5" a="1"/>
  <c r="H80" i="5" s="1"/>
  <c r="H97" i="5" s="1" a="1"/>
  <c r="H97" i="5" s="1"/>
  <c r="H108" i="5" s="1" a="1"/>
  <c r="F63" i="5"/>
  <c r="T43" i="5"/>
  <c r="V42" i="5" s="1"/>
  <c r="X55" i="5" a="1"/>
  <c r="X55" i="5" s="1"/>
  <c r="Y55" i="5" s="1"/>
  <c r="U48" i="5" a="1"/>
  <c r="U48" i="5" s="1"/>
  <c r="I69" i="7" l="1"/>
  <c r="J69" i="7" s="1" a="1"/>
  <c r="E47" i="7" a="1"/>
  <c r="E47" i="7" s="1"/>
  <c r="E44" i="7" a="1"/>
  <c r="E44" i="7" s="1"/>
  <c r="E46" i="7" a="1"/>
  <c r="E46" i="7" s="1"/>
  <c r="E40" i="7" a="1"/>
  <c r="E40" i="7" s="1"/>
  <c r="E41" i="7" a="1"/>
  <c r="E41" i="7" s="1"/>
  <c r="E49" i="7" a="1"/>
  <c r="E49" i="7" s="1"/>
  <c r="E42" i="7" a="1"/>
  <c r="E42" i="7" s="1"/>
  <c r="E45" i="7" a="1"/>
  <c r="E45" i="7" s="1"/>
  <c r="E43" i="7" a="1"/>
  <c r="E43" i="7" s="1"/>
  <c r="E50" i="7" a="1"/>
  <c r="E50" i="7" s="1"/>
  <c r="E39" i="7" a="1"/>
  <c r="E39" i="7" s="1"/>
  <c r="E48" i="7" a="1"/>
  <c r="E48" i="7" s="1"/>
  <c r="J116" i="5"/>
  <c r="J112" i="5"/>
  <c r="J115" i="5"/>
  <c r="J114" i="5"/>
  <c r="J113" i="5"/>
  <c r="J111" i="5"/>
  <c r="J110" i="5"/>
  <c r="J109" i="5"/>
  <c r="J117" i="5"/>
  <c r="H108" i="5"/>
  <c r="J108" i="5" s="1"/>
  <c r="V52" i="5"/>
  <c r="V51" i="5"/>
  <c r="V50" i="5"/>
  <c r="V48" i="5"/>
  <c r="V49" i="5"/>
  <c r="J69" i="7" l="1"/>
  <c r="AA48" i="5"/>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<sst xmlns="http://schemas.openxmlformats.org/spreadsheetml/2006/main" count="243" uniqueCount="42">
  <si>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</si>
  <si>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</si>
  <si>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</si>
  <si>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</si>
  <si>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</si>
  <si>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</si>
  <si>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</si>
  <si>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</si>
  <si>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</si>
  <si>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</si>
  <si>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</si>
  <si>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</si>
  <si>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</si>
  <si>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</si>
  <si>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</si>
  <si>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</si>
  <si>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</si>
  <si>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</si>
  <si>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</si>
  <si>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</si>
  <si>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</si>
  <si>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</si>
  <si>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</si>
  <si>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</si>
  <si>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</si>
  <si>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</si>
  <si>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</si>
  <si>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</si>
  <si>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</si>
  <si>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</si>
  <si>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</si>
  <si>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</si>
  <si>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</si>
  <si>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</si>
  <si>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</si>
  <si>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</si>
  <si>
    <t>A</t>
  </si>
  <si>
    <t>B</t>
  </si>
  <si>
    <t>C</t>
  </si>
  <si>
    <t>D</t>
  </si>
  <si>
    <t>E</t>
  </si>
  <si>
    <t>I am thinking that I am not going to get much more out of this drill, except for finding an alternative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</si>
</sst>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10"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
      <b/>
      <sz val="11"/>
      <color theme="1"/>
      <name val="Century Gothic"/>
      <scheme val="minor"/>
    </font>
  </fonts>
  <fills count="8">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
      <patternFill patternType="solid">
        <fgColor theme="4" tint="0.79998168889431442"/>
        <bgColor theme="4" tint="0.79998168889431442"/>
      </patternFill>
    </fill>
  </fills>
  <borders count="35">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7">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9" fillId="7" borderId="33" xfId="0" applyFont="1" applyFill="1" applyBorder="1"/>
    <xf numFmtId="0" fontId="9" fillId="7" borderId="34" xfId="0" applyFont="1" applyFill="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1"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topLeftCell="A37"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topLeftCell="A3"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E31" zoomScale="115" zoomScaleNormal="115" workbookViewId="0">
      <selection activeCell="F35" sqref="F35:L48"/>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0" t="s">
        <v>0</v>
      </c>
      <c r="C1" s="61"/>
      <c r="D1" s="62"/>
      <c r="E1" s="56"/>
      <c r="F1" s="56"/>
      <c r="G1" s="56"/>
      <c r="H1" s="56"/>
      <c r="I1" s="56"/>
      <c r="J1" s="56"/>
      <c r="K1" s="1"/>
      <c r="L1" s="60" t="s">
        <v>1</v>
      </c>
      <c r="M1" s="61"/>
      <c r="N1" s="62"/>
      <c r="O1" s="1"/>
      <c r="P1" s="1"/>
      <c r="Q1" s="63" t="s">
        <v>2</v>
      </c>
      <c r="R1" s="64"/>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D51" workbookViewId="0">
      <selection activeCell="M66" sqref="M66"/>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I21" t="s">
        <v>36</v>
      </c>
      <c r="J21">
        <v>1</v>
      </c>
      <c r="L21" t="str" cm="1">
        <f t="array" ref="L21:M23">_xlfn.DROP(I21:J25,2)</f>
        <v>C</v>
      </c>
      <c r="M21">
        <v>3</v>
      </c>
      <c r="N21" s="2"/>
      <c r="O21" s="2"/>
      <c r="P21" s="2"/>
      <c r="Q21" s="2"/>
      <c r="R21" s="2"/>
      <c r="S21" s="2"/>
      <c r="T21" s="2"/>
      <c r="U21" s="2"/>
      <c r="V21" s="2"/>
      <c r="W21" s="2"/>
      <c r="X21" s="2"/>
      <c r="Y21" s="2"/>
      <c r="Z21" s="2"/>
    </row>
    <row r="22" spans="1:26" ht="13.5" customHeight="1" x14ac:dyDescent="0.25">
      <c r="A22" s="2"/>
      <c r="B22" s="24"/>
      <c r="C22" s="14" t="str">
        <f ca="1"/>
        <v>C1</v>
      </c>
      <c r="D22" s="15">
        <f ca="1"/>
        <v>-47</v>
      </c>
      <c r="E22" s="2"/>
      <c r="F22" s="2" t="b" cm="1">
        <f t="array" aca="1" ref="F22:G33" ca="1">C22:D33=K3:L14</f>
        <v>1</v>
      </c>
      <c r="G22" s="2" t="b">
        <f ca="1"/>
        <v>1</v>
      </c>
      <c r="H22" s="2"/>
      <c r="I22" t="s">
        <v>37</v>
      </c>
      <c r="J22">
        <v>2</v>
      </c>
      <c r="L22" t="str">
        <v>D</v>
      </c>
      <c r="M22">
        <v>4</v>
      </c>
      <c r="N22" s="2"/>
      <c r="O22" s="2"/>
      <c r="P22" s="2"/>
      <c r="Q22" s="2"/>
      <c r="R22" s="2"/>
      <c r="S22" s="2"/>
      <c r="T22" s="2"/>
      <c r="U22" s="2"/>
      <c r="V22" s="2"/>
      <c r="W22" s="2"/>
      <c r="X22" s="2"/>
      <c r="Y22" s="2"/>
      <c r="Z22" s="2"/>
    </row>
    <row r="23" spans="1:26" ht="13.5" customHeight="1" x14ac:dyDescent="0.25">
      <c r="A23" s="2"/>
      <c r="B23" s="24"/>
      <c r="C23" s="14" t="str">
        <f ca="1"/>
        <v>C2</v>
      </c>
      <c r="D23" s="15">
        <f ca="1"/>
        <v>-60</v>
      </c>
      <c r="E23" s="2"/>
      <c r="F23" s="2" t="b">
        <f ca="1"/>
        <v>1</v>
      </c>
      <c r="G23" s="2" t="b">
        <f ca="1"/>
        <v>1</v>
      </c>
      <c r="H23" s="2"/>
      <c r="I23" t="s">
        <v>38</v>
      </c>
      <c r="J23">
        <v>3</v>
      </c>
      <c r="L23" t="str">
        <v>E</v>
      </c>
      <c r="M23">
        <v>5</v>
      </c>
      <c r="N23" s="2"/>
      <c r="O23" s="2"/>
      <c r="P23" s="2"/>
      <c r="Q23" s="2"/>
      <c r="R23" s="2"/>
      <c r="S23" s="2"/>
      <c r="T23" s="2"/>
      <c r="U23" s="2"/>
      <c r="V23" s="2"/>
      <c r="W23" s="2"/>
      <c r="X23" s="2"/>
      <c r="Y23" s="2"/>
      <c r="Z23" s="2"/>
    </row>
    <row r="24" spans="1:26" ht="13.5" customHeight="1" x14ac:dyDescent="0.25">
      <c r="A24" s="2"/>
      <c r="B24" s="24"/>
      <c r="C24" s="14" t="str">
        <f ca="1"/>
        <v>C3</v>
      </c>
      <c r="D24" s="15">
        <f ca="1"/>
        <v>-46.429487179487182</v>
      </c>
      <c r="E24" s="2"/>
      <c r="F24" s="2" t="b">
        <f ca="1"/>
        <v>1</v>
      </c>
      <c r="G24" s="2" t="b">
        <f ca="1"/>
        <v>1</v>
      </c>
      <c r="H24" s="2"/>
      <c r="I24" t="s">
        <v>39</v>
      </c>
      <c r="J24">
        <v>4</v>
      </c>
      <c r="N24" s="2"/>
      <c r="T24" s="2"/>
      <c r="U24" s="2"/>
      <c r="V24" s="2"/>
      <c r="W24" s="2"/>
      <c r="X24" s="2"/>
      <c r="Y24" s="2"/>
      <c r="Z24" s="2"/>
    </row>
    <row r="25" spans="1:26" ht="13.5" customHeight="1" x14ac:dyDescent="0.25">
      <c r="A25" s="2"/>
      <c r="B25" s="24"/>
      <c r="C25" s="14" t="str">
        <f ca="1"/>
        <v>C4</v>
      </c>
      <c r="D25" s="15">
        <f ca="1"/>
        <v>-40</v>
      </c>
      <c r="E25" s="2"/>
      <c r="F25" s="2" t="b">
        <f ca="1"/>
        <v>1</v>
      </c>
      <c r="G25" s="2" t="b">
        <f ca="1"/>
        <v>1</v>
      </c>
      <c r="H25" s="2"/>
      <c r="I25" t="s">
        <v>40</v>
      </c>
      <c r="J25">
        <v>5</v>
      </c>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14" t="str">
        <f ca="1"/>
        <v>C5</v>
      </c>
      <c r="D26" s="15">
        <f ca="1"/>
        <v>-47.81283422459893</v>
      </c>
      <c r="E26" s="2"/>
      <c r="F26" s="2" t="b">
        <f ca="1"/>
        <v>1</v>
      </c>
      <c r="G26" s="2" t="b">
        <f ca="1"/>
        <v>1</v>
      </c>
      <c r="H26" s="2"/>
      <c r="N26" s="2"/>
      <c r="P26" s="55">
        <v>60</v>
      </c>
      <c r="Q26" s="55">
        <v>52</v>
      </c>
      <c r="R26" s="55">
        <v>26</v>
      </c>
      <c r="S26" s="55">
        <v>23</v>
      </c>
      <c r="T26" s="55">
        <v>11</v>
      </c>
      <c r="U26" s="2"/>
      <c r="V26" s="2"/>
      <c r="W26" s="2"/>
      <c r="X26" s="2"/>
      <c r="Y26" s="2"/>
      <c r="Z26" s="2"/>
    </row>
    <row r="27" spans="1:26" ht="13.5" customHeight="1" x14ac:dyDescent="0.25">
      <c r="A27" s="2"/>
      <c r="B27" s="24"/>
      <c r="C27" s="14" t="str">
        <f ca="1"/>
        <v>C6</v>
      </c>
      <c r="D27" s="15">
        <f ca="1"/>
        <v>-38</v>
      </c>
      <c r="E27" s="2"/>
      <c r="F27" s="2" t="b">
        <f ca="1"/>
        <v>1</v>
      </c>
      <c r="G27" s="2" t="b">
        <f ca="1"/>
        <v>1</v>
      </c>
      <c r="H27" s="2"/>
      <c r="N27" s="2"/>
      <c r="P27" s="55">
        <v>63</v>
      </c>
      <c r="Q27" s="55">
        <v>55</v>
      </c>
      <c r="R27" s="55">
        <v>29</v>
      </c>
      <c r="S27" s="55">
        <v>26</v>
      </c>
      <c r="T27" s="55">
        <v>14</v>
      </c>
      <c r="U27" s="2"/>
      <c r="V27" s="2"/>
      <c r="W27" s="2"/>
      <c r="X27" s="2"/>
      <c r="Y27" s="2"/>
      <c r="Z27" s="2"/>
    </row>
    <row r="28" spans="1:26" ht="13.5" customHeight="1" x14ac:dyDescent="0.25">
      <c r="A28" s="2"/>
      <c r="B28" s="24"/>
      <c r="C28" s="14" t="str">
        <f ca="1"/>
        <v>C7</v>
      </c>
      <c r="D28" s="15">
        <f ca="1"/>
        <v>-43</v>
      </c>
      <c r="E28" s="2"/>
      <c r="F28" s="2" t="b">
        <f ca="1"/>
        <v>1</v>
      </c>
      <c r="G28" s="2" t="b">
        <f ca="1"/>
        <v>1</v>
      </c>
      <c r="H28" s="2"/>
      <c r="N28" s="2"/>
      <c r="P28" s="55">
        <v>77</v>
      </c>
      <c r="Q28" s="55">
        <v>69</v>
      </c>
      <c r="R28" s="55">
        <v>43</v>
      </c>
      <c r="S28" s="55">
        <v>40</v>
      </c>
      <c r="T28" s="55">
        <v>28</v>
      </c>
      <c r="U28" s="2"/>
      <c r="V28" s="2"/>
      <c r="W28" s="2"/>
      <c r="X28" s="2"/>
      <c r="Y28" s="2"/>
      <c r="Z28" s="2"/>
    </row>
    <row r="29" spans="1:26" ht="13.5" customHeight="1" x14ac:dyDescent="0.25">
      <c r="A29" s="2"/>
      <c r="B29" s="24"/>
      <c r="C29" s="14" t="str">
        <f ca="1"/>
        <v>C8</v>
      </c>
      <c r="D29" s="15">
        <f ca="1"/>
        <v>-49</v>
      </c>
      <c r="E29" s="2"/>
      <c r="F29" s="2" t="b">
        <f ca="1"/>
        <v>1</v>
      </c>
      <c r="G29" s="2" t="b">
        <f ca="1"/>
        <v>1</v>
      </c>
      <c r="H29" s="2"/>
      <c r="N29" s="2"/>
      <c r="P29" s="55">
        <v>86</v>
      </c>
      <c r="Q29" s="55">
        <v>78</v>
      </c>
      <c r="R29" s="55">
        <v>52</v>
      </c>
      <c r="S29" s="55">
        <v>49</v>
      </c>
      <c r="T29" s="55">
        <v>37</v>
      </c>
      <c r="U29" s="2"/>
      <c r="V29" s="2"/>
      <c r="W29" s="2"/>
      <c r="X29" s="2"/>
      <c r="Y29" s="2"/>
      <c r="Z29" s="2"/>
    </row>
    <row r="30" spans="1:26" ht="13.5" customHeight="1" x14ac:dyDescent="0.25">
      <c r="A30" s="2"/>
      <c r="B30" s="24"/>
      <c r="C30" s="14" t="str">
        <f ca="1"/>
        <v>C9</v>
      </c>
      <c r="D30" s="15">
        <f ca="1"/>
        <v>-57</v>
      </c>
      <c r="E30" s="2"/>
      <c r="F30" s="2" t="b">
        <f ca="1"/>
        <v>1</v>
      </c>
      <c r="G30" s="2" t="b">
        <f ca="1"/>
        <v>1</v>
      </c>
      <c r="H30" s="2"/>
      <c r="N30" s="2"/>
      <c r="P30" s="55">
        <v>87</v>
      </c>
      <c r="Q30" s="55">
        <v>79</v>
      </c>
      <c r="R30" s="55">
        <v>53</v>
      </c>
      <c r="S30" s="55">
        <v>50</v>
      </c>
      <c r="T30" s="55">
        <v>38</v>
      </c>
      <c r="U30" s="2"/>
      <c r="V30" s="2"/>
      <c r="W30" s="2"/>
      <c r="X30" s="2"/>
      <c r="Y30" s="2"/>
      <c r="Z30" s="2"/>
    </row>
    <row r="31" spans="1:26" ht="13.5" customHeight="1" x14ac:dyDescent="0.25">
      <c r="A31" s="2"/>
      <c r="B31" s="24"/>
      <c r="C31" s="14" t="str">
        <f ca="1"/>
        <v>C10</v>
      </c>
      <c r="D31" s="15">
        <f ca="1"/>
        <v>-70</v>
      </c>
      <c r="E31" s="2"/>
      <c r="F31" s="2" t="b">
        <f ca="1"/>
        <v>1</v>
      </c>
      <c r="G31" s="2" t="b">
        <f ca="1"/>
        <v>1</v>
      </c>
      <c r="H31" s="2"/>
      <c r="N31" s="2"/>
      <c r="P31" s="55">
        <v>92</v>
      </c>
      <c r="Q31" s="55">
        <v>84</v>
      </c>
      <c r="R31" s="55">
        <v>58</v>
      </c>
      <c r="S31" s="55">
        <v>55</v>
      </c>
      <c r="T31" s="55">
        <v>43</v>
      </c>
      <c r="U31" s="2"/>
      <c r="V31" s="2"/>
      <c r="W31" s="2"/>
      <c r="X31" s="2"/>
      <c r="Y31" s="2"/>
      <c r="Z31" s="2"/>
    </row>
    <row r="32" spans="1:26" ht="13.5" customHeight="1" x14ac:dyDescent="0.25">
      <c r="A32" s="2"/>
      <c r="B32" s="24"/>
      <c r="C32" s="14" t="str">
        <f ca="1"/>
        <v>C11</v>
      </c>
      <c r="D32" s="15" t="str">
        <f ca="1"/>
        <v>NP</v>
      </c>
      <c r="E32" s="2"/>
      <c r="F32" s="2" t="b">
        <f ca="1"/>
        <v>1</v>
      </c>
      <c r="G32" s="2" t="b">
        <f ca="1"/>
        <v>1</v>
      </c>
      <c r="H32" s="2"/>
      <c r="N32" s="2"/>
      <c r="P32" s="55">
        <v>98</v>
      </c>
      <c r="Q32" s="55">
        <v>90</v>
      </c>
      <c r="R32" s="55">
        <v>64</v>
      </c>
      <c r="S32" s="55">
        <v>61</v>
      </c>
      <c r="T32" s="55">
        <v>49</v>
      </c>
      <c r="U32" s="2"/>
      <c r="V32" s="2"/>
      <c r="W32" s="2"/>
      <c r="X32" s="2"/>
      <c r="Y32" s="2"/>
      <c r="Z32" s="2"/>
    </row>
    <row r="33" spans="1:26" ht="13.5" customHeight="1" x14ac:dyDescent="0.25">
      <c r="A33" s="2"/>
      <c r="B33" s="24"/>
      <c r="C33" s="22" t="str">
        <f ca="1"/>
        <v>C12</v>
      </c>
      <c r="D33" s="23" t="str">
        <f ca="1"/>
        <v>NP</v>
      </c>
      <c r="E33" s="2"/>
      <c r="F33" s="2" t="b">
        <f ca="1"/>
        <v>1</v>
      </c>
      <c r="G33" s="2" t="b">
        <f ca="1"/>
        <v>1</v>
      </c>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59" t="s">
        <v>41</v>
      </c>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I38" s="2"/>
      <c r="J38" s="2"/>
      <c r="K38" s="2"/>
      <c r="L38" s="2"/>
      <c r="M38" s="2"/>
      <c r="N38" s="2"/>
      <c r="O38" s="2"/>
      <c r="P38" s="2"/>
      <c r="Q38" s="2"/>
      <c r="R38" s="2"/>
      <c r="S38" s="2"/>
      <c r="T38" s="2"/>
      <c r="U38" s="2"/>
      <c r="V38" s="2"/>
      <c r="W38" s="2"/>
      <c r="X38" s="2"/>
      <c r="Y38" s="2"/>
      <c r="Z38" s="2"/>
    </row>
    <row r="39" spans="1:26" ht="13.5" customHeight="1" x14ac:dyDescent="0.25">
      <c r="A39" s="2"/>
      <c r="B39" s="24"/>
      <c r="C39" s="24">
        <v>1</v>
      </c>
      <c r="D39" s="41">
        <f>D3+D38</f>
        <v>120</v>
      </c>
      <c r="E39" s="2" cm="1">
        <f t="array" ref="E39">fInterpolate(D39,$H$39:$H$44,$G$39:$G$44)</f>
        <v>0.2</v>
      </c>
      <c r="F39">
        <v>0</v>
      </c>
      <c r="G39" s="2">
        <v>0</v>
      </c>
      <c r="H39" s="2">
        <v>0</v>
      </c>
      <c r="J39" s="2"/>
      <c r="K39" s="2"/>
      <c r="L39" s="2"/>
      <c r="M39" s="2"/>
      <c r="N39" s="2"/>
      <c r="O39" s="2"/>
      <c r="P39" s="2"/>
      <c r="Q39" s="2"/>
      <c r="R39" s="2"/>
      <c r="S39" s="2"/>
      <c r="T39" s="2"/>
      <c r="U39" s="2"/>
      <c r="V39" s="2"/>
      <c r="W39" s="2"/>
      <c r="X39" s="2"/>
      <c r="Y39" s="2"/>
      <c r="Z39" s="2"/>
    </row>
    <row r="40" spans="1:26" ht="13.5" customHeight="1" x14ac:dyDescent="0.25">
      <c r="A40" s="2"/>
      <c r="B40" s="24"/>
      <c r="C40" s="24">
        <v>2</v>
      </c>
      <c r="D40" s="41">
        <f t="shared" ref="D40:D50" si="0">D4+D39</f>
        <v>476</v>
      </c>
      <c r="E40" s="2" cm="1">
        <f t="array" ref="E40">fInterpolate(D40,$H$39:$H$44,$G$39:$G$44)</f>
        <v>0.79333333333333333</v>
      </c>
      <c r="F40">
        <v>600</v>
      </c>
      <c r="G40" s="2">
        <v>1</v>
      </c>
      <c r="H40" s="41">
        <f>H3+H39</f>
        <v>600</v>
      </c>
      <c r="I40" s="41">
        <f>E39*F40</f>
        <v>120</v>
      </c>
      <c r="J40" s="41">
        <f>F40*(E40-E39)</f>
        <v>355.99999999999994</v>
      </c>
      <c r="K40" s="41">
        <f>(1-E40)*F40</f>
        <v>124</v>
      </c>
      <c r="L40" s="2"/>
      <c r="M40" s="2"/>
      <c r="N40" s="2"/>
      <c r="O40" s="2"/>
      <c r="P40" s="2"/>
      <c r="Q40" s="2"/>
      <c r="R40" s="2"/>
      <c r="S40" s="2"/>
      <c r="T40" s="2"/>
      <c r="U40" s="2"/>
      <c r="V40" s="2"/>
      <c r="W40" s="2"/>
      <c r="X40" s="2"/>
      <c r="Y40" s="2"/>
      <c r="Z40" s="2"/>
    </row>
    <row r="41" spans="1:26" ht="13.5" customHeight="1" x14ac:dyDescent="0.25">
      <c r="A41" s="2"/>
      <c r="B41" s="24"/>
      <c r="C41" s="24">
        <v>3</v>
      </c>
      <c r="D41" s="41">
        <f t="shared" si="0"/>
        <v>788</v>
      </c>
      <c r="E41" s="2" cm="1">
        <f t="array" ref="E41">fInterpolate(D41,$H$39:$H$44,$G$39:$G$44)</f>
        <v>3.0325000000000002</v>
      </c>
      <c r="F41">
        <v>50</v>
      </c>
      <c r="G41" s="2">
        <v>2</v>
      </c>
      <c r="H41" s="41">
        <f>H4+H40</f>
        <v>650</v>
      </c>
      <c r="I41" s="41">
        <f>(2-1)*F41</f>
        <v>50</v>
      </c>
      <c r="J41" s="41"/>
      <c r="K41" s="41"/>
      <c r="L41" s="41"/>
      <c r="M41" s="41"/>
      <c r="N41" s="41"/>
      <c r="O41" s="2"/>
      <c r="P41" s="2"/>
      <c r="Q41" s="2"/>
      <c r="R41" s="2"/>
      <c r="S41" s="2"/>
      <c r="T41" s="2"/>
      <c r="U41" s="2"/>
      <c r="V41" s="2"/>
      <c r="W41" s="2"/>
      <c r="X41" s="2"/>
      <c r="Y41" s="2"/>
      <c r="Z41" s="2"/>
    </row>
    <row r="42" spans="1:26" ht="13.5" customHeight="1" x14ac:dyDescent="0.25">
      <c r="A42" s="2"/>
      <c r="B42" s="24"/>
      <c r="C42" s="24">
        <v>4</v>
      </c>
      <c r="D42" s="41">
        <f t="shared" si="0"/>
        <v>1225</v>
      </c>
      <c r="E42" s="2" cm="1">
        <f t="array" ref="E42">fInterpolate(D42,$H$39:$H$44,$G$39:$G$44)</f>
        <v>3.5787499999999999</v>
      </c>
      <c r="F42">
        <v>112</v>
      </c>
      <c r="G42" s="2">
        <v>3</v>
      </c>
      <c r="H42" s="41">
        <f>H5+H41</f>
        <v>762</v>
      </c>
      <c r="I42" s="41">
        <f>(3-2)*F42</f>
        <v>112</v>
      </c>
      <c r="J42" s="41"/>
      <c r="K42" s="41"/>
      <c r="L42" s="41"/>
      <c r="M42" s="41"/>
      <c r="N42" s="41"/>
      <c r="P42" s="65" t="s">
        <v>31</v>
      </c>
      <c r="Q42" s="65">
        <v>-1</v>
      </c>
      <c r="R42" s="65">
        <v>1</v>
      </c>
      <c r="S42" s="65">
        <v>2</v>
      </c>
      <c r="T42" s="65">
        <v>3</v>
      </c>
      <c r="U42" s="65">
        <v>4</v>
      </c>
      <c r="V42" s="65">
        <v>5</v>
      </c>
      <c r="W42" s="2"/>
      <c r="X42" s="2"/>
      <c r="Y42" s="2"/>
      <c r="Z42" s="2"/>
    </row>
    <row r="43" spans="1:26" ht="13.5" customHeight="1" x14ac:dyDescent="0.25">
      <c r="A43" s="2"/>
      <c r="B43" s="24"/>
      <c r="C43" s="24">
        <v>5</v>
      </c>
      <c r="D43" s="41">
        <f t="shared" si="0"/>
        <v>1599</v>
      </c>
      <c r="E43" s="2" cm="1">
        <f t="array" ref="E43">fInterpolate(D43,$H$39:$H$44,$G$39:$G$44)</f>
        <v>4.0205555555555552</v>
      </c>
      <c r="F43">
        <v>800</v>
      </c>
      <c r="G43" s="2">
        <v>4</v>
      </c>
      <c r="H43" s="41">
        <f>H6+H42</f>
        <v>1562</v>
      </c>
      <c r="I43" s="41">
        <f>(4-E42)*F43</f>
        <v>337.00000000000011</v>
      </c>
      <c r="J43" s="41">
        <f>(E43-4)*F44</f>
        <v>36.999999999999389</v>
      </c>
      <c r="K43" s="41">
        <f>(E44-E43)*F44</f>
        <v>258.00000000000034</v>
      </c>
      <c r="L43" s="41">
        <f>(E46-E45)*F44</f>
        <v>417.99999999999977</v>
      </c>
      <c r="M43" s="41">
        <f>(E47-E46)*F44</f>
        <v>308.00000000000017</v>
      </c>
      <c r="N43" s="41">
        <f>(E48-E47)*F44</f>
        <v>410.00000000000011</v>
      </c>
      <c r="P43">
        <v>1</v>
      </c>
      <c r="R43">
        <v>120</v>
      </c>
      <c r="W43" s="2"/>
      <c r="X43" s="2"/>
      <c r="Y43" s="2"/>
      <c r="Z43" s="2"/>
    </row>
    <row r="44" spans="1:26" ht="13.5" customHeight="1" x14ac:dyDescent="0.25">
      <c r="A44" s="2"/>
      <c r="B44" s="24"/>
      <c r="C44" s="24">
        <v>6</v>
      </c>
      <c r="D44" s="41">
        <f t="shared" si="0"/>
        <v>1857</v>
      </c>
      <c r="E44" s="2" cm="1">
        <f t="array" ref="E44">fInterpolate(D44,$H$39:$H$44,$G$39:$G$44)</f>
        <v>4.1638888888888888</v>
      </c>
      <c r="F44" s="2">
        <v>1800</v>
      </c>
      <c r="G44" s="2">
        <v>5</v>
      </c>
      <c r="H44" s="41">
        <f>H7+H43</f>
        <v>3362</v>
      </c>
      <c r="I44" s="48"/>
      <c r="J44" s="2"/>
      <c r="K44" s="2"/>
      <c r="L44" s="2"/>
      <c r="M44" s="2"/>
      <c r="P44">
        <v>2</v>
      </c>
      <c r="R44">
        <v>356</v>
      </c>
      <c r="W44" s="2"/>
      <c r="X44" s="2"/>
      <c r="Y44" s="2"/>
      <c r="Z44" s="2"/>
    </row>
    <row r="45" spans="1:26" ht="13.5" customHeight="1" x14ac:dyDescent="0.25">
      <c r="A45" s="2"/>
      <c r="B45" s="24"/>
      <c r="C45" s="24">
        <v>7</v>
      </c>
      <c r="D45" s="41">
        <f t="shared" si="0"/>
        <v>2226</v>
      </c>
      <c r="E45" s="2" cm="1">
        <f t="array" ref="E45">fInterpolate(D45,$H$39:$H$44,$G$39:$G$44)</f>
        <v>4.3688888888888888</v>
      </c>
      <c r="F45" s="2"/>
      <c r="G45" s="2"/>
      <c r="H45" s="2"/>
      <c r="I45" s="2"/>
      <c r="J45" s="2"/>
      <c r="K45" s="2"/>
      <c r="L45" s="2"/>
      <c r="M45" s="2"/>
      <c r="P45">
        <v>3</v>
      </c>
      <c r="R45">
        <v>124</v>
      </c>
      <c r="S45">
        <v>50</v>
      </c>
      <c r="T45">
        <v>112</v>
      </c>
      <c r="U45">
        <v>26</v>
      </c>
      <c r="W45" s="2"/>
      <c r="X45" s="2"/>
      <c r="Y45" s="2"/>
      <c r="Z45" s="2"/>
    </row>
    <row r="46" spans="1:26" ht="13.5" customHeight="1" x14ac:dyDescent="0.25">
      <c r="A46" s="2"/>
      <c r="B46" s="24"/>
      <c r="C46" s="24">
        <v>8</v>
      </c>
      <c r="D46" s="41">
        <f t="shared" si="0"/>
        <v>2644</v>
      </c>
      <c r="E46" s="2" cm="1">
        <f t="array" ref="E46">fInterpolate(D46,$H$39:$H$44,$G$39:$G$44)</f>
        <v>4.6011111111111109</v>
      </c>
      <c r="F46" s="2"/>
      <c r="G46" s="2"/>
      <c r="H46" s="2"/>
      <c r="I46" s="2"/>
      <c r="J46" s="2"/>
      <c r="K46" s="2"/>
      <c r="L46" s="2"/>
      <c r="M46" s="2"/>
      <c r="P46">
        <v>4</v>
      </c>
      <c r="U46">
        <v>437</v>
      </c>
      <c r="W46" s="2"/>
      <c r="X46" s="2"/>
      <c r="Y46" s="2"/>
      <c r="Z46" s="2"/>
    </row>
    <row r="47" spans="1:26" ht="13.5" customHeight="1" x14ac:dyDescent="0.25">
      <c r="A47" s="2"/>
      <c r="B47" s="24"/>
      <c r="C47" s="24">
        <v>9</v>
      </c>
      <c r="D47" s="41">
        <f t="shared" si="0"/>
        <v>2952</v>
      </c>
      <c r="E47" s="2" cm="1">
        <f t="array" ref="E47">fInterpolate(D47,$H$39:$H$44,$G$39:$G$44)</f>
        <v>4.7722222222222221</v>
      </c>
      <c r="F47" s="2"/>
      <c r="G47" s="2">
        <v>4</v>
      </c>
      <c r="H47" s="2">
        <v>4.0205555555555552</v>
      </c>
      <c r="I47" s="2">
        <f>H47-G47</f>
        <v>2.0555555555555216E-2</v>
      </c>
      <c r="J47" s="2">
        <f>$F$44*I47</f>
        <v>36.999999999999389</v>
      </c>
      <c r="K47" s="2"/>
      <c r="L47" s="2"/>
      <c r="M47" s="2"/>
      <c r="P47">
        <v>5</v>
      </c>
      <c r="U47">
        <v>337</v>
      </c>
      <c r="V47">
        <v>37</v>
      </c>
      <c r="W47" s="2"/>
      <c r="X47" s="2"/>
      <c r="Y47" s="2"/>
      <c r="Z47" s="2"/>
    </row>
    <row r="48" spans="1:26" ht="13.5" customHeight="1" x14ac:dyDescent="0.25">
      <c r="A48" s="2"/>
      <c r="B48" s="24"/>
      <c r="C48" s="24">
        <v>10</v>
      </c>
      <c r="D48" s="41">
        <f t="shared" si="0"/>
        <v>3362</v>
      </c>
      <c r="E48" s="2" cm="1">
        <f t="array" ref="E48">fInterpolate(D48,$H$39:$H$44,$G$39:$G$44)</f>
        <v>5</v>
      </c>
      <c r="F48" s="2"/>
      <c r="G48" s="2">
        <v>4.0205555555555552</v>
      </c>
      <c r="H48" s="2">
        <v>4.1638888888888888</v>
      </c>
      <c r="I48" s="2">
        <f t="shared" ref="I48:I52" si="1">H48-G48</f>
        <v>0.14333333333333353</v>
      </c>
      <c r="J48" s="2">
        <f t="shared" ref="J48:J52" si="2">$F$44*I48</f>
        <v>258.00000000000034</v>
      </c>
      <c r="K48" s="2"/>
      <c r="L48" s="2"/>
      <c r="M48" s="2"/>
      <c r="P48">
        <v>6</v>
      </c>
      <c r="V48">
        <v>258</v>
      </c>
      <c r="W48" s="2"/>
      <c r="X48" s="2"/>
      <c r="Y48" s="2"/>
      <c r="Z48" s="2"/>
    </row>
    <row r="49" spans="1:26" ht="13.5" customHeight="1" x14ac:dyDescent="0.25">
      <c r="A49" s="2"/>
      <c r="B49" s="24"/>
      <c r="C49" s="24">
        <v>11</v>
      </c>
      <c r="D49" s="41">
        <f t="shared" si="0"/>
        <v>3853</v>
      </c>
      <c r="E49" s="2" t="e" cm="1">
        <f t="array" ref="E49">fInterpolate(D49,$H$39:$H$44,$G$39:$G$44)</f>
        <v>#N/A</v>
      </c>
      <c r="F49" s="2"/>
      <c r="G49" s="2">
        <v>4.1638888888888888</v>
      </c>
      <c r="H49" s="2">
        <v>4.3688888888888888</v>
      </c>
      <c r="I49" s="2">
        <f t="shared" si="1"/>
        <v>0.20500000000000007</v>
      </c>
      <c r="J49" s="2">
        <f t="shared" si="2"/>
        <v>369.00000000000011</v>
      </c>
      <c r="K49" s="2"/>
      <c r="L49" s="2"/>
      <c r="M49" s="2"/>
      <c r="P49">
        <v>7</v>
      </c>
      <c r="V49">
        <v>369</v>
      </c>
      <c r="W49" s="2"/>
      <c r="X49" s="2"/>
      <c r="Y49" s="2"/>
      <c r="Z49" s="2"/>
    </row>
    <row r="50" spans="1:26" ht="13.5" customHeight="1" x14ac:dyDescent="0.25">
      <c r="A50" s="2"/>
      <c r="B50" s="24"/>
      <c r="C50" s="24">
        <v>12</v>
      </c>
      <c r="D50" s="41">
        <f t="shared" si="0"/>
        <v>3903</v>
      </c>
      <c r="E50" s="2" t="e" cm="1">
        <f t="array" ref="E50">fInterpolate(D50,$H$39:$H$44,$G$39:$G$44)</f>
        <v>#N/A</v>
      </c>
      <c r="F50" s="2"/>
      <c r="G50" s="2">
        <v>4.3688888888888888</v>
      </c>
      <c r="H50" s="2">
        <v>4.6011111111111109</v>
      </c>
      <c r="I50" s="2">
        <f t="shared" si="1"/>
        <v>0.23222222222222211</v>
      </c>
      <c r="J50" s="2">
        <f t="shared" si="2"/>
        <v>417.99999999999977</v>
      </c>
      <c r="K50" s="2"/>
      <c r="L50" s="2"/>
      <c r="M50" s="2"/>
      <c r="P50">
        <v>8</v>
      </c>
      <c r="V50">
        <v>418</v>
      </c>
      <c r="W50" s="2"/>
      <c r="X50" s="2"/>
      <c r="Y50" s="2"/>
      <c r="Z50" s="2"/>
    </row>
    <row r="51" spans="1:26" ht="13.5" customHeight="1" x14ac:dyDescent="0.25">
      <c r="A51" s="2"/>
      <c r="B51" s="24"/>
      <c r="C51" s="24"/>
      <c r="D51" s="2"/>
      <c r="E51" s="2"/>
      <c r="F51" s="2"/>
      <c r="G51" s="2">
        <v>4.6011111111111109</v>
      </c>
      <c r="H51" s="2">
        <v>4.7722222222222221</v>
      </c>
      <c r="I51" s="2">
        <f t="shared" si="1"/>
        <v>0.17111111111111121</v>
      </c>
      <c r="J51" s="2">
        <f t="shared" si="2"/>
        <v>308.00000000000017</v>
      </c>
      <c r="K51" s="2"/>
      <c r="L51" s="2"/>
      <c r="M51" s="2"/>
      <c r="P51">
        <v>9</v>
      </c>
      <c r="V51">
        <v>308</v>
      </c>
      <c r="W51" s="2"/>
      <c r="X51" s="2"/>
      <c r="Y51" s="2"/>
      <c r="Z51" s="2"/>
    </row>
    <row r="52" spans="1:26" ht="13.5" customHeight="1" x14ac:dyDescent="0.25">
      <c r="A52" s="2"/>
      <c r="B52" s="24"/>
      <c r="C52" s="24"/>
      <c r="D52" s="2"/>
      <c r="E52" s="2"/>
      <c r="F52" s="2"/>
      <c r="G52" s="2">
        <v>4.7722222222222221</v>
      </c>
      <c r="H52" s="2">
        <v>5</v>
      </c>
      <c r="I52" s="2">
        <f t="shared" si="1"/>
        <v>0.22777777777777786</v>
      </c>
      <c r="J52" s="2">
        <f t="shared" si="2"/>
        <v>410.00000000000011</v>
      </c>
      <c r="K52" s="2"/>
      <c r="L52" s="2"/>
      <c r="M52" s="2"/>
      <c r="P52">
        <v>10</v>
      </c>
      <c r="V52">
        <v>410</v>
      </c>
      <c r="W52" s="2"/>
      <c r="X52" s="2"/>
      <c r="Y52" s="2"/>
      <c r="Z52" s="2"/>
    </row>
    <row r="53" spans="1:26" ht="13.5" customHeight="1" x14ac:dyDescent="0.25">
      <c r="A53" s="2"/>
      <c r="B53" s="24"/>
      <c r="C53" s="24"/>
      <c r="D53" s="2"/>
      <c r="E53" s="2"/>
      <c r="F53" s="2"/>
      <c r="G53" s="2">
        <v>5</v>
      </c>
      <c r="H53" s="2"/>
      <c r="I53" s="2"/>
      <c r="J53" s="2"/>
      <c r="K53" s="2"/>
      <c r="L53" s="2"/>
      <c r="M53" s="2"/>
      <c r="P53">
        <v>11</v>
      </c>
      <c r="Q53">
        <v>491</v>
      </c>
      <c r="W53" s="2"/>
      <c r="X53" s="2"/>
      <c r="Y53" s="2"/>
      <c r="Z53" s="2"/>
    </row>
    <row r="54" spans="1:26" ht="13.5" customHeight="1" x14ac:dyDescent="0.25">
      <c r="A54" s="2"/>
      <c r="B54" s="24"/>
      <c r="C54" s="24"/>
      <c r="D54" s="2"/>
      <c r="E54" s="2"/>
      <c r="F54" s="2"/>
      <c r="G54" s="2"/>
      <c r="H54" s="2"/>
      <c r="I54" s="2"/>
      <c r="J54" s="2"/>
      <c r="K54" s="2"/>
      <c r="L54" s="2"/>
      <c r="M54" s="2"/>
      <c r="P54">
        <v>12</v>
      </c>
      <c r="Q54">
        <v>50</v>
      </c>
      <c r="W54" s="2"/>
      <c r="X54" s="2"/>
      <c r="Y54" s="2"/>
      <c r="Z54" s="2"/>
    </row>
    <row r="55" spans="1:26" ht="13.5" customHeight="1" x14ac:dyDescent="0.25">
      <c r="A55" s="2"/>
      <c r="B55" s="24"/>
      <c r="C55" s="24"/>
      <c r="D55" s="2"/>
      <c r="E55" s="2"/>
      <c r="F55" s="2"/>
      <c r="G55" s="2">
        <v>3</v>
      </c>
      <c r="H55" s="2">
        <v>3.0325000000000002</v>
      </c>
      <c r="I55" s="2">
        <f>H55-G55</f>
        <v>3.2500000000000195E-2</v>
      </c>
      <c r="J55" s="2">
        <f>I55*$F$43</f>
        <v>26.000000000000156</v>
      </c>
      <c r="K55" s="2"/>
      <c r="L55" s="2"/>
      <c r="M55" s="2"/>
      <c r="P55" s="66" t="s">
        <v>32</v>
      </c>
      <c r="Q55" s="66">
        <v>541</v>
      </c>
      <c r="R55" s="66">
        <v>600</v>
      </c>
      <c r="S55" s="66">
        <v>50</v>
      </c>
      <c r="T55" s="66">
        <v>112</v>
      </c>
      <c r="U55" s="66">
        <v>800</v>
      </c>
      <c r="V55" s="66">
        <v>1800</v>
      </c>
      <c r="W55" s="2"/>
      <c r="X55" s="2"/>
      <c r="Y55" s="2"/>
      <c r="Z55" s="2"/>
    </row>
    <row r="56" spans="1:26" ht="13.5" customHeight="1" x14ac:dyDescent="0.25">
      <c r="A56" s="2"/>
      <c r="B56" s="24"/>
      <c r="C56" s="24"/>
      <c r="D56" s="2"/>
      <c r="E56" s="2"/>
      <c r="F56" s="2"/>
      <c r="G56" s="2">
        <v>3.0325000000000002</v>
      </c>
      <c r="H56" s="2">
        <v>3.5787499999999999</v>
      </c>
      <c r="I56" s="2">
        <f t="shared" ref="I56:I57" si="3">H56-G56</f>
        <v>0.54624999999999968</v>
      </c>
      <c r="J56" s="2">
        <f t="shared" ref="J56:J58" si="4">I56*$F$43</f>
        <v>436.99999999999977</v>
      </c>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v>3.5787499999999999</v>
      </c>
      <c r="H57" s="2">
        <v>4</v>
      </c>
      <c r="I57" s="2">
        <f t="shared" si="3"/>
        <v>0.42125000000000012</v>
      </c>
      <c r="J57" s="2">
        <f t="shared" si="4"/>
        <v>337.00000000000011</v>
      </c>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v>4.0205555555555552</v>
      </c>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v>2</v>
      </c>
      <c r="H60" s="2">
        <v>3</v>
      </c>
      <c r="I60" s="2">
        <f>(H60-G60)*F42</f>
        <v>112</v>
      </c>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v>1</v>
      </c>
      <c r="H62" s="2">
        <v>2</v>
      </c>
      <c r="I62" s="2">
        <f>(H62-G62)*F41</f>
        <v>50</v>
      </c>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v>0</v>
      </c>
      <c r="H64" s="2">
        <v>0.2</v>
      </c>
      <c r="I64" s="2">
        <f>(H64-G64)*$F$40</f>
        <v>120</v>
      </c>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v>0.2</v>
      </c>
      <c r="H65" s="2">
        <v>0.79333333333333333</v>
      </c>
      <c r="I65" s="2">
        <f t="shared" ref="I65:I66" si="5">(H65-G65)*$F$40</f>
        <v>355.99999999999994</v>
      </c>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v>0.79333333333333333</v>
      </c>
      <c r="H66" s="2">
        <v>1</v>
      </c>
      <c r="I66" s="2">
        <f t="shared" si="5"/>
        <v>124</v>
      </c>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v>1</v>
      </c>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t="s">
        <v>6</v>
      </c>
      <c r="G68" s="2"/>
      <c r="H68" s="2"/>
      <c r="I68" s="2"/>
      <c r="J68" s="2" t="e">
        <f>_xlfn.XLOOKUP(F69+1,G40:G44,F40:F44)</f>
        <v>#N/A</v>
      </c>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v>6</v>
      </c>
      <c r="G69" s="2" cm="1">
        <f t="array" ref="G69:G70">_xlfn.LET(_xlpm.z,_xlfn._xlws.FILTER(E39:E48,(E39:E48&gt;F69)*(E39:E48&lt;(F69+1))),IFERROR(_xlfn.VSTACK(F69,_xlpm.z,F69+1),_xlfn.VSTACK(F69,F69+1)))</f>
        <v>6</v>
      </c>
      <c r="H69" s="2" cm="1">
        <f t="array" ref="H69">_xlfn.DROP(_xlfn.ANCHORARRAY(G69),1)</f>
        <v>7</v>
      </c>
      <c r="I69" s="2" cm="1">
        <f t="array" ref="I69">_xlfn.ANCHORARRAY(H69)-_xlfn.DROP(_xlfn.ANCHORARRAY(G69),-1)</f>
        <v>1</v>
      </c>
      <c r="J69" s="2" t="str" cm="1">
        <f t="array" ref="J69">_xlfn.IFNA(_xlfn.ANCHORARRAY(I69)*$J$68,"NP")</f>
        <v>NP</v>
      </c>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v>7</v>
      </c>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2024-10-02T23:25:16Z</dcterms:modified>
</cp:coreProperties>
</file>