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FF6AE12-FFE9-448A-9796-FABF3514EDBB}" xr6:coauthVersionLast="47" xr6:coauthVersionMax="47" xr10:uidLastSave="{00000000-0000-0000-0000-000000000000}"/>
  <bookViews>
    <workbookView xWindow="-26970" yWindow="1830" windowWidth="21600" windowHeight="11235" activeTab="1" xr2:uid="{AD5FE48E-9CE6-4EDE-8F69-E8FD3B4EAF42}"/>
  </bookViews>
  <sheets>
    <sheet name="Propane-Use-Day1" sheetId="1" r:id="rId1"/>
    <sheet name="Propane-Use-Day2" sheetId="3" r:id="rId2"/>
  </sheets>
  <definedNames>
    <definedName name="_nInt" localSheetId="1">'Propane-Use-Day2'!$H$8</definedName>
    <definedName name="_nInt">'Propane-Use-Day1'!$H$8</definedName>
    <definedName name="_nSlope" localSheetId="1">'Propane-Use-Day2'!$G$8</definedName>
    <definedName name="_nSlope">'Propane-Use-Day1'!$G$8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" i="3" l="1"/>
  <c r="M38" i="3"/>
  <c r="K8" i="3" a="1"/>
  <c r="K8" i="3" s="1"/>
  <c r="M8" i="3" s="1"/>
  <c r="C18" i="3"/>
  <c r="C17" i="3"/>
  <c r="C16" i="3"/>
  <c r="C8" i="3"/>
  <c r="C9" i="3"/>
  <c r="C10" i="3"/>
  <c r="C11" i="3"/>
  <c r="C12" i="3"/>
  <c r="C13" i="3"/>
  <c r="C14" i="3"/>
  <c r="C15" i="3"/>
  <c r="G16" i="3"/>
  <c r="M10" i="3" s="1"/>
  <c r="M24" i="3" l="1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8" i="3" l="1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8" i="3" l="1"/>
  <c r="L33" i="3" s="1"/>
  <c r="G8" i="1" a="1"/>
  <c r="G8" i="1" s="1"/>
  <c r="L9" i="3" l="1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29" i="3" l="1"/>
  <c r="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<sst xmlns="http://schemas.openxmlformats.org/spreadsheetml/2006/main" count="73" uniqueCount="36">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</sst>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19">
    <dxf>
      <fill>
        <patternFill>
          <bgColor rgb="FFFDF5E9"/>
        </patternFill>
      </fill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'Propane-Use-Day2'!$C$20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'Propane-Use-Day2'!$C$8:$C$18</c:f>
              <c:numCache>
                <c:formatCode>0.00</c:formatCode>
                <c:ptCount val="11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'Propane-Use-Day2'!$D$8:$D$18</c:f>
              <c:numCache>
                <c:formatCode>0.00;\-0.00;0.00;@</c:formatCode>
                <c:ptCount val="11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'Propane-Use-Day2'!$C$21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'Propane-Use-Day2'!$C$22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334000"/>
          <a:ext cx="5558790" cy="28956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0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11" tableBorderDxfId="10">
  <autoFilter ref="B7:D22" xr:uid="{54D38F27-53A3-4E24-9E84-90EF95A9A65D}"/>
  <tableColumns count="3">
    <tableColumn id="1" xr3:uid="{50A0F3A2-E162-46C4-837A-DC05922AAF3E}" name="X" dataDxfId="9"/>
    <tableColumn id="2" xr3:uid="{B53705B3-471E-46FE-A5FC-E295D297C414}" name="Time (hours)" dataDxfId="8">
      <calculatedColumnFormula>(_tTankWeight[[#This Row],[X]]-INDEX($B$8,1,1))*24</calculatedColumnFormula>
    </tableColumn>
    <tableColumn id="3" xr3:uid="{B3B5534E-647A-4915-9C71-7D67E3F5C2DA}" name="Weight (lbs)" dataDxfId="7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6" tableBorderDxfId="5">
  <autoFilter ref="B7:D18" xr:uid="{54D38F27-53A3-4E24-9E84-90EF95A9A65D}"/>
  <tableColumns count="3">
    <tableColumn id="1" xr3:uid="{9E925115-B54F-4B4C-AF74-BCDF7C7A568F}" name="X" dataDxfId="4"/>
    <tableColumn id="2" xr3:uid="{496E99EF-94CF-4D0A-B048-1B2C0AE9F694}" name="Time (hours)" dataDxfId="3">
      <calculatedColumnFormula>(_tTankWeight2[[#This Row],[X]]-INDEX('Propane-Use-Day2'!$B$8,1,1))*24</calculatedColumnFormula>
    </tableColumn>
    <tableColumn id="3" xr3:uid="{ECD2A7D4-374E-475D-AFEC-98EEA0B9C174}" name="Weight (lbs)" dataDxfId="2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J41" sqref="J41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2" x14ac:dyDescent="0.25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5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5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5">
      <c r="E4" s="24" t="s">
        <v>28</v>
      </c>
      <c r="F4" s="24"/>
      <c r="G4" s="24"/>
      <c r="H4" s="24"/>
      <c r="I4" s="24"/>
      <c r="J4" s="24"/>
    </row>
    <row r="5" spans="1:12" ht="14.4" x14ac:dyDescent="0.3">
      <c r="A5" s="3" t="s">
        <v>14</v>
      </c>
      <c r="J5" s="3" t="s">
        <v>23</v>
      </c>
    </row>
    <row r="7" spans="1:12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8" thickTop="1" x14ac:dyDescent="0.25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5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5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5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5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5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5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5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>
        <v>45119.452777777777</v>
      </c>
      <c r="K15" s="14">
        <v>7</v>
      </c>
      <c r="L15" s="15">
        <f t="shared" si="0"/>
        <v>27.987050416186708</v>
      </c>
    </row>
    <row r="16" spans="1:12" x14ac:dyDescent="0.25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5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5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5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5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5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5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5">
      <c r="B23" s="20"/>
      <c r="C23" s="21"/>
      <c r="K23" s="14">
        <v>15</v>
      </c>
      <c r="L23" s="15">
        <f t="shared" si="0"/>
        <v>27.732396479908637</v>
      </c>
    </row>
    <row r="24" spans="1:12" x14ac:dyDescent="0.25">
      <c r="K24" s="14">
        <v>16</v>
      </c>
      <c r="L24" s="15">
        <f t="shared" si="0"/>
        <v>27.700564737873879</v>
      </c>
    </row>
    <row r="25" spans="1:12" x14ac:dyDescent="0.25">
      <c r="K25" s="14">
        <v>17</v>
      </c>
      <c r="L25" s="15">
        <f t="shared" si="0"/>
        <v>27.668732995839122</v>
      </c>
    </row>
    <row r="26" spans="1:12" ht="14.4" x14ac:dyDescent="0.3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5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5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5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5">
      <c r="K30" s="14">
        <v>22</v>
      </c>
      <c r="L30" s="15">
        <f t="shared" si="0"/>
        <v>27.509574285665327</v>
      </c>
    </row>
    <row r="31" spans="1:12" x14ac:dyDescent="0.25">
      <c r="K31" s="14">
        <v>23</v>
      </c>
      <c r="L31" s="15">
        <f t="shared" si="0"/>
        <v>27.477742543630566</v>
      </c>
    </row>
    <row r="32" spans="1:12" x14ac:dyDescent="0.25">
      <c r="K32" s="14">
        <v>24</v>
      </c>
      <c r="L32" s="15">
        <f t="shared" si="0"/>
        <v>27.445910801595808</v>
      </c>
    </row>
  </sheetData>
  <conditionalFormatting sqref="K8:L32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38"/>
  <sheetViews>
    <sheetView showGridLines="0" tabSelected="1" topLeftCell="A24" workbookViewId="0">
      <selection activeCell="N34" sqref="N33:N34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45120.291666666664</v>
      </c>
      <c r="C8" s="11">
        <f>(_tTankWeight2[[#This Row],[X]]-INDEX('Propane-Use-Day2'!$B$8,1,1))*24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5">
      <c r="B9" s="10">
        <v>45120.347916666666</v>
      </c>
      <c r="C9" s="11">
        <f>(_tTankWeight2[[#This Row],[X]]-INDEX('Propane-Use-Day2'!$B$8,1,1))*24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5">
      <c r="B10" s="10">
        <v>45120.377083333333</v>
      </c>
      <c r="C10" s="11">
        <f>(_tTankWeight2[[#This Row],[X]]-INDEX('Propane-Use-Day2'!$B$8,1,1))*24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5">
      <c r="B11" s="10">
        <v>45120.442361111112</v>
      </c>
      <c r="C11" s="11">
        <f>(_tTankWeight2[[#This Row],[X]]-INDEX('Propane-Use-Day2'!$B$8,1,1))*24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5">
      <c r="B12" s="10">
        <v>45120.518055555556</v>
      </c>
      <c r="C12" s="11">
        <f>(_tTankWeight2[[#This Row],[X]]-INDEX('Propane-Use-Day2'!$B$8,1,1))*24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5">
      <c r="B13" s="10">
        <v>45120.540972222225</v>
      </c>
      <c r="C13" s="11">
        <f>(_tTankWeight2[[#This Row],[X]]-INDEX('Propane-Use-Day2'!$B$8,1,1))*24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5">
      <c r="B14" s="10">
        <v>45120.615277777775</v>
      </c>
      <c r="C14" s="11">
        <f>(_tTankWeight2[[#This Row],[X]]-INDEX('Propane-Use-Day2'!$B$8,1,1))*24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5">
      <c r="B15" s="10">
        <v>45121.286111111112</v>
      </c>
      <c r="C15" s="11">
        <f>(_tTankWeight2[[#This Row],[X]]-INDEX('Propane-Use-Day2'!$B$8,1,1))*24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5">
      <c r="B16" s="10">
        <v>45121.354861111111</v>
      </c>
      <c r="C16" s="11">
        <f>(_tTankWeight2[[#This Row],[X]]-INDEX('Propane-Use-Day2'!$B$8,1,1))*24</f>
        <v>25.516666666720994</v>
      </c>
      <c r="D16" s="23">
        <v>23.97</v>
      </c>
      <c r="G16" s="22">
        <f>H28/21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5">
      <c r="B17" s="10">
        <v>45121.421527777777</v>
      </c>
      <c r="C17" s="11">
        <f>(_tTankWeight2[[#This Row],[X]]-INDEX('Propane-Use-Day2'!$B$8,1,1))*24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5">
      <c r="B18" s="10">
        <v>45121.509027777778</v>
      </c>
      <c r="C18" s="11">
        <f>(_tTankWeight2[[#This Row],[X]]-INDEX('Propane-Use-Day2'!$B$8,1,1))*24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5"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5">
      <c r="B20" s="4" t="s">
        <v>9</v>
      </c>
      <c r="C20" t="s">
        <v>35</v>
      </c>
      <c r="G20" t="str">
        <f>"Measured Propane Burn Rate = "&amp;TEXT($G$12,"0.00")&amp;" lbs/day"</f>
        <v>Measured Propane Burn Rate = 0.70 lbs/day</v>
      </c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5">
      <c r="B21" s="4" t="s">
        <v>10</v>
      </c>
      <c r="C21" t="s">
        <v>6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5">
      <c r="B22" s="4" t="s">
        <v>11</v>
      </c>
      <c r="C22" t="s">
        <v>25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5">
      <c r="F23" s="20"/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5"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5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ht="14.4" x14ac:dyDescent="0.3">
      <c r="A26" s="3" t="s">
        <v>15</v>
      </c>
      <c r="E26" s="3" t="s">
        <v>18</v>
      </c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x14ac:dyDescent="0.25"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5">
      <c r="E28" t="s">
        <v>29</v>
      </c>
      <c r="H28" s="5">
        <v>17</v>
      </c>
      <c r="I28" t="s">
        <v>19</v>
      </c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5">
      <c r="E29" t="s">
        <v>20</v>
      </c>
      <c r="H29" s="6">
        <f>H28/ABS(G12)</f>
        <v>24.212316493740765</v>
      </c>
      <c r="I29" s="16" t="s">
        <v>21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5"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5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5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5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5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5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5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5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5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</sheetData>
  <conditionalFormatting sqref="K8:M37 L38:M38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Propane-Use-Day1</vt:lpstr>
      <vt:lpstr>Propane-Use-Day2</vt:lpstr>
      <vt:lpstr>'Propane-Use-Day2'!_nInt</vt:lpstr>
      <vt:lpstr>_nInt</vt:lpstr>
      <vt:lpstr>'Propane-Use-Day2'!_nSlope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2021-09-27T12:19:57Z</dcterms:created>
  <dcterms:modified xsi:type="dcterms:W3CDTF">2023-07-15T00:08:26Z</dcterms:modified>
</cp:coreProperties>
</file>