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ACFB80D-D4B6-4B33-A6AD-79C912ABA699}" xr6:coauthVersionLast="47" xr6:coauthVersionMax="47" xr10:uidLastSave="{00000000-0000-0000-0000-000000000000}"/>
  <bookViews>
    <workbookView xWindow="-26985" yWindow="1815"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8" r:id="rId28"/>
    <pivotCache cacheId="9" r:id="rId29"/>
    <pivotCache cacheId="10"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49" i="11" l="1"/>
  <c r="AB146" i="11"/>
  <c r="AC144" i="11"/>
  <c r="AA142" i="11"/>
  <c r="AA143" i="11" s="1"/>
  <c r="AA141" i="11"/>
  <c r="B63" i="28"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<sst xmlns="http://schemas.openxmlformats.org/spreadsheetml/2006/main" count="6063" uniqueCount="2561">
  <si>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</si>
  <si>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</si>
  <si>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</si>
  <si>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</si>
  <si>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</si>
  <si>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</si>
  <si>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</si>
  <si>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</si>
  <si>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</si>
  <si>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</si>
  <si>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</si>
  <si>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</si>
  <si>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</si>
  <si>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</si>
  <si>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</si>
  <si>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</si>
  <si>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</si>
  <si>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</si>
  <si>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</si>
  <si>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</si>
  <si>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</si>
  <si>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</si>
  <si>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</si>
  <si>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</si>
  <si>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</si>
  <si>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</si>
  <si>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</si>
  <si>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</si>
  <si>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</si>
  <si>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</si>
  <si>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</si>
  <si>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</si>
  <si>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</si>
  <si>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</si>
  <si>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</si>
  <si>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</si>
  <si>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</si>
  <si>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</si>
  <si>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</si>
  <si>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</si>
  <si>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</si>
  <si>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</si>
  <si>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</si>
  <si>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</si>
  <si>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</si>
  <si>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</si>
  <si>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</si>
  <si>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</si>
  <si>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</si>
  <si>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</si>
  <si>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</si>
  <si>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</si>
  <si>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</si>
  <si>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</si>
  <si>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</si>
  <si>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</si>
  <si>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</si>
  <si>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</si>
  <si>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</si>
  <si>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</si>
  <si>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</si>
  <si>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</si>
  <si>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</si>
  <si>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</si>
  <si>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</si>
  <si>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</si>
  <si>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</si>
  <si>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</si>
  <si>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</si>
  <si>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</si>
  <si>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</si>
  <si>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</si>
  <si>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</si>
  <si>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</si>
  <si>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</si>
  <si>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</si>
  <si>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</si>
  <si>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</si>
  <si>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</si>
  <si>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</si>
  <si>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</si>
  <si>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</si>
  <si>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</si>
  <si>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</si>
  <si>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</si>
  <si>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</si>
  <si>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</si>
  <si>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</si>
  <si>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</si>
  <si>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</si>
  <si>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</si>
  <si>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</si>
  <si>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</si>
  <si>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</si>
  <si>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</si>
  <si>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</si>
  <si>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</si>
  <si>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</si>
  <si>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</si>
  <si>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</si>
  <si>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</si>
  <si>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</si>
  <si>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</si>
  <si>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</si>
  <si>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</si>
  <si>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</si>
  <si>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</si>
  <si>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</si>
  <si>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</si>
  <si>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</si>
  <si>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</si>
  <si>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</si>
  <si>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</si>
  <si>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</si>
  <si>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</si>
  <si>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</si>
  <si>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</si>
  <si>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</si>
  <si>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</si>
  <si>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</si>
  <si>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</si>
  <si>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</si>
  <si>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</si>
  <si>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</si>
  <si>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</si>
  <si>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</si>
  <si>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</si>
  <si>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</si>
  <si>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</si>
  <si>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</si>
  <si>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</si>
  <si>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</si>
  <si>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</si>
  <si>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</si>
  <si>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</si>
  <si>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</si>
  <si>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</si>
  <si>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</si>
  <si>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</si>
  <si>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</si>
  <si>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</si>
  <si>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</si>
  <si>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</si>
  <si>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</si>
  <si>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</si>
  <si>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</si>
  <si>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</si>
  <si>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</si>
  <si>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</si>
  <si>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</si>
  <si>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</si>
  <si>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</si>
  <si>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</si>
  <si>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</si>
  <si>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</si>
  <si>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</si>
  <si>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</si>
  <si>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</si>
  <si>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</si>
  <si>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</si>
  <si>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</si>
  <si>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</si>
  <si>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</si>
  <si>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</si>
  <si>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</si>
  <si>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</si>
  <si>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</si>
  <si>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</si>
  <si>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</si>
  <si>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</si>
  <si>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</si>
  <si>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</si>
  <si>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</si>
  <si>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</si>
  <si>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</si>
  <si>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</si>
  <si>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</si>
  <si>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</si>
  <si>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</si>
  <si>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</si>
  <si>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</si>
  <si>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</si>
  <si>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</si>
  <si>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</si>
  <si>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</si>
  <si>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</si>
  <si>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</si>
  <si>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</si>
  <si>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</si>
  <si>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</si>
  <si>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</si>
  <si>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</si>
  <si>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</si>
  <si>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</si>
  <si>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</si>
  <si>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</si>
  <si>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</si>
  <si>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</si>
  <si>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</si>
  <si>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</si>
  <si>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</si>
  <si>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</si>
  <si>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</si>
  <si>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</si>
  <si>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</si>
  <si>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</si>
  <si>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</si>
  <si>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</si>
  <si>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</si>
  <si>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</si>
  <si>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</si>
  <si>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</si>
  <si>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</si>
  <si>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</si>
  <si>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</si>
  <si>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</si>
  <si>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</si>
  <si>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</si>
  <si>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</si>
  <si>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</si>
  <si>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</si>
  <si>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</si>
  <si>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</si>
  <si>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</si>
  <si>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</si>
  <si>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</si>
  <si>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</si>
  <si>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</si>
  <si>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</si>
  <si>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</si>
  <si>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</si>
  <si>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</si>
  <si>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</si>
  <si>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</si>
  <si>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</si>
  <si>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</si>
  <si>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</si>
  <si>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</si>
  <si>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</si>
  <si>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</si>
  <si>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</si>
  <si>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</si>
  <si>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</si>
  <si>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</si>
  <si>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</si>
  <si>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</si>
  <si>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</si>
  <si>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</si>
  <si>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</si>
  <si>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</si>
  <si>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</si>
  <si>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</si>
  <si>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</si>
  <si>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</si>
  <si>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</si>
  <si>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</si>
  <si>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</si>
  <si>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</si>
  <si>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</si>
  <si>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</si>
  <si>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</si>
  <si>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</si>
  <si>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</si>
  <si>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</si>
  <si>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</si>
  <si>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</si>
  <si>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</si>
  <si>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</si>
  <si>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</si>
  <si>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</si>
  <si>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</si>
  <si>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</si>
  <si>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</si>
  <si>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</si>
  <si>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</si>
  <si>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</si>
  <si>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</si>
  <si>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</si>
  <si>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</si>
  <si>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</si>
  <si>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</si>
  <si>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</si>
  <si>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</si>
  <si>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</si>
  <si>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</si>
  <si>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</si>
  <si>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</si>
  <si>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</si>
  <si>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</si>
  <si>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</si>
  <si>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</si>
  <si>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</si>
  <si>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</si>
  <si>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</si>
  <si>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</si>
  <si>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</si>
  <si>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</si>
  <si>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</si>
  <si>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</si>
  <si>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</si>
  <si>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</si>
  <si>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</si>
  <si>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</si>
  <si>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</si>
  <si>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</si>
  <si>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</si>
  <si>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</si>
  <si>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</si>
  <si>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</si>
  <si>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</si>
  <si>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</si>
  <si>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</si>
  <si>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</si>
  <si>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</si>
  <si>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</si>
  <si>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</si>
  <si>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</si>
  <si>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</si>
  <si>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</si>
  <si>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</si>
  <si>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</si>
  <si>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</si>
  <si>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</si>
  <si>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</si>
  <si>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</si>
  <si>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</si>
  <si>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</si>
  <si>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</si>
  <si>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</si>
  <si>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</si>
  <si>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</si>
  <si>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</si>
  <si>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</si>
  <si>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</si>
  <si>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</si>
  <si>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</si>
  <si>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</si>
  <si>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</si>
  <si>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</si>
  <si>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</si>
  <si>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</si>
  <si>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</si>
  <si>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</si>
  <si>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</si>
  <si>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</si>
  <si>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</si>
  <si>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</si>
  <si>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</si>
  <si>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</si>
  <si>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</si>
  <si>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</si>
  <si>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</si>
  <si>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</si>
  <si>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</si>
  <si>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</si>
  <si>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</si>
  <si>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</si>
  <si>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</si>
  <si>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</si>
  <si>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</si>
  <si>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</si>
  <si>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</si>
  <si>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</si>
  <si>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</si>
  <si>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</si>
  <si>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</si>
  <si>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</si>
  <si>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</si>
  <si>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</si>
  <si>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</si>
  <si>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</si>
  <si>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</si>
  <si>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</si>
  <si>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</si>
  <si>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</si>
  <si>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</si>
  <si>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</si>
  <si>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</si>
  <si>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</si>
  <si>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</si>
  <si>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</si>
  <si>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</si>
  <si>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</si>
  <si>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</si>
  <si>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</si>
  <si>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</si>
  <si>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</si>
  <si>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</si>
  <si>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</si>
  <si>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</si>
  <si>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</si>
  <si>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</si>
  <si>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</si>
  <si>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</si>
  <si>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</si>
  <si>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</si>
  <si>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</si>
  <si>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</si>
  <si>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</si>
  <si>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</si>
  <si>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</si>
  <si>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</si>
  <si>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</si>
  <si>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</si>
  <si>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</si>
  <si>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</si>
  <si>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</si>
  <si>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</si>
  <si>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</si>
  <si>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</si>
  <si>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</si>
  <si>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</si>
  <si>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</si>
  <si>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</si>
  <si>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</si>
  <si>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</si>
  <si>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</si>
  <si>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</si>
  <si>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</si>
  <si>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</si>
  <si>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</si>
  <si>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</si>
  <si>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</si>
  <si>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</si>
  <si>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</si>
  <si>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</si>
  <si>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</si>
  <si>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</si>
  <si>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</si>
  <si>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</si>
  <si>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</si>
  <si>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</si>
  <si>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</si>
  <si>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</si>
  <si>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</si>
  <si>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</si>
  <si>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</si>
  <si>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</si>
  <si>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</si>
  <si>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</si>
  <si>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</si>
  <si>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</si>
  <si>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</si>
  <si>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</si>
  <si>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</si>
  <si>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</si>
  <si>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</si>
  <si>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</si>
  <si>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</si>
  <si>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</si>
  <si>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</si>
  <si>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</si>
  <si>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</si>
  <si>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</si>
  <si>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</si>
  <si>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</si>
  <si>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</si>
  <si>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</si>
  <si>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</si>
  <si>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</si>
  <si>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</si>
  <si>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</si>
  <si>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</si>
  <si>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</si>
  <si>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</si>
  <si>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</si>
  <si>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</si>
  <si>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</si>
  <si>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</si>
  <si>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</si>
  <si>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</si>
  <si>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</si>
  <si>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</si>
  <si>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</si>
  <si>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</si>
  <si>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</si>
  <si>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</si>
  <si>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</si>
  <si>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</si>
  <si>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</si>
  <si>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</si>
  <si>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</si>
  <si>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</si>
  <si>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</si>
  <si>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</si>
  <si>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</si>
  <si>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</si>
  <si>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</si>
  <si>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</si>
  <si>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</si>
  <si>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</si>
  <si>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</si>
  <si>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</si>
  <si>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</si>
  <si>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</si>
  <si>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</si>
  <si>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</si>
  <si>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</si>
  <si>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</si>
  <si>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</si>
  <si>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</si>
  <si>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</si>
  <si>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</si>
  <si>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</si>
  <si>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</si>
  <si>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</si>
  <si>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</si>
  <si>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</si>
  <si>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</si>
  <si>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</si>
  <si>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</si>
  <si>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</si>
  <si>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</si>
  <si>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</si>
  <si>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</si>
  <si>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</si>
  <si>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</si>
  <si>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</si>
  <si>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</si>
  <si>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</si>
  <si>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</si>
  <si>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</si>
  <si>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</si>
  <si>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</si>
  <si>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</si>
  <si>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</si>
  <si>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</si>
  <si>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</si>
  <si>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</si>
  <si>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</si>
  <si>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</si>
  <si>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</si>
  <si>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</si>
  <si>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</si>
  <si>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</si>
  <si>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</si>
  <si>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</si>
  <si>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</si>
  <si>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</si>
  <si>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</si>
  <si>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</si>
  <si>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</si>
  <si>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</si>
  <si>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</si>
  <si>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</si>
  <si>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</si>
  <si>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</si>
  <si>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</si>
  <si>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</si>
  <si>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</si>
  <si>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</si>
  <si>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</si>
  <si>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</si>
  <si>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</si>
  <si>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</si>
  <si>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</si>
  <si>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</si>
  <si>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</si>
  <si>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</si>
  <si>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</si>
  <si>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</si>
  <si>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</si>
  <si>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</si>
  <si>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</si>
  <si>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</si>
  <si>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</si>
  <si>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</si>
  <si>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</si>
  <si>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</si>
  <si>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</si>
  <si>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</si>
  <si>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</si>
  <si>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</si>
  <si>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</si>
  <si>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</si>
  <si>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</si>
  <si>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</si>
  <si>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</si>
  <si>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</si>
  <si>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</si>
  <si>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</si>
  <si>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</si>
  <si>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</si>
  <si>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</si>
  <si>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</si>
  <si>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</si>
  <si>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</si>
  <si>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</si>
  <si>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</si>
  <si>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</si>
  <si>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</si>
  <si>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</si>
  <si>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</si>
  <si>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</si>
  <si>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</si>
  <si>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</si>
  <si>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</si>
  <si>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</si>
  <si>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</si>
  <si>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</si>
  <si>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</si>
  <si>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</si>
  <si>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</si>
  <si>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</si>
  <si>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</si>
  <si>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</si>
  <si>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</si>
  <si>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</si>
  <si>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</si>
  <si>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</si>
  <si>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</si>
  <si>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</si>
  <si>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</si>
  <si>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</si>
  <si>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</si>
  <si>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</si>
  <si>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</si>
  <si>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</si>
  <si>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</si>
  <si>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</si>
  <si>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</si>
  <si>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</si>
  <si>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</si>
  <si>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</si>
  <si>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</si>
  <si>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</si>
  <si>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</si>
  <si>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</si>
  <si>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</si>
  <si>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</si>
  <si>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</si>
  <si>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</si>
  <si>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</si>
  <si>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</si>
  <si>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</si>
  <si>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</si>
  <si>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</si>
  <si>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</si>
  <si>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</si>
  <si>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</si>
  <si>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</si>
  <si>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</si>
  <si>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</si>
  <si>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</si>
  <si>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</si>
  <si>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</si>
  <si>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</si>
  <si>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</si>
  <si>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</si>
  <si>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</si>
  <si>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</si>
  <si>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</si>
  <si>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</si>
  <si>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</si>
  <si>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</si>
  <si>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</si>
  <si>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</si>
  <si>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</si>
  <si>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</si>
  <si>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</si>
  <si>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</si>
  <si>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</si>
  <si>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</si>
  <si>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</si>
  <si>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</si>
  <si>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</si>
  <si>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</si>
  <si>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</si>
  <si>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</si>
  <si>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</si>
  <si>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</si>
  <si>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</si>
  <si>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</si>
  <si>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</si>
  <si>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</si>
  <si>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</si>
  <si>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</si>
  <si>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</si>
  <si>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</si>
  <si>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</si>
  <si>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</si>
  <si>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</si>
  <si>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</si>
  <si>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</si>
  <si>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</si>
  <si>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</si>
  <si>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</si>
  <si>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</si>
  <si>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</si>
  <si>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</si>
  <si>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</si>
  <si>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</si>
  <si>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</si>
  <si>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</si>
  <si>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</si>
  <si>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</si>
  <si>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</si>
  <si>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</si>
  <si>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</si>
  <si>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</si>
  <si>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</si>
  <si>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</si>
  <si>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</si>
  <si>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</si>
  <si>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</si>
  <si>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</si>
  <si>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</si>
  <si>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</si>
  <si>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</si>
  <si>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</si>
  <si>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</si>
  <si>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</si>
  <si>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</si>
  <si>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</si>
  <si>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</si>
  <si>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</si>
  <si>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</si>
  <si>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</si>
  <si>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</si>
  <si>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</si>
  <si>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</si>
  <si>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</si>
  <si>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</si>
  <si>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</si>
  <si>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</si>
  <si>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</si>
  <si>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</si>
  <si>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</si>
  <si>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</si>
  <si>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</si>
  <si>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</si>
  <si>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</si>
  <si>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</si>
  <si>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</si>
  <si>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</si>
  <si>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</si>
  <si>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</si>
  <si>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</si>
  <si>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</si>
  <si>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</si>
  <si>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</si>
  <si>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</si>
  <si>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</si>
  <si>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</si>
  <si>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</si>
  <si>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</si>
  <si>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</si>
  <si>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</si>
  <si>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</si>
  <si>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</si>
  <si>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</si>
  <si>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</si>
  <si>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</si>
  <si>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</si>
  <si>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</si>
  <si>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</si>
  <si>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</si>
  <si>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</si>
  <si>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</si>
  <si>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</si>
  <si>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</si>
  <si>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</si>
  <si>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</si>
  <si>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</si>
  <si>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</si>
  <si>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</si>
  <si>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</si>
  <si>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</si>
  <si>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</si>
  <si>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</si>
  <si>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</si>
  <si>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</si>
  <si>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</si>
  <si>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</si>
  <si>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</si>
  <si>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</si>
  <si>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</si>
  <si>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</si>
  <si>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</si>
  <si>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</si>
  <si>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</si>
  <si>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</si>
  <si>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</si>
  <si>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</si>
  <si>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</si>
  <si>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</si>
  <si>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</si>
  <si>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</si>
  <si>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</si>
  <si>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</si>
  <si>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</si>
  <si>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</si>
  <si>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</si>
  <si>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</si>
  <si>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</si>
  <si>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</si>
  <si>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</si>
  <si>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</si>
  <si>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</si>
  <si>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</si>
  <si>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</si>
  <si>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</si>
  <si>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</si>
  <si>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</si>
  <si>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</si>
  <si>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</si>
  <si>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</si>
  <si>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</si>
  <si>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</si>
  <si>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</si>
  <si>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</si>
  <si>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</si>
  <si>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</si>
  <si>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</si>
  <si>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</si>
  <si>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</si>
  <si>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</si>
  <si>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</si>
  <si>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</si>
  <si>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</si>
  <si>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</si>
  <si>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</si>
  <si>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</si>
  <si>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</si>
  <si>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</si>
  <si>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</si>
  <si>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</si>
  <si>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</si>
  <si>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</si>
  <si>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</si>
  <si>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</si>
  <si>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</si>
  <si>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</si>
  <si>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</si>
  <si>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</si>
  <si>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</si>
  <si>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</si>
  <si>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</si>
  <si>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</si>
  <si>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</si>
  <si>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</si>
  <si>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</si>
  <si>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</si>
  <si>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</si>
  <si>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</si>
  <si>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</si>
  <si>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</si>
  <si>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</si>
  <si>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</si>
  <si>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</si>
  <si>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</si>
  <si>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</si>
  <si>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</si>
  <si>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</si>
  <si>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</si>
  <si>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</si>
  <si>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</si>
  <si>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</si>
  <si>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</si>
  <si>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</si>
  <si>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</si>
  <si>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</si>
  <si>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</si>
  <si>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</si>
  <si>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</si>
  <si>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</si>
  <si>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</si>
  <si>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</si>
  <si>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</si>
  <si>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</si>
  <si>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</si>
  <si>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</si>
  <si>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</si>
  <si>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</si>
  <si>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</si>
  <si>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</si>
  <si>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</si>
  <si>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</si>
  <si>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</si>
  <si>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</si>
  <si>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</si>
  <si>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</si>
  <si>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</si>
  <si>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</si>
  <si>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</si>
  <si>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</si>
  <si>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</si>
  <si>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</si>
  <si>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</si>
  <si>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</si>
  <si>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</si>
  <si>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</si>
  <si>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</si>
  <si>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</si>
  <si>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</si>
  <si>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</si>
  <si>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</si>
  <si>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</si>
  <si>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</si>
  <si>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</si>
  <si>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</si>
  <si>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</si>
  <si>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</si>
  <si>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</si>
  <si>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</si>
  <si>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</si>
  <si>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</si>
  <si>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</si>
  <si>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</si>
  <si>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</si>
  <si>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</si>
  <si>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</si>
  <si>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</si>
  <si>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</si>
  <si>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</si>
  <si>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</si>
  <si>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</si>
  <si>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</si>
  <si>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</si>
  <si>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</si>
  <si>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</si>
  <si>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</si>
  <si>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</si>
  <si>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</si>
  <si>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</si>
  <si>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</si>
  <si>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</si>
  <si>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</si>
  <si>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</si>
  <si>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</si>
  <si>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</si>
  <si>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</si>
  <si>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</si>
  <si>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</si>
  <si>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</si>
  <si>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</si>
  <si>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</si>
  <si>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</si>
  <si>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</si>
  <si>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</si>
  <si>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</si>
  <si>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</si>
  <si>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</si>
  <si>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</si>
  <si>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</si>
  <si>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</si>
  <si>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</si>
  <si>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</si>
  <si>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</si>
  <si>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</si>
  <si>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</si>
  <si>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</si>
  <si>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</si>
  <si>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</si>
  <si>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</si>
  <si>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</si>
  <si>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</si>
  <si>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</si>
  <si>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</si>
  <si>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</si>
  <si>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</si>
  <si>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</si>
  <si>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</si>
  <si>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</si>
  <si>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</si>
  <si>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</si>
  <si>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</si>
  <si>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</si>
  <si>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</si>
  <si>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</si>
  <si>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</si>
  <si>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</si>
  <si>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</si>
  <si>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</si>
  <si>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</si>
  <si>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</si>
  <si>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</si>
  <si>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</si>
  <si>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</si>
  <si>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</si>
  <si>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</si>
  <si>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</si>
  <si>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</si>
  <si>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</si>
  <si>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</si>
  <si>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</si>
  <si>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</si>
  <si>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</si>
  <si>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</si>
  <si>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</si>
  <si>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</si>
  <si>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</si>
  <si>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</si>
  <si>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</si>
  <si>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</si>
  <si>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</si>
  <si>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</si>
  <si>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</si>
  <si>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</si>
  <si>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</si>
  <si>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</si>
  <si>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</si>
  <si>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</si>
  <si>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</si>
  <si>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</si>
  <si>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</si>
  <si>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</si>
  <si>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</si>
  <si>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</si>
  <si>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</si>
  <si>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</si>
  <si>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</si>
  <si>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</si>
  <si>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</si>
  <si>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</si>
  <si>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</si>
  <si>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</si>
  <si>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</si>
  <si>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</si>
  <si>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</si>
  <si>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</si>
  <si>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</si>
  <si>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</si>
  <si>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</si>
  <si>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</si>
  <si>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</si>
  <si>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</si>
  <si>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</si>
  <si>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</si>
  <si>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</si>
  <si>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</si>
  <si>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</si>
  <si>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</si>
  <si>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</si>
  <si>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</si>
  <si>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</si>
  <si>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</si>
  <si>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</si>
  <si>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</si>
  <si>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</si>
  <si>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</si>
  <si>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</si>
  <si>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</si>
  <si>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</si>
  <si>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</si>
  <si>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</si>
  <si>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</si>
  <si>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</si>
  <si>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</si>
  <si>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</si>
  <si>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</si>
  <si>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</si>
  <si>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</si>
  <si>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</si>
  <si>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</si>
  <si>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</si>
  <si>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</si>
  <si>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</si>
  <si>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</si>
  <si>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</si>
  <si>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</si>
  <si>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</si>
  <si>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</si>
  <si>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</si>
  <si>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</si>
  <si>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</si>
  <si>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</si>
  <si>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</si>
  <si>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</si>
  <si>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</si>
  <si>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</si>
  <si>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</si>
  <si>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</si>
  <si>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</si>
  <si>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</si>
  <si>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</si>
  <si>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</si>
  <si>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</si>
  <si>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</si>
  <si>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</si>
  <si>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</si>
  <si>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</si>
  <si>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</si>
  <si>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</si>
  <si>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</si>
  <si>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</si>
  <si>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</si>
  <si>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</si>
  <si>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</si>
  <si>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</si>
  <si>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</si>
  <si>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</si>
  <si>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</si>
  <si>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</si>
  <si>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</si>
  <si>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</si>
  <si>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</si>
  <si>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</si>
  <si>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</si>
  <si>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</si>
  <si>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</si>
  <si>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</si>
  <si>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</si>
  <si>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</si>
  <si>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</si>
  <si>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</si>
  <si>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</si>
  <si>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</si>
  <si>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</si>
  <si>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</si>
  <si>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</si>
  <si>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</si>
  <si>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</si>
  <si>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</si>
  <si>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</si>
  <si>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</si>
  <si>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</si>
  <si>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</si>
  <si>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</si>
  <si>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</si>
  <si>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</si>
  <si>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</si>
  <si>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</si>
  <si>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</si>
  <si>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</si>
  <si>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</si>
  <si>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</si>
  <si>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</si>
  <si>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</si>
  <si>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</si>
  <si>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</si>
  <si>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</si>
  <si>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</si>
  <si>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</si>
  <si>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</si>
  <si>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</si>
  <si>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</si>
  <si>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</si>
  <si>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</si>
  <si>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</si>
  <si>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</si>
  <si>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</si>
  <si>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</si>
  <si>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</si>
  <si>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</si>
  <si>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</si>
  <si>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</si>
  <si>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</si>
  <si>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</si>
  <si>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</si>
  <si>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</si>
  <si>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</si>
  <si>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</si>
  <si>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</si>
  <si>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</si>
  <si>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</si>
  <si>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</si>
  <si>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</si>
  <si>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</si>
  <si>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</si>
  <si>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</si>
  <si>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</si>
  <si>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</si>
  <si>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</si>
  <si>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</si>
  <si>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</si>
  <si>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</si>
  <si>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</si>
  <si>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</si>
  <si>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</si>
  <si>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</si>
  <si>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</si>
  <si>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</si>
  <si>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</si>
  <si>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</si>
  <si>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</si>
  <si>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</si>
  <si>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</si>
  <si>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</si>
  <si>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</si>
  <si>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</si>
  <si>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</si>
  <si>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</si>
  <si>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</si>
  <si>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</si>
  <si>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</si>
  <si>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</si>
  <si>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</si>
  <si>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</si>
  <si>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</si>
  <si>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</si>
  <si>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</si>
  <si>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</si>
  <si>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</si>
  <si>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</si>
  <si>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</si>
  <si>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</si>
  <si>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</si>
  <si>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</si>
  <si>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</si>
  <si>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</si>
  <si>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</si>
  <si>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</si>
  <si>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</si>
  <si>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</si>
  <si>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</si>
  <si>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</si>
  <si>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</si>
  <si>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</si>
  <si>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</si>
  <si>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</si>
  <si>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</si>
  <si>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</si>
  <si>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</si>
  <si>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</si>
  <si>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</si>
  <si>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</si>
  <si>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</si>
  <si>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</si>
  <si>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</si>
  <si>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</si>
  <si>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</si>
  <si>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</si>
  <si>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</si>
  <si>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</si>
  <si>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</si>
  <si>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</si>
  <si>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</si>
  <si>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</si>
  <si>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</si>
  <si>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</si>
  <si>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</si>
  <si>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</si>
  <si>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</si>
  <si>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</si>
  <si>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</si>
  <si>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</si>
  <si>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</si>
  <si>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</si>
  <si>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</si>
  <si>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</si>
  <si>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</si>
  <si>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</si>
  <si>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</si>
  <si>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</si>
  <si>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</si>
  <si>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</si>
  <si>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</si>
  <si>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</si>
  <si>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</si>
  <si>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</si>
  <si>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</si>
  <si>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</si>
  <si>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</si>
  <si>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</si>
  <si>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</si>
  <si>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</si>
  <si>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</si>
  <si>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</si>
  <si>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</si>
  <si>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</si>
  <si>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</si>
  <si>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</si>
  <si>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</si>
  <si>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</si>
  <si>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</si>
  <si>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</si>
  <si>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</si>
  <si>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</si>
  <si>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</si>
  <si>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</si>
  <si>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</si>
  <si>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</si>
  <si>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</si>
  <si>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</si>
  <si>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</si>
  <si>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</si>
  <si>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</si>
  <si>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</si>
  <si>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</si>
  <si>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</si>
  <si>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</si>
  <si>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</si>
  <si>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</si>
  <si>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</si>
  <si>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</si>
  <si>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</si>
  <si>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</si>
  <si>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</si>
  <si>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</si>
  <si>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</si>
  <si>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</si>
  <si>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</si>
  <si>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</si>
  <si>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</si>
  <si>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</si>
  <si>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</si>
  <si>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</si>
  <si>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</si>
  <si>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</si>
  <si>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</si>
  <si>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</si>
  <si>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</si>
  <si>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</si>
  <si>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</si>
  <si>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</si>
  <si>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</si>
  <si>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</si>
  <si>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</si>
  <si>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</si>
  <si>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</si>
  <si>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</si>
  <si>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</si>
  <si>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</si>
  <si>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</si>
  <si>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</si>
  <si>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</si>
  <si>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</si>
  <si>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</si>
  <si>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</si>
  <si>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</si>
  <si>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</si>
  <si>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</si>
  <si>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</si>
  <si>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</si>
  <si>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</si>
  <si>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</si>
  <si>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</si>
  <si>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</si>
  <si>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</si>
  <si>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</si>
  <si>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</si>
  <si>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</si>
  <si>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</si>
  <si>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</si>
  <si>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</si>
  <si>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</si>
  <si>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</si>
  <si>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</si>
  <si>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</si>
  <si>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</si>
  <si>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</si>
  <si>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</si>
  <si>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</si>
  <si>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</si>
  <si>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</si>
  <si>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</si>
  <si>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</si>
  <si>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</si>
  <si>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</si>
  <si>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</si>
  <si>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</si>
  <si>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</si>
  <si>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</si>
  <si>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</si>
  <si>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</si>
  <si>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</si>
  <si>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</si>
  <si>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</si>
  <si>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</si>
  <si>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</si>
  <si>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</si>
  <si>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</si>
  <si>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</si>
  <si>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</si>
  <si>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</si>
  <si>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</si>
  <si>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</si>
  <si>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</si>
  <si>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</si>
  <si>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</si>
  <si>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</si>
  <si>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</si>
  <si>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</si>
  <si>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</si>
  <si>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</si>
  <si>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</si>
  <si>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</si>
  <si>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</si>
  <si>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</si>
  <si>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</si>
  <si>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</si>
  <si>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</si>
  <si>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</si>
  <si>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</si>
  <si>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</si>
  <si>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</si>
  <si>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</si>
  <si>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</si>
  <si>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</si>
  <si>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</si>
  <si>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</si>
  <si>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</si>
  <si>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</si>
  <si>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</si>
  <si>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</si>
  <si>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</si>
  <si>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</si>
  <si>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</si>
  <si>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</si>
  <si>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</si>
  <si>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</si>
  <si>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</si>
  <si>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</si>
  <si>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</si>
  <si>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</si>
  <si>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</si>
  <si>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</si>
  <si>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</si>
  <si>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</si>
  <si>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</si>
  <si>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</si>
  <si>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</si>
  <si>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</si>
  <si>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</si>
  <si>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</si>
  <si>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</si>
  <si>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</si>
  <si>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</si>
  <si>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</si>
  <si>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</si>
  <si>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</si>
  <si>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</si>
  <si>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</si>
  <si>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</si>
  <si>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</si>
  <si>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</si>
  <si>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</si>
  <si>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</si>
  <si>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</si>
  <si>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</si>
  <si>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</si>
  <si>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</si>
  <si>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</si>
  <si>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</si>
  <si>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</si>
  <si>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</si>
  <si>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</si>
  <si>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</si>
  <si>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</si>
  <si>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</si>
  <si>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</si>
  <si>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</si>
  <si>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</si>
  <si>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</si>
  <si>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</si>
  <si>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</si>
  <si>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</si>
  <si>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</si>
  <si>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</si>
  <si>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</si>
  <si>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</si>
  <si>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</si>
  <si>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</si>
  <si>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</si>
  <si>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</si>
  <si>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</si>
  <si>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</si>
  <si>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</si>
  <si>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</si>
  <si>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</si>
  <si>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</si>
  <si>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</si>
  <si>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</si>
  <si>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</si>
  <si>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</si>
  <si>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</si>
  <si>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</si>
  <si>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</si>
  <si>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</si>
  <si>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</si>
  <si>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</si>
  <si>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</si>
  <si>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</si>
  <si>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</si>
  <si>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</si>
  <si>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</si>
  <si>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</si>
  <si>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</si>
  <si>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</si>
  <si>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</si>
  <si>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</si>
  <si>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</si>
  <si>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</si>
  <si>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</si>
  <si>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</si>
  <si>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</si>
  <si>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</si>
  <si>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</si>
  <si>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</si>
  <si>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</si>
  <si>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</si>
  <si>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</si>
  <si>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</si>
  <si>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</si>
  <si>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</si>
  <si>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</si>
  <si>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</si>
  <si>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</si>
  <si>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</si>
  <si>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</si>
  <si>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</si>
  <si>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</si>
  <si>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</si>
  <si>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</si>
  <si>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</si>
  <si>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</si>
  <si>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</si>
  <si>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</si>
  <si>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</si>
  <si>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</si>
  <si>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</si>
  <si>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</si>
  <si>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</si>
  <si>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</si>
  <si>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</si>
  <si>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</si>
  <si>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</si>
  <si>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</si>
  <si>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</si>
  <si>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</si>
  <si>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</si>
  <si>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</si>
  <si>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</si>
  <si>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</si>
  <si>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</si>
  <si>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</si>
  <si>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</si>
  <si>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</si>
  <si>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</si>
  <si>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</si>
  <si>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</si>
  <si>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</si>
  <si>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</si>
  <si>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</si>
  <si>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</si>
  <si>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</si>
  <si>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</si>
  <si>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</si>
  <si>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</si>
  <si>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</si>
  <si>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</si>
  <si>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</si>
  <si>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</si>
  <si>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</si>
  <si>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</si>
  <si>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</si>
  <si>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</si>
  <si>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</si>
  <si>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</si>
  <si>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</si>
  <si>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</si>
  <si>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</si>
  <si>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</si>
  <si>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</si>
  <si>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</si>
  <si>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</si>
  <si>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</si>
  <si>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</si>
  <si>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</si>
  <si>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</si>
  <si>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</si>
  <si>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</si>
  <si>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</si>
  <si>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</si>
  <si>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</si>
  <si>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</si>
  <si>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</si>
  <si>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</si>
  <si>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</si>
  <si>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</si>
  <si>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</si>
  <si>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</si>
  <si>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</si>
  <si>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</si>
  <si>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</si>
  <si>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</si>
  <si>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</si>
  <si>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</si>
  <si>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</si>
  <si>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</si>
  <si>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</si>
  <si>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</si>
  <si>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</si>
  <si>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</si>
  <si>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</si>
  <si>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</si>
  <si>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</si>
  <si>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</si>
  <si>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</si>
  <si>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</si>
  <si>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</si>
  <si>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</si>
  <si>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</si>
  <si>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</si>
  <si>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</si>
  <si>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</si>
  <si>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</si>
  <si>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</si>
  <si>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</si>
  <si>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</si>
  <si>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</si>
  <si>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</si>
  <si>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</si>
  <si>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</si>
  <si>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</si>
  <si>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</si>
  <si>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</si>
  <si>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</si>
  <si>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</si>
  <si>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</si>
  <si>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</si>
  <si>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</si>
  <si>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</si>
  <si>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</si>
  <si>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</si>
  <si>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</si>
  <si>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</si>
  <si>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</si>
  <si>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</si>
  <si>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</si>
  <si>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</si>
  <si>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</si>
  <si>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</si>
  <si>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</si>
  <si>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</si>
  <si>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</si>
  <si>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</si>
  <si>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</si>
  <si>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</si>
  <si>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</si>
  <si>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</si>
  <si>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</si>
  <si>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</si>
  <si>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</si>
  <si>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</si>
  <si>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</si>
  <si>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</si>
  <si>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</si>
  <si>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</si>
  <si>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</si>
  <si>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</si>
  <si>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</si>
  <si>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</si>
  <si>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</si>
  <si>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</si>
  <si>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</si>
  <si>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</si>
  <si>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</si>
  <si>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</si>
  <si>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</si>
  <si>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</si>
  <si>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</si>
  <si>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</si>
  <si>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</si>
  <si>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</si>
  <si>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</si>
  <si>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</si>
  <si>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</si>
  <si>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</si>
  <si>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</si>
  <si>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</si>
  <si>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</si>
  <si>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</si>
  <si>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</si>
  <si>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</si>
  <si>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</si>
  <si>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</si>
  <si>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</si>
  <si>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</si>
  <si>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</si>
  <si>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</si>
  <si>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</si>
  <si>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</si>
  <si>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</si>
  <si>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</si>
  <si>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</si>
  <si>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</si>
  <si>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</si>
  <si>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</si>
  <si>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</si>
  <si>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</si>
  <si>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</si>
  <si>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</si>
  <si>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</si>
  <si>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</si>
  <si>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</si>
  <si>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</si>
  <si>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</si>
  <si>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</si>
  <si>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</si>
  <si>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</si>
  <si>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</si>
  <si>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</si>
  <si>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</si>
  <si>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</si>
  <si>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</si>
  <si>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</si>
  <si>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</si>
  <si>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</si>
  <si>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</si>
  <si>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</si>
  <si>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</si>
  <si>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</si>
  <si>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</si>
  <si>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</si>
  <si>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</si>
  <si>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</si>
  <si>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</si>
  <si>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</si>
  <si>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</si>
  <si>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</si>
  <si>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</si>
  <si>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</si>
  <si>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</si>
  <si>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</si>
  <si>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</si>
  <si>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</si>
  <si>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</si>
  <si>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</si>
  <si>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</si>
  <si>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</si>
  <si>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</si>
  <si>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</si>
  <si>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</si>
  <si>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</si>
  <si>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</si>
  <si>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</si>
  <si>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</si>
  <si>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</si>
  <si>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</si>
  <si>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</si>
  <si>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</si>
  <si>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</si>
  <si>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</si>
  <si>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</si>
  <si>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</si>
  <si>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</si>
  <si>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</si>
  <si>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</si>
  <si>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</si>
  <si>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</si>
  <si>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</si>
  <si>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</si>
  <si>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</si>
  <si>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</si>
  <si>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</si>
  <si>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</si>
  <si>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</si>
  <si>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</si>
  <si>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</si>
  <si>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</si>
  <si>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</si>
  <si>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</si>
  <si>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</si>
  <si>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</si>
  <si>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</si>
  <si>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</si>
  <si>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</si>
  <si>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</si>
  <si>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</si>
  <si>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</si>
  <si>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</si>
  <si>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</si>
  <si>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</si>
  <si>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</si>
  <si>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</si>
  <si>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</si>
  <si>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</si>
  <si>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</si>
  <si>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</si>
  <si>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</si>
  <si>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</si>
  <si>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</si>
  <si>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</si>
  <si>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</si>
  <si>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</si>
  <si>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</si>
  <si>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</si>
  <si>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</si>
  <si>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</si>
  <si>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</si>
  <si>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</si>
  <si>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</si>
  <si>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</si>
  <si>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</si>
  <si>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</si>
  <si>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</si>
  <si>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</si>
  <si>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</si>
  <si>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</si>
  <si>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</si>
  <si>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</si>
  <si>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</si>
  <si>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</si>
  <si>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</si>
  <si>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</si>
  <si>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</si>
  <si>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</si>
  <si>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</si>
  <si>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</si>
  <si>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</si>
  <si>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</si>
  <si>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</si>
  <si>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</si>
  <si>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</si>
  <si>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</si>
  <si>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</si>
  <si>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</si>
  <si>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</si>
  <si>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</si>
  <si>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</si>
  <si>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</si>
  <si>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</si>
  <si>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</si>
  <si>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</si>
  <si>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</si>
  <si>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</si>
  <si>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</si>
  <si>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</si>
  <si>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</si>
  <si>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</si>
  <si>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</si>
  <si>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</si>
  <si>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</si>
  <si>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</si>
  <si>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</si>
  <si>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</si>
  <si>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</si>
  <si>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</si>
  <si>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</si>
  <si>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</si>
  <si>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</si>
  <si>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</si>
  <si>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</si>
  <si>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</si>
  <si>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</si>
  <si>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</si>
  <si>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</si>
  <si>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</si>
  <si>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</si>
  <si>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</si>
  <si>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</si>
  <si>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</si>
  <si>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</si>
  <si>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</si>
  <si>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</si>
  <si>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</si>
  <si>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</si>
  <si>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</si>
  <si>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</si>
  <si>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</si>
  <si>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</si>
  <si>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</si>
  <si>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</si>
  <si>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</si>
  <si>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</si>
  <si>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</si>
  <si>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</si>
  <si>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</si>
  <si>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</si>
  <si>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</si>
  <si>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</si>
  <si>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</si>
  <si>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</si>
  <si>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</si>
  <si>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</si>
  <si>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</si>
  <si>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</si>
  <si>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</si>
  <si>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</si>
  <si>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</si>
  <si>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</si>
  <si>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</si>
  <si>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</si>
  <si>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</si>
  <si>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</si>
  <si>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</si>
  <si>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</si>
  <si>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</si>
  <si>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</si>
  <si>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</si>
  <si>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</si>
  <si>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</si>
  <si>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</si>
  <si>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</si>
  <si>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</si>
  <si>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</si>
  <si>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</si>
  <si>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</si>
  <si>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</si>
  <si>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</si>
  <si>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</si>
  <si>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</si>
  <si>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</si>
  <si>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</si>
  <si>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</si>
  <si>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</si>
  <si>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</si>
  <si>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</si>
  <si>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</si>
  <si>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</si>
  <si>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</si>
  <si>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</si>
  <si>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</si>
  <si>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</si>
  <si>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</si>
  <si>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</si>
  <si>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</si>
  <si>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</si>
  <si>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</si>
  <si>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</si>
  <si>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</si>
  <si>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</si>
  <si>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</si>
  <si>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</si>
  <si>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</si>
  <si>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</si>
  <si>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</si>
  <si>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</si>
  <si>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</si>
  <si>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</si>
  <si>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</si>
  <si>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</si>
  <si>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</si>
  <si>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</si>
  <si>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</si>
  <si>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</si>
  <si>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</si>
  <si>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</si>
  <si>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</si>
  <si>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</si>
  <si>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</si>
  <si>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</si>
  <si>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</si>
  <si>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</si>
  <si>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</si>
  <si>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</si>
  <si>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</si>
  <si>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</si>
  <si>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</si>
  <si>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</si>
  <si>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</si>
  <si>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</si>
  <si>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</si>
  <si>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</si>
  <si>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</si>
  <si>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</si>
  <si>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</si>
  <si>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</si>
  <si>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</si>
  <si>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</si>
  <si>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</si>
  <si>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</si>
  <si>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</si>
  <si>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</si>
  <si>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</si>
  <si>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</si>
  <si>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</si>
  <si>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</si>
  <si>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</si>
  <si>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</si>
  <si>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</si>
  <si>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</si>
  <si>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</si>
  <si>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</si>
  <si>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</si>
  <si>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</si>
  <si>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</si>
  <si>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</si>
  <si>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</si>
  <si>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</si>
  <si>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</si>
  <si>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</si>
  <si>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</si>
  <si>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</si>
  <si>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</si>
  <si>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</si>
  <si>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</si>
  <si>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</si>
  <si>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</si>
  <si>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</si>
  <si>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</si>
  <si>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</si>
  <si>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</si>
  <si>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</si>
  <si>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</si>
  <si>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</si>
  <si>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</si>
  <si>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</si>
  <si>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</si>
  <si>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</si>
  <si>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</si>
  <si>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</si>
  <si>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</si>
  <si>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</si>
  <si>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</si>
  <si>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</si>
  <si>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</si>
  <si>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</si>
  <si>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</si>
  <si>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</si>
  <si>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</si>
  <si>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</si>
  <si>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</si>
  <si>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</si>
  <si>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</si>
  <si>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</si>
  <si>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</si>
  <si>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</si>
  <si>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</si>
  <si>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</si>
  <si>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</si>
  <si>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</si>
  <si>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</si>
  <si>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</si>
  <si>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</si>
  <si>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</si>
  <si>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</si>
  <si>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</si>
  <si>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</si>
  <si>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</si>
  <si>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</si>
  <si>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</si>
  <si>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</si>
  <si>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</si>
  <si>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</si>
  <si>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</si>
  <si>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</si>
  <si>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</si>
  <si>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</si>
  <si>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</si>
  <si>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</si>
  <si>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</si>
  <si>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</si>
  <si>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</si>
  <si>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</si>
  <si>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</si>
  <si>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</si>
  <si>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</si>
  <si>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</si>
  <si>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</si>
  <si>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</si>
  <si>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</si>
  <si>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</si>
  <si>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</si>
  <si>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</si>
  <si>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</si>
  <si>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</si>
  <si>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</si>
  <si>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</si>
  <si>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</si>
  <si>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</si>
  <si>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</si>
  <si>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</si>
  <si>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</si>
  <si>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</si>
  <si>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</si>
  <si>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</si>
  <si>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</si>
  <si>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</si>
  <si>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</si>
  <si>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</si>
  <si>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</si>
  <si>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</si>
  <si>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</si>
  <si>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</si>
  <si>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</si>
  <si>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</si>
  <si>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</si>
  <si>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</si>
  <si>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</si>
  <si>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</si>
  <si>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</si>
  <si>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</si>
  <si>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</si>
  <si>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</si>
  <si>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</si>
  <si>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</si>
  <si>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</si>
  <si>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</si>
  <si>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</si>
  <si>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</si>
  <si>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</si>
  <si>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</si>
  <si>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</si>
  <si>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</si>
  <si>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</si>
  <si>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</si>
  <si>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</si>
  <si>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</si>
  <si>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</si>
  <si>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</si>
  <si>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</si>
  <si>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</si>
  <si>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</si>
  <si>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</si>
  <si>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</si>
  <si>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</si>
  <si>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</si>
  <si>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</si>
  <si>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</si>
  <si>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</si>
  <si>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</si>
  <si>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</si>
  <si>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</si>
  <si>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</si>
  <si>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</si>
  <si>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</si>
  <si>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</si>
  <si>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</si>
  <si>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</si>
  <si>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</si>
  <si>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</si>
  <si>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</si>
  <si>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</si>
  <si>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</si>
  <si>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</si>
  <si>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</si>
  <si>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</si>
  <si>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</si>
  <si>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</si>
  <si>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</si>
  <si>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</si>
  <si>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</si>
  <si>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</si>
  <si>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</si>
  <si>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</si>
  <si>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</si>
  <si>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</si>
  <si>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</si>
  <si>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</si>
  <si>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</si>
  <si>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</si>
  <si>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</si>
  <si>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</si>
  <si>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</si>
  <si>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</si>
  <si>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</si>
  <si>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</si>
  <si>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</si>
  <si>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</si>
  <si>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</si>
  <si>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</si>
  <si>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</si>
  <si>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</si>
  <si>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</si>
  <si>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</si>
  <si>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</si>
  <si>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</si>
  <si>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</si>
  <si>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</si>
  <si>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</si>
  <si>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</si>
  <si>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</si>
  <si>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</si>
  <si>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</si>
  <si>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</si>
  <si>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</si>
  <si>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</si>
  <si>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</si>
  <si>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</si>
  <si>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</si>
  <si>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</si>
  <si>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</si>
  <si>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</si>
  <si>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</si>
  <si>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</si>
  <si>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</si>
  <si>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</si>
  <si>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</si>
  <si>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</si>
  <si>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</si>
  <si>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</si>
  <si>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</si>
  <si>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</si>
  <si>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</si>
  <si>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</si>
  <si>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</si>
  <si>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</si>
  <si>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</si>
  <si>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</si>
  <si>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</si>
  <si>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</si>
  <si>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</si>
  <si>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</si>
  <si>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</si>
  <si>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</si>
  <si>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</si>
  <si>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</si>
  <si>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</si>
  <si>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</si>
  <si>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</si>
  <si>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</si>
  <si>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</si>
  <si>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</si>
  <si>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</si>
  <si>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</si>
  <si>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</si>
  <si>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</si>
  <si>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</si>
  <si>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</si>
  <si>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</si>
  <si>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</si>
  <si>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</si>
  <si>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</si>
  <si>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</si>
  <si>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</si>
  <si>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</si>
  <si>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</si>
  <si>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</si>
  <si>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</si>
  <si>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</si>
  <si>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</si>
  <si>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</si>
  <si>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</si>
  <si>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</si>
  <si>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</si>
  <si>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</si>
  <si>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</si>
  <si>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</si>
  <si>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</si>
  <si>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</si>
  <si>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</si>
  <si>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</si>
  <si>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</si>
  <si>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</si>
  <si>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</si>
  <si>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</si>
  <si>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</si>
  <si>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</si>
  <si>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</si>
  <si>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</si>
  <si>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</si>
  <si>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</si>
  <si>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</si>
  <si>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</si>
  <si>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</si>
  <si>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</si>
  <si>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</si>
  <si>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</si>
  <si>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</si>
  <si>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</si>
  <si>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</si>
  <si>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</si>
  <si>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</si>
  <si>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</si>
  <si>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</si>
  <si>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</si>
  <si>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</si>
  <si>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</si>
  <si>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</si>
  <si>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</si>
  <si>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</si>
  <si>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</si>
  <si>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</si>
  <si>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</si>
  <si>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</si>
  <si>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</si>
  <si>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</si>
  <si>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</si>
  <si>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</si>
  <si>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</si>
  <si>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</si>
  <si>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</si>
  <si>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</si>
  <si>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</si>
  <si>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</si>
  <si>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</si>
  <si>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</si>
  <si>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</si>
  <si>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</si>
  <si>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</si>
  <si>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</si>
  <si>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</si>
  <si>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</si>
  <si>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</si>
  <si>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</si>
  <si>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</si>
  <si>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</si>
  <si>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</si>
  <si>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</si>
  <si>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</si>
  <si>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</si>
  <si>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</si>
  <si>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</si>
  <si>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</si>
  <si>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</si>
  <si>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</si>
  <si>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</si>
  <si>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</si>
  <si>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</si>
  <si>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</si>
  <si>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</si>
  <si>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</si>
  <si>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</si>
  <si>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</si>
  <si>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</si>
  <si>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</si>
  <si>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</si>
  <si>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</si>
  <si>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</si>
  <si>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</si>
  <si>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</si>
  <si>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</si>
  <si>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</si>
  <si>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</si>
  <si>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</si>
  <si>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</si>
  <si>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</si>
  <si>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</si>
  <si>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</si>
  <si>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</si>
  <si>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</si>
  <si>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</si>
  <si>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</si>
  <si>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</si>
  <si>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</si>
  <si>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</si>
  <si>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</si>
  <si>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</si>
  <si>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</si>
  <si>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</si>
  <si>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</si>
  <si>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</si>
  <si>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</si>
  <si>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</si>
  <si>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</si>
  <si>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</si>
  <si>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</si>
  <si>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</si>
  <si>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</si>
  <si>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</si>
  <si>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</si>
  <si>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</si>
  <si>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</si>
  <si>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</si>
  <si>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</si>
  <si>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</si>
  <si>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</si>
  <si>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</si>
  <si>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</si>
  <si>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</si>
  <si>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</si>
  <si>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</si>
  <si>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</si>
  <si>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</si>
  <si>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</si>
  <si>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</si>
  <si>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</si>
  <si>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</si>
  <si>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</si>
  <si>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</si>
  <si>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</si>
  <si>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</si>
  <si>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</si>
  <si>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</si>
  <si>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</si>
  <si>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</si>
  <si>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</si>
  <si>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</si>
  <si>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</si>
  <si>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</si>
  <si>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</si>
  <si>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</si>
  <si>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</si>
  <si>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</si>
  <si>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</si>
  <si>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</si>
  <si>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</si>
  <si>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</si>
  <si>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</si>
  <si>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</si>
  <si>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</si>
  <si>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</si>
  <si>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</si>
  <si>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</si>
  <si>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</si>
  <si>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</si>
  <si>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</si>
  <si>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</si>
  <si>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</si>
  <si>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</si>
  <si>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</si>
  <si>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</si>
  <si>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</si>
  <si>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</si>
  <si>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</si>
  <si>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</si>
  <si>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</si>
  <si>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</si>
  <si>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</si>
  <si>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</si>
  <si>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</si>
  <si>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</si>
  <si>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</si>
  <si>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</si>
  <si>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</si>
  <si>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</si>
  <si>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</si>
  <si>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</si>
  <si>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</si>
  <si>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</si>
  <si>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</si>
  <si>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</si>
  <si>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</si>
  <si>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</si>
  <si>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</si>
  <si>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</si>
  <si>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</si>
  <si>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</si>
  <si>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</si>
  <si>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</si>
  <si>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</si>
  <si>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</si>
  <si>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</si>
  <si>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</si>
  <si>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</si>
  <si>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</si>
  <si>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</si>
  <si>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</si>
  <si>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</si>
  <si>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</si>
  <si>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</si>
  <si>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</si>
  <si>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</si>
  <si>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</si>
  <si>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</si>
  <si>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</si>
  <si>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</si>
  <si>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</si>
  <si>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</si>
  <si>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</si>
  <si>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</si>
  <si>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</si>
  <si>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</si>
  <si>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</si>
  <si>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</si>
  <si>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</si>
  <si>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</si>
  <si>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</si>
  <si>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</si>
  <si>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</si>
  <si>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</si>
  <si>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</si>
  <si>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</si>
  <si>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</si>
  <si>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</si>
  <si>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</si>
  <si>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</si>
  <si>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</si>
  <si>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</si>
  <si>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</si>
  <si>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</si>
  <si>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</si>
  <si>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</si>
  <si>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</si>
  <si>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</si>
  <si>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</si>
  <si>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</si>
  <si>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</si>
  <si>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</si>
  <si>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</si>
  <si>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</si>
  <si>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</si>
  <si>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</si>
  <si>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</si>
  <si>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</si>
  <si>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</si>
  <si>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</si>
  <si>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</si>
  <si>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</si>
  <si>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</si>
  <si>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</si>
  <si>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</si>
  <si>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</si>
  <si>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</si>
  <si>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</si>
  <si>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</si>
  <si>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</si>
  <si>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</si>
  <si>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</si>
  <si>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</si>
  <si>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</si>
  <si>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</si>
  <si>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</si>
  <si>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</si>
  <si>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</si>
  <si>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</si>
  <si>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</si>
  <si>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</si>
  <si>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</si>
  <si>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</si>
  <si>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</si>
  <si>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</si>
  <si>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</si>
  <si>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</si>
  <si>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</si>
  <si>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</si>
  <si>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</si>
  <si>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</si>
  <si>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</si>
  <si>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</si>
  <si>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</si>
  <si>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</si>
  <si>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</si>
  <si>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</si>
  <si>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</si>
  <si>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</si>
  <si>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</si>
  <si>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</si>
  <si>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</si>
  <si>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</si>
  <si>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</si>
  <si>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</si>
  <si>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</si>
  <si>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</si>
  <si>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</si>
  <si>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</si>
  <si>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</si>
  <si>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</si>
  <si>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</si>
  <si>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</si>
  <si>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</si>
  <si>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</si>
  <si>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</si>
  <si>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</si>
  <si>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</si>
  <si>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</si>
  <si>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</si>
  <si>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</si>
  <si>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</si>
  <si>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</si>
  <si>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</si>
  <si>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</si>
  <si>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</si>
  <si>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</si>
  <si>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</si>
  <si>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</si>
  <si>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</si>
  <si>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</si>
  <si>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</si>
  <si>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</si>
  <si>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</si>
  <si>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</si>
  <si>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</si>
  <si>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</si>
  <si>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</si>
  <si>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</si>
  <si>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</si>
  <si>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</si>
  <si>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</si>
  <si>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</si>
  <si>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</si>
  <si>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</si>
  <si>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</si>
  <si>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</si>
  <si>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</si>
  <si>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</si>
  <si>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_f</t>
  </si>
  <si>
    <t>_i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</si>
</sst>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3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110</xdr:row>
          <xdr:rowOff>19050</xdr:rowOff>
        </xdr:from>
        <xdr:to>
          <xdr:col>24</xdr:col>
          <xdr:colOff>0</xdr:colOff>
          <xdr:row>141</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22"/>
                </a:ext>
              </a:extLst>
            </xdr:cNvPicPr>
          </xdr:nvPicPr>
          <xdr:blipFill>
            <a:blip xmlns:r="http://schemas.openxmlformats.org/officeDocument/2006/relationships" r:embed="rId1"/>
            <a:srcRect/>
            <a:stretch>
              <a:fillRect/>
            </a:stretch>
          </xdr:blipFill>
          <xdr:spPr bwMode="auto">
            <a:xfrm>
              <a:off x="4430399" y="19156973"/>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10"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9"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8"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0x7F81F666B110&gt;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L143" sqref="L143"/>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1" ca="1">TEXT(DATE(2026,1,_xlfn.SEQUENCE(1+_xlfn.DAYS(TODAY(),DATE(2026,1,1)))),"dd-mmm")</f>
        <v>01-Jan</v>
      </c>
      <c r="C5" s="5">
        <v>1</v>
      </c>
      <c r="D5" s="5">
        <v>1</v>
      </c>
      <c r="E5" s="5">
        <v>0</v>
      </c>
      <c r="F5" s="5">
        <v>0</v>
      </c>
      <c r="G5" s="5">
        <v>1</v>
      </c>
      <c r="H5" s="5">
        <v>1</v>
      </c>
      <c r="I5" s="5">
        <v>1</v>
      </c>
      <c r="J5" s="5">
        <v>1</v>
      </c>
      <c r="K5" s="5">
        <v>1</v>
      </c>
      <c r="L5" cm="1">
        <f t="array" aca="1" ref="L5:L141" ca="1">_xlfn.BYROW(_xlfn.TAKE(Banded,,1),_xleta.WEEKNUM)</f>
        <v>1</v>
      </c>
      <c r="M5" cm="1">
        <f t="array" ref="M5:M141">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1</v>
      </c>
      <c r="Q25" s="5">
        <f ca="1"/>
        <v>1</v>
      </c>
      <c r="R25" s="5">
        <f ca="1"/>
        <v>1</v>
      </c>
      <c r="S25" s="5">
        <f ca="1"/>
        <v>1</v>
      </c>
      <c r="T25" s="5">
        <f ca="1"/>
        <v>1</v>
      </c>
      <c r="U25" s="5">
        <f ca="1"/>
        <v>1</v>
      </c>
      <c r="V25" s="5">
        <f ca="1"/>
        <v>1</v>
      </c>
      <c r="W25" s="5">
        <f ca="1"/>
        <v>0</v>
      </c>
      <c r="X25" s="5">
        <f ca="1"/>
        <v>1</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9"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9" x14ac:dyDescent="0.2">
      <c r="B141" s="41" t="str">
        <f ca="1"/>
        <v>17-May</v>
      </c>
      <c r="C141" s="5">
        <v>1</v>
      </c>
      <c r="D141" s="5">
        <v>1</v>
      </c>
      <c r="E141" s="5">
        <v>1</v>
      </c>
      <c r="F141" s="5">
        <v>1</v>
      </c>
      <c r="G141" s="5">
        <v>1</v>
      </c>
      <c r="H141" s="5">
        <v>1</v>
      </c>
      <c r="I141" s="5">
        <v>1</v>
      </c>
      <c r="J141" s="5">
        <v>0</v>
      </c>
      <c r="K141" s="5">
        <v>1</v>
      </c>
      <c r="L141">
        <f ca="1"/>
        <v>21</v>
      </c>
      <c r="M141">
        <v>8</v>
      </c>
      <c r="P141"/>
      <c r="Q141"/>
      <c r="R141"/>
      <c r="S141"/>
      <c r="T141"/>
      <c r="U141"/>
      <c r="V141"/>
      <c r="W141"/>
      <c r="X141"/>
      <c r="AA141">
        <f>(110*9%+8.33*0.8)/1.1833</f>
        <v>13.998140792698386</v>
      </c>
    </row>
    <row r="142" spans="2:29" x14ac:dyDescent="0.2">
      <c r="B142" s="41"/>
      <c r="C142" s="5"/>
      <c r="D142" s="5"/>
      <c r="E142" s="5"/>
      <c r="F142" s="5"/>
      <c r="G142" s="5"/>
      <c r="H142" s="5"/>
      <c r="I142" s="5"/>
      <c r="J142" s="5"/>
      <c r="K142" s="5"/>
      <c r="P142"/>
      <c r="Q142"/>
      <c r="R142"/>
      <c r="S142"/>
      <c r="T142"/>
      <c r="U142"/>
      <c r="V142"/>
      <c r="W142"/>
      <c r="X142"/>
      <c r="AA142" s="69">
        <f>110*5%/(-14%+0.8)</f>
        <v>8.3333333333333321</v>
      </c>
    </row>
    <row r="143" spans="2:29" x14ac:dyDescent="0.2">
      <c r="B143" s="41"/>
      <c r="C143" s="5"/>
      <c r="D143" s="5"/>
      <c r="E143" s="5"/>
      <c r="F143" s="5"/>
      <c r="G143" s="5"/>
      <c r="H143" s="5"/>
      <c r="I143" s="5"/>
      <c r="J143" s="5"/>
      <c r="K143" s="5"/>
      <c r="P143"/>
      <c r="Q143"/>
      <c r="R143"/>
      <c r="S143"/>
      <c r="T143"/>
      <c r="U143"/>
      <c r="V143"/>
      <c r="W143"/>
      <c r="X143"/>
      <c r="AA143" s="70">
        <f>5/AA142</f>
        <v>0.60000000000000009</v>
      </c>
    </row>
    <row r="144" spans="2:29" x14ac:dyDescent="0.2">
      <c r="B144" s="41"/>
      <c r="C144" s="5"/>
      <c r="D144" s="5"/>
      <c r="E144" s="5"/>
      <c r="F144" s="5"/>
      <c r="G144" s="5"/>
      <c r="H144" s="5"/>
      <c r="I144" s="5"/>
      <c r="J144" s="5"/>
      <c r="K144" s="5"/>
      <c r="P144"/>
      <c r="Q144"/>
      <c r="R144"/>
      <c r="S144"/>
      <c r="T144"/>
      <c r="U144"/>
      <c r="V144"/>
      <c r="W144"/>
      <c r="X144"/>
      <c r="AC144">
        <f>0.8*8.33</f>
        <v>6.6640000000000006</v>
      </c>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c r="AB146">
        <f>5*1.1/(0.8-0.14)</f>
        <v>8.3333333333333321</v>
      </c>
    </row>
    <row r="147" spans="2:28" x14ac:dyDescent="0.2">
      <c r="B147" s="41"/>
      <c r="C147" s="5"/>
      <c r="D147" s="5"/>
      <c r="E147" s="5"/>
      <c r="F147" s="5"/>
      <c r="G147" s="5"/>
      <c r="H147" s="5"/>
      <c r="I147" s="5"/>
      <c r="J147" s="5"/>
      <c r="K147" s="5"/>
      <c r="P147"/>
      <c r="Q147"/>
      <c r="R147"/>
      <c r="S147"/>
      <c r="T147"/>
      <c r="U147"/>
      <c r="V147"/>
      <c r="W147"/>
      <c r="X147"/>
      <c r="AA147" t="s">
        <v>2559</v>
      </c>
      <c r="AB147" s="54">
        <v>0.14000000000000001</v>
      </c>
    </row>
    <row r="148" spans="2:28" x14ac:dyDescent="0.2">
      <c r="B148" s="41"/>
      <c r="C148" s="5"/>
      <c r="D148" s="5"/>
      <c r="E148" s="5"/>
      <c r="F148" s="5"/>
      <c r="G148" s="5"/>
      <c r="H148" s="5"/>
      <c r="I148" s="5"/>
      <c r="J148" s="5"/>
      <c r="K148" s="5"/>
      <c r="P148"/>
      <c r="Q148"/>
      <c r="R148"/>
      <c r="S148"/>
      <c r="T148"/>
      <c r="U148"/>
      <c r="V148"/>
      <c r="W148"/>
      <c r="X148"/>
      <c r="AA148" t="s">
        <v>2560</v>
      </c>
      <c r="AB148" s="54">
        <v>0.09</v>
      </c>
    </row>
    <row r="149" spans="2:28" x14ac:dyDescent="0.2">
      <c r="B149" s="41"/>
      <c r="C149" s="5"/>
      <c r="D149" s="5"/>
      <c r="E149" s="5"/>
      <c r="F149" s="5"/>
      <c r="G149" s="5"/>
      <c r="H149" s="5"/>
      <c r="I149" s="5"/>
      <c r="J149" s="5"/>
      <c r="K149" s="5"/>
      <c r="P149"/>
      <c r="Q149"/>
      <c r="R149"/>
      <c r="S149"/>
      <c r="T149"/>
      <c r="U149"/>
      <c r="V149"/>
      <c r="W149"/>
      <c r="X149"/>
      <c r="AB149">
        <f>1.1*(_f-_i)/(0.8-(_f))</f>
        <v>8.3333333333333356E-2</v>
      </c>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0"/>
  <sheetViews>
    <sheetView topLeftCell="A4" workbookViewId="0">
      <pane ySplit="5" topLeftCell="A497" activePane="bottomLeft" state="frozen"/>
      <selection activeCell="A4" sqref="A4"/>
      <selection pane="bottomLeft" activeCell="C510" sqref="C510"/>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AA509">
        <v>0</v>
      </c>
    </row>
    <row r="510" spans="4:27" x14ac:dyDescent="0.2">
      <c r="D510" t="str">
        <f ca="1"/>
        <v>17-May</v>
      </c>
      <c r="AA51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17-May-2026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17-May-2026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2026-05-17T21:45:34Z</dcterms:modified>
</cp:coreProperties>
</file>