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BFC6C12-BD69-4452-A9EE-905C1C441342}" xr6:coauthVersionLast="47" xr6:coauthVersionMax="47" xr10:uidLastSave="{00000000-0000-0000-0000-000000000000}"/>
  <bookViews>
    <workbookView xWindow="-108" yWindow="-108" windowWidth="23256" windowHeight="12456" activeTab="1" xr2:uid="{50C9C147-E925-4C04-99B8-FFE8930A841B}"/>
  </bookViews>
  <sheets>
    <sheet name="Case DE" sheetId="4" r:id="rId1"/>
    <sheet name="Case EN" sheetId="5" r:id="rId2"/>
    <sheet name="Answers" sheetId="3" r:id="rId3"/>
    <sheet name="Banks" sheetId="2"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0" hidden="1">'Case DE'!$B$10:$AJ$165</definedName>
    <definedName name="_xlnm._FilterDatabase" localSheetId="1" hidden="1">'Case EN'!$B$10:$AJ$165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00" i="5" l="1"/>
  <c r="P101" i="5"/>
  <c r="P102" i="5"/>
  <c r="P103" i="5"/>
  <c r="P104" i="5"/>
  <c r="P105" i="5"/>
  <c r="P106" i="5"/>
  <c r="P96" i="5"/>
  <c r="P97" i="5"/>
  <c r="P98" i="5"/>
  <c r="P99" i="5"/>
  <c r="P95" i="5"/>
  <c r="F83" i="5"/>
  <c r="F82" i="5"/>
  <c r="F81" i="5"/>
  <c r="F80" i="5"/>
  <c r="F79" i="5"/>
  <c r="F78" i="5"/>
  <c r="F77" i="5"/>
  <c r="F76" i="5"/>
  <c r="F75" i="5"/>
  <c r="F74" i="5"/>
  <c r="L72" i="5"/>
  <c r="L73" i="5"/>
  <c r="L74" i="5"/>
  <c r="L75" i="5"/>
  <c r="L76" i="5"/>
  <c r="L77" i="5"/>
  <c r="L78" i="5"/>
  <c r="L79" i="5"/>
  <c r="L80" i="5"/>
  <c r="L81" i="5"/>
  <c r="L82" i="5"/>
  <c r="L83" i="5"/>
  <c r="E52" i="5"/>
  <c r="F52" i="5" s="1"/>
  <c r="E53" i="5"/>
  <c r="F53" i="5" s="1"/>
  <c r="E54" i="5"/>
  <c r="F54" i="5" s="1"/>
  <c r="E55" i="5"/>
  <c r="F55" i="5" s="1"/>
  <c r="E56" i="5"/>
  <c r="F56" i="5" s="1"/>
  <c r="E57" i="5"/>
  <c r="F57" i="5" s="1"/>
  <c r="E58" i="5"/>
  <c r="F58" i="5" s="1"/>
  <c r="E59" i="5"/>
  <c r="F59" i="5" s="1"/>
  <c r="E60" i="5"/>
  <c r="F60" i="5" s="1"/>
  <c r="E51" i="5"/>
  <c r="F51" i="5" s="1"/>
  <c r="E29" i="5"/>
  <c r="E30" i="5"/>
  <c r="E31" i="5"/>
  <c r="E32" i="5"/>
  <c r="E33" i="5"/>
  <c r="E34" i="5"/>
  <c r="E35" i="5"/>
  <c r="E36" i="5"/>
  <c r="E37" i="5"/>
  <c r="E28" i="5"/>
  <c r="F28" i="5" s="1"/>
  <c r="F72" i="5"/>
  <c r="F95" i="5"/>
  <c r="F120" i="5"/>
  <c r="F143" i="5"/>
  <c r="B1" i="2"/>
  <c r="A1" i="2"/>
  <c r="B16" i="5"/>
  <c r="F164" i="5"/>
  <c r="F163" i="5"/>
  <c r="F162" i="5"/>
  <c r="F161" i="5"/>
  <c r="F160" i="5"/>
  <c r="F159" i="5"/>
  <c r="F158" i="5"/>
  <c r="F157" i="5"/>
  <c r="F156" i="5"/>
  <c r="F155" i="5"/>
  <c r="F154" i="5"/>
  <c r="F153" i="5"/>
  <c r="F152" i="5"/>
  <c r="F151" i="5"/>
  <c r="F150" i="5"/>
  <c r="F149" i="5"/>
  <c r="F148" i="5"/>
  <c r="F147" i="5"/>
  <c r="F146" i="5"/>
  <c r="F145" i="5"/>
  <c r="F131" i="5"/>
  <c r="F130" i="5"/>
  <c r="F129" i="5"/>
  <c r="F128" i="5"/>
  <c r="F127" i="5"/>
  <c r="F126" i="5"/>
  <c r="F125" i="5"/>
  <c r="F124" i="5"/>
  <c r="F123" i="5"/>
  <c r="F122" i="5"/>
  <c r="F106" i="5"/>
  <c r="F105" i="5"/>
  <c r="F104" i="5"/>
  <c r="F103" i="5"/>
  <c r="F102" i="5"/>
  <c r="F101" i="5"/>
  <c r="F100" i="5"/>
  <c r="F99" i="5"/>
  <c r="F98" i="5"/>
  <c r="F97" i="5"/>
  <c r="F49" i="5"/>
  <c r="F37" i="5"/>
  <c r="F36" i="5"/>
  <c r="F35" i="5"/>
  <c r="F34" i="5"/>
  <c r="F33" i="5"/>
  <c r="F32" i="5"/>
  <c r="F31" i="5"/>
  <c r="F30" i="5"/>
  <c r="F29" i="5"/>
  <c r="F26" i="5"/>
  <c r="F14" i="5"/>
  <c r="F13" i="5"/>
  <c r="F12" i="5"/>
  <c r="F11" i="5"/>
  <c r="F164" i="4"/>
  <c r="F163" i="4"/>
  <c r="F162" i="4"/>
  <c r="F161" i="4"/>
  <c r="F160" i="4"/>
  <c r="F159" i="4"/>
  <c r="F158" i="4"/>
  <c r="F157" i="4"/>
  <c r="F156" i="4"/>
  <c r="F155" i="4"/>
  <c r="F154" i="4"/>
  <c r="F153" i="4"/>
  <c r="F152" i="4"/>
  <c r="F151" i="4"/>
  <c r="F150" i="4"/>
  <c r="F149" i="4"/>
  <c r="F148" i="4"/>
  <c r="F147" i="4"/>
  <c r="F146" i="4"/>
  <c r="F145" i="4"/>
  <c r="F143" i="4"/>
  <c r="F131" i="4"/>
  <c r="F130" i="4"/>
  <c r="F129" i="4"/>
  <c r="F128" i="4"/>
  <c r="F127" i="4"/>
  <c r="F126" i="4"/>
  <c r="F125" i="4"/>
  <c r="F124" i="4"/>
  <c r="F123" i="4"/>
  <c r="F122" i="4"/>
  <c r="F120" i="4"/>
  <c r="F106" i="4"/>
  <c r="F105" i="4"/>
  <c r="F104" i="4"/>
  <c r="F103" i="4"/>
  <c r="F102" i="4"/>
  <c r="F101" i="4"/>
  <c r="F100" i="4"/>
  <c r="F99" i="4"/>
  <c r="F98" i="4"/>
  <c r="F97" i="4"/>
  <c r="F95" i="4"/>
  <c r="F83" i="4"/>
  <c r="F82" i="4"/>
  <c r="F81" i="4"/>
  <c r="F80" i="4"/>
  <c r="F79" i="4"/>
  <c r="F78" i="4"/>
  <c r="F77" i="4"/>
  <c r="F76" i="4"/>
  <c r="F75" i="4"/>
  <c r="F74" i="4"/>
  <c r="F72" i="4"/>
  <c r="F60" i="4"/>
  <c r="F59" i="4"/>
  <c r="F58" i="4"/>
  <c r="F57" i="4"/>
  <c r="F56" i="4"/>
  <c r="F55" i="4"/>
  <c r="F54" i="4"/>
  <c r="F53" i="4"/>
  <c r="F52" i="4"/>
  <c r="F51" i="4"/>
  <c r="F49" i="4"/>
  <c r="F37" i="4"/>
  <c r="F36" i="4"/>
  <c r="F35" i="4"/>
  <c r="F34" i="4"/>
  <c r="F33" i="4"/>
  <c r="F32" i="4"/>
  <c r="F31" i="4"/>
  <c r="F30" i="4"/>
  <c r="F29" i="4"/>
  <c r="F28" i="4"/>
  <c r="F26" i="4"/>
  <c r="F13" i="4"/>
  <c r="F14" i="4"/>
  <c r="F12" i="4"/>
  <c r="F11" i="4"/>
  <c r="I17" i="4" s="1" a="1"/>
  <c r="I17" i="4" s="1"/>
  <c r="H47" i="5"/>
  <c r="G47" i="5"/>
  <c r="I16" i="3"/>
  <c r="I17" i="5" l="1" a="1"/>
  <c r="I1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<sst xmlns="http://schemas.openxmlformats.org/spreadsheetml/2006/main" count="462" uniqueCount="213">
  <si>
    <t>Geldautomat</t>
  </si>
  <si>
    <t>Anweisungen</t>
  </si>
  <si>
    <t>Bonusaufgaben</t>
  </si>
  <si>
    <t>Spiel #</t>
  </si>
  <si>
    <t>Verwandt mit Level #</t>
  </si>
  <si>
    <t>Punkte</t>
  </si>
  <si>
    <t>Antwort</t>
  </si>
  <si>
    <t>Frage</t>
  </si>
  <si>
    <t>N/A</t>
  </si>
  <si>
    <t>Für Level 1, 3 und 4, wie viele Scheine erhälst du insgesamt, die kleiner gleich 10 sind? Beispiele werden NICHT berücksichtigt!</t>
  </si>
  <si>
    <t>Bonus 4</t>
  </si>
  <si>
    <t>Fragen</t>
  </si>
  <si>
    <t>Level 1</t>
  </si>
  <si>
    <t>Sehr Einfach</t>
  </si>
  <si>
    <t>Wie viele Scheine erhältst du?</t>
  </si>
  <si>
    <t>Level</t>
  </si>
  <si>
    <t>Betrag</t>
  </si>
  <si>
    <t>Wert des Scheins</t>
  </si>
  <si>
    <t>Beispiel1</t>
  </si>
  <si>
    <t>Level 2</t>
  </si>
  <si>
    <t>Einfach</t>
  </si>
  <si>
    <t>Wie groß ist der Mittelwert des nächstgrößeren und nächstkleineren möglichen Betrags, den du genau abheben könntest?</t>
  </si>
  <si>
    <t>Level 3</t>
  </si>
  <si>
    <t>Mittel</t>
  </si>
  <si>
    <t>Beispiel: In Beispiel3 willst du 2203 Euro abheben. Scheine sind 85er, 27er, 15er und 1er verfügbar.</t>
  </si>
  <si>
    <t>Level 4</t>
  </si>
  <si>
    <t>Medium-Schwer</t>
  </si>
  <si>
    <t>Level 5</t>
  </si>
  <si>
    <t>Schwer</t>
  </si>
  <si>
    <t>Platzierung</t>
  </si>
  <si>
    <t>Level 6</t>
  </si>
  <si>
    <t>Sehr Schwer</t>
  </si>
  <si>
    <t>Projekt</t>
  </si>
  <si>
    <t>Bank</t>
  </si>
  <si>
    <t>Schein 1</t>
  </si>
  <si>
    <t>Schein 2</t>
  </si>
  <si>
    <t>Schein 3</t>
  </si>
  <si>
    <t>Schein 4</t>
  </si>
  <si>
    <t>Schein 5</t>
  </si>
  <si>
    <t>Schein 6</t>
  </si>
  <si>
    <t>Schein 7</t>
  </si>
  <si>
    <t>Example 6 Bank</t>
  </si>
  <si>
    <t>5; 6</t>
  </si>
  <si>
    <t>ExCell Bank</t>
  </si>
  <si>
    <t>Bank of Cellifornia</t>
  </si>
  <si>
    <t>ExFunds</t>
  </si>
  <si>
    <t>SheetBank AG</t>
  </si>
  <si>
    <t>Pivot Finance Group</t>
  </si>
  <si>
    <t>The VLOOKup Vault</t>
  </si>
  <si>
    <t>SummaBank</t>
  </si>
  <si>
    <t>CELLtral Bank</t>
  </si>
  <si>
    <t>Bank IF</t>
  </si>
  <si>
    <t>MoneyMATCH Inc.</t>
  </si>
  <si>
    <t>Bonus 2</t>
  </si>
  <si>
    <t>#REF!inance</t>
  </si>
  <si>
    <t>The Conditional Cash Co.</t>
  </si>
  <si>
    <t>VALUE.BANK()</t>
  </si>
  <si>
    <t>Insert Credit, Shift Up</t>
  </si>
  <si>
    <t>AutoSum Savings</t>
  </si>
  <si>
    <t>The Hidden Sheet Bank</t>
  </si>
  <si>
    <t>FormulaFund AG</t>
  </si>
  <si>
    <t>Ctrl$ Cash Services</t>
  </si>
  <si>
    <t>The Merge &amp; Center Bank</t>
  </si>
  <si>
    <t xml:space="preserve"> 1, 3, 4</t>
  </si>
  <si>
    <t>Bonus 3</t>
  </si>
  <si>
    <t>Bonus 1</t>
  </si>
  <si>
    <t>Du möchtest Geld abheben. Der Betrag und der Wert des Scheins sind gegeben.</t>
  </si>
  <si>
    <t>Beispiel: In Beispiel1 möchtest du 2197 Euro abheben. Der Wert des Scheins beträgt 13. Damit bekommst du 169 Scheine.</t>
  </si>
  <si>
    <t>Du möchtest Geld abheben. Der Betrag und der Wert des Scheins sind gegeben. Leider passt der Betrag nicht immer zu dem verfügbaren Geldschein.</t>
  </si>
  <si>
    <t>Welcher Scheinwert wird am häufigsten bei den Banken angeboten?</t>
  </si>
  <si>
    <t>Wenn du alle Beträge aus Level 1 bis 6 ( ohne Beispiele ) als eine Summe abheben würdest, wie viele Scheine würdest du erhalten? Du hebst von der Bank mit den geringsten Geldreservern zuerst ab und gehst dann aufsteigend weiter. Wie viele Scheine hast du am Ende?</t>
  </si>
  <si>
    <t>Für Projekt 2 in Level 6 gibt es 1841 Möglichkeiten die gleiche Anzahl an Scheinen zu erhalten. Wie viele Scheine wären es?</t>
  </si>
  <si>
    <t>Beispiel: In Beispiel2 möchtest du 2203 Euro abheben. Der Wert des Scheins beträgt 13. Du würdest 169,461538461538 Scheine erhalten, aber es ist keine gute Idee das Geld zu zerschneiden.</t>
  </si>
  <si>
    <t>Entweder du wählst 169 oder 170 Scheine. Der Mittelwert dieser beträgt 2203,5.</t>
  </si>
  <si>
    <t>Wie viele Scheine erhältst du insgesamt? Ziel ist es möglichst wenig Scheine zu erhalten.</t>
  </si>
  <si>
    <t>Ab jetzt sind mehrere Scheine mit unterschiedlichen Werten gegeben.</t>
  </si>
  <si>
    <t>Du erhälst 25*85 + 2*27 + 1*15 + 9*1 = 2203 Euro. Dementsprechend erhälst du 25+2+1+9 = 37 Scheine.</t>
  </si>
  <si>
    <t>Scheine sind teilweise nur begrenzt verfügbar. Berücksichtige diesmal die Grenzen für die gegebenen Scheine.</t>
  </si>
  <si>
    <t>Grenze Anzahl Scheine</t>
  </si>
  <si>
    <t>Wie viele Scheine erhältst du insgesamt? Ziel ist es weiterhin möglichst wenig Scheine zu erhalten.</t>
  </si>
  <si>
    <t>Du erhälst 17*85 + 18*27 + 18*15 + 2*1 = 2203 Euro. Dementsprechend erhälst du 17+18+18+2 = 55 Scheine.</t>
  </si>
  <si>
    <t>Beispiel: In Beispiel4 willst du 2203 Euro abheben. Scheine sind 85er, 27er, 15er und 1er verfügbar. Jedoch sind nur 17x85er, 18x27er, 19x15er und 20x1er verfügbar.</t>
  </si>
  <si>
    <t>Du hast nun die Wahl zu welcher Bank du gehst.</t>
  </si>
  <si>
    <t>Bank of Cellifornia: 25, Pivot Finance Group: 25, CELLtral Bank: 25, MoneyMATCH Inc.: 26, SheetBank AG: 27, Bank IF: 29, ExFunds: 35, SummaBank: 54, The VLOOKup Vault: 63, ExCell Bank: 91</t>
  </si>
  <si>
    <t>Beispiel: In Beispiel5 kann der Betrag auf folgende Weise abgehoben werden:</t>
  </si>
  <si>
    <t>Auf Platz 2 ist die Pivot Finance Group mit 25 Scheinen. Beachte den Umgang bei Gleichstand! ( Anzahl Scheine -&gt; Original Sortierung )</t>
  </si>
  <si>
    <t>Du hast verschiedene Projekte vor dir und willst für jede Maßnahme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</si>
  <si>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(also über Projekt X ) möglichst wenig Scheine zu haben?</t>
  </si>
  <si>
    <t>Example 6 Bank: 24</t>
  </si>
  <si>
    <t>Beispiel6</t>
  </si>
  <si>
    <t>Beispiel5</t>
  </si>
  <si>
    <t>Beispiel4</t>
  </si>
  <si>
    <t>Beispiel3</t>
  </si>
  <si>
    <t>Beispiel2</t>
  </si>
  <si>
    <t>Pivot Finance Group: 25</t>
  </si>
  <si>
    <t>Pivot Finance Group: 14</t>
  </si>
  <si>
    <t>ExFunds: 28</t>
  </si>
  <si>
    <t>ExFunds: 1128</t>
  </si>
  <si>
    <t>CELLtral Bank: 152</t>
  </si>
  <si>
    <t>Pivot Finance Group: 42</t>
  </si>
  <si>
    <t>SheetBank AG: 53</t>
  </si>
  <si>
    <t>ExFunds: 44</t>
  </si>
  <si>
    <t>Bank IF: 223</t>
  </si>
  <si>
    <t>Bank of Cellifornia: 49</t>
  </si>
  <si>
    <t>MoneyMATCH Inc.: 90</t>
  </si>
  <si>
    <t>CELLtral Bank: 9</t>
  </si>
  <si>
    <t>SheetBank AG: 178</t>
  </si>
  <si>
    <t>ExCell Bank: 104</t>
  </si>
  <si>
    <t>Bank of Cellifornia: 20</t>
  </si>
  <si>
    <t>Bank IF: 26</t>
  </si>
  <si>
    <t>The VLOOKup Vault: 30</t>
  </si>
  <si>
    <t>ExCell Bank: 126</t>
  </si>
  <si>
    <t>Bank IF: 33</t>
  </si>
  <si>
    <t>CELLtral Bank: 163</t>
  </si>
  <si>
    <t>Pivot Finance Group: 119</t>
  </si>
  <si>
    <t>MoneyMATCH Inc.: 51</t>
  </si>
  <si>
    <t>SheetBank AG: 98</t>
  </si>
  <si>
    <t>SheetBank AG: 139</t>
  </si>
  <si>
    <t>MoneyMATCH Inc.: 18</t>
  </si>
  <si>
    <t>Bank IF: 85</t>
  </si>
  <si>
    <t>ExCell Bank: 91</t>
  </si>
  <si>
    <t>CELLtral Bank: 149</t>
  </si>
  <si>
    <t>SummaBank: 46</t>
  </si>
  <si>
    <t>Pivot Finance Group: 66</t>
  </si>
  <si>
    <t>Um es aufregender zu gestalten gibt es neben den 6 regulären Levels noch 4 zusätzliche Bonusaufgaben.</t>
  </si>
  <si>
    <t>Grenze Anzahl 1</t>
  </si>
  <si>
    <t>Grenze Anzahl 2</t>
  </si>
  <si>
    <t>Grenze Anzahl 3</t>
  </si>
  <si>
    <t>Grenze Anzahl 4</t>
  </si>
  <si>
    <t>Grenze Anzahl 5</t>
  </si>
  <si>
    <t>Grenze Anzahl 6</t>
  </si>
  <si>
    <t>Grenze Anzahl 7</t>
  </si>
  <si>
    <t>Format Bankers Grenzeed</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</si>
  <si>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Automaten haben nicht unbegrenzt Scheine. Daher gibt es Grenzen für die Anzahl der Scheine.</t>
  </si>
  <si>
    <t>Es geht um Bargeld. Wenn man Geld abhebt, bekommt man meist Scheine. Oft kann man sich diese nicht aussuchen. In diesem Fall wird Geld abgehoben.
Dabei werden unterschiedlichste ( meist unechte ) Werte für Scheine definiert. Im echten Leben haben wir etwa Euroscheine für Werte 100€, 50€, 20€, 10€ etc. Hier gibt es zum Beispiel einen Schein mit dem Wert 673!
Automaten haben nicht unbegrenzt Scheine. Daher gibt es Grenzen für die Anzahl der Scheine.</t>
  </si>
  <si>
    <t>1 - 6</t>
  </si>
  <si>
    <t>Dein Ziel ist es wieder, möglichst wenig Scheine insgesamt zu erhalten. Für den gegebenen Betrag muss die X beste Bank und die entsprechende Anzahl der Scheine ausgegeben werden. Die Zahl ohne extra Format ( kein Tausendertrennzeichen ).</t>
  </si>
  <si>
    <t>Du hast verschiedene Projekte vor dir und willst für jede Maßnahme ( Spiele in einem Projekt ) Geld abheben. Du möchtest jedes Maßnahme mit einer eigenen Bank durchführen - darfst also jeweils nur EINMAL innerhalb eines Projeks Geld von einer bestimmten Bank abheben.</t>
  </si>
  <si>
    <t>Dein Ziel ist es wieder, möglichst wenig Scheine insgesamt zu erhalten. Welche Bank nutzt du für welche Maßnahme im Projekt, um insgesamt ( also über Projekt X ) möglichst wenig Scheine zu haben?</t>
  </si>
  <si>
    <t/>
  </si>
  <si>
    <t>To make it more exciting, there are 4 additional bonus tasks in addition to the 6 regular levels.</t>
  </si>
  <si>
    <t>Game #</t>
  </si>
  <si>
    <t>Related to Level #</t>
  </si>
  <si>
    <t>Points</t>
  </si>
  <si>
    <t>Answer</t>
  </si>
  <si>
    <t>Question</t>
  </si>
  <si>
    <t>ATM</t>
  </si>
  <si>
    <t>Instructions</t>
  </si>
  <si>
    <t>Bonus tasks</t>
  </si>
  <si>
    <t>For levels 1, 3 and 4, how many notes will you receive in total that are less than or equal to 10? Examples will NOT be considered!</t>
  </si>
  <si>
    <t>For Project 2 in Level 6, there are 1841 ways to get the same number of notes. How many notes would that be?</t>
  </si>
  <si>
    <t>Very simple</t>
  </si>
  <si>
    <t>Amount</t>
  </si>
  <si>
    <t>Value of the note</t>
  </si>
  <si>
    <t>Example1</t>
  </si>
  <si>
    <t>You want to withdraw money. The amount and the value of the note are given.</t>
  </si>
  <si>
    <t>How many notes will you receive?</t>
  </si>
  <si>
    <t>Example: In example1 you want to withdraw 2197 euros. The value of the note is 13. This gives you 169 notes.</t>
  </si>
  <si>
    <t>Simple</t>
  </si>
  <si>
    <t>What is the average of the next largest and next smaller possible amount that you could withdraw exactly?</t>
  </si>
  <si>
    <t>Either you choose 169 or 170 notes. The mean value of these is 2203.5.</t>
  </si>
  <si>
    <t>Example2</t>
  </si>
  <si>
    <t>You want to withdraw money. The amount and the value of the note are given. Unfortunately, the amount does not always match with the available banknote.</t>
  </si>
  <si>
    <t>Medium</t>
  </si>
  <si>
    <t>From now on, several notes with different values are given.</t>
  </si>
  <si>
    <t>Example: In example3 you want to withdraw 2203 euros. Notes are 85, 27, 15 and 1 available.</t>
  </si>
  <si>
    <t>Example3</t>
  </si>
  <si>
    <t>How many notes will you receive in total? Your target is to receive as few notes as possible.</t>
  </si>
  <si>
    <t>You will receive 25*85 + 2*27 + 1*15 + 9*1 = 2203 euros. Accordingly, you will receive 25+2+1+9 = 37 notes.</t>
  </si>
  <si>
    <t>Medium-Hard</t>
  </si>
  <si>
    <t>Notes are sometimes only available to a limited extent. This time, take into account the limits for the given notes.</t>
  </si>
  <si>
    <t>Example: In example4 you want to withdraw 2203 euros. Notes are 85, 27, 15 and 1 available. However, only 17x85s, 18x27s, 19x15s and 20x1s are available.</t>
  </si>
  <si>
    <t>Example4</t>
  </si>
  <si>
    <t>You will receive 17*85 + 18*27 + 18*15 + 2*1 = 2203 euros. Accordingly, you will receive 17+18+18+2 = 55 notes.</t>
  </si>
  <si>
    <t>You now have the choice of which bank you go to.</t>
  </si>
  <si>
    <t>Example: In Example 5, the amount can be withdrawn in the following way:</t>
  </si>
  <si>
    <t>In 2nd place is the Pivot Finance Group with 25 notes. Pay attention to the handling in the event of a tie! ( Number of Notes -&gt; Original Sorting )</t>
  </si>
  <si>
    <t>Placement</t>
  </si>
  <si>
    <t>Example5</t>
  </si>
  <si>
    <t>Very difficult</t>
  </si>
  <si>
    <t>Project</t>
  </si>
  <si>
    <t>Example6</t>
  </si>
  <si>
    <t>You have various projects ahead of yourself and want to withdraw money for each measure ( games in a project ). You want to carry out each measure with its own bank - so you are only allowed to withdraw money from a certain bank ONCE within a project.</t>
  </si>
  <si>
    <t>Your goal is again to get as few notes as possible in total. Which bank do you use for which measure in the project in order to have as few notes as possible overall in a project ( i.e. via project X )?</t>
  </si>
  <si>
    <t>What is the most common note offered by banks?</t>
  </si>
  <si>
    <t>Note 1</t>
  </si>
  <si>
    <t>Note 2</t>
  </si>
  <si>
    <t>Note 3</t>
  </si>
  <si>
    <t>Note 4</t>
  </si>
  <si>
    <t>Note 5</t>
  </si>
  <si>
    <t>Note 6</t>
  </si>
  <si>
    <t>Note 7</t>
  </si>
  <si>
    <t>Limit Note 1</t>
  </si>
  <si>
    <t>Limit Note 2</t>
  </si>
  <si>
    <t>Limit Note 3</t>
  </si>
  <si>
    <t>Limit Note 4</t>
  </si>
  <si>
    <t>Limit Note 5</t>
  </si>
  <si>
    <t>Limit Note 6</t>
  </si>
  <si>
    <t>Limit Note 7</t>
  </si>
  <si>
    <t>In this case, money is withdrawn. It's about cash. When you withdraw money, you usually get notes. Often you can't choose them.
A wide variety of ( mostly fake ) values for notes are defined. In real life, for example, we have $ notes for values of $100, $50, $20, $10 etc. Here, for example, there is a note with the value 673!
ATMs do not have unlimited notes. Therefore, there are limits to the number of notes.</t>
  </si>
  <si>
    <t>Bei Gleichstand mehrerer Banken, behalte die Originalsortierung der Banken bei. Nutze nur die Banken für Level 5!</t>
  </si>
  <si>
    <t>If several banks are tied, keep the original sorting of the banks. Only use the Banks for Level 5!</t>
  </si>
  <si>
    <t>Die Example 6 Bank DARF nur für das Beispiel genutzt werden. Nutze nur die Banken für Level 6!</t>
  </si>
  <si>
    <t>The Example 6 Bank can only be used for the example. Only use the Banks for Level 6!</t>
  </si>
  <si>
    <t>Maßnahme</t>
  </si>
  <si>
    <t>Beispiel: Beispiel6 ( Maßnahme 1 ) gehört zum Projekt 1 ( genau wie 51 bis 56 ). Example 6 Bank schafft den Betrag in 24 Scheinen. Daher wäre hier die Antwort Example 6 Bank mit 24 Scheinen.</t>
  </si>
  <si>
    <t>Measure</t>
  </si>
  <si>
    <t>Example: Example6 ( Measure 1 ) belongs to project 1 ( just like 51 to 56 ). Example 6 Bank lets you withdraw the money in 24 notes. Therefore, the answer here would be Example 6 Bank with 24 notes.</t>
  </si>
  <si>
    <t>If you were to withdraw all amounts from levels 1 to 6 ( without examples ) as one sum, how many notes would you receive? You withdraw from the bank with the least money reserves first and then continue ascending. How many notes do you have at the end?</t>
  </si>
  <si>
    <t>Example: In example2 you want to withdraw 2203 euros. The value of the note is 13. You would receive 169.461538461538 notes, but it's not a good idea to cut the money.</t>
  </si>
  <si>
    <t>Limit Number of notes</t>
  </si>
  <si>
    <t>Your goal is again to get as few notes as possible in total. For the given amount, the X best bank and the corresponding number of notes is the answer. The number without extra format ( no thousands separator ).</t>
  </si>
  <si>
    <t>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</si>
</sst>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6">
    <font>
      <sz val="11"/>
      <color theme="1"/>
      <name val="Aptos Narrow"/>
      <family val="2"/>
      <scheme val="minor"/>
    </font>
    <font>
      <sz val="11"/>
      <color theme="1"/>
      <name val="Aptos Narrow"/>
      <family val="2"/>
      <scheme val="minor"/>
    </font>
    <font>
      <sz val="11"/>
      <color theme="1"/>
      <name val="Roboto"/>
    </font>
    <font>
      <sz val="11"/>
      <name val="Roboto"/>
    </font>
    <font>
      <b/>
      <sz val="48"/>
      <color theme="0"/>
      <name val="ROBOTECH GP"/>
      <family val="2"/>
    </font>
    <font>
      <b/>
      <sz val="18"/>
      <color theme="0"/>
      <name val="ROBOTECH GP"/>
      <family val="2"/>
    </font>
    <font>
      <b/>
      <sz val="11"/>
      <color theme="1"/>
      <name val="Roboto"/>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b/>
      <sz val="18"/>
      <color theme="0"/>
      <name val="Robotech gp"/>
    </font>
    <font>
      <sz val="18"/>
      <color theme="1"/>
      <name val="Agency FB"/>
      <family val="2"/>
    </font>
    <font>
      <b/>
      <sz val="20"/>
      <color theme="0"/>
      <name val="Roboto"/>
    </font>
    <font>
      <b/>
      <sz val="14"/>
      <color theme="0"/>
      <name val="Roboto"/>
    </font>
    <font>
      <i/>
      <sz val="10"/>
      <color theme="1"/>
      <name val="Roboto"/>
    </font>
    <font>
      <b/>
      <sz val="12"/>
      <color theme="1"/>
      <name val="Roboto"/>
    </font>
    <font>
      <sz val="14"/>
      <color theme="7" tint="-0.499984740745262"/>
      <name val="Roboto"/>
    </font>
    <font>
      <sz val="20"/>
      <color theme="1"/>
      <name val="Aptos Narrow"/>
      <family val="2"/>
      <scheme val="minor"/>
    </font>
    <font>
      <sz val="48"/>
      <color theme="1"/>
      <name val="Roboto"/>
    </font>
    <font>
      <sz val="48"/>
      <color theme="1"/>
      <name val="Agency FB"/>
      <family val="2"/>
    </font>
    <font>
      <b/>
      <sz val="20"/>
      <color theme="1"/>
      <name val="Aptos Narrow"/>
      <family val="2"/>
      <scheme val="minor"/>
    </font>
    <font>
      <sz val="22"/>
      <color theme="1"/>
      <name val="Aptos Narrow"/>
      <family val="2"/>
      <scheme val="minor"/>
    </font>
    <font>
      <sz val="11"/>
      <color theme="0"/>
      <name val="Roboto"/>
    </font>
  </fonts>
  <fills count="10">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1838"/>
        <bgColor indexed="64"/>
      </patternFill>
    </fill>
    <fill>
      <patternFill patternType="solid">
        <fgColor rgb="FF007B00"/>
        <bgColor indexed="64"/>
      </patternFill>
    </fill>
    <fill>
      <patternFill patternType="solid">
        <fgColor theme="9" tint="0.79998168889431442"/>
        <bgColor indexed="64"/>
      </patternFill>
    </fill>
    <fill>
      <patternFill patternType="solid">
        <fgColor theme="1" tint="0.49998474074526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4">
    <xf numFmtId="0" fontId="0" fillId="0" borderId="0"/>
    <xf numFmtId="0" fontId="1" fillId="0" borderId="0"/>
    <xf numFmtId="0" fontId="20" fillId="0" borderId="0"/>
    <xf numFmtId="0" fontId="24" fillId="0" borderId="0"/>
  </cellStyleXfs>
  <cellXfs count="74">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7" fillId="2" borderId="0" xfId="1" applyFont="1" applyFill="1" applyAlignment="1">
      <alignment horizontal="left"/>
    </xf>
    <xf numFmtId="0" fontId="6" fillId="2" borderId="0" xfId="1" applyFont="1" applyFill="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2" fillId="2" borderId="0" xfId="0" applyFont="1" applyFill="1" applyAlignment="1">
      <alignment horizontal="center"/>
    </xf>
    <xf numFmtId="0" fontId="8" fillId="4" borderId="7" xfId="0" applyFont="1" applyFill="1" applyBorder="1" applyAlignment="1">
      <alignment horizontal="centerContinuous" vertical="center"/>
    </xf>
    <xf numFmtId="0" fontId="8" fillId="4" borderId="6"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1" fontId="12" fillId="5" borderId="11" xfId="0" applyNumberFormat="1" applyFont="1" applyFill="1" applyBorder="1" applyAlignment="1">
      <alignment horizontal="center" vertical="center"/>
    </xf>
    <xf numFmtId="0" fontId="2" fillId="2" borderId="0" xfId="0" applyFont="1" applyFill="1" applyAlignment="1">
      <alignment horizontal="center" vertical="center"/>
    </xf>
    <xf numFmtId="0" fontId="9" fillId="2" borderId="13" xfId="0" applyFont="1" applyFill="1" applyBorder="1" applyAlignment="1">
      <alignment horizontal="center" vertical="center" wrapText="1"/>
    </xf>
    <xf numFmtId="0" fontId="11" fillId="2" borderId="13" xfId="0" applyFont="1" applyFill="1" applyBorder="1" applyAlignment="1">
      <alignment horizontal="center" vertical="center"/>
    </xf>
    <xf numFmtId="3" fontId="12" fillId="5" borderId="14" xfId="0" applyNumberFormat="1" applyFont="1" applyFill="1" applyBorder="1" applyAlignment="1">
      <alignment horizontal="center" vertical="center"/>
    </xf>
    <xf numFmtId="3" fontId="3" fillId="2" borderId="0" xfId="1" applyNumberFormat="1" applyFont="1" applyFill="1"/>
    <xf numFmtId="1" fontId="12" fillId="5" borderId="14" xfId="0" applyNumberFormat="1" applyFont="1" applyFill="1" applyBorder="1" applyAlignment="1">
      <alignment horizontal="center" vertical="center"/>
    </xf>
    <xf numFmtId="0" fontId="13" fillId="6" borderId="0" xfId="1" applyFont="1" applyFill="1" applyAlignment="1">
      <alignment horizontal="left" vertical="center"/>
    </xf>
    <xf numFmtId="0" fontId="14" fillId="6" borderId="0" xfId="1" applyFont="1" applyFill="1" applyAlignment="1">
      <alignment horizontal="center" vertical="center"/>
    </xf>
    <xf numFmtId="0" fontId="15" fillId="2" borderId="0" xfId="1" applyFont="1" applyFill="1"/>
    <xf numFmtId="0" fontId="16" fillId="7" borderId="6" xfId="0" applyFont="1" applyFill="1" applyBorder="1" applyAlignment="1">
      <alignment horizontal="center" vertical="center"/>
    </xf>
    <xf numFmtId="0" fontId="17" fillId="8" borderId="6" xfId="0" applyFont="1" applyFill="1" applyBorder="1" applyAlignment="1">
      <alignment horizontal="center" vertical="center"/>
    </xf>
    <xf numFmtId="0" fontId="18" fillId="2" borderId="0" xfId="1" applyFont="1" applyFill="1" applyAlignment="1">
      <alignment horizontal="left" vertical="center"/>
    </xf>
    <xf numFmtId="0" fontId="9" fillId="2" borderId="13" xfId="1" applyFont="1" applyFill="1" applyBorder="1" applyAlignment="1">
      <alignment horizontal="center" vertical="center" wrapText="1"/>
    </xf>
    <xf numFmtId="0" fontId="10" fillId="2" borderId="13" xfId="1" applyFont="1" applyFill="1" applyBorder="1" applyAlignment="1">
      <alignment horizontal="center" vertical="center" wrapText="1"/>
    </xf>
    <xf numFmtId="0" fontId="11" fillId="2" borderId="13" xfId="1" applyFont="1" applyFill="1" applyBorder="1" applyAlignment="1">
      <alignment horizontal="center" vertical="center"/>
    </xf>
    <xf numFmtId="1" fontId="12" fillId="5" borderId="14" xfId="1" applyNumberFormat="1" applyFont="1" applyFill="1" applyBorder="1" applyAlignment="1">
      <alignment horizontal="center" vertical="center"/>
    </xf>
    <xf numFmtId="3" fontId="19" fillId="0" borderId="16" xfId="1" applyNumberFormat="1" applyFont="1" applyBorder="1" applyAlignment="1">
      <alignment horizontal="center" vertical="center" wrapText="1"/>
    </xf>
    <xf numFmtId="0" fontId="19" fillId="0" borderId="16" xfId="1" applyFont="1" applyBorder="1" applyAlignment="1">
      <alignment horizontal="center" vertical="center" wrapText="1"/>
    </xf>
    <xf numFmtId="0" fontId="10" fillId="0" borderId="13" xfId="1" applyFont="1" applyBorder="1" applyAlignment="1">
      <alignment horizontal="center" vertical="center" wrapText="1"/>
    </xf>
    <xf numFmtId="3" fontId="2" fillId="2" borderId="0" xfId="1" applyNumberFormat="1" applyFont="1" applyFill="1" applyAlignment="1">
      <alignment horizontal="center"/>
    </xf>
    <xf numFmtId="164" fontId="3" fillId="2" borderId="0" xfId="1" applyNumberFormat="1" applyFont="1" applyFill="1"/>
    <xf numFmtId="4" fontId="12" fillId="5" borderId="14" xfId="1" applyNumberFormat="1" applyFont="1" applyFill="1" applyBorder="1" applyAlignment="1">
      <alignment horizontal="center" vertical="center"/>
    </xf>
    <xf numFmtId="0" fontId="16" fillId="7" borderId="7" xfId="0" applyFont="1" applyFill="1" applyBorder="1" applyAlignment="1">
      <alignment horizontal="center" vertical="center"/>
    </xf>
    <xf numFmtId="3" fontId="19" fillId="0" borderId="17" xfId="1" applyNumberFormat="1" applyFont="1" applyBorder="1" applyAlignment="1">
      <alignment horizontal="center" vertical="center" wrapText="1"/>
    </xf>
    <xf numFmtId="0" fontId="3" fillId="2" borderId="0" xfId="1" applyFont="1" applyFill="1" applyAlignment="1">
      <alignment horizontal="left"/>
    </xf>
    <xf numFmtId="6" fontId="2" fillId="2" borderId="0" xfId="1" applyNumberFormat="1" applyFont="1" applyFill="1"/>
    <xf numFmtId="4" fontId="2" fillId="2" borderId="0" xfId="1" applyNumberFormat="1" applyFont="1" applyFill="1" applyAlignment="1">
      <alignment horizontal="center"/>
    </xf>
    <xf numFmtId="0" fontId="20" fillId="0" borderId="0" xfId="2"/>
    <xf numFmtId="3" fontId="20" fillId="0" borderId="0" xfId="2" applyNumberFormat="1"/>
    <xf numFmtId="3" fontId="12" fillId="5" borderId="14" xfId="0" applyNumberFormat="1" applyFont="1" applyFill="1" applyBorder="1" applyAlignment="1">
      <alignment horizontal="center" vertical="center" wrapText="1"/>
    </xf>
    <xf numFmtId="3" fontId="12" fillId="5" borderId="14" xfId="1" applyNumberFormat="1" applyFont="1" applyFill="1" applyBorder="1" applyAlignment="1">
      <alignment horizontal="center" vertical="center"/>
    </xf>
    <xf numFmtId="3" fontId="2" fillId="2" borderId="0" xfId="1" applyNumberFormat="1" applyFont="1" applyFill="1"/>
    <xf numFmtId="0" fontId="22" fillId="6" borderId="0" xfId="1" applyFont="1" applyFill="1" applyAlignment="1">
      <alignment horizontal="center" vertical="center"/>
    </xf>
    <xf numFmtId="0" fontId="20" fillId="9" borderId="0" xfId="2" applyFill="1"/>
    <xf numFmtId="0" fontId="10" fillId="2" borderId="10" xfId="0" quotePrefix="1" applyFont="1" applyFill="1" applyBorder="1" applyAlignment="1">
      <alignment horizontal="center" vertical="center" wrapText="1"/>
    </xf>
    <xf numFmtId="0" fontId="23" fillId="0" borderId="0" xfId="2" applyFont="1"/>
    <xf numFmtId="3" fontId="25" fillId="4" borderId="6" xfId="0" applyNumberFormat="1" applyFont="1" applyFill="1" applyBorder="1" applyAlignment="1">
      <alignment horizontal="center" vertical="center"/>
    </xf>
    <xf numFmtId="3" fontId="3" fillId="2" borderId="0" xfId="1" quotePrefix="1" applyNumberFormat="1" applyFont="1" applyFill="1" applyAlignment="1">
      <alignment wrapText="1"/>
    </xf>
    <xf numFmtId="2" fontId="19" fillId="0" borderId="16" xfId="1" applyNumberFormat="1" applyFont="1" applyBorder="1" applyAlignment="1">
      <alignment horizontal="center" vertical="center" wrapText="1"/>
    </xf>
    <xf numFmtId="0" fontId="10" fillId="2" borderId="15" xfId="0" quotePrefix="1" applyFont="1" applyFill="1" applyBorder="1" applyAlignment="1">
      <alignmen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2" borderId="4" xfId="1" applyFont="1" applyFill="1" applyBorder="1" applyAlignment="1">
      <alignment horizontal="left" vertical="distributed" wrapText="1"/>
    </xf>
    <xf numFmtId="0" fontId="2" fillId="2" borderId="4" xfId="1" applyFont="1" applyFill="1" applyBorder="1" applyAlignment="1">
      <alignment horizontal="left" vertical="distributed" wrapText="1"/>
    </xf>
    <xf numFmtId="0" fontId="2" fillId="2" borderId="5" xfId="1" applyFont="1" applyFill="1" applyBorder="1" applyAlignment="1">
      <alignment horizontal="left" vertical="distributed" wrapText="1"/>
    </xf>
    <xf numFmtId="0" fontId="10" fillId="2" borderId="12" xfId="0" quotePrefix="1" applyFont="1" applyFill="1" applyBorder="1" applyAlignment="1">
      <alignment vertical="center" wrapText="1"/>
    </xf>
    <xf numFmtId="0" fontId="8" fillId="4" borderId="7" xfId="1" applyFont="1" applyFill="1" applyBorder="1" applyAlignment="1">
      <alignment horizontal="center" vertical="center" wrapText="1"/>
    </xf>
    <xf numFmtId="0" fontId="8" fillId="4" borderId="8"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21" fillId="2" borderId="0" xfId="1" applyFont="1" applyFill="1" applyAlignment="1">
      <alignment horizontal="center" vertical="center"/>
    </xf>
    <xf numFmtId="0" fontId="6" fillId="2" borderId="0" xfId="1" applyFont="1" applyFill="1" applyAlignment="1">
      <alignment horizontal="left" vertical="distributed" wrapText="1"/>
    </xf>
    <xf numFmtId="0" fontId="2" fillId="2" borderId="0" xfId="1" applyFont="1" applyFill="1" applyAlignment="1">
      <alignment horizontal="left" vertical="distributed" wrapText="1"/>
    </xf>
  </cellXfs>
  <cellStyles count="4">
    <cellStyle name="Normal" xfId="0" builtinId="0"/>
    <cellStyle name="Normal 3" xfId="1" xr:uid="{2F07A34A-2BBC-4BB1-97FF-09286E02366E}"/>
    <cellStyle name="Standard 2" xfId="2" xr:uid="{6CC379D2-14B7-4C93-94A1-97EC85242822}"/>
    <cellStyle name="Standard 3" xfId="3" xr:uid="{9714E0C0-752B-40FD-A907-D0A6FD90D953}"/>
  </cellStyles>
  <dxfs count="18">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font>
      <numFmt numFmtId="3" formatCode="#,##0"/>
    </dxf>
    <dxf>
      <font>
        <b val="0"/>
        <i val="0"/>
        <strike val="0"/>
        <condense val="0"/>
        <extend val="0"/>
        <outline val="0"/>
        <shadow val="0"/>
        <u val="none"/>
        <vertAlign val="baseline"/>
        <sz val="20"/>
        <color theme="1"/>
        <name val="Aptos Narrow"/>
        <family val="2"/>
        <scheme val="minor"/>
      </font>
    </dxf>
    <dxf>
      <font>
        <b val="0"/>
      </font>
    </dxf>
    <dxf>
      <font>
        <b val="0"/>
        <family val="2"/>
      </font>
    </dxf>
    <dxf>
      <font>
        <b val="0"/>
        <i val="0"/>
        <strike val="0"/>
        <condense val="0"/>
        <extend val="0"/>
        <outline val="0"/>
        <shadow val="0"/>
        <u val="none"/>
        <vertAlign val="baseline"/>
        <sz val="20"/>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C031-4B0A-4FC8-B047-EE3DA19F5271}" name="Bankdata" displayName="Bankdata" ref="A2:P23" totalsRowShown="0" headerRowDxfId="17" dataDxfId="16">
  <tableColumns count="16">
    <tableColumn id="16" xr3:uid="{33D82F51-93E5-4807-8415-325F2D43BDCB}" name="Level" dataDxfId="15"/>
    <tableColumn id="1" xr3:uid="{C0E8DE7B-9A58-461E-8685-AFE0825CAC2F}" name="Bank" dataDxfId="14"/>
    <tableColumn id="2" xr3:uid="{9F7F65BC-87FC-442F-BA9E-8BC85B82F3B7}" name="Schein 1" dataDxfId="13"/>
    <tableColumn id="3" xr3:uid="{A90DBCB2-E0B8-4402-9B69-B0B9A431DB0E}" name="Grenze Anzahl 1" dataDxfId="12"/>
    <tableColumn id="4" xr3:uid="{97FD692F-C3FF-48A9-BD03-60CF1B115046}" name="Schein 2" dataDxfId="11"/>
    <tableColumn id="5" xr3:uid="{F083594D-65A8-4632-BF63-FCF798E6F67E}" name="Grenze Anzahl 2" dataDxfId="10"/>
    <tableColumn id="6" xr3:uid="{D7E6C52C-8BA7-4A6A-BABF-6A17A5B0CEF6}" name="Schein 3" dataDxfId="9"/>
    <tableColumn id="7" xr3:uid="{1478D8B4-AF84-4EBE-861E-EF6682552EAF}" name="Grenze Anzahl 3" dataDxfId="8"/>
    <tableColumn id="8" xr3:uid="{7C489930-7F7E-4534-B292-46A51AF8435B}" name="Schein 4" dataDxfId="7"/>
    <tableColumn id="9" xr3:uid="{65A8E445-F87F-48BD-B3CC-7591998EAEAE}" name="Grenze Anzahl 4" dataDxfId="6"/>
    <tableColumn id="10" xr3:uid="{BE162AA3-7D14-4F49-A6F4-69AFCCA702FC}" name="Schein 5" dataDxfId="5"/>
    <tableColumn id="11" xr3:uid="{7B39B4CD-B2E2-4C16-AF84-82862FD87CA5}" name="Grenze Anzahl 5" dataDxfId="4"/>
    <tableColumn id="12" xr3:uid="{60EB1886-3957-44F4-9385-B6A906C3B4E7}" name="Schein 6" dataDxfId="3"/>
    <tableColumn id="13" xr3:uid="{269A01C1-7FB0-4F05-A243-DD2DEC7FB8E0}" name="Grenze Anzahl 6" dataDxfId="2"/>
    <tableColumn id="14" xr3:uid="{1F659CA1-44A7-451A-9BAB-ABEEDF46506E}" name="Schein 7" dataDxfId="1"/>
    <tableColumn id="15" xr3:uid="{C76DF918-1D9A-464A-8CF5-CD8F653AECC7}" name="Grenze Anzahl 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4F1580-C381-455A-97DE-15FDC6F9CC79}">
  <we:reference id="wa200003696" version="1.3.0.0" store="de-DE"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1AA6B-8E40-4088-895F-9744BA54F3C6}">
  <dimension ref="A2:O164"/>
  <sheetViews>
    <sheetView zoomScaleNormal="100" workbookViewId="0"/>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58" t="s">
        <v>0</v>
      </c>
      <c r="C2" s="59"/>
      <c r="D2" s="59"/>
      <c r="E2" s="59"/>
      <c r="F2" s="59"/>
      <c r="G2" s="59"/>
      <c r="H2" s="59"/>
      <c r="I2" s="59"/>
      <c r="J2" s="59"/>
      <c r="K2" s="60"/>
    </row>
    <row r="3" spans="2:11" ht="21.75" customHeight="1">
      <c r="B3" s="1"/>
      <c r="C3" s="1"/>
      <c r="D3" s="1"/>
      <c r="E3" s="1"/>
      <c r="F3" s="1"/>
      <c r="G3" s="1"/>
      <c r="H3" s="1"/>
      <c r="I3" s="1"/>
    </row>
    <row r="4" spans="2:11" ht="24" customHeight="1">
      <c r="B4" s="61" t="s">
        <v>1</v>
      </c>
      <c r="C4" s="62"/>
      <c r="D4" s="62"/>
      <c r="E4" s="62"/>
      <c r="F4" s="62"/>
      <c r="G4" s="62"/>
      <c r="H4" s="62"/>
      <c r="I4" s="62"/>
      <c r="J4" s="62"/>
      <c r="K4" s="63"/>
    </row>
    <row r="5" spans="2:11" ht="67.5" customHeight="1">
      <c r="B5" s="64" t="s">
        <v>134</v>
      </c>
      <c r="C5" s="65"/>
      <c r="D5" s="65"/>
      <c r="E5" s="65"/>
      <c r="F5" s="65"/>
      <c r="G5" s="65"/>
      <c r="H5" s="65"/>
      <c r="I5" s="65"/>
      <c r="J5" s="65"/>
      <c r="K5" s="66"/>
    </row>
    <row r="6" spans="2:11" ht="25.5" customHeight="1">
      <c r="B6" s="61" t="s">
        <v>2</v>
      </c>
      <c r="C6" s="62"/>
      <c r="D6" s="62"/>
      <c r="E6" s="62"/>
      <c r="F6" s="62"/>
      <c r="G6" s="62"/>
      <c r="H6" s="62"/>
      <c r="I6" s="62"/>
      <c r="J6" s="62"/>
      <c r="K6" s="63"/>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15" t="s">
        <v>8</v>
      </c>
      <c r="D11" s="16">
        <v>10</v>
      </c>
      <c r="E11" s="17"/>
      <c r="F11" s="18">
        <f>IF(ISBLANK(E11),0,IF(E11=Answers!E11,1,-1))</f>
        <v>0</v>
      </c>
      <c r="G11" s="67" t="s">
        <v>69</v>
      </c>
      <c r="H11" s="67"/>
      <c r="I11" s="67"/>
      <c r="J11" s="67"/>
      <c r="K11" s="67"/>
    </row>
    <row r="12" spans="2:11" ht="64.5" customHeight="1">
      <c r="B12" s="19" t="s">
        <v>53</v>
      </c>
      <c r="C12" s="52" t="s">
        <v>135</v>
      </c>
      <c r="D12" s="20">
        <v>30</v>
      </c>
      <c r="E12" s="21"/>
      <c r="F12" s="18">
        <f>IF(ISBLANK(E12),0,IF(E12=Answers!E12,1,-1))</f>
        <v>0</v>
      </c>
      <c r="G12" s="57" t="s">
        <v>70</v>
      </c>
      <c r="H12" s="57"/>
      <c r="I12" s="57"/>
      <c r="J12" s="57"/>
      <c r="K12" s="57"/>
    </row>
    <row r="13" spans="2:11" ht="33.75" customHeight="1">
      <c r="B13" s="19" t="s">
        <v>64</v>
      </c>
      <c r="C13" s="15" t="s">
        <v>63</v>
      </c>
      <c r="D13" s="20">
        <v>20</v>
      </c>
      <c r="E13" s="47"/>
      <c r="F13" s="18">
        <f>IF(ISBLANK(E13),0,IF(E13=Answers!E13,1,-1))</f>
        <v>0</v>
      </c>
      <c r="G13" s="57" t="s">
        <v>9</v>
      </c>
      <c r="H13" s="57"/>
      <c r="I13" s="57"/>
      <c r="J13" s="57"/>
      <c r="K13" s="57"/>
    </row>
    <row r="14" spans="2:11" ht="33.75" customHeight="1">
      <c r="B14" s="19" t="s">
        <v>10</v>
      </c>
      <c r="C14" s="15">
        <v>6</v>
      </c>
      <c r="D14" s="20">
        <v>40</v>
      </c>
      <c r="E14" s="23"/>
      <c r="F14" s="18">
        <f>IF(ISBLANK(E14),0,IF(E14=Answers!E14,1,-1))</f>
        <v>0</v>
      </c>
      <c r="G14" s="57" t="s">
        <v>71</v>
      </c>
      <c r="H14" s="57"/>
      <c r="I14" s="57"/>
      <c r="J14" s="57"/>
      <c r="K14" s="57"/>
    </row>
    <row r="15" spans="2:11" ht="21" customHeight="1">
      <c r="B15" s="4"/>
      <c r="C15" s="1"/>
      <c r="D15" s="1"/>
      <c r="E15" s="1"/>
      <c r="F15" s="1"/>
      <c r="G15" s="1"/>
      <c r="H15" s="1"/>
      <c r="I15" s="1"/>
    </row>
    <row r="16" spans="2:11" ht="27" customHeight="1">
      <c r="B16" s="24" t="s">
        <v>11</v>
      </c>
      <c r="C16" s="25"/>
      <c r="D16" s="25"/>
      <c r="E16" s="25"/>
      <c r="F16" s="25"/>
      <c r="G16" s="25"/>
      <c r="H16" s="25"/>
      <c r="I16" s="25"/>
      <c r="J16" s="25"/>
      <c r="K16" s="25"/>
    </row>
    <row r="17" spans="2:11" ht="20.25" customHeight="1" thickBot="1">
      <c r="B17" s="26"/>
      <c r="C17" s="26"/>
      <c r="D17" s="26"/>
      <c r="E17" s="26"/>
      <c r="F17" s="26"/>
      <c r="G17" s="26"/>
      <c r="H17" s="26"/>
      <c r="I17" s="71" t="str" cm="1">
        <f t="array" ref="I17">SUMPRODUCT(--(F:F&gt;0),D:D)&amp;"/"&amp;SUM(D:D)</f>
        <v>0/370</v>
      </c>
      <c r="J17" s="71"/>
      <c r="K17" s="71"/>
    </row>
    <row r="18" spans="2:11" ht="24.75" customHeight="1" thickBot="1">
      <c r="B18" s="27" t="s">
        <v>12</v>
      </c>
      <c r="C18" s="28" t="s">
        <v>13</v>
      </c>
      <c r="D18" s="29"/>
      <c r="I18" s="71"/>
      <c r="J18" s="71"/>
      <c r="K18" s="71"/>
    </row>
    <row r="19" spans="2:11" ht="15" customHeight="1">
      <c r="I19" s="71"/>
      <c r="J19" s="71"/>
      <c r="K19" s="71"/>
    </row>
    <row r="20" spans="2:11" ht="15" customHeight="1">
      <c r="B20" s="5" t="s">
        <v>66</v>
      </c>
      <c r="C20" s="4"/>
      <c r="I20" s="71"/>
      <c r="J20" s="71"/>
      <c r="K20" s="71"/>
    </row>
    <row r="21" spans="2:11" ht="15" customHeight="1">
      <c r="B21" s="5" t="s">
        <v>14</v>
      </c>
      <c r="C21" s="4"/>
    </row>
    <row r="22" spans="2:11" ht="15" customHeight="1">
      <c r="B22" s="5"/>
      <c r="C22" s="4" t="s">
        <v>67</v>
      </c>
    </row>
    <row r="23" spans="2:11" ht="15" customHeight="1" thickBot="1">
      <c r="B23" s="5"/>
      <c r="G23" s="2"/>
      <c r="H23" s="2"/>
      <c r="I23" s="2"/>
      <c r="J23" s="2"/>
      <c r="K23" s="2"/>
    </row>
    <row r="24" spans="2:11" ht="25.5" customHeight="1" thickBot="1">
      <c r="B24" s="9" t="s">
        <v>3</v>
      </c>
      <c r="C24" s="9" t="s">
        <v>15</v>
      </c>
      <c r="D24" s="9" t="s">
        <v>5</v>
      </c>
      <c r="E24" s="9" t="s">
        <v>6</v>
      </c>
      <c r="G24" s="9" t="s">
        <v>16</v>
      </c>
      <c r="H24" s="9" t="s">
        <v>17</v>
      </c>
      <c r="K24" s="3"/>
    </row>
    <row r="25" spans="2:11" ht="15" customHeight="1">
      <c r="B25" s="1"/>
      <c r="C25" s="1"/>
      <c r="D25" s="1"/>
      <c r="E25" s="1"/>
      <c r="G25" s="2"/>
      <c r="K25" s="3"/>
    </row>
    <row r="26" spans="2:11" ht="25.5" customHeight="1">
      <c r="B26" s="30" t="s">
        <v>18</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c r="F28" s="18">
        <f>IF(ISBLANK(E28),0,IF(E28=Answers!E28,1,-1))</f>
        <v>0</v>
      </c>
      <c r="G28" s="34">
        <v>5764801</v>
      </c>
      <c r="H28" s="34">
        <v>7</v>
      </c>
      <c r="K28" s="3"/>
    </row>
    <row r="29" spans="2:11" ht="25.5" customHeight="1">
      <c r="B29" s="36">
        <v>2</v>
      </c>
      <c r="C29" s="36">
        <v>1</v>
      </c>
      <c r="D29" s="32">
        <v>1</v>
      </c>
      <c r="E29" s="48"/>
      <c r="F29" s="18">
        <f>IF(ISBLANK(E29),0,IF(E29=Answers!E29,1,-1))</f>
        <v>0</v>
      </c>
      <c r="G29" s="34">
        <v>7776</v>
      </c>
      <c r="H29" s="34">
        <v>6</v>
      </c>
      <c r="K29" s="3"/>
    </row>
    <row r="30" spans="2:11" ht="25.5" customHeight="1">
      <c r="B30" s="36">
        <v>3</v>
      </c>
      <c r="C30" s="36">
        <v>1</v>
      </c>
      <c r="D30" s="32">
        <v>1</v>
      </c>
      <c r="E30" s="48"/>
      <c r="F30" s="18">
        <f>IF(ISBLANK(E30),0,IF(E30=Answers!E30,1,-1))</f>
        <v>0</v>
      </c>
      <c r="G30" s="34">
        <v>100000000000</v>
      </c>
      <c r="H30" s="34">
        <v>10</v>
      </c>
      <c r="K30" s="3"/>
    </row>
    <row r="31" spans="2:11" ht="25.5" customHeight="1">
      <c r="B31" s="36">
        <v>4</v>
      </c>
      <c r="C31" s="36">
        <v>1</v>
      </c>
      <c r="D31" s="32">
        <v>1</v>
      </c>
      <c r="E31" s="48"/>
      <c r="F31" s="18">
        <f>IF(ISBLANK(E31),0,IF(E31=Answers!E31,1,-1))</f>
        <v>0</v>
      </c>
      <c r="G31" s="34">
        <v>10000000</v>
      </c>
      <c r="H31" s="34">
        <v>10</v>
      </c>
    </row>
    <row r="32" spans="2:11" ht="25.5" customHeight="1">
      <c r="B32" s="36">
        <v>5</v>
      </c>
      <c r="C32" s="36">
        <v>1</v>
      </c>
      <c r="D32" s="32">
        <v>1</v>
      </c>
      <c r="E32" s="48"/>
      <c r="F32" s="18">
        <f>IF(ISBLANK(E32),0,IF(E32=Answers!E32,1,-1))</f>
        <v>0</v>
      </c>
      <c r="G32" s="34">
        <v>78125</v>
      </c>
      <c r="H32" s="34">
        <v>5</v>
      </c>
      <c r="K32" s="3"/>
    </row>
    <row r="33" spans="2:8" ht="25.5" customHeight="1">
      <c r="B33" s="36">
        <v>6</v>
      </c>
      <c r="C33" s="36">
        <v>1</v>
      </c>
      <c r="D33" s="32">
        <v>1</v>
      </c>
      <c r="E33" s="48"/>
      <c r="F33" s="18">
        <f>IF(ISBLANK(E33),0,IF(E33=Answers!E33,1,-1))</f>
        <v>0</v>
      </c>
      <c r="G33" s="34">
        <v>531441</v>
      </c>
      <c r="H33" s="34">
        <v>9</v>
      </c>
    </row>
    <row r="34" spans="2:8" ht="25.5" customHeight="1">
      <c r="B34" s="36">
        <v>7</v>
      </c>
      <c r="C34" s="36">
        <v>1</v>
      </c>
      <c r="D34" s="32">
        <v>1</v>
      </c>
      <c r="E34" s="48"/>
      <c r="F34" s="18">
        <f>IF(ISBLANK(E34),0,IF(E34=Answers!E34,1,-1))</f>
        <v>0</v>
      </c>
      <c r="G34" s="34">
        <v>512</v>
      </c>
      <c r="H34" s="34">
        <v>8</v>
      </c>
    </row>
    <row r="35" spans="2:8" ht="25.5" customHeight="1">
      <c r="B35" s="36">
        <v>8</v>
      </c>
      <c r="C35" s="36">
        <v>1</v>
      </c>
      <c r="D35" s="32">
        <v>1</v>
      </c>
      <c r="E35" s="48"/>
      <c r="F35" s="18">
        <f>IF(ISBLANK(E35),0,IF(E35=Answers!E35,1,-1))</f>
        <v>0</v>
      </c>
      <c r="G35" s="34">
        <v>10077696</v>
      </c>
      <c r="H35" s="34">
        <v>6</v>
      </c>
    </row>
    <row r="36" spans="2:8" ht="25.5" customHeight="1">
      <c r="B36" s="36">
        <v>9</v>
      </c>
      <c r="C36" s="36">
        <v>1</v>
      </c>
      <c r="D36" s="32">
        <v>1</v>
      </c>
      <c r="E36" s="48"/>
      <c r="F36" s="18">
        <f>IF(ISBLANK(E36),0,IF(E36=Answers!E36,1,-1))</f>
        <v>0</v>
      </c>
      <c r="G36" s="34">
        <v>2401</v>
      </c>
      <c r="H36" s="34">
        <v>7</v>
      </c>
    </row>
    <row r="37" spans="2:8" ht="25.5" customHeight="1">
      <c r="B37" s="36">
        <v>10</v>
      </c>
      <c r="C37" s="36">
        <v>1</v>
      </c>
      <c r="D37" s="32">
        <v>1</v>
      </c>
      <c r="E37" s="48"/>
      <c r="F37" s="18">
        <f>IF(ISBLANK(E37),0,IF(E37=Answers!E37,1,-1))</f>
        <v>0</v>
      </c>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c r="F51" s="18">
        <f>IF(ISBLANK(E51),0,IF(E51=Answers!E51,1,-1))</f>
        <v>0</v>
      </c>
      <c r="G51" s="34">
        <v>5764804</v>
      </c>
      <c r="H51" s="34">
        <v>7</v>
      </c>
    </row>
    <row r="52" spans="2:8" ht="25.5" customHeight="1">
      <c r="B52" s="36">
        <v>12</v>
      </c>
      <c r="C52" s="36">
        <v>2</v>
      </c>
      <c r="D52" s="32">
        <v>2</v>
      </c>
      <c r="E52" s="39"/>
      <c r="F52" s="18">
        <f>IF(ISBLANK(E52),0,IF(E52=Answers!E52,1,-1))</f>
        <v>0</v>
      </c>
      <c r="G52" s="34">
        <v>7771</v>
      </c>
      <c r="H52" s="34">
        <v>6</v>
      </c>
    </row>
    <row r="53" spans="2:8" ht="25.5" customHeight="1">
      <c r="B53" s="36">
        <v>13</v>
      </c>
      <c r="C53" s="36">
        <v>2</v>
      </c>
      <c r="D53" s="32">
        <v>2</v>
      </c>
      <c r="E53" s="39"/>
      <c r="F53" s="18">
        <f>IF(ISBLANK(E53),0,IF(E53=Answers!E53,1,-1))</f>
        <v>0</v>
      </c>
      <c r="G53" s="34">
        <v>100000000002</v>
      </c>
      <c r="H53" s="34">
        <v>10</v>
      </c>
    </row>
    <row r="54" spans="2:8" ht="25.5" customHeight="1">
      <c r="B54" s="36">
        <v>14</v>
      </c>
      <c r="C54" s="36">
        <v>2</v>
      </c>
      <c r="D54" s="32">
        <v>2</v>
      </c>
      <c r="E54" s="39"/>
      <c r="F54" s="18">
        <f>IF(ISBLANK(E54),0,IF(E54=Answers!E54,1,-1))</f>
        <v>0</v>
      </c>
      <c r="G54" s="34">
        <v>10000004</v>
      </c>
      <c r="H54" s="34">
        <v>10</v>
      </c>
    </row>
    <row r="55" spans="2:8" ht="25.5" customHeight="1">
      <c r="B55" s="36">
        <v>15</v>
      </c>
      <c r="C55" s="36">
        <v>2</v>
      </c>
      <c r="D55" s="32">
        <v>2</v>
      </c>
      <c r="E55" s="39"/>
      <c r="F55" s="18">
        <f>IF(ISBLANK(E55),0,IF(E55=Answers!E55,1,-1))</f>
        <v>0</v>
      </c>
      <c r="G55" s="34">
        <v>78121</v>
      </c>
      <c r="H55" s="34">
        <v>5</v>
      </c>
    </row>
    <row r="56" spans="2:8" ht="25.5" customHeight="1">
      <c r="B56" s="36">
        <v>16</v>
      </c>
      <c r="C56" s="36">
        <v>2</v>
      </c>
      <c r="D56" s="32">
        <v>2</v>
      </c>
      <c r="E56" s="39"/>
      <c r="F56" s="18">
        <f>IF(ISBLANK(E56),0,IF(E56=Answers!E56,1,-1))</f>
        <v>0</v>
      </c>
      <c r="G56" s="34">
        <v>531444</v>
      </c>
      <c r="H56" s="34">
        <v>9</v>
      </c>
    </row>
    <row r="57" spans="2:8" ht="25.5" customHeight="1">
      <c r="B57" s="36">
        <v>17</v>
      </c>
      <c r="C57" s="36">
        <v>2</v>
      </c>
      <c r="D57" s="32">
        <v>2</v>
      </c>
      <c r="E57" s="39"/>
      <c r="F57" s="18">
        <f>IF(ISBLANK(E57),0,IF(E57=Answers!E57,1,-1))</f>
        <v>0</v>
      </c>
      <c r="G57" s="34">
        <v>500</v>
      </c>
      <c r="H57" s="34">
        <v>8</v>
      </c>
    </row>
    <row r="58" spans="2:8" ht="25.5" customHeight="1">
      <c r="B58" s="36">
        <v>18</v>
      </c>
      <c r="C58" s="36">
        <v>2</v>
      </c>
      <c r="D58" s="32">
        <v>2</v>
      </c>
      <c r="E58" s="39"/>
      <c r="F58" s="18">
        <f>IF(ISBLANK(E58),0,IF(E58=Answers!E58,1,-1))</f>
        <v>0</v>
      </c>
      <c r="G58" s="34">
        <v>10077691</v>
      </c>
      <c r="H58" s="34">
        <v>6</v>
      </c>
    </row>
    <row r="59" spans="2:8" ht="25.5" customHeight="1">
      <c r="B59" s="36">
        <v>19</v>
      </c>
      <c r="C59" s="36">
        <v>2</v>
      </c>
      <c r="D59" s="32">
        <v>2</v>
      </c>
      <c r="E59" s="39"/>
      <c r="F59" s="18">
        <f>IF(ISBLANK(E59),0,IF(E59=Answers!E59,1,-1))</f>
        <v>0</v>
      </c>
      <c r="G59" s="34">
        <v>2403</v>
      </c>
      <c r="H59" s="34">
        <v>7</v>
      </c>
    </row>
    <row r="60" spans="2:8" ht="25.5" customHeight="1">
      <c r="B60" s="36">
        <v>20</v>
      </c>
      <c r="C60" s="36">
        <v>2</v>
      </c>
      <c r="D60" s="32">
        <v>2</v>
      </c>
      <c r="E60" s="39"/>
      <c r="F60" s="18">
        <f>IF(ISBLANK(E60),0,IF(E60=Answers!E60,1,-1))</f>
        <v>0</v>
      </c>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8" t="s">
        <v>17</v>
      </c>
      <c r="I70" s="69"/>
      <c r="J70" s="69"/>
      <c r="K70" s="70"/>
    </row>
    <row r="71" spans="2:11" ht="15" customHeight="1">
      <c r="B71" s="1"/>
      <c r="C71" s="1"/>
      <c r="D71" s="1"/>
      <c r="E71" s="1"/>
      <c r="G71" s="1"/>
    </row>
    <row r="72" spans="2:11" ht="25.5" customHeight="1">
      <c r="B72" s="30" t="s">
        <v>92</v>
      </c>
      <c r="C72" s="31">
        <v>3</v>
      </c>
      <c r="D72" s="32">
        <v>0</v>
      </c>
      <c r="E72" s="33">
        <v>37</v>
      </c>
      <c r="F72" s="18">
        <f>IF(ISBLANK(E72),0,IF(E72=Answers!E72,1,-1))</f>
        <v>1</v>
      </c>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c r="F74" s="18">
        <f>IF(ISBLANK(E74),0,IF(E74=Answers!E74,1,-1))</f>
        <v>0</v>
      </c>
      <c r="G74" s="34">
        <v>5764804</v>
      </c>
      <c r="H74" s="35">
        <v>87</v>
      </c>
      <c r="I74" s="35">
        <v>11</v>
      </c>
      <c r="J74" s="35">
        <v>54</v>
      </c>
      <c r="K74" s="35">
        <v>1</v>
      </c>
    </row>
    <row r="75" spans="2:11" ht="25.5" customHeight="1">
      <c r="B75" s="36">
        <v>22</v>
      </c>
      <c r="C75" s="36">
        <v>3</v>
      </c>
      <c r="D75" s="32">
        <v>3</v>
      </c>
      <c r="E75" s="48"/>
      <c r="F75" s="18">
        <f>IF(ISBLANK(E75),0,IF(E75=Answers!E75,1,-1))</f>
        <v>0</v>
      </c>
      <c r="G75" s="34">
        <v>7771</v>
      </c>
      <c r="H75" s="35">
        <v>91</v>
      </c>
      <c r="I75" s="35">
        <v>13</v>
      </c>
      <c r="J75" s="35">
        <v>57</v>
      </c>
      <c r="K75" s="35">
        <v>1</v>
      </c>
    </row>
    <row r="76" spans="2:11" ht="25.5" customHeight="1">
      <c r="B76" s="36">
        <v>23</v>
      </c>
      <c r="C76" s="36">
        <v>3</v>
      </c>
      <c r="D76" s="32">
        <v>3</v>
      </c>
      <c r="E76" s="48"/>
      <c r="F76" s="18">
        <f>IF(ISBLANK(E76),0,IF(E76=Answers!E76,1,-1))</f>
        <v>0</v>
      </c>
      <c r="G76" s="34">
        <v>100000000002</v>
      </c>
      <c r="H76" s="35">
        <v>65</v>
      </c>
      <c r="I76" s="35">
        <v>18</v>
      </c>
      <c r="J76" s="35">
        <v>26</v>
      </c>
      <c r="K76" s="35">
        <v>1</v>
      </c>
    </row>
    <row r="77" spans="2:11" ht="25.5" customHeight="1">
      <c r="B77" s="36">
        <v>24</v>
      </c>
      <c r="C77" s="36">
        <v>3</v>
      </c>
      <c r="D77" s="32">
        <v>3</v>
      </c>
      <c r="E77" s="48"/>
      <c r="F77" s="18">
        <f>IF(ISBLANK(E77),0,IF(E77=Answers!E77,1,-1))</f>
        <v>0</v>
      </c>
      <c r="G77" s="34">
        <v>10000004</v>
      </c>
      <c r="H77" s="35">
        <v>87</v>
      </c>
      <c r="I77" s="35">
        <v>81</v>
      </c>
      <c r="J77" s="35">
        <v>64</v>
      </c>
      <c r="K77" s="35">
        <v>1</v>
      </c>
    </row>
    <row r="78" spans="2:11" ht="25.5" customHeight="1">
      <c r="B78" s="36">
        <v>25</v>
      </c>
      <c r="C78" s="36">
        <v>3</v>
      </c>
      <c r="D78" s="32">
        <v>3</v>
      </c>
      <c r="E78" s="48"/>
      <c r="F78" s="18">
        <f>IF(ISBLANK(E78),0,IF(E78=Answers!E78,1,-1))</f>
        <v>0</v>
      </c>
      <c r="G78" s="34">
        <v>78121</v>
      </c>
      <c r="H78" s="35">
        <v>24</v>
      </c>
      <c r="I78" s="35">
        <v>37</v>
      </c>
      <c r="J78" s="35">
        <v>98</v>
      </c>
      <c r="K78" s="35">
        <v>1</v>
      </c>
    </row>
    <row r="79" spans="2:11" ht="25.5" customHeight="1">
      <c r="B79" s="36">
        <v>26</v>
      </c>
      <c r="C79" s="36">
        <v>3</v>
      </c>
      <c r="D79" s="32">
        <v>3</v>
      </c>
      <c r="E79" s="48"/>
      <c r="F79" s="18">
        <f>IF(ISBLANK(E79),0,IF(E79=Answers!E79,1,-1))</f>
        <v>0</v>
      </c>
      <c r="G79" s="34">
        <v>531444</v>
      </c>
      <c r="H79" s="35">
        <v>67</v>
      </c>
      <c r="I79" s="35">
        <v>33</v>
      </c>
      <c r="J79" s="35">
        <v>52</v>
      </c>
      <c r="K79" s="35">
        <v>1</v>
      </c>
    </row>
    <row r="80" spans="2:11" ht="25.5" customHeight="1">
      <c r="B80" s="36">
        <v>27</v>
      </c>
      <c r="C80" s="36">
        <v>3</v>
      </c>
      <c r="D80" s="32">
        <v>3</v>
      </c>
      <c r="E80" s="48"/>
      <c r="F80" s="18">
        <f>IF(ISBLANK(E80),0,IF(E80=Answers!E80,1,-1))</f>
        <v>0</v>
      </c>
      <c r="G80" s="34">
        <v>500</v>
      </c>
      <c r="H80" s="35">
        <v>40</v>
      </c>
      <c r="I80" s="35">
        <v>11</v>
      </c>
      <c r="J80" s="35">
        <v>68</v>
      </c>
      <c r="K80" s="35">
        <v>1</v>
      </c>
    </row>
    <row r="81" spans="2:15" ht="25.5" customHeight="1">
      <c r="B81" s="36">
        <v>28</v>
      </c>
      <c r="C81" s="36">
        <v>3</v>
      </c>
      <c r="D81" s="32">
        <v>3</v>
      </c>
      <c r="E81" s="48"/>
      <c r="F81" s="18">
        <f>IF(ISBLANK(E81),0,IF(E81=Answers!E81,1,-1))</f>
        <v>0</v>
      </c>
      <c r="G81" s="34">
        <v>10077691</v>
      </c>
      <c r="H81" s="35">
        <v>44</v>
      </c>
      <c r="I81" s="35">
        <v>5</v>
      </c>
      <c r="J81" s="35">
        <v>45</v>
      </c>
      <c r="K81" s="35">
        <v>1</v>
      </c>
    </row>
    <row r="82" spans="2:15" ht="25.5" customHeight="1">
      <c r="B82" s="36">
        <v>29</v>
      </c>
      <c r="C82" s="36">
        <v>3</v>
      </c>
      <c r="D82" s="32">
        <v>3</v>
      </c>
      <c r="E82" s="48"/>
      <c r="F82" s="18">
        <f>IF(ISBLANK(E82),0,IF(E82=Answers!E82,1,-1))</f>
        <v>0</v>
      </c>
      <c r="G82" s="34">
        <v>2403</v>
      </c>
      <c r="H82" s="35">
        <v>56</v>
      </c>
      <c r="I82" s="35">
        <v>51</v>
      </c>
      <c r="J82" s="35">
        <v>47</v>
      </c>
      <c r="K82" s="35">
        <v>1</v>
      </c>
    </row>
    <row r="83" spans="2:15" ht="25.5" customHeight="1">
      <c r="B83" s="36">
        <v>30</v>
      </c>
      <c r="C83" s="36">
        <v>3</v>
      </c>
      <c r="D83" s="32">
        <v>3</v>
      </c>
      <c r="E83" s="48"/>
      <c r="F83" s="18">
        <f>IF(ISBLANK(E83),0,IF(E83=Answers!E83,1,-1))</f>
        <v>0</v>
      </c>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8" t="s">
        <v>17</v>
      </c>
      <c r="I93" s="69"/>
      <c r="J93" s="69"/>
      <c r="K93" s="70"/>
      <c r="L93" s="68" t="s">
        <v>78</v>
      </c>
      <c r="M93" s="69"/>
      <c r="N93" s="69"/>
      <c r="O93" s="70"/>
    </row>
    <row r="94" spans="2:15" ht="15" customHeight="1">
      <c r="B94" s="1"/>
      <c r="C94" s="1"/>
      <c r="D94" s="1"/>
      <c r="E94" s="1"/>
      <c r="G94" s="1"/>
      <c r="H94" s="1"/>
      <c r="I94" s="1"/>
    </row>
    <row r="95" spans="2:15" ht="25.5" customHeight="1">
      <c r="B95" s="30" t="s">
        <v>91</v>
      </c>
      <c r="C95" s="31">
        <v>4</v>
      </c>
      <c r="D95" s="32">
        <v>0</v>
      </c>
      <c r="E95" s="33">
        <v>55</v>
      </c>
      <c r="F95" s="18">
        <f>IF(ISBLANK(E95),0,IF(E95=Answers!E95,1,-1))</f>
        <v>1</v>
      </c>
      <c r="G95" s="34">
        <v>2203</v>
      </c>
      <c r="H95" s="35">
        <v>85</v>
      </c>
      <c r="I95" s="35">
        <v>27</v>
      </c>
      <c r="J95" s="35">
        <v>15</v>
      </c>
      <c r="K95" s="35">
        <v>1</v>
      </c>
      <c r="L95" s="35">
        <v>17</v>
      </c>
      <c r="M95" s="35">
        <v>18</v>
      </c>
      <c r="N95" s="35">
        <v>19</v>
      </c>
      <c r="O95" s="35">
        <v>20</v>
      </c>
    </row>
    <row r="97" spans="2:15" ht="25.5" customHeight="1">
      <c r="B97" s="36">
        <v>31</v>
      </c>
      <c r="C97" s="36">
        <v>4</v>
      </c>
      <c r="D97" s="32">
        <v>4</v>
      </c>
      <c r="E97" s="48"/>
      <c r="F97" s="18">
        <f>IF(ISBLANK(E97),0,IF(E97=Answers!E97,1,-1))</f>
        <v>0</v>
      </c>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c r="F98" s="18">
        <f>IF(ISBLANK(E98),0,IF(E98=Answers!E98,1,-1))</f>
        <v>0</v>
      </c>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c r="F99" s="18">
        <f>IF(ISBLANK(E99),0,IF(E99=Answers!E99,1,-1))</f>
        <v>0</v>
      </c>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c r="F100" s="18">
        <f>IF(ISBLANK(E100),0,IF(E100=Answers!E100,1,-1))</f>
        <v>0</v>
      </c>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c r="F101" s="18">
        <f>IF(ISBLANK(E101),0,IF(E101=Answers!E101,1,-1))</f>
        <v>0</v>
      </c>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c r="F102" s="18">
        <f>IF(ISBLANK(E102),0,IF(E102=Answers!E102,1,-1))</f>
        <v>0</v>
      </c>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c r="F103" s="18">
        <f>IF(ISBLANK(E103),0,IF(E103=Answers!E103,1,-1))</f>
        <v>0</v>
      </c>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c r="F104" s="18">
        <f>IF(ISBLANK(E104),0,IF(E104=Answers!E104,1,-1))</f>
        <v>0</v>
      </c>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c r="F105" s="18">
        <f>IF(ISBLANK(E105),0,IF(E105=Answers!E105,1,-1))</f>
        <v>0</v>
      </c>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c r="F106" s="18">
        <f>IF(ISBLANK(E106),0,IF(E106=Answers!E106,1,-1))</f>
        <v>0</v>
      </c>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F119" s="1"/>
      <c r="G119" s="1"/>
    </row>
    <row r="120" spans="2:8" ht="25.5" customHeight="1">
      <c r="B120" s="30" t="s">
        <v>90</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137</v>
      </c>
    </row>
    <row r="137" spans="2:9" ht="14.7" customHeight="1">
      <c r="B137" s="5" t="s">
        <v>138</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2">
    <mergeCell ref="G13:K13"/>
    <mergeCell ref="G14:K14"/>
    <mergeCell ref="H70:K70"/>
    <mergeCell ref="H93:K93"/>
    <mergeCell ref="L93:O93"/>
    <mergeCell ref="I17:K20"/>
    <mergeCell ref="G12:K12"/>
    <mergeCell ref="B2:K2"/>
    <mergeCell ref="B4:K4"/>
    <mergeCell ref="B5:K5"/>
    <mergeCell ref="B6:K6"/>
    <mergeCell ref="G11:K11"/>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4" id="{4475BF2D-3E22-4CAC-A173-0CB6117C5F6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39" id="{D2F98E16-FECD-47F5-995E-EB89C55E5137}">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40" id="{15C75632-93AD-4A2F-B2A5-17C6C463F69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25E23416-26A6-444A-AABE-19D24F2497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1" id="{60F81224-1733-4877-966A-826DC1789A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0" id="{45354F5B-374E-47D6-8261-93A4EDE3451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9" id="{ECD9EEE4-189E-4578-9D7C-74FC1ACEC0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8" id="{3E9C5779-CD5F-4F39-BDF9-8AA6DCEE9E7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7" id="{5E2FE832-37BB-494B-BCC0-0B4477C6607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6" id="{03665D41-E99A-4693-9CF5-CC7494DE04A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5" id="{F6B11D28-01BE-47A2-A74C-7BE8044A37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35" id="{5AB2BE2D-2A62-47D0-A2F2-5594C600FBFF}">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6" id="{687459F7-D09A-4D65-A5C3-137BE2DC68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4" id="{F51AA8B9-3186-463F-84BC-353E5D0FEFC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3" id="{3D815820-F102-4D01-9752-1B9DCEA4C7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2" id="{3028AC4E-8787-44FB-BC1B-AFD8168B065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 id="{96B1257D-70F5-4357-89D7-166C3CD5E6E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E9B44-6F22-445A-9A18-8C4FDE921BA0}">
  <dimension ref="A2:P164"/>
  <sheetViews>
    <sheetView tabSelected="1" topLeftCell="A93" zoomScaleNormal="100" workbookViewId="0">
      <selection activeCell="F93" sqref="F93"/>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58" t="s">
        <v>146</v>
      </c>
      <c r="C2" s="59" t="s">
        <v>139</v>
      </c>
      <c r="D2" s="59" t="s">
        <v>139</v>
      </c>
      <c r="E2" s="59" t="s">
        <v>139</v>
      </c>
      <c r="F2" s="59" t="s">
        <v>139</v>
      </c>
      <c r="G2" s="59" t="s">
        <v>139</v>
      </c>
      <c r="H2" s="59" t="s">
        <v>139</v>
      </c>
      <c r="I2" s="59" t="s">
        <v>139</v>
      </c>
      <c r="J2" s="59" t="s">
        <v>139</v>
      </c>
      <c r="K2" s="60" t="s">
        <v>139</v>
      </c>
    </row>
    <row r="3" spans="2:11" ht="21.75" customHeight="1">
      <c r="B3" s="1"/>
      <c r="C3" s="1"/>
      <c r="D3" s="1"/>
      <c r="E3" s="1"/>
      <c r="F3" s="1"/>
      <c r="G3" s="1"/>
      <c r="H3" s="1"/>
      <c r="I3" s="1"/>
    </row>
    <row r="4" spans="2:11" ht="24" customHeight="1">
      <c r="B4" s="61" t="s">
        <v>147</v>
      </c>
      <c r="C4" s="62" t="s">
        <v>139</v>
      </c>
      <c r="D4" s="62" t="s">
        <v>139</v>
      </c>
      <c r="E4" s="62" t="s">
        <v>139</v>
      </c>
      <c r="F4" s="62" t="s">
        <v>139</v>
      </c>
      <c r="G4" s="62" t="s">
        <v>139</v>
      </c>
      <c r="H4" s="62" t="s">
        <v>139</v>
      </c>
      <c r="I4" s="62" t="s">
        <v>139</v>
      </c>
      <c r="J4" s="62" t="s">
        <v>139</v>
      </c>
      <c r="K4" s="63" t="s">
        <v>139</v>
      </c>
    </row>
    <row r="5" spans="2:11" ht="67.5" customHeight="1">
      <c r="B5" s="64" t="s">
        <v>199</v>
      </c>
      <c r="C5" s="65"/>
      <c r="D5" s="65"/>
      <c r="E5" s="65"/>
      <c r="F5" s="65"/>
      <c r="G5" s="65"/>
      <c r="H5" s="65"/>
      <c r="I5" s="65"/>
      <c r="J5" s="65"/>
      <c r="K5" s="66"/>
    </row>
    <row r="6" spans="2:11" ht="25.5" customHeight="1">
      <c r="B6" s="61" t="s">
        <v>148</v>
      </c>
      <c r="C6" s="62" t="s">
        <v>139</v>
      </c>
      <c r="D6" s="62" t="s">
        <v>139</v>
      </c>
      <c r="E6" s="62" t="s">
        <v>139</v>
      </c>
      <c r="F6" s="62" t="s">
        <v>139</v>
      </c>
      <c r="G6" s="62" t="s">
        <v>139</v>
      </c>
      <c r="H6" s="62" t="s">
        <v>139</v>
      </c>
      <c r="I6" s="62" t="s">
        <v>139</v>
      </c>
      <c r="J6" s="62" t="s">
        <v>139</v>
      </c>
      <c r="K6" s="63" t="s">
        <v>139</v>
      </c>
    </row>
    <row r="7" spans="2:11" ht="15" customHeight="1">
      <c r="B7" s="4"/>
      <c r="C7" s="1"/>
      <c r="D7" s="1"/>
      <c r="E7" s="1"/>
      <c r="F7" s="1"/>
      <c r="G7" s="1"/>
      <c r="H7" s="1"/>
      <c r="I7" s="1"/>
    </row>
    <row r="8" spans="2:11" ht="15" customHeight="1">
      <c r="B8" s="72" t="s">
        <v>140</v>
      </c>
      <c r="C8" s="73"/>
      <c r="D8" s="73"/>
      <c r="E8" s="73"/>
      <c r="F8" s="73"/>
      <c r="G8" s="73"/>
      <c r="H8" s="73"/>
      <c r="I8" s="73"/>
      <c r="J8" s="73"/>
      <c r="K8" s="73"/>
    </row>
    <row r="9" spans="2:11" ht="14.7" customHeight="1" thickBot="1">
      <c r="B9" s="5"/>
      <c r="G9" s="6"/>
      <c r="H9" s="6"/>
    </row>
    <row r="10" spans="2:11" ht="28.5" customHeight="1" thickBot="1">
      <c r="B10" s="7" t="s">
        <v>141</v>
      </c>
      <c r="C10" s="8" t="s">
        <v>142</v>
      </c>
      <c r="D10" s="7" t="s">
        <v>143</v>
      </c>
      <c r="E10" s="9" t="s">
        <v>144</v>
      </c>
      <c r="F10" s="10"/>
      <c r="G10" s="11" t="s">
        <v>145</v>
      </c>
      <c r="H10" s="12"/>
      <c r="I10" s="13"/>
      <c r="J10" s="14"/>
      <c r="K10" s="14"/>
    </row>
    <row r="11" spans="2:11" ht="33.75" customHeight="1">
      <c r="B11" s="19" t="s">
        <v>65</v>
      </c>
      <c r="C11" s="15" t="s">
        <v>8</v>
      </c>
      <c r="D11" s="16">
        <v>10</v>
      </c>
      <c r="E11" s="17"/>
      <c r="F11" s="18">
        <f>IF(ISBLANK(E11),0,IF(E11=Answers!E11,1,-1))</f>
        <v>0</v>
      </c>
      <c r="G11" s="67" t="s">
        <v>184</v>
      </c>
      <c r="H11" s="67" t="s">
        <v>139</v>
      </c>
      <c r="I11" s="67" t="s">
        <v>139</v>
      </c>
      <c r="J11" s="67" t="s">
        <v>139</v>
      </c>
      <c r="K11" s="67" t="s">
        <v>139</v>
      </c>
    </row>
    <row r="12" spans="2:11" ht="64.5" customHeight="1">
      <c r="B12" s="19" t="s">
        <v>53</v>
      </c>
      <c r="C12" s="52" t="s">
        <v>135</v>
      </c>
      <c r="D12" s="20">
        <v>30</v>
      </c>
      <c r="E12" s="21"/>
      <c r="F12" s="18">
        <f>IF(ISBLANK(E12),0,IF(E12=Answers!E12,1,-1))</f>
        <v>0</v>
      </c>
      <c r="G12" s="57" t="s">
        <v>208</v>
      </c>
      <c r="H12" s="57" t="s">
        <v>139</v>
      </c>
      <c r="I12" s="57" t="s">
        <v>139</v>
      </c>
      <c r="J12" s="57" t="s">
        <v>139</v>
      </c>
      <c r="K12" s="57" t="s">
        <v>139</v>
      </c>
    </row>
    <row r="13" spans="2:11" ht="33.75" customHeight="1">
      <c r="B13" s="19" t="s">
        <v>64</v>
      </c>
      <c r="C13" s="15" t="s">
        <v>63</v>
      </c>
      <c r="D13" s="20">
        <v>20</v>
      </c>
      <c r="E13" s="47"/>
      <c r="F13" s="18">
        <f>IF(ISBLANK(E13),0,IF(E13=Answers!E13,1,-1))</f>
        <v>0</v>
      </c>
      <c r="G13" s="57" t="s">
        <v>149</v>
      </c>
      <c r="H13" s="57" t="s">
        <v>139</v>
      </c>
      <c r="I13" s="57" t="s">
        <v>139</v>
      </c>
      <c r="J13" s="57" t="s">
        <v>139</v>
      </c>
      <c r="K13" s="57" t="s">
        <v>139</v>
      </c>
    </row>
    <row r="14" spans="2:11" ht="33.75" customHeight="1">
      <c r="B14" s="19" t="s">
        <v>10</v>
      </c>
      <c r="C14" s="15">
        <v>6</v>
      </c>
      <c r="D14" s="20">
        <v>40</v>
      </c>
      <c r="E14" s="23"/>
      <c r="F14" s="18">
        <f>IF(ISBLANK(E14),0,IF(E14=Answers!E14,1,-1))</f>
        <v>0</v>
      </c>
      <c r="G14" s="57" t="s">
        <v>150</v>
      </c>
      <c r="H14" s="57" t="s">
        <v>139</v>
      </c>
      <c r="I14" s="57" t="s">
        <v>139</v>
      </c>
      <c r="J14" s="57" t="s">
        <v>139</v>
      </c>
      <c r="K14" s="57" t="s">
        <v>139</v>
      </c>
    </row>
    <row r="15" spans="2:11" ht="21" customHeight="1">
      <c r="B15" s="4"/>
      <c r="C15" s="1"/>
      <c r="D15" s="1"/>
      <c r="E15" s="1"/>
      <c r="F15" s="1"/>
      <c r="G15" s="1"/>
      <c r="H15" s="1"/>
      <c r="I15" s="1"/>
    </row>
    <row r="16" spans="2:11" ht="27" customHeight="1">
      <c r="B16" s="24" t="str">
        <f>_xlfn.TRANSLATE('Case DE'!B16,,"En")</f>
        <v>Ask</v>
      </c>
      <c r="C16" s="25"/>
      <c r="D16" s="25"/>
      <c r="E16" s="25"/>
      <c r="F16" s="25"/>
      <c r="G16" s="25"/>
      <c r="H16" s="25"/>
      <c r="I16" s="25"/>
      <c r="J16" s="25"/>
      <c r="K16" s="25"/>
    </row>
    <row r="17" spans="2:11" ht="20.25" customHeight="1" thickBot="1">
      <c r="B17" s="26"/>
      <c r="C17" s="26"/>
      <c r="D17" s="26"/>
      <c r="E17" s="26"/>
      <c r="F17" s="26"/>
      <c r="G17" s="26"/>
      <c r="H17" s="26"/>
      <c r="I17" s="71" t="str" cm="1">
        <f t="array" ref="I17">SUMPRODUCT(--(F:F&gt;0),D:D)&amp;"/"&amp;SUM(D:D)</f>
        <v>100/370</v>
      </c>
      <c r="J17" s="71"/>
      <c r="K17" s="71"/>
    </row>
    <row r="18" spans="2:11" ht="24.75" customHeight="1" thickBot="1">
      <c r="B18" s="27" t="s">
        <v>12</v>
      </c>
      <c r="C18" s="28" t="s">
        <v>151</v>
      </c>
      <c r="D18" s="29"/>
      <c r="I18" s="71"/>
      <c r="J18" s="71"/>
      <c r="K18" s="71"/>
    </row>
    <row r="19" spans="2:11" ht="15" customHeight="1">
      <c r="I19" s="71"/>
      <c r="J19" s="71"/>
      <c r="K19" s="71"/>
    </row>
    <row r="20" spans="2:11" ht="15" customHeight="1">
      <c r="B20" s="5" t="s">
        <v>155</v>
      </c>
      <c r="C20" s="4"/>
      <c r="I20" s="71"/>
      <c r="J20" s="71"/>
      <c r="K20" s="71"/>
    </row>
    <row r="21" spans="2:11" ht="15" customHeight="1">
      <c r="B21" s="5" t="s">
        <v>156</v>
      </c>
      <c r="C21" s="4"/>
    </row>
    <row r="22" spans="2:11" ht="15" customHeight="1">
      <c r="B22" s="5"/>
      <c r="C22" s="4" t="s">
        <v>157</v>
      </c>
    </row>
    <row r="23" spans="2:11" ht="15" customHeight="1" thickBot="1">
      <c r="B23" s="5"/>
      <c r="G23" s="2"/>
      <c r="H23" s="2"/>
      <c r="I23" s="2"/>
      <c r="J23" s="2"/>
      <c r="K23" s="2"/>
    </row>
    <row r="24" spans="2:11" ht="25.5" customHeight="1" thickBot="1">
      <c r="B24" s="9" t="s">
        <v>141</v>
      </c>
      <c r="C24" s="9" t="s">
        <v>15</v>
      </c>
      <c r="D24" s="9" t="s">
        <v>143</v>
      </c>
      <c r="E24" s="9" t="s">
        <v>144</v>
      </c>
      <c r="G24" s="9" t="s">
        <v>152</v>
      </c>
      <c r="H24" s="9" t="s">
        <v>153</v>
      </c>
      <c r="K24" s="3"/>
    </row>
    <row r="25" spans="2:11" ht="15" customHeight="1">
      <c r="B25" s="1"/>
      <c r="C25" s="1"/>
      <c r="D25" s="1"/>
      <c r="E25" s="1"/>
      <c r="G25" s="2"/>
      <c r="K25" s="3"/>
    </row>
    <row r="26" spans="2:11" ht="25.5" customHeight="1">
      <c r="B26" s="19" t="s">
        <v>154</v>
      </c>
      <c r="C26" s="31">
        <v>1</v>
      </c>
      <c r="D26" s="32">
        <v>0</v>
      </c>
      <c r="E26" s="33">
        <v>169</v>
      </c>
      <c r="F26" s="18">
        <f>IF(ISBLANK(E26),0,IF(E26=Answers!E26,1,-1))</f>
        <v>1</v>
      </c>
      <c r="G26" s="34">
        <v>2197</v>
      </c>
      <c r="H26" s="35">
        <v>13</v>
      </c>
      <c r="K26" s="3"/>
    </row>
    <row r="27" spans="2:11" ht="15" customHeight="1">
      <c r="B27" s="1"/>
      <c r="C27" s="1"/>
      <c r="D27" s="1"/>
      <c r="E27" s="1"/>
      <c r="I27" s="1"/>
    </row>
    <row r="28" spans="2:11" ht="25.5" customHeight="1">
      <c r="B28" s="36">
        <v>1</v>
      </c>
      <c r="C28" s="36">
        <v>1</v>
      </c>
      <c r="D28" s="32">
        <v>1</v>
      </c>
      <c r="E28" s="48">
        <f>G28/H28</f>
        <v>823543</v>
      </c>
      <c r="F28" s="18">
        <f>IF(ISBLANK(E28),0,IF(E28=Answers!E28,1,-1))</f>
        <v>1</v>
      </c>
      <c r="G28" s="34">
        <v>5764801</v>
      </c>
      <c r="H28" s="34">
        <v>7</v>
      </c>
      <c r="K28" s="3"/>
    </row>
    <row r="29" spans="2:11" ht="25.5" customHeight="1">
      <c r="B29" s="36">
        <v>2</v>
      </c>
      <c r="C29" s="36">
        <v>1</v>
      </c>
      <c r="D29" s="32">
        <v>1</v>
      </c>
      <c r="E29" s="48">
        <f t="shared" ref="E29:E37" si="0">G29/H29</f>
        <v>1296</v>
      </c>
      <c r="F29" s="18">
        <f>IF(ISBLANK(E29),0,IF(E29=Answers!E29,1,-1))</f>
        <v>1</v>
      </c>
      <c r="G29" s="34">
        <v>7776</v>
      </c>
      <c r="H29" s="34">
        <v>6</v>
      </c>
      <c r="K29" s="3"/>
    </row>
    <row r="30" spans="2:11" ht="25.5" customHeight="1">
      <c r="B30" s="36">
        <v>3</v>
      </c>
      <c r="C30" s="36">
        <v>1</v>
      </c>
      <c r="D30" s="32">
        <v>1</v>
      </c>
      <c r="E30" s="48">
        <f t="shared" si="0"/>
        <v>10000000000</v>
      </c>
      <c r="F30" s="18">
        <f>IF(ISBLANK(E30),0,IF(E30=Answers!E30,1,-1))</f>
        <v>1</v>
      </c>
      <c r="G30" s="34">
        <v>100000000000</v>
      </c>
      <c r="H30" s="34">
        <v>10</v>
      </c>
      <c r="K30" s="3"/>
    </row>
    <row r="31" spans="2:11" ht="25.5" customHeight="1">
      <c r="B31" s="36">
        <v>4</v>
      </c>
      <c r="C31" s="36">
        <v>1</v>
      </c>
      <c r="D31" s="32">
        <v>1</v>
      </c>
      <c r="E31" s="48">
        <f t="shared" si="0"/>
        <v>1000000</v>
      </c>
      <c r="F31" s="18">
        <f>IF(ISBLANK(E31),0,IF(E31=Answers!E31,1,-1))</f>
        <v>1</v>
      </c>
      <c r="G31" s="34">
        <v>10000000</v>
      </c>
      <c r="H31" s="34">
        <v>10</v>
      </c>
    </row>
    <row r="32" spans="2:11" ht="25.5" customHeight="1">
      <c r="B32" s="36">
        <v>5</v>
      </c>
      <c r="C32" s="36">
        <v>1</v>
      </c>
      <c r="D32" s="32">
        <v>1</v>
      </c>
      <c r="E32" s="48">
        <f t="shared" si="0"/>
        <v>15625</v>
      </c>
      <c r="F32" s="18">
        <f>IF(ISBLANK(E32),0,IF(E32=Answers!E32,1,-1))</f>
        <v>1</v>
      </c>
      <c r="G32" s="34">
        <v>78125</v>
      </c>
      <c r="H32" s="34">
        <v>5</v>
      </c>
      <c r="K32" s="3"/>
    </row>
    <row r="33" spans="2:8" ht="25.5" customHeight="1">
      <c r="B33" s="36">
        <v>6</v>
      </c>
      <c r="C33" s="36">
        <v>1</v>
      </c>
      <c r="D33" s="32">
        <v>1</v>
      </c>
      <c r="E33" s="48">
        <f t="shared" si="0"/>
        <v>59049</v>
      </c>
      <c r="F33" s="18">
        <f>IF(ISBLANK(E33),0,IF(E33=Answers!E33,1,-1))</f>
        <v>1</v>
      </c>
      <c r="G33" s="34">
        <v>531441</v>
      </c>
      <c r="H33" s="34">
        <v>9</v>
      </c>
    </row>
    <row r="34" spans="2:8" ht="25.5" customHeight="1">
      <c r="B34" s="36">
        <v>7</v>
      </c>
      <c r="C34" s="36">
        <v>1</v>
      </c>
      <c r="D34" s="32">
        <v>1</v>
      </c>
      <c r="E34" s="48">
        <f t="shared" si="0"/>
        <v>64</v>
      </c>
      <c r="F34" s="18">
        <f>IF(ISBLANK(E34),0,IF(E34=Answers!E34,1,-1))</f>
        <v>1</v>
      </c>
      <c r="G34" s="34">
        <v>512</v>
      </c>
      <c r="H34" s="34">
        <v>8</v>
      </c>
    </row>
    <row r="35" spans="2:8" ht="25.5" customHeight="1">
      <c r="B35" s="36">
        <v>8</v>
      </c>
      <c r="C35" s="36">
        <v>1</v>
      </c>
      <c r="D35" s="32">
        <v>1</v>
      </c>
      <c r="E35" s="48">
        <f t="shared" si="0"/>
        <v>1679616</v>
      </c>
      <c r="F35" s="18">
        <f>IF(ISBLANK(E35),0,IF(E35=Answers!E35,1,-1))</f>
        <v>1</v>
      </c>
      <c r="G35" s="34">
        <v>10077696</v>
      </c>
      <c r="H35" s="34">
        <v>6</v>
      </c>
    </row>
    <row r="36" spans="2:8" ht="25.5" customHeight="1">
      <c r="B36" s="36">
        <v>9</v>
      </c>
      <c r="C36" s="36">
        <v>1</v>
      </c>
      <c r="D36" s="32">
        <v>1</v>
      </c>
      <c r="E36" s="48">
        <f t="shared" si="0"/>
        <v>343</v>
      </c>
      <c r="F36" s="18">
        <f>IF(ISBLANK(E36),0,IF(E36=Answers!E36,1,-1))</f>
        <v>1</v>
      </c>
      <c r="G36" s="34">
        <v>2401</v>
      </c>
      <c r="H36" s="34">
        <v>7</v>
      </c>
    </row>
    <row r="37" spans="2:8" ht="25.5" customHeight="1">
      <c r="B37" s="36">
        <v>10</v>
      </c>
      <c r="C37" s="36">
        <v>1</v>
      </c>
      <c r="D37" s="32">
        <v>1</v>
      </c>
      <c r="E37" s="48">
        <f t="shared" si="0"/>
        <v>531441</v>
      </c>
      <c r="F37" s="18">
        <f>IF(ISBLANK(E37),0,IF(E37=Answers!E37,1,-1))</f>
        <v>1</v>
      </c>
      <c r="G37" s="34">
        <v>4782969</v>
      </c>
      <c r="H37" s="34">
        <v>9</v>
      </c>
    </row>
    <row r="38" spans="2:8" ht="15" customHeight="1"/>
    <row r="39" spans="2:8" ht="15" customHeight="1" thickBot="1">
      <c r="H39"/>
    </row>
    <row r="40" spans="2:8" ht="25.5" customHeight="1" thickBot="1">
      <c r="B40" s="27" t="s">
        <v>19</v>
      </c>
      <c r="C40" s="28" t="s">
        <v>158</v>
      </c>
      <c r="D40" s="29"/>
    </row>
    <row r="41" spans="2:8" ht="14.85" customHeight="1"/>
    <row r="42" spans="2:8" ht="14.85" customHeight="1">
      <c r="B42" s="5" t="s">
        <v>162</v>
      </c>
      <c r="C42" s="4"/>
    </row>
    <row r="43" spans="2:8" ht="14.85" customHeight="1">
      <c r="B43" s="5" t="s">
        <v>159</v>
      </c>
      <c r="C43" s="4"/>
    </row>
    <row r="44" spans="2:8" ht="14.7" customHeight="1">
      <c r="B44" s="5"/>
      <c r="C44" s="4" t="s">
        <v>209</v>
      </c>
    </row>
    <row r="45" spans="2:8" ht="14.7" customHeight="1">
      <c r="B45" s="2"/>
      <c r="C45" s="38" t="s">
        <v>160</v>
      </c>
      <c r="D45" s="2"/>
      <c r="E45" s="2"/>
      <c r="F45" s="2"/>
      <c r="G45" s="2"/>
      <c r="H45" s="2"/>
    </row>
    <row r="46" spans="2:8" ht="15" thickBot="1">
      <c r="B46" s="5"/>
      <c r="G46" s="1"/>
      <c r="H46" s="1"/>
    </row>
    <row r="47" spans="2:8" ht="25.5" customHeight="1" thickBot="1">
      <c r="B47" s="54" t="s">
        <v>141</v>
      </c>
      <c r="C47" s="54" t="s">
        <v>15</v>
      </c>
      <c r="D47" s="54" t="s">
        <v>143</v>
      </c>
      <c r="E47" s="54" t="s">
        <v>144</v>
      </c>
      <c r="G47" s="9" t="str">
        <f>_xlfn.TRANSLATE('Case DE'!G47,,"En")</f>
        <v>Amount</v>
      </c>
      <c r="H47" s="9" t="str">
        <f>_xlfn.TRANSLATE('Case DE'!H47,,"En")</f>
        <v>Value of the note</v>
      </c>
    </row>
    <row r="49" spans="2:8" ht="25.5" customHeight="1">
      <c r="B49" s="30" t="s">
        <v>161</v>
      </c>
      <c r="C49" s="31">
        <v>2</v>
      </c>
      <c r="D49" s="32">
        <v>0</v>
      </c>
      <c r="E49" s="39">
        <v>2203.5</v>
      </c>
      <c r="F49" s="18">
        <f>IF(ISBLANK(E49),0,IF(E49=Answers!E49,1,-1))</f>
        <v>1</v>
      </c>
      <c r="G49" s="34">
        <v>2203</v>
      </c>
      <c r="H49" s="35">
        <v>13</v>
      </c>
    </row>
    <row r="50" spans="2:8" ht="15" customHeight="1">
      <c r="B50" s="1"/>
      <c r="C50" s="1"/>
      <c r="D50" s="1"/>
      <c r="E50" s="1"/>
    </row>
    <row r="51" spans="2:8" ht="25.5" customHeight="1">
      <c r="B51" s="36">
        <v>11</v>
      </c>
      <c r="C51" s="36">
        <v>2</v>
      </c>
      <c r="D51" s="32">
        <v>2</v>
      </c>
      <c r="E51" s="39">
        <f>(INT(G51/H51)+0.5)*H51</f>
        <v>5764804.5</v>
      </c>
      <c r="F51" s="18">
        <f>IF(ISBLANK(E51),0,IF(E51=Answers!E51,1,-1))</f>
        <v>1</v>
      </c>
      <c r="G51" s="34">
        <v>5764804</v>
      </c>
      <c r="H51" s="34">
        <v>7</v>
      </c>
    </row>
    <row r="52" spans="2:8" ht="25.5" customHeight="1">
      <c r="B52" s="36">
        <v>12</v>
      </c>
      <c r="C52" s="36">
        <v>2</v>
      </c>
      <c r="D52" s="32">
        <v>2</v>
      </c>
      <c r="E52" s="39">
        <f t="shared" ref="E52:E60" si="1">(INT(G52/H52)+0.5)*H52</f>
        <v>7773</v>
      </c>
      <c r="F52" s="18">
        <f>IF(ISBLANK(E52),0,IF(E52=Answers!E52,1,-1))</f>
        <v>1</v>
      </c>
      <c r="G52" s="34">
        <v>7771</v>
      </c>
      <c r="H52" s="34">
        <v>6</v>
      </c>
    </row>
    <row r="53" spans="2:8" ht="25.5" customHeight="1">
      <c r="B53" s="36">
        <v>13</v>
      </c>
      <c r="C53" s="36">
        <v>2</v>
      </c>
      <c r="D53" s="32">
        <v>2</v>
      </c>
      <c r="E53" s="39">
        <f t="shared" si="1"/>
        <v>100000000005</v>
      </c>
      <c r="F53" s="18">
        <f>IF(ISBLANK(E53),0,IF(E53=Answers!E53,1,-1))</f>
        <v>1</v>
      </c>
      <c r="G53" s="34">
        <v>100000000002</v>
      </c>
      <c r="H53" s="34">
        <v>10</v>
      </c>
    </row>
    <row r="54" spans="2:8" ht="25.5" customHeight="1">
      <c r="B54" s="36">
        <v>14</v>
      </c>
      <c r="C54" s="36">
        <v>2</v>
      </c>
      <c r="D54" s="32">
        <v>2</v>
      </c>
      <c r="E54" s="39">
        <f t="shared" si="1"/>
        <v>10000005</v>
      </c>
      <c r="F54" s="18">
        <f>IF(ISBLANK(E54),0,IF(E54=Answers!E54,1,-1))</f>
        <v>1</v>
      </c>
      <c r="G54" s="34">
        <v>10000004</v>
      </c>
      <c r="H54" s="34">
        <v>10</v>
      </c>
    </row>
    <row r="55" spans="2:8" ht="25.5" customHeight="1">
      <c r="B55" s="36">
        <v>15</v>
      </c>
      <c r="C55" s="36">
        <v>2</v>
      </c>
      <c r="D55" s="32">
        <v>2</v>
      </c>
      <c r="E55" s="39">
        <f t="shared" si="1"/>
        <v>78122.5</v>
      </c>
      <c r="F55" s="18">
        <f>IF(ISBLANK(E55),0,IF(E55=Answers!E55,1,-1))</f>
        <v>1</v>
      </c>
      <c r="G55" s="34">
        <v>78121</v>
      </c>
      <c r="H55" s="34">
        <v>5</v>
      </c>
    </row>
    <row r="56" spans="2:8" ht="25.5" customHeight="1">
      <c r="B56" s="36">
        <v>16</v>
      </c>
      <c r="C56" s="36">
        <v>2</v>
      </c>
      <c r="D56" s="32">
        <v>2</v>
      </c>
      <c r="E56" s="39">
        <f t="shared" si="1"/>
        <v>531445.5</v>
      </c>
      <c r="F56" s="18">
        <f>IF(ISBLANK(E56),0,IF(E56=Answers!E56,1,-1))</f>
        <v>1</v>
      </c>
      <c r="G56" s="34">
        <v>531444</v>
      </c>
      <c r="H56" s="34">
        <v>9</v>
      </c>
    </row>
    <row r="57" spans="2:8" ht="25.5" customHeight="1">
      <c r="B57" s="36">
        <v>17</v>
      </c>
      <c r="C57" s="36">
        <v>2</v>
      </c>
      <c r="D57" s="32">
        <v>2</v>
      </c>
      <c r="E57" s="39">
        <f t="shared" si="1"/>
        <v>500</v>
      </c>
      <c r="F57" s="18">
        <f>IF(ISBLANK(E57),0,IF(E57=Answers!E57,1,-1))</f>
        <v>1</v>
      </c>
      <c r="G57" s="34">
        <v>500</v>
      </c>
      <c r="H57" s="34">
        <v>8</v>
      </c>
    </row>
    <row r="58" spans="2:8" ht="25.5" customHeight="1">
      <c r="B58" s="36">
        <v>18</v>
      </c>
      <c r="C58" s="36">
        <v>2</v>
      </c>
      <c r="D58" s="32">
        <v>2</v>
      </c>
      <c r="E58" s="39">
        <f t="shared" si="1"/>
        <v>10077693</v>
      </c>
      <c r="F58" s="18">
        <f>IF(ISBLANK(E58),0,IF(E58=Answers!E58,1,-1))</f>
        <v>1</v>
      </c>
      <c r="G58" s="34">
        <v>10077691</v>
      </c>
      <c r="H58" s="34">
        <v>6</v>
      </c>
    </row>
    <row r="59" spans="2:8" ht="25.5" customHeight="1">
      <c r="B59" s="36">
        <v>19</v>
      </c>
      <c r="C59" s="36">
        <v>2</v>
      </c>
      <c r="D59" s="32">
        <v>2</v>
      </c>
      <c r="E59" s="39">
        <f t="shared" si="1"/>
        <v>2404.5</v>
      </c>
      <c r="F59" s="18">
        <f>IF(ISBLANK(E59),0,IF(E59=Answers!E59,1,-1))</f>
        <v>1</v>
      </c>
      <c r="G59" s="34">
        <v>2403</v>
      </c>
      <c r="H59" s="34">
        <v>7</v>
      </c>
    </row>
    <row r="60" spans="2:8" ht="25.5" customHeight="1">
      <c r="B60" s="36">
        <v>20</v>
      </c>
      <c r="C60" s="36">
        <v>2</v>
      </c>
      <c r="D60" s="32">
        <v>2</v>
      </c>
      <c r="E60" s="39">
        <f t="shared" si="1"/>
        <v>4782964.5</v>
      </c>
      <c r="F60" s="18">
        <f>IF(ISBLANK(E60),0,IF(E60=Answers!E60,1,-1))</f>
        <v>1</v>
      </c>
      <c r="G60" s="34">
        <v>4782966</v>
      </c>
      <c r="H60" s="34">
        <v>9</v>
      </c>
    </row>
    <row r="61" spans="2:8" ht="15" customHeight="1"/>
    <row r="62" spans="2:8" ht="15" customHeight="1" thickBot="1"/>
    <row r="63" spans="2:8" ht="25.5" customHeight="1" thickBot="1">
      <c r="B63" s="40" t="s">
        <v>22</v>
      </c>
      <c r="C63" s="28" t="s">
        <v>163</v>
      </c>
      <c r="D63" s="29"/>
    </row>
    <row r="65" spans="2:16" ht="14.85" customHeight="1">
      <c r="B65" s="5" t="s">
        <v>164</v>
      </c>
    </row>
    <row r="66" spans="2:16" ht="14.7" customHeight="1">
      <c r="B66" s="5" t="s">
        <v>167</v>
      </c>
    </row>
    <row r="67" spans="2:16" ht="14.7" customHeight="1">
      <c r="B67" s="5"/>
      <c r="C67" s="4" t="s">
        <v>165</v>
      </c>
    </row>
    <row r="68" spans="2:16" ht="14.7" customHeight="1">
      <c r="B68" s="2"/>
      <c r="C68" s="38" t="s">
        <v>168</v>
      </c>
      <c r="D68" s="2"/>
      <c r="E68" s="2"/>
      <c r="F68" s="2"/>
      <c r="G68" s="2"/>
      <c r="H68" s="2"/>
      <c r="I68" s="2"/>
      <c r="J68" s="2"/>
      <c r="K68" s="2"/>
    </row>
    <row r="69" spans="2:16" ht="15" thickBot="1">
      <c r="B69" s="5"/>
      <c r="G69" s="1"/>
      <c r="H69" s="1"/>
      <c r="I69" s="1"/>
    </row>
    <row r="70" spans="2:16" ht="25.5" customHeight="1" thickBot="1">
      <c r="B70" s="9" t="s">
        <v>141</v>
      </c>
      <c r="C70" s="9" t="s">
        <v>15</v>
      </c>
      <c r="D70" s="9" t="s">
        <v>143</v>
      </c>
      <c r="E70" s="9" t="s">
        <v>144</v>
      </c>
      <c r="G70" s="9" t="s">
        <v>152</v>
      </c>
      <c r="H70" s="68" t="s">
        <v>153</v>
      </c>
      <c r="I70" s="69"/>
      <c r="J70" s="69"/>
      <c r="K70" s="70"/>
    </row>
    <row r="71" spans="2:16" ht="15" customHeight="1">
      <c r="B71" s="1"/>
      <c r="C71" s="1"/>
      <c r="D71" s="1"/>
      <c r="E71" s="1"/>
      <c r="G71" s="1"/>
    </row>
    <row r="72" spans="2:16" ht="25.5" customHeight="1">
      <c r="B72" s="30" t="s">
        <v>166</v>
      </c>
      <c r="C72" s="31">
        <v>3</v>
      </c>
      <c r="D72" s="32">
        <v>0</v>
      </c>
      <c r="E72" s="48">
        <v>37</v>
      </c>
      <c r="F72" s="18">
        <f>IF(ISBLANK(E72),0,IF(E72=Answers!E72,1,-1))</f>
        <v>1</v>
      </c>
      <c r="G72" s="34">
        <v>2203</v>
      </c>
      <c r="H72" s="56">
        <v>85</v>
      </c>
      <c r="I72" s="56">
        <v>27</v>
      </c>
      <c r="J72" s="56">
        <v>15</v>
      </c>
      <c r="K72" s="56">
        <v>1</v>
      </c>
      <c r="L72" s="55">
        <f t="shared" ref="L72:L82" si="2">_xlfn.LET(_xlpm.z,_xlfn.SORTBY(H72:K72,H72:K72,-1),
_xlpm.n_1,QUOTIENT(G72,INDEX(_xlpm.z,1,1)),
_xlpm.n_2,QUOTIENT((G72-_xlpm.n_1*INDEX(_xlpm.z,1,1)),INDEX(_xlpm.z,1,2)),
_xlpm.n_3,QUOTIENT((G72-_xlpm.n_1*INDEX(_xlpm.z,1,1)-_xlpm.n_2*INDEX(_xlpm.z,1,2)),INDEX(_xlpm.z,1,3)),
_xlpm.n_4,QUOTIENT((G72-_xlpm.n_1*INDEX(_xlpm.z,1,1)-_xlpm.n_2*INDEX(_xlpm.z,1,2)-_xlpm.n_3*INDEX(_xlpm.z,1,3)),INDEX(_xlpm.z,1,4)),SUM(_xlpm.n_1,_xlpm.n_2,_xlpm.n_3,_xlpm.n_4))</f>
        <v>37</v>
      </c>
      <c r="P72" s="22"/>
    </row>
    <row r="73" spans="2:16" ht="15" customHeight="1">
      <c r="B73" s="1"/>
      <c r="C73" s="1"/>
      <c r="D73" s="1"/>
      <c r="E73" s="48"/>
      <c r="G73" s="34">
        <v>2203</v>
      </c>
      <c r="H73" s="56">
        <v>85</v>
      </c>
      <c r="I73" s="56">
        <v>27</v>
      </c>
      <c r="J73" s="56">
        <v>15</v>
      </c>
      <c r="K73" s="56">
        <v>1</v>
      </c>
      <c r="L73" s="55">
        <f t="shared" si="2"/>
        <v>37</v>
      </c>
      <c r="P73" s="22"/>
    </row>
    <row r="74" spans="2:16" ht="25.5" customHeight="1">
      <c r="B74" s="36">
        <v>21</v>
      </c>
      <c r="C74" s="36">
        <v>3</v>
      </c>
      <c r="D74" s="32">
        <v>3</v>
      </c>
      <c r="E74" s="48">
        <v>66272</v>
      </c>
      <c r="F74" s="18">
        <f>IF(ISBLANK(E74),0,IF(E74=Answers!E74,1,-1))</f>
        <v>1</v>
      </c>
      <c r="G74" s="34">
        <v>5764804</v>
      </c>
      <c r="H74" s="56">
        <v>87</v>
      </c>
      <c r="I74" s="56">
        <v>11</v>
      </c>
      <c r="J74" s="56">
        <v>54</v>
      </c>
      <c r="K74" s="56">
        <v>1</v>
      </c>
      <c r="L74" s="55">
        <f t="shared" si="2"/>
        <v>66272</v>
      </c>
      <c r="P74" s="22"/>
    </row>
    <row r="75" spans="2:16" ht="25.5" customHeight="1">
      <c r="B75" s="36">
        <v>22</v>
      </c>
      <c r="C75" s="36">
        <v>3</v>
      </c>
      <c r="D75" s="32">
        <v>3</v>
      </c>
      <c r="E75" s="48">
        <v>97</v>
      </c>
      <c r="F75" s="18">
        <f>IF(ISBLANK(E75),0,IF(E75=Answers!E75,1,-1))</f>
        <v>1</v>
      </c>
      <c r="G75" s="34">
        <v>7771</v>
      </c>
      <c r="H75" s="56">
        <v>91</v>
      </c>
      <c r="I75" s="56">
        <v>13</v>
      </c>
      <c r="J75" s="56">
        <v>57</v>
      </c>
      <c r="K75" s="56">
        <v>1</v>
      </c>
      <c r="L75" s="55">
        <f t="shared" si="2"/>
        <v>97</v>
      </c>
      <c r="P75" s="22"/>
    </row>
    <row r="76" spans="2:16" ht="25.5" customHeight="1">
      <c r="B76" s="36">
        <v>23</v>
      </c>
      <c r="C76" s="36">
        <v>3</v>
      </c>
      <c r="D76" s="32">
        <v>3</v>
      </c>
      <c r="E76" s="48">
        <v>1538461545</v>
      </c>
      <c r="F76" s="18">
        <f>IF(ISBLANK(E76),0,IF(E76=Answers!E76,1,-1))</f>
        <v>1</v>
      </c>
      <c r="G76" s="34">
        <v>100000000002</v>
      </c>
      <c r="H76" s="56">
        <v>65</v>
      </c>
      <c r="I76" s="56">
        <v>18</v>
      </c>
      <c r="J76" s="56">
        <v>26</v>
      </c>
      <c r="K76" s="56">
        <v>1</v>
      </c>
      <c r="L76" s="55">
        <f t="shared" si="2"/>
        <v>1538461545</v>
      </c>
      <c r="P76" s="22"/>
    </row>
    <row r="77" spans="2:16" ht="25.5" customHeight="1">
      <c r="B77" s="36">
        <v>24</v>
      </c>
      <c r="C77" s="36">
        <v>3</v>
      </c>
      <c r="D77" s="32">
        <v>3</v>
      </c>
      <c r="E77" s="48">
        <v>114992</v>
      </c>
      <c r="F77" s="18">
        <f>IF(ISBLANK(E77),0,IF(E77=Answers!E77,1,-1))</f>
        <v>1</v>
      </c>
      <c r="G77" s="34">
        <v>10000004</v>
      </c>
      <c r="H77" s="56">
        <v>87</v>
      </c>
      <c r="I77" s="56">
        <v>81</v>
      </c>
      <c r="J77" s="56">
        <v>64</v>
      </c>
      <c r="K77" s="56">
        <v>1</v>
      </c>
      <c r="L77" s="55">
        <f t="shared" si="2"/>
        <v>114992</v>
      </c>
      <c r="P77" s="22"/>
    </row>
    <row r="78" spans="2:16" ht="25.5" customHeight="1">
      <c r="B78" s="36">
        <v>25</v>
      </c>
      <c r="C78" s="36">
        <v>3</v>
      </c>
      <c r="D78" s="32">
        <v>3</v>
      </c>
      <c r="E78" s="48">
        <v>812</v>
      </c>
      <c r="F78" s="18">
        <f>IF(ISBLANK(E78),0,IF(E78=Answers!E78,1,-1))</f>
        <v>1</v>
      </c>
      <c r="G78" s="34">
        <v>78121</v>
      </c>
      <c r="H78" s="56">
        <v>24</v>
      </c>
      <c r="I78" s="56">
        <v>37</v>
      </c>
      <c r="J78" s="56">
        <v>98</v>
      </c>
      <c r="K78" s="56">
        <v>1</v>
      </c>
      <c r="L78" s="55">
        <f t="shared" si="2"/>
        <v>812</v>
      </c>
      <c r="P78" s="22"/>
    </row>
    <row r="79" spans="2:16" ht="25.5" customHeight="1">
      <c r="B79" s="36">
        <v>26</v>
      </c>
      <c r="C79" s="36">
        <v>3</v>
      </c>
      <c r="D79" s="32">
        <v>3</v>
      </c>
      <c r="E79" s="48">
        <v>7932</v>
      </c>
      <c r="F79" s="18">
        <f>IF(ISBLANK(E79),0,IF(E79=Answers!E79,1,-1))</f>
        <v>1</v>
      </c>
      <c r="G79" s="34">
        <v>531444</v>
      </c>
      <c r="H79" s="56">
        <v>67</v>
      </c>
      <c r="I79" s="56">
        <v>33</v>
      </c>
      <c r="J79" s="56">
        <v>52</v>
      </c>
      <c r="K79" s="56">
        <v>1</v>
      </c>
      <c r="L79" s="55">
        <f t="shared" si="2"/>
        <v>7932</v>
      </c>
      <c r="P79" s="22"/>
    </row>
    <row r="80" spans="2:16" ht="25.5" customHeight="1">
      <c r="B80" s="36">
        <v>27</v>
      </c>
      <c r="C80" s="36">
        <v>3</v>
      </c>
      <c r="D80" s="32">
        <v>3</v>
      </c>
      <c r="E80" s="48">
        <v>11</v>
      </c>
      <c r="F80" s="18">
        <f>IF(ISBLANK(E80),0,IF(E80=Answers!E80,1,-1))</f>
        <v>1</v>
      </c>
      <c r="G80" s="34">
        <v>500</v>
      </c>
      <c r="H80" s="56">
        <v>40</v>
      </c>
      <c r="I80" s="56">
        <v>11</v>
      </c>
      <c r="J80" s="56">
        <v>68</v>
      </c>
      <c r="K80" s="56">
        <v>1</v>
      </c>
      <c r="L80" s="55">
        <f t="shared" si="2"/>
        <v>11</v>
      </c>
      <c r="P80" s="22"/>
    </row>
    <row r="81" spans="2:16" ht="25.5" customHeight="1">
      <c r="B81" s="36">
        <v>28</v>
      </c>
      <c r="C81" s="36">
        <v>3</v>
      </c>
      <c r="D81" s="32">
        <v>3</v>
      </c>
      <c r="E81" s="48">
        <v>223955</v>
      </c>
      <c r="F81" s="18">
        <f>IF(ISBLANK(E81),0,IF(E81=Answers!E81,1,-1))</f>
        <v>1</v>
      </c>
      <c r="G81" s="34">
        <v>10077691</v>
      </c>
      <c r="H81" s="56">
        <v>44</v>
      </c>
      <c r="I81" s="56">
        <v>5</v>
      </c>
      <c r="J81" s="56">
        <v>45</v>
      </c>
      <c r="K81" s="56">
        <v>1</v>
      </c>
      <c r="L81" s="55">
        <f t="shared" si="2"/>
        <v>223955</v>
      </c>
      <c r="P81" s="22"/>
    </row>
    <row r="82" spans="2:16" ht="25.5" customHeight="1">
      <c r="B82" s="36">
        <v>29</v>
      </c>
      <c r="C82" s="36">
        <v>3</v>
      </c>
      <c r="D82" s="32">
        <v>3</v>
      </c>
      <c r="E82" s="48">
        <v>43</v>
      </c>
      <c r="F82" s="18">
        <f>IF(ISBLANK(E82),0,IF(E82=Answers!E82,1,-1))</f>
        <v>1</v>
      </c>
      <c r="G82" s="34">
        <v>2403</v>
      </c>
      <c r="H82" s="56">
        <v>56</v>
      </c>
      <c r="I82" s="56">
        <v>51</v>
      </c>
      <c r="J82" s="56">
        <v>47</v>
      </c>
      <c r="K82" s="56">
        <v>1</v>
      </c>
      <c r="L82" s="55">
        <f t="shared" si="2"/>
        <v>43</v>
      </c>
      <c r="P82" s="22"/>
    </row>
    <row r="83" spans="2:16" ht="25.5" customHeight="1">
      <c r="B83" s="36">
        <v>30</v>
      </c>
      <c r="C83" s="36">
        <v>3</v>
      </c>
      <c r="D83" s="32">
        <v>3</v>
      </c>
      <c r="E83" s="48">
        <v>48328</v>
      </c>
      <c r="F83" s="18">
        <f>IF(ISBLANK(E83),0,IF(E83=Answers!E83,1,-1))</f>
        <v>1</v>
      </c>
      <c r="G83" s="34">
        <v>4782966</v>
      </c>
      <c r="H83" s="56">
        <v>63</v>
      </c>
      <c r="I83" s="56">
        <v>57</v>
      </c>
      <c r="J83" s="56">
        <v>99</v>
      </c>
      <c r="K83" s="56">
        <v>1</v>
      </c>
      <c r="L83" s="55">
        <f>_xlfn.LET(_xlpm.z,_xlfn.SORTBY(H83:K83,H83:K83,-1),
_xlpm.n_1,QUOTIENT(G83,INDEX(_xlpm.z,1,1)),
_xlpm.n_2,QUOTIENT((G83-_xlpm.n_1*INDEX(_xlpm.z,1,1)),INDEX(_xlpm.z,1,2)),
_xlpm.n_3,QUOTIENT((G83-_xlpm.n_1*INDEX(_xlpm.z,1,1)-_xlpm.n_2*INDEX(_xlpm.z,1,2)),INDEX(_xlpm.z,1,3)),
_xlpm.n_4,QUOTIENT((G83-_xlpm.n_1*INDEX(_xlpm.z,1,1)-_xlpm.n_2*INDEX(_xlpm.z,1,2)-_xlpm.n_3*INDEX(_xlpm.z,1,3)),INDEX(_xlpm.z,1,4)),SUM(_xlpm.n_1,_xlpm.n_2,_xlpm.n_3,_xlpm.n_4))</f>
        <v>48328</v>
      </c>
      <c r="P83" s="22"/>
    </row>
    <row r="84" spans="2:16" ht="15" customHeight="1">
      <c r="E84" s="44"/>
    </row>
    <row r="85" spans="2:16" ht="15" customHeight="1" thickBot="1"/>
    <row r="86" spans="2:16" ht="25.5" customHeight="1" thickBot="1">
      <c r="B86" s="40" t="s">
        <v>25</v>
      </c>
      <c r="C86" s="28" t="s">
        <v>169</v>
      </c>
      <c r="D86" s="29"/>
    </row>
    <row r="87" spans="2:16" ht="14.85" customHeight="1"/>
    <row r="88" spans="2:16" ht="14.85" customHeight="1">
      <c r="B88" s="5" t="s">
        <v>170</v>
      </c>
    </row>
    <row r="89" spans="2:16" ht="14.7" customHeight="1">
      <c r="B89" s="5" t="s">
        <v>167</v>
      </c>
    </row>
    <row r="90" spans="2:16" ht="14.7" customHeight="1">
      <c r="B90" s="5"/>
      <c r="C90" s="4" t="s">
        <v>171</v>
      </c>
    </row>
    <row r="91" spans="2:16" ht="14.7" customHeight="1">
      <c r="B91" s="2"/>
      <c r="C91" s="38" t="s">
        <v>173</v>
      </c>
      <c r="D91" s="2"/>
      <c r="E91" s="2"/>
      <c r="F91" s="2"/>
      <c r="G91" s="2"/>
      <c r="H91" s="2"/>
      <c r="I91" s="2"/>
      <c r="J91" s="2"/>
      <c r="K91" s="2"/>
    </row>
    <row r="92" spans="2:16" ht="15" thickBot="1">
      <c r="B92" s="5"/>
      <c r="G92" s="1"/>
      <c r="H92" s="1"/>
      <c r="I92" s="1"/>
    </row>
    <row r="93" spans="2:16" ht="25.5" customHeight="1" thickBot="1">
      <c r="B93" s="9" t="s">
        <v>141</v>
      </c>
      <c r="C93" s="9" t="s">
        <v>15</v>
      </c>
      <c r="D93" s="9" t="s">
        <v>143</v>
      </c>
      <c r="E93" s="9" t="s">
        <v>144</v>
      </c>
      <c r="G93" s="9" t="s">
        <v>152</v>
      </c>
      <c r="H93" s="68" t="s">
        <v>153</v>
      </c>
      <c r="I93" s="69" t="s">
        <v>139</v>
      </c>
      <c r="J93" s="69" t="s">
        <v>139</v>
      </c>
      <c r="K93" s="70" t="s">
        <v>139</v>
      </c>
      <c r="L93" s="68" t="s">
        <v>210</v>
      </c>
      <c r="M93" s="69" t="s">
        <v>139</v>
      </c>
      <c r="N93" s="69" t="s">
        <v>139</v>
      </c>
      <c r="O93" s="70" t="s">
        <v>139</v>
      </c>
    </row>
    <row r="94" spans="2:16" ht="15" customHeight="1">
      <c r="B94" s="1"/>
      <c r="C94" s="1"/>
      <c r="D94" s="1"/>
      <c r="E94" s="1"/>
      <c r="G94" s="1"/>
      <c r="H94" s="1"/>
      <c r="I94" s="1"/>
    </row>
    <row r="95" spans="2:16" ht="25.5" customHeight="1">
      <c r="B95" s="30" t="s">
        <v>172</v>
      </c>
      <c r="C95" s="31">
        <v>4</v>
      </c>
      <c r="D95" s="32">
        <v>0</v>
      </c>
      <c r="E95" s="33">
        <v>55</v>
      </c>
      <c r="F95" s="18">
        <f>IF(ISBLANK(E95),0,IF(E95=Answers!E95,1,-1))</f>
        <v>1</v>
      </c>
      <c r="G95" s="34">
        <v>2203</v>
      </c>
      <c r="H95" s="35">
        <v>85</v>
      </c>
      <c r="I95" s="35">
        <v>27</v>
      </c>
      <c r="J95" s="35">
        <v>15</v>
      </c>
      <c r="K95" s="35">
        <v>1</v>
      </c>
      <c r="L95" s="35">
        <v>17</v>
      </c>
      <c r="M95" s="35">
        <v>18</v>
      </c>
      <c r="N95" s="35">
        <v>19</v>
      </c>
      <c r="O95" s="35">
        <v>20</v>
      </c>
      <c r="P95" s="2">
        <f>_xlfn.LET(_xlpm.z,_xlfn.SORTBY(H95:K95,H95:K95,-1),_xlpm.q,_xlfn.SORTBY(L95:O95,H95:K95,-1),
_xlpm.n_1,MIN(QUOTIENT(G95,INDEX(_xlpm.z,1,1)),INDEX(_xlpm.q,1,1)),
_xlpm.n_2,MIN(QUOTIENT((G95-_xlpm.n_1*INDEX(_xlpm.z,1,1)),INDEX(_xlpm.z,1,2)),INDEX(_xlpm.q,1,2)),
_xlpm.n_3,MIN(QUOTIENT((G95-_xlpm.n_1*INDEX(_xlpm.z,1,1)-_xlpm.n_2*INDEX(_xlpm.z,1,2)),INDEX(_xlpm.z,1,3)),INDEX(_xlpm.q,1,3)),
_xlpm.n_4,QUOTIENT((G95-_xlpm.n_1*INDEX(_xlpm.z,1,1)-_xlpm.n_2*INDEX(_xlpm.z,1,2)-_xlpm.n_3*INDEX(_xlpm.z,1,3)),INDEX(_xlpm.z,1,4)),SUM(_xlpm.n_1,_xlpm.n_2,_xlpm.n_3,_xlpm.n_4))</f>
        <v>55</v>
      </c>
    </row>
    <row r="96" spans="2:16" ht="18">
      <c r="G96" s="34">
        <v>2203</v>
      </c>
      <c r="H96" s="35">
        <v>85</v>
      </c>
      <c r="I96" s="35">
        <v>27</v>
      </c>
      <c r="J96" s="35">
        <v>15</v>
      </c>
      <c r="K96" s="35">
        <v>1</v>
      </c>
      <c r="L96" s="35">
        <v>17</v>
      </c>
      <c r="M96" s="35">
        <v>18</v>
      </c>
      <c r="N96" s="35">
        <v>19</v>
      </c>
      <c r="O96" s="35">
        <v>20</v>
      </c>
      <c r="P96" s="2">
        <f t="shared" ref="P96:P106" si="3">_xlfn.LET(_xlpm.z,_xlfn.SORTBY(H96:K96,H96:K96,-1),_xlpm.q,_xlfn.SORTBY(L96:O96,H96:K96,-1),
_xlpm.n_1,MIN(QUOTIENT(G96,INDEX(_xlpm.z,1,1)),INDEX(_xlpm.q,1,1)),
_xlpm.n_2,MIN(QUOTIENT((G96-_xlpm.n_1*INDEX(_xlpm.z,1,1)),INDEX(_xlpm.z,1,2)),INDEX(_xlpm.q,1,2)),
_xlpm.n_3,MIN(QUOTIENT((G96-_xlpm.n_1*INDEX(_xlpm.z,1,1)-_xlpm.n_2*INDEX(_xlpm.z,1,2)),INDEX(_xlpm.z,1,3)),INDEX(_xlpm.q,1,3)),
_xlpm.n_4,QUOTIENT((G96-_xlpm.n_1*INDEX(_xlpm.z,1,1)-_xlpm.n_2*INDEX(_xlpm.z,1,2)-_xlpm.n_3*INDEX(_xlpm.z,1,3)),INDEX(_xlpm.z,1,4)),SUM(_xlpm.n_1,_xlpm.n_2,_xlpm.n_3,_xlpm.n_4))</f>
        <v>55</v>
      </c>
    </row>
    <row r="97" spans="2:16" ht="25.5" customHeight="1">
      <c r="B97" s="36">
        <v>31</v>
      </c>
      <c r="C97" s="36">
        <v>4</v>
      </c>
      <c r="D97" s="32">
        <v>4</v>
      </c>
      <c r="E97" s="48">
        <v>834</v>
      </c>
      <c r="F97" s="18">
        <f>IF(ISBLANK(E97),0,IF(E97=Answers!E97,1,-1))</f>
        <v>1</v>
      </c>
      <c r="G97" s="34">
        <v>5764804</v>
      </c>
      <c r="H97" s="34">
        <v>1</v>
      </c>
      <c r="I97" s="34">
        <v>7187</v>
      </c>
      <c r="J97" s="34">
        <v>214</v>
      </c>
      <c r="K97" s="34">
        <v>54</v>
      </c>
      <c r="L97" s="34">
        <v>62885</v>
      </c>
      <c r="M97" s="34">
        <v>89723</v>
      </c>
      <c r="N97" s="34">
        <v>67551</v>
      </c>
      <c r="O97" s="34">
        <v>43310</v>
      </c>
      <c r="P97" s="2">
        <f t="shared" si="3"/>
        <v>834</v>
      </c>
    </row>
    <row r="98" spans="2:16" ht="25.5" customHeight="1">
      <c r="B98" s="36">
        <v>32</v>
      </c>
      <c r="C98" s="36">
        <v>4</v>
      </c>
      <c r="D98" s="32">
        <v>4</v>
      </c>
      <c r="E98" s="48">
        <v>57</v>
      </c>
      <c r="F98" s="18">
        <f>IF(ISBLANK(E98),0,IF(E98=Answers!E98,1,-1))</f>
        <v>1</v>
      </c>
      <c r="G98" s="41">
        <v>7771</v>
      </c>
      <c r="H98" s="34">
        <v>1</v>
      </c>
      <c r="I98" s="34">
        <v>147</v>
      </c>
      <c r="J98" s="34">
        <v>57</v>
      </c>
      <c r="K98" s="34">
        <v>345</v>
      </c>
      <c r="L98" s="34">
        <v>3955</v>
      </c>
      <c r="M98" s="34">
        <v>90264</v>
      </c>
      <c r="N98" s="34">
        <v>1245</v>
      </c>
      <c r="O98" s="34">
        <v>87349</v>
      </c>
      <c r="P98" s="2">
        <f t="shared" si="3"/>
        <v>57</v>
      </c>
    </row>
    <row r="99" spans="2:16" ht="25.5" customHeight="1">
      <c r="B99" s="36">
        <v>33</v>
      </c>
      <c r="C99" s="36">
        <v>4</v>
      </c>
      <c r="D99" s="32">
        <v>4</v>
      </c>
      <c r="E99" s="48">
        <v>19590</v>
      </c>
      <c r="F99" s="18">
        <f>IF(ISBLANK(E99),0,IF(E99=Answers!E99,1,-1))</f>
        <v>1</v>
      </c>
      <c r="G99" s="41">
        <v>100000000002</v>
      </c>
      <c r="H99" s="34">
        <v>21404</v>
      </c>
      <c r="I99" s="34">
        <v>5445</v>
      </c>
      <c r="J99" s="34">
        <v>7187029</v>
      </c>
      <c r="K99" s="34">
        <v>1</v>
      </c>
      <c r="L99" s="34">
        <v>41847</v>
      </c>
      <c r="M99" s="34">
        <v>34795</v>
      </c>
      <c r="N99" s="34">
        <v>15208</v>
      </c>
      <c r="O99" s="34">
        <v>33877</v>
      </c>
      <c r="P99" s="2">
        <f t="shared" si="3"/>
        <v>19590</v>
      </c>
    </row>
    <row r="100" spans="2:16" ht="25.5" customHeight="1">
      <c r="B100" s="36">
        <v>34</v>
      </c>
      <c r="C100" s="36">
        <v>4</v>
      </c>
      <c r="D100" s="32">
        <v>4</v>
      </c>
      <c r="E100" s="48">
        <v>9014</v>
      </c>
      <c r="F100" s="18">
        <f>IF(ISBLANK(E100),0,IF(E100=Answers!E100,1,-1))</f>
        <v>1</v>
      </c>
      <c r="G100" s="41">
        <v>10000004</v>
      </c>
      <c r="H100" s="34">
        <v>11</v>
      </c>
      <c r="I100" s="34">
        <v>1</v>
      </c>
      <c r="J100" s="34">
        <v>111</v>
      </c>
      <c r="K100" s="34">
        <v>1111</v>
      </c>
      <c r="L100" s="34">
        <v>83944</v>
      </c>
      <c r="M100" s="34">
        <v>16713</v>
      </c>
      <c r="N100" s="34">
        <v>98970</v>
      </c>
      <c r="O100" s="34">
        <v>17080</v>
      </c>
      <c r="P100" s="2">
        <f t="shared" si="3"/>
        <v>9014</v>
      </c>
    </row>
    <row r="101" spans="2:16" ht="25.5" customHeight="1">
      <c r="B101" s="36">
        <v>35</v>
      </c>
      <c r="C101" s="36">
        <v>4</v>
      </c>
      <c r="D101" s="32">
        <v>4</v>
      </c>
      <c r="E101" s="48">
        <v>812</v>
      </c>
      <c r="F101" s="18">
        <f>IF(ISBLANK(E101),0,IF(E101=Answers!E101,1,-1))</f>
        <v>1</v>
      </c>
      <c r="G101" s="41">
        <v>78121</v>
      </c>
      <c r="H101" s="34">
        <v>24</v>
      </c>
      <c r="I101" s="34">
        <v>37</v>
      </c>
      <c r="J101" s="34">
        <v>98</v>
      </c>
      <c r="K101" s="34">
        <v>1</v>
      </c>
      <c r="L101" s="34">
        <v>5936</v>
      </c>
      <c r="M101" s="34">
        <v>17358</v>
      </c>
      <c r="N101" s="34">
        <v>49966</v>
      </c>
      <c r="O101" s="34">
        <v>29730</v>
      </c>
      <c r="P101" s="2">
        <f t="shared" si="3"/>
        <v>812</v>
      </c>
    </row>
    <row r="102" spans="2:16" ht="25.5" customHeight="1">
      <c r="B102" s="36">
        <v>36</v>
      </c>
      <c r="C102" s="36">
        <v>4</v>
      </c>
      <c r="D102" s="32">
        <v>4</v>
      </c>
      <c r="E102" s="48">
        <v>7932</v>
      </c>
      <c r="F102" s="18">
        <f>IF(ISBLANK(E102),0,IF(E102=Answers!E102,1,-1))</f>
        <v>1</v>
      </c>
      <c r="G102" s="41">
        <v>531444</v>
      </c>
      <c r="H102" s="34">
        <v>52</v>
      </c>
      <c r="I102" s="34">
        <v>1</v>
      </c>
      <c r="J102" s="34">
        <v>67</v>
      </c>
      <c r="K102" s="34">
        <v>33</v>
      </c>
      <c r="L102" s="34">
        <v>88847</v>
      </c>
      <c r="M102" s="34">
        <v>70629</v>
      </c>
      <c r="N102" s="34">
        <v>30831</v>
      </c>
      <c r="O102" s="34">
        <v>435</v>
      </c>
      <c r="P102" s="2">
        <f t="shared" si="3"/>
        <v>7932</v>
      </c>
    </row>
    <row r="103" spans="2:16" ht="25.5" customHeight="1">
      <c r="B103" s="36">
        <v>37</v>
      </c>
      <c r="C103" s="36">
        <v>4</v>
      </c>
      <c r="D103" s="32">
        <v>4</v>
      </c>
      <c r="E103" s="48">
        <v>11</v>
      </c>
      <c r="F103" s="18">
        <f>IF(ISBLANK(E103),0,IF(E103=Answers!E103,1,-1))</f>
        <v>1</v>
      </c>
      <c r="G103" s="41">
        <v>500</v>
      </c>
      <c r="H103" s="34">
        <v>11</v>
      </c>
      <c r="I103" s="34">
        <v>40</v>
      </c>
      <c r="J103" s="34">
        <v>68</v>
      </c>
      <c r="K103" s="34">
        <v>1</v>
      </c>
      <c r="L103" s="34">
        <v>24257</v>
      </c>
      <c r="M103" s="34">
        <v>73393</v>
      </c>
      <c r="N103" s="34">
        <v>52644</v>
      </c>
      <c r="O103" s="34">
        <v>64319</v>
      </c>
      <c r="P103" s="2">
        <f t="shared" si="3"/>
        <v>11</v>
      </c>
    </row>
    <row r="104" spans="2:16" ht="25.5" customHeight="1">
      <c r="B104" s="36">
        <v>38</v>
      </c>
      <c r="C104" s="36">
        <v>4</v>
      </c>
      <c r="D104" s="32">
        <v>4</v>
      </c>
      <c r="E104" s="48">
        <v>805</v>
      </c>
      <c r="F104" s="18">
        <f>IF(ISBLANK(E104),0,IF(E104=Answers!E104,1,-1))</f>
        <v>1</v>
      </c>
      <c r="G104" s="41">
        <v>10077691</v>
      </c>
      <c r="H104" s="34">
        <v>100000</v>
      </c>
      <c r="I104" s="34">
        <v>1</v>
      </c>
      <c r="J104" s="34">
        <v>1000</v>
      </c>
      <c r="K104" s="34">
        <v>10000</v>
      </c>
      <c r="L104" s="34">
        <v>77293</v>
      </c>
      <c r="M104" s="34">
        <v>92492</v>
      </c>
      <c r="N104" s="34">
        <v>703</v>
      </c>
      <c r="O104" s="34">
        <v>48820</v>
      </c>
      <c r="P104" s="2">
        <f t="shared" si="3"/>
        <v>805</v>
      </c>
    </row>
    <row r="105" spans="2:16" ht="25.5" customHeight="1">
      <c r="B105" s="36">
        <v>39</v>
      </c>
      <c r="C105" s="36">
        <v>4</v>
      </c>
      <c r="D105" s="32">
        <v>4</v>
      </c>
      <c r="E105" s="48">
        <v>43</v>
      </c>
      <c r="F105" s="18">
        <f>IF(ISBLANK(E105),0,IF(E105=Answers!E105,1,-1))</f>
        <v>1</v>
      </c>
      <c r="G105" s="41">
        <v>2403</v>
      </c>
      <c r="H105" s="34">
        <v>1</v>
      </c>
      <c r="I105" s="34">
        <v>47</v>
      </c>
      <c r="J105" s="34">
        <v>51</v>
      </c>
      <c r="K105" s="34">
        <v>56</v>
      </c>
      <c r="L105" s="34">
        <v>47469</v>
      </c>
      <c r="M105" s="34">
        <v>45472</v>
      </c>
      <c r="N105" s="34">
        <v>36887</v>
      </c>
      <c r="O105" s="34">
        <v>86496</v>
      </c>
      <c r="P105" s="2">
        <f t="shared" si="3"/>
        <v>43</v>
      </c>
    </row>
    <row r="106" spans="2:16" ht="25.5" customHeight="1">
      <c r="B106" s="36">
        <v>40</v>
      </c>
      <c r="C106" s="36">
        <v>4</v>
      </c>
      <c r="D106" s="32">
        <v>4</v>
      </c>
      <c r="E106" s="48">
        <v>48328</v>
      </c>
      <c r="F106" s="18">
        <f>IF(ISBLANK(E106),0,IF(E106=Answers!E106,1,-1))</f>
        <v>1</v>
      </c>
      <c r="G106" s="41">
        <v>4782966</v>
      </c>
      <c r="H106" s="34">
        <v>57</v>
      </c>
      <c r="I106" s="34">
        <v>1</v>
      </c>
      <c r="J106" s="34">
        <v>99</v>
      </c>
      <c r="K106" s="34">
        <v>63</v>
      </c>
      <c r="L106" s="34">
        <v>91228</v>
      </c>
      <c r="M106" s="34">
        <v>79883</v>
      </c>
      <c r="N106" s="34">
        <v>90219</v>
      </c>
      <c r="O106" s="34">
        <v>34848</v>
      </c>
      <c r="P106" s="2">
        <f t="shared" si="3"/>
        <v>48328</v>
      </c>
    </row>
    <row r="107" spans="2:16" ht="15" customHeight="1">
      <c r="H107" s="37"/>
      <c r="I107" s="37"/>
      <c r="J107" s="49"/>
      <c r="K107" s="49"/>
      <c r="L107" s="22"/>
      <c r="M107" s="22"/>
      <c r="N107" s="22"/>
      <c r="O107" s="22"/>
    </row>
    <row r="108" spans="2:16" ht="15" customHeight="1" thickBot="1"/>
    <row r="109" spans="2:16" ht="24.75" customHeight="1" thickBot="1">
      <c r="B109" s="40" t="s">
        <v>27</v>
      </c>
      <c r="C109" s="28" t="s">
        <v>212</v>
      </c>
      <c r="D109" s="29"/>
    </row>
    <row r="110" spans="2:16" ht="14.7" customHeight="1">
      <c r="I110" s="4"/>
    </row>
    <row r="111" spans="2:16" ht="14.7" customHeight="1">
      <c r="B111" s="5" t="s">
        <v>174</v>
      </c>
      <c r="I111" s="4"/>
    </row>
    <row r="112" spans="2:16" ht="14.7" customHeight="1">
      <c r="B112" s="5" t="s">
        <v>211</v>
      </c>
      <c r="I112" s="42"/>
    </row>
    <row r="113" spans="2:8" ht="14.7" customHeight="1">
      <c r="B113" s="5" t="s">
        <v>201</v>
      </c>
    </row>
    <row r="114" spans="2:8" ht="14.7" customHeight="1">
      <c r="B114" s="5"/>
      <c r="C114" s="4" t="s">
        <v>175</v>
      </c>
    </row>
    <row r="115" spans="2:8" ht="14.7" customHeight="1">
      <c r="B115" s="5"/>
      <c r="C115" s="4" t="s">
        <v>83</v>
      </c>
    </row>
    <row r="116" spans="2:8" ht="14.7" customHeight="1">
      <c r="B116" s="5"/>
      <c r="C116" s="4" t="s">
        <v>176</v>
      </c>
    </row>
    <row r="117" spans="2:8" ht="15" thickBot="1">
      <c r="B117" s="5"/>
      <c r="G117" s="2"/>
      <c r="H117" s="2"/>
    </row>
    <row r="118" spans="2:8" ht="25.5" customHeight="1" thickBot="1">
      <c r="B118" s="9" t="s">
        <v>141</v>
      </c>
      <c r="C118" s="9" t="s">
        <v>15</v>
      </c>
      <c r="D118" s="9" t="s">
        <v>143</v>
      </c>
      <c r="E118" s="9" t="s">
        <v>144</v>
      </c>
      <c r="G118" s="9" t="s">
        <v>152</v>
      </c>
      <c r="H118" s="9" t="s">
        <v>177</v>
      </c>
    </row>
    <row r="119" spans="2:8" ht="15" customHeight="1">
      <c r="B119" s="1"/>
      <c r="C119" s="1"/>
      <c r="D119" s="1"/>
      <c r="E119" s="1"/>
      <c r="F119" s="1"/>
      <c r="G119" s="1"/>
    </row>
    <row r="120" spans="2:8" ht="25.5" customHeight="1">
      <c r="B120" s="30" t="s">
        <v>178</v>
      </c>
      <c r="C120" s="31">
        <v>5</v>
      </c>
      <c r="D120" s="32">
        <v>0</v>
      </c>
      <c r="E120" s="33" t="s">
        <v>94</v>
      </c>
      <c r="F120" s="18">
        <f>IF(ISBLANK(E120),0,IF(E120=Answers!E120,1,-1))</f>
        <v>1</v>
      </c>
      <c r="G120" s="34">
        <v>2203</v>
      </c>
      <c r="H120" s="34">
        <v>2</v>
      </c>
    </row>
    <row r="121" spans="2:8" ht="15" customHeight="1">
      <c r="B121" s="1"/>
      <c r="C121" s="1"/>
      <c r="D121" s="1"/>
      <c r="E121" s="43"/>
    </row>
    <row r="122" spans="2:8" ht="25.5" customHeight="1">
      <c r="B122" s="36">
        <v>41</v>
      </c>
      <c r="C122" s="36">
        <v>5</v>
      </c>
      <c r="D122" s="32">
        <v>5</v>
      </c>
      <c r="E122" s="33"/>
      <c r="F122" s="18">
        <f>IF(ISBLANK(E122),0,IF(E122=Answers!E122,1,-1))</f>
        <v>0</v>
      </c>
      <c r="G122" s="34">
        <v>160262</v>
      </c>
      <c r="H122" s="34">
        <v>1</v>
      </c>
    </row>
    <row r="123" spans="2:8" ht="25.5" customHeight="1">
      <c r="B123" s="36">
        <v>42</v>
      </c>
      <c r="C123" s="36">
        <v>5</v>
      </c>
      <c r="D123" s="32">
        <v>5</v>
      </c>
      <c r="E123" s="33"/>
      <c r="F123" s="18">
        <f>IF(ISBLANK(E123),0,IF(E123=Answers!E123,1,-1))</f>
        <v>0</v>
      </c>
      <c r="G123" s="34">
        <v>77716</v>
      </c>
      <c r="H123" s="34">
        <v>4</v>
      </c>
    </row>
    <row r="124" spans="2:8" ht="25.5" customHeight="1">
      <c r="B124" s="36">
        <v>43</v>
      </c>
      <c r="C124" s="36">
        <v>5</v>
      </c>
      <c r="D124" s="32">
        <v>5</v>
      </c>
      <c r="E124" s="33"/>
      <c r="F124" s="18">
        <f>IF(ISBLANK(E124),0,IF(E124=Answers!E124,1,-1))</f>
        <v>0</v>
      </c>
      <c r="G124" s="34">
        <v>12345678</v>
      </c>
      <c r="H124" s="34">
        <v>10</v>
      </c>
    </row>
    <row r="125" spans="2:8" ht="25.5" customHeight="1">
      <c r="B125" s="36">
        <v>44</v>
      </c>
      <c r="C125" s="36">
        <v>5</v>
      </c>
      <c r="D125" s="32">
        <v>5</v>
      </c>
      <c r="E125" s="33"/>
      <c r="F125" s="18">
        <f>IF(ISBLANK(E125),0,IF(E125=Answers!E125,1,-1))</f>
        <v>0</v>
      </c>
      <c r="G125" s="34">
        <v>10000004</v>
      </c>
      <c r="H125" s="34">
        <v>3</v>
      </c>
    </row>
    <row r="126" spans="2:8" ht="25.5" customHeight="1">
      <c r="B126" s="36">
        <v>45</v>
      </c>
      <c r="C126" s="36">
        <v>5</v>
      </c>
      <c r="D126" s="32">
        <v>5</v>
      </c>
      <c r="E126" s="33"/>
      <c r="F126" s="18">
        <f>IF(ISBLANK(E126),0,IF(E126=Answers!E126,1,-1))</f>
        <v>0</v>
      </c>
      <c r="G126" s="34">
        <v>78121</v>
      </c>
      <c r="H126" s="34">
        <v>6</v>
      </c>
    </row>
    <row r="127" spans="2:8" ht="25.5" customHeight="1">
      <c r="B127" s="36">
        <v>46</v>
      </c>
      <c r="C127" s="36">
        <v>5</v>
      </c>
      <c r="D127" s="32">
        <v>5</v>
      </c>
      <c r="E127" s="33"/>
      <c r="F127" s="18">
        <f>IF(ISBLANK(E127),0,IF(E127=Answers!E127,1,-1))</f>
        <v>0</v>
      </c>
      <c r="G127" s="34">
        <v>531444</v>
      </c>
      <c r="H127" s="34">
        <v>4</v>
      </c>
    </row>
    <row r="128" spans="2:8" ht="25.5" customHeight="1">
      <c r="B128" s="36">
        <v>47</v>
      </c>
      <c r="C128" s="36">
        <v>5</v>
      </c>
      <c r="D128" s="32">
        <v>5</v>
      </c>
      <c r="E128" s="33"/>
      <c r="F128" s="18">
        <f>IF(ISBLANK(E128),0,IF(E128=Answers!E128,1,-1))</f>
        <v>0</v>
      </c>
      <c r="G128" s="34">
        <v>50035</v>
      </c>
      <c r="H128" s="34">
        <v>7</v>
      </c>
    </row>
    <row r="129" spans="2:9" ht="25.5" customHeight="1">
      <c r="B129" s="36">
        <v>48</v>
      </c>
      <c r="C129" s="36">
        <v>5</v>
      </c>
      <c r="D129" s="32">
        <v>5</v>
      </c>
      <c r="E129" s="33"/>
      <c r="F129" s="18">
        <f>IF(ISBLANK(E129),0,IF(E129=Answers!E129,1,-1))</f>
        <v>0</v>
      </c>
      <c r="G129" s="34">
        <v>10077691</v>
      </c>
      <c r="H129" s="34">
        <v>6</v>
      </c>
    </row>
    <row r="130" spans="2:9" ht="25.5" customHeight="1">
      <c r="B130" s="36">
        <v>49</v>
      </c>
      <c r="C130" s="36">
        <v>5</v>
      </c>
      <c r="D130" s="32">
        <v>5</v>
      </c>
      <c r="E130" s="33"/>
      <c r="F130" s="18">
        <f>IF(ISBLANK(E130),0,IF(E130=Answers!E130,1,-1))</f>
        <v>0</v>
      </c>
      <c r="G130" s="34">
        <v>24034</v>
      </c>
      <c r="H130" s="34">
        <v>6</v>
      </c>
    </row>
    <row r="131" spans="2:9" ht="25.5" customHeight="1">
      <c r="B131" s="36">
        <v>50</v>
      </c>
      <c r="C131" s="36">
        <v>5</v>
      </c>
      <c r="D131" s="32">
        <v>5</v>
      </c>
      <c r="E131" s="33"/>
      <c r="F131" s="18">
        <f>IF(ISBLANK(E131),0,IF(E131=Answers!E131,1,-1))</f>
        <v>0</v>
      </c>
      <c r="G131" s="34">
        <v>4782966</v>
      </c>
      <c r="H131" s="34">
        <v>3</v>
      </c>
    </row>
    <row r="132" spans="2:9" ht="15" customHeight="1">
      <c r="G132" s="6"/>
      <c r="H132" s="4"/>
    </row>
    <row r="133" spans="2:9" ht="15" customHeight="1" thickBot="1"/>
    <row r="134" spans="2:9" ht="24.75" customHeight="1" thickBot="1">
      <c r="B134" s="40" t="s">
        <v>30</v>
      </c>
      <c r="C134" s="28" t="s">
        <v>179</v>
      </c>
      <c r="D134" s="29"/>
    </row>
    <row r="135" spans="2:9" ht="14.7" customHeight="1"/>
    <row r="136" spans="2:9" ht="14.7" customHeight="1">
      <c r="B136" s="5" t="s">
        <v>182</v>
      </c>
    </row>
    <row r="137" spans="2:9" ht="14.7" customHeight="1">
      <c r="B137" s="5" t="s">
        <v>183</v>
      </c>
    </row>
    <row r="138" spans="2:9" ht="14.7" customHeight="1">
      <c r="B138" s="5" t="s">
        <v>203</v>
      </c>
    </row>
    <row r="139" spans="2:9" ht="14.7" customHeight="1">
      <c r="B139" s="5"/>
      <c r="C139" s="4" t="s">
        <v>207</v>
      </c>
    </row>
    <row r="140" spans="2:9" ht="14.7" customHeight="1" thickBot="1">
      <c r="B140" s="5"/>
      <c r="C140" s="4"/>
    </row>
    <row r="141" spans="2:9" ht="25.5" customHeight="1" thickBot="1">
      <c r="B141" s="9" t="s">
        <v>141</v>
      </c>
      <c r="C141" s="9" t="s">
        <v>15</v>
      </c>
      <c r="D141" s="9" t="s">
        <v>143</v>
      </c>
      <c r="E141" s="9" t="s">
        <v>144</v>
      </c>
      <c r="G141" s="9" t="s">
        <v>152</v>
      </c>
      <c r="H141" s="9" t="s">
        <v>180</v>
      </c>
      <c r="I141" s="9" t="s">
        <v>206</v>
      </c>
    </row>
    <row r="142" spans="2:9" ht="15" customHeight="1">
      <c r="B142" s="1"/>
      <c r="C142" s="1"/>
      <c r="D142" s="1"/>
      <c r="E142" s="1"/>
      <c r="G142" s="1"/>
      <c r="H142" s="1"/>
    </row>
    <row r="143" spans="2:9" ht="25.5" customHeight="1">
      <c r="B143" s="30" t="s">
        <v>181</v>
      </c>
      <c r="C143" s="31">
        <v>6</v>
      </c>
      <c r="D143" s="32">
        <v>0</v>
      </c>
      <c r="E143" s="33" t="s">
        <v>88</v>
      </c>
      <c r="F143" s="18">
        <f>IF(ISBLANK(E143),0,IF(E143=Answers!E143,1,-1))</f>
        <v>1</v>
      </c>
      <c r="G143" s="34">
        <v>2203</v>
      </c>
      <c r="H143" s="34">
        <v>1</v>
      </c>
      <c r="I143" s="34">
        <v>1</v>
      </c>
    </row>
    <row r="145" spans="2:9" ht="25.5" customHeight="1">
      <c r="B145" s="36">
        <v>51</v>
      </c>
      <c r="C145" s="31">
        <v>6</v>
      </c>
      <c r="D145" s="32">
        <v>6</v>
      </c>
      <c r="E145" s="33"/>
      <c r="F145" s="18">
        <f>IF(ISBLANK(E145),0,IF(E145=Answers!E145,1,-1))</f>
        <v>0</v>
      </c>
      <c r="G145" s="34">
        <v>160262</v>
      </c>
      <c r="H145" s="34">
        <v>1</v>
      </c>
      <c r="I145" s="34">
        <v>2</v>
      </c>
    </row>
    <row r="146" spans="2:9" ht="25.5" customHeight="1">
      <c r="B146" s="36">
        <v>52</v>
      </c>
      <c r="C146" s="31">
        <v>6</v>
      </c>
      <c r="D146" s="32">
        <v>6</v>
      </c>
      <c r="E146" s="33"/>
      <c r="F146" s="18">
        <f>IF(ISBLANK(E146),0,IF(E146=Answers!E146,1,-1))</f>
        <v>0</v>
      </c>
      <c r="G146" s="34">
        <v>77716</v>
      </c>
      <c r="H146" s="34">
        <v>1</v>
      </c>
      <c r="I146" s="34">
        <v>3</v>
      </c>
    </row>
    <row r="147" spans="2:9" ht="25.5" customHeight="1">
      <c r="B147" s="36">
        <v>53</v>
      </c>
      <c r="C147" s="31">
        <v>6</v>
      </c>
      <c r="D147" s="32">
        <v>6</v>
      </c>
      <c r="E147" s="33"/>
      <c r="F147" s="18">
        <f>IF(ISBLANK(E147),0,IF(E147=Answers!E147,1,-1))</f>
        <v>0</v>
      </c>
      <c r="G147" s="34">
        <v>12345678</v>
      </c>
      <c r="H147" s="34">
        <v>1</v>
      </c>
      <c r="I147" s="34">
        <v>4</v>
      </c>
    </row>
    <row r="148" spans="2:9" ht="25.5" customHeight="1">
      <c r="B148" s="36">
        <v>54</v>
      </c>
      <c r="C148" s="31">
        <v>6</v>
      </c>
      <c r="D148" s="32">
        <v>6</v>
      </c>
      <c r="E148" s="33"/>
      <c r="F148" s="18">
        <f>IF(ISBLANK(E148),0,IF(E148=Answers!E148,1,-1))</f>
        <v>0</v>
      </c>
      <c r="G148" s="34">
        <v>10000004</v>
      </c>
      <c r="H148" s="34">
        <v>1</v>
      </c>
      <c r="I148" s="34">
        <v>5</v>
      </c>
    </row>
    <row r="149" spans="2:9" ht="25.5" customHeight="1">
      <c r="B149" s="36">
        <v>55</v>
      </c>
      <c r="C149" s="31">
        <v>6</v>
      </c>
      <c r="D149" s="32">
        <v>6</v>
      </c>
      <c r="E149" s="33"/>
      <c r="F149" s="18">
        <f>IF(ISBLANK(E149),0,IF(E149=Answers!E149,1,-1))</f>
        <v>0</v>
      </c>
      <c r="G149" s="34">
        <v>78121</v>
      </c>
      <c r="H149" s="34">
        <v>1</v>
      </c>
      <c r="I149" s="34">
        <v>6</v>
      </c>
    </row>
    <row r="150" spans="2:9" ht="25.5" customHeight="1">
      <c r="B150" s="36">
        <v>56</v>
      </c>
      <c r="C150" s="31">
        <v>6</v>
      </c>
      <c r="D150" s="32">
        <v>6</v>
      </c>
      <c r="E150" s="33"/>
      <c r="F150" s="18">
        <f>IF(ISBLANK(E150),0,IF(E150=Answers!E150,1,-1))</f>
        <v>0</v>
      </c>
      <c r="G150" s="34">
        <v>531444</v>
      </c>
      <c r="H150" s="34">
        <v>1</v>
      </c>
      <c r="I150" s="34">
        <v>7</v>
      </c>
    </row>
    <row r="151" spans="2:9" ht="25.5" customHeight="1">
      <c r="B151" s="36">
        <v>57</v>
      </c>
      <c r="C151" s="31">
        <v>6</v>
      </c>
      <c r="D151" s="32">
        <v>6</v>
      </c>
      <c r="E151" s="33"/>
      <c r="F151" s="18">
        <f>IF(ISBLANK(E151),0,IF(E151=Answers!E151,1,-1))</f>
        <v>0</v>
      </c>
      <c r="G151" s="34">
        <v>50035</v>
      </c>
      <c r="H151" s="34">
        <v>2</v>
      </c>
      <c r="I151" s="34">
        <v>1</v>
      </c>
    </row>
    <row r="152" spans="2:9" ht="25.5" customHeight="1">
      <c r="B152" s="36">
        <v>58</v>
      </c>
      <c r="C152" s="31">
        <v>6</v>
      </c>
      <c r="D152" s="32">
        <v>6</v>
      </c>
      <c r="E152" s="33"/>
      <c r="F152" s="18">
        <f>IF(ISBLANK(E152),0,IF(E152=Answers!E152,1,-1))</f>
        <v>0</v>
      </c>
      <c r="G152" s="34">
        <v>10077691</v>
      </c>
      <c r="H152" s="34">
        <v>2</v>
      </c>
      <c r="I152" s="34">
        <v>2</v>
      </c>
    </row>
    <row r="153" spans="2:9" ht="25.5" customHeight="1">
      <c r="B153" s="36">
        <v>59</v>
      </c>
      <c r="C153" s="31">
        <v>6</v>
      </c>
      <c r="D153" s="32">
        <v>6</v>
      </c>
      <c r="E153" s="33"/>
      <c r="F153" s="18">
        <f>IF(ISBLANK(E153),0,IF(E153=Answers!E153,1,-1))</f>
        <v>0</v>
      </c>
      <c r="G153" s="34">
        <v>24034</v>
      </c>
      <c r="H153" s="34">
        <v>2</v>
      </c>
      <c r="I153" s="34">
        <v>3</v>
      </c>
    </row>
    <row r="154" spans="2:9" ht="25.5" customHeight="1">
      <c r="B154" s="36">
        <v>60</v>
      </c>
      <c r="C154" s="31">
        <v>6</v>
      </c>
      <c r="D154" s="32">
        <v>6</v>
      </c>
      <c r="E154" s="33"/>
      <c r="F154" s="18">
        <f>IF(ISBLANK(E154),0,IF(E154=Answers!E154,1,-1))</f>
        <v>0</v>
      </c>
      <c r="G154" s="34">
        <v>12456924</v>
      </c>
      <c r="H154" s="34">
        <v>2</v>
      </c>
      <c r="I154" s="34">
        <v>4</v>
      </c>
    </row>
    <row r="155" spans="2:9" ht="25.5" customHeight="1">
      <c r="B155" s="36">
        <v>61</v>
      </c>
      <c r="C155" s="31">
        <v>6</v>
      </c>
      <c r="D155" s="32">
        <v>6</v>
      </c>
      <c r="E155" s="33"/>
      <c r="F155" s="18">
        <f>IF(ISBLANK(E155),0,IF(E155=Answers!E155,1,-1))</f>
        <v>0</v>
      </c>
      <c r="G155" s="34">
        <v>7731466</v>
      </c>
      <c r="H155" s="34">
        <v>2</v>
      </c>
      <c r="I155" s="34">
        <v>5</v>
      </c>
    </row>
    <row r="156" spans="2:9" ht="25.5" customHeight="1">
      <c r="B156" s="36">
        <v>62</v>
      </c>
      <c r="C156" s="31">
        <v>6</v>
      </c>
      <c r="D156" s="32">
        <v>6</v>
      </c>
      <c r="E156" s="33"/>
      <c r="F156" s="18">
        <f>IF(ISBLANK(E156),0,IF(E156=Answers!E156,1,-1))</f>
        <v>0</v>
      </c>
      <c r="G156" s="34">
        <v>2857430</v>
      </c>
      <c r="H156" s="34">
        <v>2</v>
      </c>
      <c r="I156" s="34">
        <v>6</v>
      </c>
    </row>
    <row r="157" spans="2:9" ht="25.5" customHeight="1">
      <c r="B157" s="36">
        <v>63</v>
      </c>
      <c r="C157" s="31">
        <v>6</v>
      </c>
      <c r="D157" s="32">
        <v>6</v>
      </c>
      <c r="E157" s="33"/>
      <c r="F157" s="18">
        <f>IF(ISBLANK(E157),0,IF(E157=Answers!E157,1,-1))</f>
        <v>0</v>
      </c>
      <c r="G157" s="34">
        <v>6711262</v>
      </c>
      <c r="H157" s="34">
        <v>2</v>
      </c>
      <c r="I157" s="34">
        <v>7</v>
      </c>
    </row>
    <row r="158" spans="2:9" ht="25.5" customHeight="1">
      <c r="B158" s="36">
        <v>64</v>
      </c>
      <c r="C158" s="31">
        <v>6</v>
      </c>
      <c r="D158" s="32">
        <v>6</v>
      </c>
      <c r="E158" s="33"/>
      <c r="F158" s="18">
        <f>IF(ISBLANK(E158),0,IF(E158=Answers!E158,1,-1))</f>
        <v>0</v>
      </c>
      <c r="G158" s="34">
        <v>10494009</v>
      </c>
      <c r="H158" s="34">
        <v>3</v>
      </c>
      <c r="I158" s="34">
        <v>1</v>
      </c>
    </row>
    <row r="159" spans="2:9" ht="25.5" customHeight="1">
      <c r="B159" s="36">
        <v>65</v>
      </c>
      <c r="C159" s="31">
        <v>6</v>
      </c>
      <c r="D159" s="32">
        <v>6</v>
      </c>
      <c r="E159" s="33"/>
      <c r="F159" s="18">
        <f>IF(ISBLANK(E159),0,IF(E159=Answers!E159,1,-1))</f>
        <v>0</v>
      </c>
      <c r="G159" s="34">
        <v>598202</v>
      </c>
      <c r="H159" s="34">
        <v>3</v>
      </c>
      <c r="I159" s="34">
        <v>2</v>
      </c>
    </row>
    <row r="160" spans="2:9" ht="25.5" customHeight="1">
      <c r="B160" s="36">
        <v>66</v>
      </c>
      <c r="C160" s="31">
        <v>6</v>
      </c>
      <c r="D160" s="32">
        <v>6</v>
      </c>
      <c r="E160" s="33"/>
      <c r="F160" s="18">
        <f>IF(ISBLANK(E160),0,IF(E160=Answers!E160,1,-1))</f>
        <v>0</v>
      </c>
      <c r="G160" s="34">
        <v>4258646</v>
      </c>
      <c r="H160" s="34">
        <v>3</v>
      </c>
      <c r="I160" s="34">
        <v>3</v>
      </c>
    </row>
    <row r="161" spans="2:9" ht="25.5" customHeight="1">
      <c r="B161" s="36">
        <v>67</v>
      </c>
      <c r="C161" s="31">
        <v>6</v>
      </c>
      <c r="D161" s="32">
        <v>6</v>
      </c>
      <c r="E161" s="33"/>
      <c r="F161" s="18">
        <f>IF(ISBLANK(E161),0,IF(E161=Answers!E161,1,-1))</f>
        <v>0</v>
      </c>
      <c r="G161" s="34">
        <v>6639832</v>
      </c>
      <c r="H161" s="34">
        <v>3</v>
      </c>
      <c r="I161" s="34">
        <v>4</v>
      </c>
    </row>
    <row r="162" spans="2:9" ht="25.5" customHeight="1">
      <c r="B162" s="36">
        <v>68</v>
      </c>
      <c r="C162" s="31">
        <v>6</v>
      </c>
      <c r="D162" s="32">
        <v>6</v>
      </c>
      <c r="E162" s="33"/>
      <c r="F162" s="18">
        <f>IF(ISBLANK(E162),0,IF(E162=Answers!E162,1,-1))</f>
        <v>0</v>
      </c>
      <c r="G162" s="34">
        <v>11776129</v>
      </c>
      <c r="H162" s="34">
        <v>3</v>
      </c>
      <c r="I162" s="34">
        <v>5</v>
      </c>
    </row>
    <row r="163" spans="2:9" ht="25.5" customHeight="1">
      <c r="B163" s="36">
        <v>69</v>
      </c>
      <c r="C163" s="31">
        <v>6</v>
      </c>
      <c r="D163" s="32">
        <v>6</v>
      </c>
      <c r="E163" s="33"/>
      <c r="F163" s="18">
        <f>IF(ISBLANK(E163),0,IF(E163=Answers!E163,1,-1))</f>
        <v>0</v>
      </c>
      <c r="G163" s="34">
        <v>1094201</v>
      </c>
      <c r="H163" s="34">
        <v>3</v>
      </c>
      <c r="I163" s="34">
        <v>6</v>
      </c>
    </row>
    <row r="164" spans="2:9" ht="25.5" customHeight="1">
      <c r="B164" s="36">
        <v>70</v>
      </c>
      <c r="C164" s="31">
        <v>6</v>
      </c>
      <c r="D164" s="32">
        <v>6</v>
      </c>
      <c r="E164" s="33"/>
      <c r="F164" s="18">
        <f>IF(ISBLANK(E164),0,IF(E164=Answers!E164,1,-1))</f>
        <v>0</v>
      </c>
      <c r="G164" s="34">
        <v>3421594</v>
      </c>
      <c r="H164" s="34">
        <v>3</v>
      </c>
      <c r="I164" s="34">
        <v>7</v>
      </c>
    </row>
  </sheetData>
  <mergeCells count="13">
    <mergeCell ref="L93:O93"/>
    <mergeCell ref="B2:K2"/>
    <mergeCell ref="B4:K4"/>
    <mergeCell ref="B5:K5"/>
    <mergeCell ref="B6:K6"/>
    <mergeCell ref="G11:K11"/>
    <mergeCell ref="G12:K12"/>
    <mergeCell ref="B8:K8"/>
    <mergeCell ref="G13:K13"/>
    <mergeCell ref="G14:K14"/>
    <mergeCell ref="I17:K20"/>
    <mergeCell ref="H70:K70"/>
    <mergeCell ref="H93:K93"/>
  </mergeCell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17" id="{1226335E-A869-4E62-B276-C42F396F95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20" id="{647D597F-1CE6-41F8-BD1A-06DB16B73EE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EBFB5E94-71B2-4498-953E-465FEDE041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6" id="{3CA6AE40-52BC-4074-B0C5-DE246F88613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5" id="{3706B31E-BB8B-4735-A454-C6964F37B3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4" id="{6EEED84F-2093-412F-8D35-2473EEE06F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3" id="{4F8FD21A-F5B9-432F-8E11-5A0AB613FB7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 id="{79B72D7A-41C1-4C4C-B5CE-15813223E51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11" id="{D5DFEEDA-A656-4C38-91F4-BF837DFE19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2" id="{F2387D15-1240-4689-98AD-4F5DD7F6AF0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9" id="{C57C6CE9-48E2-4487-B25B-2521FE715A7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F97:F106</xm:sqref>
        </x14:conditionalFormatting>
        <x14:conditionalFormatting xmlns:xm="http://schemas.microsoft.com/office/excel/2006/main">
          <x14:cfRule type="iconSet" priority="18" id="{597FF0A4-0A09-4219-A8D9-35B6AC51078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AEB99B8A-5133-43D5-9E97-1057E594BC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F107:F118 F121</xm:sqref>
        </x14:conditionalFormatting>
        <x14:conditionalFormatting xmlns:xm="http://schemas.microsoft.com/office/excel/2006/main">
          <x14:cfRule type="iconSet" priority="3" id="{890CACF9-0AB6-4B05-9DA9-2F928EE6CD9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7" id="{0C854B5A-7CB4-4F7B-B6FC-23A5DF396A1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4" id="{141B1AC8-9701-483A-9643-95CA4FFE82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5" id="{B76F18AD-BBFF-4304-A5D5-4FD56F884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27E72-C0A8-423E-B550-B7E133FBE934}">
  <dimension ref="A2:O164"/>
  <sheetViews>
    <sheetView topLeftCell="D77" zoomScaleNormal="100" workbookViewId="0">
      <selection activeCell="E78" sqref="E78"/>
    </sheetView>
  </sheetViews>
  <sheetFormatPr defaultColWidth="9.44140625" defaultRowHeight="14.4"/>
  <cols>
    <col min="1" max="1" width="3.5546875" style="1" customWidth="1"/>
    <col min="2" max="2" width="12.6640625" style="3" customWidth="1"/>
    <col min="3" max="3" width="15.33203125" style="3" customWidth="1"/>
    <col min="4" max="4" width="13.44140625" style="3" bestFit="1" customWidth="1"/>
    <col min="5" max="5" width="79.44140625" style="3" bestFit="1" customWidth="1"/>
    <col min="6" max="6" width="5.33203125" style="3" customWidth="1"/>
    <col min="7" max="7" width="34" style="3" bestFit="1" customWidth="1"/>
    <col min="8" max="9" width="18.109375" style="3" bestFit="1" customWidth="1"/>
    <col min="10" max="11" width="18.109375" style="1" bestFit="1" customWidth="1"/>
    <col min="12" max="16" width="18.109375" style="2" bestFit="1" customWidth="1"/>
    <col min="17" max="19" width="9.5546875" style="2" bestFit="1" customWidth="1"/>
    <col min="20" max="20" width="9.44140625" style="2"/>
    <col min="21" max="21" width="28.6640625" style="2" bestFit="1" customWidth="1"/>
    <col min="22" max="22" width="9.44140625" style="2"/>
    <col min="23" max="23" width="14.109375" style="2" bestFit="1" customWidth="1"/>
    <col min="24" max="25" width="9.44140625" style="2"/>
    <col min="26" max="26" width="25.44140625" style="2" bestFit="1" customWidth="1"/>
    <col min="27" max="35" width="9.44140625" style="2"/>
    <col min="36" max="36" width="14.109375" style="2" bestFit="1" customWidth="1"/>
    <col min="37" max="16384" width="9.44140625" style="2"/>
  </cols>
  <sheetData>
    <row r="2" spans="2:11" ht="60.75" customHeight="1">
      <c r="B2" s="58" t="s">
        <v>0</v>
      </c>
      <c r="C2" s="59"/>
      <c r="D2" s="59"/>
      <c r="E2" s="59"/>
      <c r="F2" s="59"/>
      <c r="G2" s="59"/>
      <c r="H2" s="59"/>
      <c r="I2" s="59"/>
      <c r="J2" s="59"/>
      <c r="K2" s="60"/>
    </row>
    <row r="3" spans="2:11" ht="21.75" customHeight="1">
      <c r="B3" s="1"/>
      <c r="C3" s="1"/>
      <c r="D3" s="1"/>
      <c r="E3" s="1"/>
      <c r="F3" s="1"/>
      <c r="G3" s="1"/>
      <c r="H3" s="1"/>
      <c r="I3" s="1"/>
    </row>
    <row r="4" spans="2:11" ht="24" customHeight="1">
      <c r="B4" s="61" t="s">
        <v>1</v>
      </c>
      <c r="C4" s="62"/>
      <c r="D4" s="62"/>
      <c r="E4" s="62"/>
      <c r="F4" s="62"/>
      <c r="G4" s="62"/>
      <c r="H4" s="62"/>
      <c r="I4" s="62"/>
      <c r="J4" s="62"/>
      <c r="K4" s="63"/>
    </row>
    <row r="5" spans="2:11" ht="67.5" customHeight="1">
      <c r="B5" s="64" t="s">
        <v>133</v>
      </c>
      <c r="C5" s="65"/>
      <c r="D5" s="65"/>
      <c r="E5" s="65"/>
      <c r="F5" s="65"/>
      <c r="G5" s="65"/>
      <c r="H5" s="65"/>
      <c r="I5" s="65"/>
      <c r="J5" s="65"/>
      <c r="K5" s="66"/>
    </row>
    <row r="6" spans="2:11" ht="25.5" customHeight="1">
      <c r="B6" s="61" t="s">
        <v>2</v>
      </c>
      <c r="C6" s="62"/>
      <c r="D6" s="62"/>
      <c r="E6" s="62"/>
      <c r="F6" s="62"/>
      <c r="G6" s="62"/>
      <c r="H6" s="62"/>
      <c r="I6" s="62"/>
      <c r="J6" s="62"/>
      <c r="K6" s="63"/>
    </row>
    <row r="7" spans="2:11" ht="15" customHeight="1">
      <c r="B7" s="4"/>
      <c r="C7" s="1"/>
      <c r="D7" s="1"/>
      <c r="E7" s="1"/>
      <c r="F7" s="1"/>
      <c r="G7" s="1"/>
      <c r="H7" s="1"/>
      <c r="I7" s="1"/>
    </row>
    <row r="8" spans="2:11" ht="15" customHeight="1">
      <c r="B8" s="5" t="s">
        <v>124</v>
      </c>
    </row>
    <row r="9" spans="2:11" ht="14.7" customHeight="1" thickBot="1">
      <c r="B9" s="5"/>
      <c r="G9" s="6"/>
      <c r="H9" s="6"/>
    </row>
    <row r="10" spans="2:11" ht="28.5" customHeight="1" thickBot="1">
      <c r="B10" s="7" t="s">
        <v>3</v>
      </c>
      <c r="C10" s="8" t="s">
        <v>4</v>
      </c>
      <c r="D10" s="7" t="s">
        <v>5</v>
      </c>
      <c r="E10" s="9" t="s">
        <v>6</v>
      </c>
      <c r="F10" s="10"/>
      <c r="G10" s="11" t="s">
        <v>7</v>
      </c>
      <c r="H10" s="12"/>
      <c r="I10" s="13"/>
      <c r="J10" s="14"/>
      <c r="K10" s="14"/>
    </row>
    <row r="11" spans="2:11" ht="33.75" customHeight="1">
      <c r="B11" s="19" t="s">
        <v>65</v>
      </c>
      <c r="C11" s="52" t="s">
        <v>8</v>
      </c>
      <c r="D11" s="16">
        <v>10</v>
      </c>
      <c r="E11" s="17">
        <v>1</v>
      </c>
      <c r="F11" s="18"/>
      <c r="G11" s="67" t="s">
        <v>69</v>
      </c>
      <c r="H11" s="67"/>
      <c r="I11" s="67"/>
      <c r="J11" s="67"/>
      <c r="K11" s="67"/>
    </row>
    <row r="12" spans="2:11" ht="64.5" customHeight="1">
      <c r="B12" s="19" t="s">
        <v>53</v>
      </c>
      <c r="C12" s="15" t="s">
        <v>135</v>
      </c>
      <c r="D12" s="16">
        <v>30</v>
      </c>
      <c r="E12" s="21">
        <v>2204096</v>
      </c>
      <c r="F12" s="18"/>
      <c r="G12" s="57" t="s">
        <v>70</v>
      </c>
      <c r="H12" s="57"/>
      <c r="I12" s="57"/>
      <c r="J12" s="57"/>
      <c r="K12" s="57"/>
    </row>
    <row r="13" spans="2:11" ht="33.75" customHeight="1">
      <c r="B13" s="19" t="s">
        <v>64</v>
      </c>
      <c r="C13" s="15" t="s">
        <v>63</v>
      </c>
      <c r="D13" s="16">
        <v>20</v>
      </c>
      <c r="E13" s="47">
        <v>10004117235</v>
      </c>
      <c r="F13" s="18"/>
      <c r="G13" s="57" t="s">
        <v>9</v>
      </c>
      <c r="H13" s="57"/>
      <c r="I13" s="57"/>
      <c r="J13" s="57"/>
      <c r="K13" s="57"/>
    </row>
    <row r="14" spans="2:11" ht="33.75" customHeight="1">
      <c r="B14" s="19" t="s">
        <v>10</v>
      </c>
      <c r="C14" s="15">
        <v>6</v>
      </c>
      <c r="D14" s="20">
        <v>40</v>
      </c>
      <c r="E14" s="23">
        <v>949</v>
      </c>
      <c r="F14" s="18"/>
      <c r="G14" s="57" t="s">
        <v>71</v>
      </c>
      <c r="H14" s="57"/>
      <c r="I14" s="57"/>
      <c r="J14" s="57"/>
      <c r="K14" s="57"/>
    </row>
    <row r="15" spans="2:11" ht="21" customHeight="1">
      <c r="B15" s="4"/>
      <c r="C15" s="1"/>
      <c r="D15" s="1"/>
      <c r="E15" s="1"/>
      <c r="F15" s="1"/>
      <c r="G15" s="1"/>
      <c r="H15" s="1"/>
      <c r="I15" s="1"/>
    </row>
    <row r="16" spans="2:11" ht="27" customHeight="1">
      <c r="B16" s="24" t="s">
        <v>11</v>
      </c>
      <c r="C16" s="25"/>
      <c r="D16" s="25"/>
      <c r="E16" s="25"/>
      <c r="F16" s="25"/>
      <c r="G16" s="25"/>
      <c r="H16" s="25"/>
      <c r="I16" s="50" t="str">
        <f>SUMPRODUCT(F:F,D:D)&amp;"/"&amp;SUM(D:D)</f>
        <v>0/370</v>
      </c>
      <c r="J16" s="50"/>
      <c r="K16" s="50"/>
    </row>
    <row r="18" spans="2:8" ht="24.75" customHeight="1" thickBot="1">
      <c r="B18" s="27" t="s">
        <v>12</v>
      </c>
      <c r="C18" s="28" t="s">
        <v>13</v>
      </c>
      <c r="D18" s="29"/>
    </row>
    <row r="19" spans="2:8" ht="15" customHeight="1"/>
    <row r="20" spans="2:8" ht="15" customHeight="1">
      <c r="B20" s="5" t="s">
        <v>66</v>
      </c>
      <c r="C20" s="4"/>
    </row>
    <row r="21" spans="2:8" ht="15" customHeight="1">
      <c r="B21" s="5" t="s">
        <v>14</v>
      </c>
      <c r="C21" s="4"/>
    </row>
    <row r="22" spans="2:8" ht="15" customHeight="1">
      <c r="B22" s="5"/>
      <c r="C22" s="4" t="s">
        <v>67</v>
      </c>
    </row>
    <row r="23" spans="2:8" ht="15" customHeight="1" thickBot="1">
      <c r="B23" s="5"/>
      <c r="G23" s="2"/>
      <c r="H23" s="2"/>
    </row>
    <row r="24" spans="2:8" ht="25.5" customHeight="1" thickBot="1">
      <c r="B24" s="9" t="s">
        <v>3</v>
      </c>
      <c r="C24" s="9" t="s">
        <v>15</v>
      </c>
      <c r="D24" s="9" t="s">
        <v>5</v>
      </c>
      <c r="E24" s="9" t="s">
        <v>6</v>
      </c>
      <c r="G24" s="9" t="s">
        <v>16</v>
      </c>
      <c r="H24" s="9" t="s">
        <v>17</v>
      </c>
    </row>
    <row r="25" spans="2:8" ht="15" customHeight="1">
      <c r="B25" s="1"/>
      <c r="C25" s="1"/>
      <c r="D25" s="1"/>
      <c r="E25" s="1"/>
      <c r="G25" s="2"/>
    </row>
    <row r="26" spans="2:8" ht="25.5" customHeight="1">
      <c r="B26" s="30" t="s">
        <v>18</v>
      </c>
      <c r="C26" s="31">
        <v>1</v>
      </c>
      <c r="D26" s="32">
        <v>0</v>
      </c>
      <c r="E26" s="33">
        <v>169</v>
      </c>
      <c r="F26" s="18"/>
      <c r="G26" s="34">
        <v>2197</v>
      </c>
      <c r="H26" s="35">
        <v>13</v>
      </c>
    </row>
    <row r="27" spans="2:8" ht="15" customHeight="1">
      <c r="B27" s="1"/>
      <c r="C27" s="1"/>
      <c r="D27" s="1"/>
      <c r="E27" s="1"/>
    </row>
    <row r="28" spans="2:8" ht="25.5" customHeight="1">
      <c r="B28" s="36">
        <v>1</v>
      </c>
      <c r="C28" s="36">
        <v>1</v>
      </c>
      <c r="D28" s="32">
        <v>1</v>
      </c>
      <c r="E28" s="48">
        <v>823543</v>
      </c>
      <c r="F28" s="18"/>
      <c r="G28" s="34">
        <v>5764801</v>
      </c>
      <c r="H28" s="34">
        <v>7</v>
      </c>
    </row>
    <row r="29" spans="2:8" ht="25.5" customHeight="1">
      <c r="B29" s="36">
        <v>2</v>
      </c>
      <c r="C29" s="36">
        <v>1</v>
      </c>
      <c r="D29" s="32">
        <v>1</v>
      </c>
      <c r="E29" s="48">
        <v>1296</v>
      </c>
      <c r="F29" s="18"/>
      <c r="G29" s="34">
        <v>7776</v>
      </c>
      <c r="H29" s="34">
        <v>6</v>
      </c>
    </row>
    <row r="30" spans="2:8" ht="25.5" customHeight="1">
      <c r="B30" s="36">
        <v>3</v>
      </c>
      <c r="C30" s="36">
        <v>1</v>
      </c>
      <c r="D30" s="32">
        <v>1</v>
      </c>
      <c r="E30" s="48">
        <v>10000000000</v>
      </c>
      <c r="F30" s="18"/>
      <c r="G30" s="34">
        <v>100000000000</v>
      </c>
      <c r="H30" s="34">
        <v>10</v>
      </c>
    </row>
    <row r="31" spans="2:8" ht="25.5" customHeight="1">
      <c r="B31" s="36">
        <v>4</v>
      </c>
      <c r="C31" s="36">
        <v>1</v>
      </c>
      <c r="D31" s="32">
        <v>1</v>
      </c>
      <c r="E31" s="48">
        <v>1000000</v>
      </c>
      <c r="F31" s="18"/>
      <c r="G31" s="34">
        <v>10000000</v>
      </c>
      <c r="H31" s="34">
        <v>10</v>
      </c>
    </row>
    <row r="32" spans="2:8" ht="25.5" customHeight="1">
      <c r="B32" s="36">
        <v>5</v>
      </c>
      <c r="C32" s="36">
        <v>1</v>
      </c>
      <c r="D32" s="32">
        <v>1</v>
      </c>
      <c r="E32" s="48">
        <v>15625</v>
      </c>
      <c r="F32" s="18"/>
      <c r="G32" s="34">
        <v>78125</v>
      </c>
      <c r="H32" s="34">
        <v>5</v>
      </c>
    </row>
    <row r="33" spans="2:8" ht="25.5" customHeight="1">
      <c r="B33" s="36">
        <v>6</v>
      </c>
      <c r="C33" s="36">
        <v>1</v>
      </c>
      <c r="D33" s="32">
        <v>1</v>
      </c>
      <c r="E33" s="48">
        <v>59049</v>
      </c>
      <c r="F33" s="18"/>
      <c r="G33" s="34">
        <v>531441</v>
      </c>
      <c r="H33" s="34">
        <v>9</v>
      </c>
    </row>
    <row r="34" spans="2:8" ht="25.5" customHeight="1">
      <c r="B34" s="36">
        <v>7</v>
      </c>
      <c r="C34" s="36">
        <v>1</v>
      </c>
      <c r="D34" s="32">
        <v>1</v>
      </c>
      <c r="E34" s="48">
        <v>64</v>
      </c>
      <c r="F34" s="18"/>
      <c r="G34" s="34">
        <v>512</v>
      </c>
      <c r="H34" s="34">
        <v>8</v>
      </c>
    </row>
    <row r="35" spans="2:8" ht="25.5" customHeight="1">
      <c r="B35" s="36">
        <v>8</v>
      </c>
      <c r="C35" s="36">
        <v>1</v>
      </c>
      <c r="D35" s="32">
        <v>1</v>
      </c>
      <c r="E35" s="48">
        <v>1679616</v>
      </c>
      <c r="F35" s="18"/>
      <c r="G35" s="34">
        <v>10077696</v>
      </c>
      <c r="H35" s="34">
        <v>6</v>
      </c>
    </row>
    <row r="36" spans="2:8" ht="25.5" customHeight="1">
      <c r="B36" s="36">
        <v>9</v>
      </c>
      <c r="C36" s="36">
        <v>1</v>
      </c>
      <c r="D36" s="32">
        <v>1</v>
      </c>
      <c r="E36" s="48">
        <v>343</v>
      </c>
      <c r="F36" s="18"/>
      <c r="G36" s="34">
        <v>2401</v>
      </c>
      <c r="H36" s="34">
        <v>7</v>
      </c>
    </row>
    <row r="37" spans="2:8" ht="25.5" customHeight="1">
      <c r="B37" s="36">
        <v>10</v>
      </c>
      <c r="C37" s="36">
        <v>1</v>
      </c>
      <c r="D37" s="32">
        <v>1</v>
      </c>
      <c r="E37" s="48">
        <v>531441</v>
      </c>
      <c r="F37" s="18"/>
      <c r="G37" s="34">
        <v>4782969</v>
      </c>
      <c r="H37" s="34">
        <v>9</v>
      </c>
    </row>
    <row r="38" spans="2:8" ht="15" customHeight="1"/>
    <row r="39" spans="2:8" ht="15" customHeight="1" thickBot="1">
      <c r="H39"/>
    </row>
    <row r="40" spans="2:8" ht="25.5" customHeight="1" thickBot="1">
      <c r="B40" s="27" t="s">
        <v>19</v>
      </c>
      <c r="C40" s="28" t="s">
        <v>20</v>
      </c>
      <c r="D40" s="29"/>
    </row>
    <row r="41" spans="2:8" ht="14.85" customHeight="1"/>
    <row r="42" spans="2:8" ht="14.85" customHeight="1">
      <c r="B42" s="5" t="s">
        <v>68</v>
      </c>
      <c r="C42" s="4"/>
    </row>
    <row r="43" spans="2:8" ht="14.85" customHeight="1">
      <c r="B43" s="5" t="s">
        <v>21</v>
      </c>
      <c r="C43" s="4"/>
    </row>
    <row r="44" spans="2:8" ht="14.7" customHeight="1">
      <c r="B44" s="5"/>
      <c r="C44" s="4" t="s">
        <v>72</v>
      </c>
    </row>
    <row r="45" spans="2:8" ht="14.7" customHeight="1">
      <c r="B45" s="2"/>
      <c r="C45" s="38" t="s">
        <v>73</v>
      </c>
      <c r="D45" s="2"/>
      <c r="E45" s="2"/>
      <c r="F45" s="2"/>
      <c r="G45" s="2"/>
      <c r="H45" s="2"/>
    </row>
    <row r="46" spans="2:8" ht="15" thickBot="1">
      <c r="B46" s="5"/>
      <c r="G46" s="1"/>
      <c r="H46" s="1"/>
    </row>
    <row r="47" spans="2:8" ht="25.5" customHeight="1" thickBot="1">
      <c r="B47" s="9" t="s">
        <v>3</v>
      </c>
      <c r="C47" s="9" t="s">
        <v>15</v>
      </c>
      <c r="D47" s="9" t="s">
        <v>5</v>
      </c>
      <c r="E47" s="9" t="s">
        <v>6</v>
      </c>
      <c r="G47" s="9" t="s">
        <v>16</v>
      </c>
      <c r="H47" s="9" t="s">
        <v>17</v>
      </c>
    </row>
    <row r="49" spans="2:8" ht="25.5" customHeight="1">
      <c r="B49" s="30" t="s">
        <v>93</v>
      </c>
      <c r="C49" s="31">
        <v>2</v>
      </c>
      <c r="D49" s="32">
        <v>0</v>
      </c>
      <c r="E49" s="39">
        <v>2203.5</v>
      </c>
      <c r="F49" s="18"/>
      <c r="G49" s="34">
        <v>2203</v>
      </c>
      <c r="H49" s="35">
        <v>13</v>
      </c>
    </row>
    <row r="50" spans="2:8" ht="15" customHeight="1">
      <c r="B50" s="1"/>
      <c r="C50" s="1"/>
      <c r="D50" s="1"/>
      <c r="E50" s="1"/>
    </row>
    <row r="51" spans="2:8" ht="25.5" customHeight="1">
      <c r="B51" s="36">
        <v>11</v>
      </c>
      <c r="C51" s="36">
        <v>2</v>
      </c>
      <c r="D51" s="32">
        <v>2</v>
      </c>
      <c r="E51" s="39">
        <v>5764804.5</v>
      </c>
      <c r="F51" s="18"/>
      <c r="G51" s="34">
        <v>5764804</v>
      </c>
      <c r="H51" s="34">
        <v>7</v>
      </c>
    </row>
    <row r="52" spans="2:8" ht="25.5" customHeight="1">
      <c r="B52" s="36">
        <v>12</v>
      </c>
      <c r="C52" s="36">
        <v>2</v>
      </c>
      <c r="D52" s="32">
        <v>2</v>
      </c>
      <c r="E52" s="39">
        <v>7773</v>
      </c>
      <c r="F52" s="18"/>
      <c r="G52" s="34">
        <v>7771</v>
      </c>
      <c r="H52" s="34">
        <v>6</v>
      </c>
    </row>
    <row r="53" spans="2:8" ht="25.5" customHeight="1">
      <c r="B53" s="36">
        <v>13</v>
      </c>
      <c r="C53" s="36">
        <v>2</v>
      </c>
      <c r="D53" s="32">
        <v>2</v>
      </c>
      <c r="E53" s="39">
        <v>100000000005</v>
      </c>
      <c r="F53" s="18"/>
      <c r="G53" s="34">
        <v>100000000002</v>
      </c>
      <c r="H53" s="34">
        <v>10</v>
      </c>
    </row>
    <row r="54" spans="2:8" ht="25.5" customHeight="1">
      <c r="B54" s="36">
        <v>14</v>
      </c>
      <c r="C54" s="36">
        <v>2</v>
      </c>
      <c r="D54" s="32">
        <v>2</v>
      </c>
      <c r="E54" s="39">
        <v>10000005</v>
      </c>
      <c r="F54" s="18"/>
      <c r="G54" s="34">
        <v>10000004</v>
      </c>
      <c r="H54" s="34">
        <v>10</v>
      </c>
    </row>
    <row r="55" spans="2:8" ht="25.5" customHeight="1">
      <c r="B55" s="36">
        <v>15</v>
      </c>
      <c r="C55" s="36">
        <v>2</v>
      </c>
      <c r="D55" s="32">
        <v>2</v>
      </c>
      <c r="E55" s="39">
        <v>78122.5</v>
      </c>
      <c r="F55" s="18"/>
      <c r="G55" s="34">
        <v>78121</v>
      </c>
      <c r="H55" s="34">
        <v>5</v>
      </c>
    </row>
    <row r="56" spans="2:8" ht="25.5" customHeight="1">
      <c r="B56" s="36">
        <v>16</v>
      </c>
      <c r="C56" s="36">
        <v>2</v>
      </c>
      <c r="D56" s="32">
        <v>2</v>
      </c>
      <c r="E56" s="39">
        <v>531445.5</v>
      </c>
      <c r="F56" s="18"/>
      <c r="G56" s="34">
        <v>531444</v>
      </c>
      <c r="H56" s="34">
        <v>9</v>
      </c>
    </row>
    <row r="57" spans="2:8" ht="25.5" customHeight="1">
      <c r="B57" s="36">
        <v>17</v>
      </c>
      <c r="C57" s="36">
        <v>2</v>
      </c>
      <c r="D57" s="32">
        <v>2</v>
      </c>
      <c r="E57" s="39">
        <v>500</v>
      </c>
      <c r="F57" s="18"/>
      <c r="G57" s="34">
        <v>500</v>
      </c>
      <c r="H57" s="34">
        <v>8</v>
      </c>
    </row>
    <row r="58" spans="2:8" ht="25.5" customHeight="1">
      <c r="B58" s="36">
        <v>18</v>
      </c>
      <c r="C58" s="36">
        <v>2</v>
      </c>
      <c r="D58" s="32">
        <v>2</v>
      </c>
      <c r="E58" s="39">
        <v>10077693</v>
      </c>
      <c r="F58" s="18"/>
      <c r="G58" s="34">
        <v>10077691</v>
      </c>
      <c r="H58" s="34">
        <v>6</v>
      </c>
    </row>
    <row r="59" spans="2:8" ht="25.5" customHeight="1">
      <c r="B59" s="36">
        <v>19</v>
      </c>
      <c r="C59" s="36">
        <v>2</v>
      </c>
      <c r="D59" s="32">
        <v>2</v>
      </c>
      <c r="E59" s="39">
        <v>2404.5</v>
      </c>
      <c r="F59" s="18"/>
      <c r="G59" s="34">
        <v>2403</v>
      </c>
      <c r="H59" s="34">
        <v>7</v>
      </c>
    </row>
    <row r="60" spans="2:8" ht="25.5" customHeight="1">
      <c r="B60" s="36">
        <v>20</v>
      </c>
      <c r="C60" s="36">
        <v>2</v>
      </c>
      <c r="D60" s="32">
        <v>2</v>
      </c>
      <c r="E60" s="39">
        <v>4782964.5</v>
      </c>
      <c r="F60" s="18"/>
      <c r="G60" s="34">
        <v>4782966</v>
      </c>
      <c r="H60" s="34">
        <v>9</v>
      </c>
    </row>
    <row r="61" spans="2:8" ht="15" customHeight="1"/>
    <row r="62" spans="2:8" ht="15" customHeight="1" thickBot="1"/>
    <row r="63" spans="2:8" ht="25.5" customHeight="1" thickBot="1">
      <c r="B63" s="40" t="s">
        <v>22</v>
      </c>
      <c r="C63" s="28" t="s">
        <v>23</v>
      </c>
      <c r="D63" s="29"/>
    </row>
    <row r="65" spans="2:11" ht="14.85" customHeight="1">
      <c r="B65" s="5" t="s">
        <v>75</v>
      </c>
    </row>
    <row r="66" spans="2:11" ht="14.7" customHeight="1">
      <c r="B66" s="5" t="s">
        <v>74</v>
      </c>
    </row>
    <row r="67" spans="2:11" ht="14.7" customHeight="1">
      <c r="B67" s="5"/>
      <c r="C67" s="4" t="s">
        <v>24</v>
      </c>
    </row>
    <row r="68" spans="2:11" ht="14.7" customHeight="1">
      <c r="B68" s="2"/>
      <c r="C68" s="38" t="s">
        <v>76</v>
      </c>
      <c r="D68" s="2"/>
      <c r="E68" s="2"/>
      <c r="F68" s="2"/>
      <c r="G68" s="2"/>
      <c r="H68" s="2"/>
      <c r="I68" s="2"/>
      <c r="J68" s="2"/>
      <c r="K68" s="2"/>
    </row>
    <row r="69" spans="2:11" ht="15" thickBot="1">
      <c r="B69" s="5"/>
      <c r="G69" s="1"/>
      <c r="H69" s="1"/>
      <c r="I69" s="1"/>
    </row>
    <row r="70" spans="2:11" ht="25.5" customHeight="1" thickBot="1">
      <c r="B70" s="9" t="s">
        <v>3</v>
      </c>
      <c r="C70" s="9" t="s">
        <v>15</v>
      </c>
      <c r="D70" s="9" t="s">
        <v>5</v>
      </c>
      <c r="E70" s="9" t="s">
        <v>6</v>
      </c>
      <c r="G70" s="9" t="s">
        <v>16</v>
      </c>
      <c r="H70" s="68" t="s">
        <v>17</v>
      </c>
      <c r="I70" s="69"/>
      <c r="J70" s="69"/>
      <c r="K70" s="70"/>
    </row>
    <row r="71" spans="2:11" ht="15" customHeight="1">
      <c r="B71" s="1"/>
      <c r="C71" s="1"/>
      <c r="D71" s="1"/>
      <c r="E71" s="1"/>
      <c r="G71" s="1"/>
    </row>
    <row r="72" spans="2:11" ht="25.5" customHeight="1">
      <c r="B72" s="30" t="s">
        <v>92</v>
      </c>
      <c r="C72" s="31">
        <v>3</v>
      </c>
      <c r="D72" s="32">
        <v>0</v>
      </c>
      <c r="E72" s="33">
        <v>37</v>
      </c>
      <c r="F72" s="18"/>
      <c r="G72" s="34">
        <v>2203</v>
      </c>
      <c r="H72" s="35">
        <v>85</v>
      </c>
      <c r="I72" s="35">
        <v>27</v>
      </c>
      <c r="J72" s="35">
        <v>15</v>
      </c>
      <c r="K72" s="35">
        <v>1</v>
      </c>
    </row>
    <row r="73" spans="2:11" ht="15" customHeight="1">
      <c r="B73" s="1"/>
      <c r="C73" s="1"/>
      <c r="D73" s="1"/>
      <c r="E73" s="1"/>
      <c r="G73" s="35"/>
      <c r="H73" s="35"/>
      <c r="I73" s="35"/>
      <c r="J73" s="35"/>
      <c r="K73" s="35"/>
    </row>
    <row r="74" spans="2:11" ht="25.5" customHeight="1">
      <c r="B74" s="36">
        <v>21</v>
      </c>
      <c r="C74" s="36">
        <v>3</v>
      </c>
      <c r="D74" s="32">
        <v>3</v>
      </c>
      <c r="E74" s="48">
        <v>66272</v>
      </c>
      <c r="F74" s="18"/>
      <c r="G74" s="34">
        <v>5764804</v>
      </c>
      <c r="H74" s="35">
        <v>87</v>
      </c>
      <c r="I74" s="35">
        <v>11</v>
      </c>
      <c r="J74" s="35">
        <v>54</v>
      </c>
      <c r="K74" s="35">
        <v>1</v>
      </c>
    </row>
    <row r="75" spans="2:11" ht="25.5" customHeight="1">
      <c r="B75" s="36">
        <v>22</v>
      </c>
      <c r="C75" s="36">
        <v>3</v>
      </c>
      <c r="D75" s="32">
        <v>3</v>
      </c>
      <c r="E75" s="48">
        <v>97</v>
      </c>
      <c r="F75" s="18"/>
      <c r="G75" s="34">
        <v>7771</v>
      </c>
      <c r="H75" s="35">
        <v>91</v>
      </c>
      <c r="I75" s="35">
        <v>13</v>
      </c>
      <c r="J75" s="35">
        <v>57</v>
      </c>
      <c r="K75" s="35">
        <v>1</v>
      </c>
    </row>
    <row r="76" spans="2:11" ht="25.5" customHeight="1">
      <c r="B76" s="36">
        <v>23</v>
      </c>
      <c r="C76" s="36">
        <v>3</v>
      </c>
      <c r="D76" s="32">
        <v>3</v>
      </c>
      <c r="E76" s="48">
        <v>1538461545</v>
      </c>
      <c r="F76" s="18"/>
      <c r="G76" s="34">
        <v>100000000002</v>
      </c>
      <c r="H76" s="35">
        <v>65</v>
      </c>
      <c r="I76" s="35">
        <v>18</v>
      </c>
      <c r="J76" s="35">
        <v>26</v>
      </c>
      <c r="K76" s="35">
        <v>1</v>
      </c>
    </row>
    <row r="77" spans="2:11" ht="25.5" customHeight="1">
      <c r="B77" s="36">
        <v>24</v>
      </c>
      <c r="C77" s="36">
        <v>3</v>
      </c>
      <c r="D77" s="32">
        <v>3</v>
      </c>
      <c r="E77" s="48">
        <v>114992</v>
      </c>
      <c r="F77" s="18"/>
      <c r="G77" s="34">
        <v>10000004</v>
      </c>
      <c r="H77" s="35">
        <v>87</v>
      </c>
      <c r="I77" s="35">
        <v>81</v>
      </c>
      <c r="J77" s="35">
        <v>64</v>
      </c>
      <c r="K77" s="35">
        <v>1</v>
      </c>
    </row>
    <row r="78" spans="2:11" ht="25.5" customHeight="1">
      <c r="B78" s="36">
        <v>25</v>
      </c>
      <c r="C78" s="36">
        <v>3</v>
      </c>
      <c r="D78" s="32">
        <v>3</v>
      </c>
      <c r="E78" s="48">
        <v>812</v>
      </c>
      <c r="F78" s="18"/>
      <c r="G78" s="34">
        <v>78121</v>
      </c>
      <c r="H78" s="35">
        <v>24</v>
      </c>
      <c r="I78" s="35">
        <v>37</v>
      </c>
      <c r="J78" s="35">
        <v>98</v>
      </c>
      <c r="K78" s="35">
        <v>1</v>
      </c>
    </row>
    <row r="79" spans="2:11" ht="25.5" customHeight="1">
      <c r="B79" s="36">
        <v>26</v>
      </c>
      <c r="C79" s="36">
        <v>3</v>
      </c>
      <c r="D79" s="32">
        <v>3</v>
      </c>
      <c r="E79" s="48">
        <v>7932</v>
      </c>
      <c r="F79" s="18"/>
      <c r="G79" s="34">
        <v>531444</v>
      </c>
      <c r="H79" s="35">
        <v>67</v>
      </c>
      <c r="I79" s="35">
        <v>33</v>
      </c>
      <c r="J79" s="35">
        <v>52</v>
      </c>
      <c r="K79" s="35">
        <v>1</v>
      </c>
    </row>
    <row r="80" spans="2:11" ht="25.5" customHeight="1">
      <c r="B80" s="36">
        <v>27</v>
      </c>
      <c r="C80" s="36">
        <v>3</v>
      </c>
      <c r="D80" s="32">
        <v>3</v>
      </c>
      <c r="E80" s="48">
        <v>11</v>
      </c>
      <c r="F80" s="18"/>
      <c r="G80" s="34">
        <v>500</v>
      </c>
      <c r="H80" s="35">
        <v>40</v>
      </c>
      <c r="I80" s="35">
        <v>11</v>
      </c>
      <c r="J80" s="35">
        <v>68</v>
      </c>
      <c r="K80" s="35">
        <v>1</v>
      </c>
    </row>
    <row r="81" spans="2:15" ht="25.5" customHeight="1">
      <c r="B81" s="36">
        <v>28</v>
      </c>
      <c r="C81" s="36">
        <v>3</v>
      </c>
      <c r="D81" s="32">
        <v>3</v>
      </c>
      <c r="E81" s="48">
        <v>223955</v>
      </c>
      <c r="F81" s="18"/>
      <c r="G81" s="34">
        <v>10077691</v>
      </c>
      <c r="H81" s="35">
        <v>44</v>
      </c>
      <c r="I81" s="35">
        <v>5</v>
      </c>
      <c r="J81" s="35">
        <v>45</v>
      </c>
      <c r="K81" s="35">
        <v>1</v>
      </c>
    </row>
    <row r="82" spans="2:15" ht="25.5" customHeight="1">
      <c r="B82" s="36">
        <v>29</v>
      </c>
      <c r="C82" s="36">
        <v>3</v>
      </c>
      <c r="D82" s="32">
        <v>3</v>
      </c>
      <c r="E82" s="48">
        <v>43</v>
      </c>
      <c r="F82" s="18"/>
      <c r="G82" s="34">
        <v>2403</v>
      </c>
      <c r="H82" s="35">
        <v>56</v>
      </c>
      <c r="I82" s="35">
        <v>51</v>
      </c>
      <c r="J82" s="35">
        <v>47</v>
      </c>
      <c r="K82" s="35">
        <v>1</v>
      </c>
    </row>
    <row r="83" spans="2:15" ht="25.5" customHeight="1">
      <c r="B83" s="36">
        <v>30</v>
      </c>
      <c r="C83" s="36">
        <v>3</v>
      </c>
      <c r="D83" s="32">
        <v>3</v>
      </c>
      <c r="E83" s="48">
        <v>48328</v>
      </c>
      <c r="F83" s="18"/>
      <c r="G83" s="34">
        <v>4782966</v>
      </c>
      <c r="H83" s="35">
        <v>63</v>
      </c>
      <c r="I83" s="35">
        <v>57</v>
      </c>
      <c r="J83" s="35">
        <v>99</v>
      </c>
      <c r="K83" s="35">
        <v>1</v>
      </c>
    </row>
    <row r="84" spans="2:15" ht="15" customHeight="1">
      <c r="E84" s="44"/>
    </row>
    <row r="85" spans="2:15" ht="15" customHeight="1" thickBot="1"/>
    <row r="86" spans="2:15" ht="25.5" customHeight="1" thickBot="1">
      <c r="B86" s="40" t="s">
        <v>25</v>
      </c>
      <c r="C86" s="28" t="s">
        <v>26</v>
      </c>
      <c r="D86" s="29"/>
    </row>
    <row r="87" spans="2:15" ht="14.85" customHeight="1"/>
    <row r="88" spans="2:15" ht="14.85" customHeight="1">
      <c r="B88" s="5" t="s">
        <v>77</v>
      </c>
    </row>
    <row r="89" spans="2:15" ht="14.7" customHeight="1">
      <c r="B89" s="5" t="s">
        <v>79</v>
      </c>
    </row>
    <row r="90" spans="2:15" ht="14.7" customHeight="1">
      <c r="B90" s="5"/>
      <c r="C90" s="4" t="s">
        <v>81</v>
      </c>
    </row>
    <row r="91" spans="2:15" ht="14.7" customHeight="1">
      <c r="B91" s="2"/>
      <c r="C91" s="38" t="s">
        <v>80</v>
      </c>
      <c r="D91" s="2"/>
      <c r="E91" s="2"/>
      <c r="F91" s="2"/>
      <c r="G91" s="2"/>
      <c r="H91" s="2"/>
      <c r="I91" s="2"/>
      <c r="J91" s="2"/>
      <c r="K91" s="2"/>
    </row>
    <row r="92" spans="2:15" ht="15" thickBot="1">
      <c r="B92" s="5"/>
      <c r="G92" s="1"/>
      <c r="H92" s="1"/>
      <c r="I92" s="1"/>
    </row>
    <row r="93" spans="2:15" ht="25.5" customHeight="1" thickBot="1">
      <c r="B93" s="9" t="s">
        <v>3</v>
      </c>
      <c r="C93" s="9" t="s">
        <v>15</v>
      </c>
      <c r="D93" s="9" t="s">
        <v>5</v>
      </c>
      <c r="E93" s="9" t="s">
        <v>6</v>
      </c>
      <c r="G93" s="9" t="s">
        <v>16</v>
      </c>
      <c r="H93" s="68" t="s">
        <v>17</v>
      </c>
      <c r="I93" s="69"/>
      <c r="J93" s="69"/>
      <c r="K93" s="70"/>
      <c r="L93" s="68" t="s">
        <v>78</v>
      </c>
      <c r="M93" s="69"/>
      <c r="N93" s="69"/>
      <c r="O93" s="70"/>
    </row>
    <row r="94" spans="2:15" ht="15" customHeight="1">
      <c r="B94" s="1"/>
      <c r="C94" s="1"/>
      <c r="D94" s="1"/>
      <c r="E94" s="1"/>
      <c r="G94" s="1"/>
      <c r="H94" s="1"/>
      <c r="I94" s="1"/>
    </row>
    <row r="95" spans="2:15" ht="25.5" customHeight="1">
      <c r="B95" s="30" t="s">
        <v>91</v>
      </c>
      <c r="C95" s="31">
        <v>4</v>
      </c>
      <c r="D95" s="32">
        <v>0</v>
      </c>
      <c r="E95" s="33">
        <v>55</v>
      </c>
      <c r="F95" s="18"/>
      <c r="G95" s="34">
        <v>2203</v>
      </c>
      <c r="H95" s="35">
        <v>85</v>
      </c>
      <c r="I95" s="35">
        <v>27</v>
      </c>
      <c r="J95" s="35">
        <v>15</v>
      </c>
      <c r="K95" s="35">
        <v>1</v>
      </c>
      <c r="L95" s="35">
        <v>17</v>
      </c>
      <c r="M95" s="35">
        <v>18</v>
      </c>
      <c r="N95" s="35">
        <v>19</v>
      </c>
      <c r="O95" s="35">
        <v>20</v>
      </c>
    </row>
    <row r="97" spans="2:15" ht="25.5" customHeight="1">
      <c r="B97" s="36">
        <v>31</v>
      </c>
      <c r="C97" s="36">
        <v>4</v>
      </c>
      <c r="D97" s="32">
        <v>4</v>
      </c>
      <c r="E97" s="48">
        <v>834</v>
      </c>
      <c r="F97" s="18"/>
      <c r="G97" s="34">
        <v>5764804</v>
      </c>
      <c r="H97" s="34">
        <v>1</v>
      </c>
      <c r="I97" s="34">
        <v>7187</v>
      </c>
      <c r="J97" s="34">
        <v>214</v>
      </c>
      <c r="K97" s="34">
        <v>54</v>
      </c>
      <c r="L97" s="34">
        <v>62885</v>
      </c>
      <c r="M97" s="34">
        <v>89723</v>
      </c>
      <c r="N97" s="34">
        <v>67551</v>
      </c>
      <c r="O97" s="34">
        <v>43310</v>
      </c>
    </row>
    <row r="98" spans="2:15" ht="25.5" customHeight="1">
      <c r="B98" s="36">
        <v>32</v>
      </c>
      <c r="C98" s="36">
        <v>4</v>
      </c>
      <c r="D98" s="32">
        <v>4</v>
      </c>
      <c r="E98" s="48">
        <v>57</v>
      </c>
      <c r="F98" s="18"/>
      <c r="G98" s="41">
        <v>7771</v>
      </c>
      <c r="H98" s="34">
        <v>1</v>
      </c>
      <c r="I98" s="34">
        <v>147</v>
      </c>
      <c r="J98" s="34">
        <v>57</v>
      </c>
      <c r="K98" s="34">
        <v>345</v>
      </c>
      <c r="L98" s="34">
        <v>3955</v>
      </c>
      <c r="M98" s="34">
        <v>90264</v>
      </c>
      <c r="N98" s="34">
        <v>1245</v>
      </c>
      <c r="O98" s="34">
        <v>87349</v>
      </c>
    </row>
    <row r="99" spans="2:15" ht="25.5" customHeight="1">
      <c r="B99" s="36">
        <v>33</v>
      </c>
      <c r="C99" s="36">
        <v>4</v>
      </c>
      <c r="D99" s="32">
        <v>4</v>
      </c>
      <c r="E99" s="48">
        <v>19590</v>
      </c>
      <c r="F99" s="18"/>
      <c r="G99" s="41">
        <v>100000000002</v>
      </c>
      <c r="H99" s="34">
        <v>21404</v>
      </c>
      <c r="I99" s="34">
        <v>5445</v>
      </c>
      <c r="J99" s="34">
        <v>7187029</v>
      </c>
      <c r="K99" s="34">
        <v>1</v>
      </c>
      <c r="L99" s="34">
        <v>41847</v>
      </c>
      <c r="M99" s="34">
        <v>34795</v>
      </c>
      <c r="N99" s="34">
        <v>15208</v>
      </c>
      <c r="O99" s="34">
        <v>33877</v>
      </c>
    </row>
    <row r="100" spans="2:15" ht="25.5" customHeight="1">
      <c r="B100" s="36">
        <v>34</v>
      </c>
      <c r="C100" s="36">
        <v>4</v>
      </c>
      <c r="D100" s="32">
        <v>4</v>
      </c>
      <c r="E100" s="48">
        <v>9014</v>
      </c>
      <c r="F100" s="18"/>
      <c r="G100" s="41">
        <v>10000004</v>
      </c>
      <c r="H100" s="34">
        <v>11</v>
      </c>
      <c r="I100" s="34">
        <v>1</v>
      </c>
      <c r="J100" s="34">
        <v>111</v>
      </c>
      <c r="K100" s="34">
        <v>1111</v>
      </c>
      <c r="L100" s="34">
        <v>83944</v>
      </c>
      <c r="M100" s="34">
        <v>16713</v>
      </c>
      <c r="N100" s="34">
        <v>98970</v>
      </c>
      <c r="O100" s="34">
        <v>17080</v>
      </c>
    </row>
    <row r="101" spans="2:15" ht="25.5" customHeight="1">
      <c r="B101" s="36">
        <v>35</v>
      </c>
      <c r="C101" s="36">
        <v>4</v>
      </c>
      <c r="D101" s="32">
        <v>4</v>
      </c>
      <c r="E101" s="48">
        <v>812</v>
      </c>
      <c r="F101" s="18"/>
      <c r="G101" s="41">
        <v>78121</v>
      </c>
      <c r="H101" s="34">
        <v>24</v>
      </c>
      <c r="I101" s="34">
        <v>37</v>
      </c>
      <c r="J101" s="34">
        <v>98</v>
      </c>
      <c r="K101" s="34">
        <v>1</v>
      </c>
      <c r="L101" s="34">
        <v>5936</v>
      </c>
      <c r="M101" s="34">
        <v>17358</v>
      </c>
      <c r="N101" s="34">
        <v>49966</v>
      </c>
      <c r="O101" s="34">
        <v>29730</v>
      </c>
    </row>
    <row r="102" spans="2:15" ht="25.5" customHeight="1">
      <c r="B102" s="36">
        <v>36</v>
      </c>
      <c r="C102" s="36">
        <v>4</v>
      </c>
      <c r="D102" s="32">
        <v>4</v>
      </c>
      <c r="E102" s="48">
        <v>7932</v>
      </c>
      <c r="F102" s="18"/>
      <c r="G102" s="41">
        <v>531444</v>
      </c>
      <c r="H102" s="34">
        <v>52</v>
      </c>
      <c r="I102" s="34">
        <v>1</v>
      </c>
      <c r="J102" s="34">
        <v>67</v>
      </c>
      <c r="K102" s="34">
        <v>33</v>
      </c>
      <c r="L102" s="34">
        <v>88847</v>
      </c>
      <c r="M102" s="34">
        <v>70629</v>
      </c>
      <c r="N102" s="34">
        <v>30831</v>
      </c>
      <c r="O102" s="34">
        <v>435</v>
      </c>
    </row>
    <row r="103" spans="2:15" ht="25.5" customHeight="1">
      <c r="B103" s="36">
        <v>37</v>
      </c>
      <c r="C103" s="36">
        <v>4</v>
      </c>
      <c r="D103" s="32">
        <v>4</v>
      </c>
      <c r="E103" s="48">
        <v>11</v>
      </c>
      <c r="F103" s="18"/>
      <c r="G103" s="41">
        <v>500</v>
      </c>
      <c r="H103" s="34">
        <v>11</v>
      </c>
      <c r="I103" s="34">
        <v>40</v>
      </c>
      <c r="J103" s="34">
        <v>68</v>
      </c>
      <c r="K103" s="34">
        <v>1</v>
      </c>
      <c r="L103" s="34">
        <v>24257</v>
      </c>
      <c r="M103" s="34">
        <v>73393</v>
      </c>
      <c r="N103" s="34">
        <v>52644</v>
      </c>
      <c r="O103" s="34">
        <v>64319</v>
      </c>
    </row>
    <row r="104" spans="2:15" ht="25.5" customHeight="1">
      <c r="B104" s="36">
        <v>38</v>
      </c>
      <c r="C104" s="36">
        <v>4</v>
      </c>
      <c r="D104" s="32">
        <v>4</v>
      </c>
      <c r="E104" s="48">
        <v>805</v>
      </c>
      <c r="F104" s="18"/>
      <c r="G104" s="41">
        <v>10077691</v>
      </c>
      <c r="H104" s="34">
        <v>100000</v>
      </c>
      <c r="I104" s="34">
        <v>1</v>
      </c>
      <c r="J104" s="34">
        <v>1000</v>
      </c>
      <c r="K104" s="34">
        <v>10000</v>
      </c>
      <c r="L104" s="34">
        <v>77293</v>
      </c>
      <c r="M104" s="34">
        <v>92492</v>
      </c>
      <c r="N104" s="34">
        <v>703</v>
      </c>
      <c r="O104" s="34">
        <v>48820</v>
      </c>
    </row>
    <row r="105" spans="2:15" ht="25.5" customHeight="1">
      <c r="B105" s="36">
        <v>39</v>
      </c>
      <c r="C105" s="36">
        <v>4</v>
      </c>
      <c r="D105" s="32">
        <v>4</v>
      </c>
      <c r="E105" s="48">
        <v>43</v>
      </c>
      <c r="F105" s="18"/>
      <c r="G105" s="41">
        <v>2403</v>
      </c>
      <c r="H105" s="34">
        <v>1</v>
      </c>
      <c r="I105" s="34">
        <v>47</v>
      </c>
      <c r="J105" s="34">
        <v>51</v>
      </c>
      <c r="K105" s="34">
        <v>56</v>
      </c>
      <c r="L105" s="34">
        <v>47469</v>
      </c>
      <c r="M105" s="34">
        <v>45472</v>
      </c>
      <c r="N105" s="34">
        <v>36887</v>
      </c>
      <c r="O105" s="34">
        <v>86496</v>
      </c>
    </row>
    <row r="106" spans="2:15" ht="25.5" customHeight="1">
      <c r="B106" s="36">
        <v>40</v>
      </c>
      <c r="C106" s="36">
        <v>4</v>
      </c>
      <c r="D106" s="32">
        <v>4</v>
      </c>
      <c r="E106" s="48">
        <v>48328</v>
      </c>
      <c r="F106" s="18"/>
      <c r="G106" s="41">
        <v>4782966</v>
      </c>
      <c r="H106" s="34">
        <v>57</v>
      </c>
      <c r="I106" s="34">
        <v>1</v>
      </c>
      <c r="J106" s="34">
        <v>99</v>
      </c>
      <c r="K106" s="34">
        <v>63</v>
      </c>
      <c r="L106" s="34">
        <v>91228</v>
      </c>
      <c r="M106" s="34">
        <v>79883</v>
      </c>
      <c r="N106" s="34">
        <v>90219</v>
      </c>
      <c r="O106" s="34">
        <v>34848</v>
      </c>
    </row>
    <row r="107" spans="2:15" ht="15" customHeight="1">
      <c r="H107" s="37"/>
      <c r="I107" s="37"/>
      <c r="J107" s="49"/>
      <c r="K107" s="49"/>
      <c r="L107" s="22"/>
      <c r="M107" s="22"/>
      <c r="N107" s="22"/>
      <c r="O107" s="22"/>
    </row>
    <row r="108" spans="2:15" ht="15" customHeight="1" thickBot="1"/>
    <row r="109" spans="2:15" ht="24.75" customHeight="1" thickBot="1">
      <c r="B109" s="40" t="s">
        <v>27</v>
      </c>
      <c r="C109" s="28" t="s">
        <v>28</v>
      </c>
      <c r="D109" s="29"/>
    </row>
    <row r="110" spans="2:15" ht="14.7" customHeight="1">
      <c r="I110" s="4"/>
    </row>
    <row r="111" spans="2:15" ht="14.7" customHeight="1">
      <c r="B111" s="5" t="s">
        <v>82</v>
      </c>
      <c r="I111" s="4"/>
    </row>
    <row r="112" spans="2:15" ht="14.7" customHeight="1">
      <c r="B112" s="5" t="s">
        <v>136</v>
      </c>
      <c r="I112" s="42"/>
    </row>
    <row r="113" spans="2:8" ht="14.7" customHeight="1">
      <c r="B113" s="5" t="s">
        <v>200</v>
      </c>
    </row>
    <row r="114" spans="2:8" ht="14.7" customHeight="1">
      <c r="B114" s="5"/>
      <c r="C114" s="4" t="s">
        <v>84</v>
      </c>
    </row>
    <row r="115" spans="2:8" ht="14.7" customHeight="1">
      <c r="B115" s="5"/>
      <c r="C115" s="4" t="s">
        <v>83</v>
      </c>
    </row>
    <row r="116" spans="2:8" ht="14.7" customHeight="1">
      <c r="B116" s="5"/>
      <c r="C116" s="4" t="s">
        <v>85</v>
      </c>
    </row>
    <row r="117" spans="2:8" ht="15" thickBot="1">
      <c r="B117" s="5"/>
      <c r="G117" s="2"/>
      <c r="H117" s="2"/>
    </row>
    <row r="118" spans="2:8" ht="25.5" customHeight="1" thickBot="1">
      <c r="B118" s="9" t="s">
        <v>3</v>
      </c>
      <c r="C118" s="9" t="s">
        <v>15</v>
      </c>
      <c r="D118" s="9" t="s">
        <v>5</v>
      </c>
      <c r="E118" s="9" t="s">
        <v>6</v>
      </c>
      <c r="G118" s="9" t="s">
        <v>16</v>
      </c>
      <c r="H118" s="9" t="s">
        <v>29</v>
      </c>
    </row>
    <row r="119" spans="2:8" ht="15" customHeight="1">
      <c r="B119" s="1"/>
      <c r="C119" s="1"/>
      <c r="D119" s="1"/>
      <c r="E119" s="1"/>
      <c r="G119" s="1"/>
    </row>
    <row r="120" spans="2:8" ht="25.5" customHeight="1">
      <c r="B120" s="30" t="s">
        <v>90</v>
      </c>
      <c r="C120" s="31">
        <v>5</v>
      </c>
      <c r="D120" s="32">
        <v>0</v>
      </c>
      <c r="E120" s="33" t="s">
        <v>94</v>
      </c>
      <c r="F120" s="18"/>
      <c r="G120" s="34">
        <v>2203</v>
      </c>
      <c r="H120" s="34">
        <v>2</v>
      </c>
    </row>
    <row r="121" spans="2:8" ht="15" customHeight="1">
      <c r="B121" s="1"/>
      <c r="C121" s="1"/>
      <c r="D121" s="1"/>
      <c r="E121" s="43"/>
    </row>
    <row r="122" spans="2:8" ht="25.5" customHeight="1">
      <c r="B122" s="36">
        <v>41</v>
      </c>
      <c r="C122" s="36">
        <v>5</v>
      </c>
      <c r="D122" s="32">
        <v>5</v>
      </c>
      <c r="E122" s="33" t="s">
        <v>95</v>
      </c>
      <c r="F122" s="18"/>
      <c r="G122" s="34">
        <v>160262</v>
      </c>
      <c r="H122" s="34">
        <v>1</v>
      </c>
    </row>
    <row r="123" spans="2:8" ht="25.5" customHeight="1">
      <c r="B123" s="36">
        <v>42</v>
      </c>
      <c r="C123" s="36">
        <v>5</v>
      </c>
      <c r="D123" s="32">
        <v>5</v>
      </c>
      <c r="E123" s="33" t="s">
        <v>96</v>
      </c>
      <c r="F123" s="18"/>
      <c r="G123" s="34">
        <v>77716</v>
      </c>
      <c r="H123" s="34">
        <v>4</v>
      </c>
    </row>
    <row r="124" spans="2:8" ht="25.5" customHeight="1">
      <c r="B124" s="36">
        <v>43</v>
      </c>
      <c r="C124" s="36">
        <v>5</v>
      </c>
      <c r="D124" s="32">
        <v>5</v>
      </c>
      <c r="E124" s="33" t="s">
        <v>97</v>
      </c>
      <c r="F124" s="18"/>
      <c r="G124" s="34">
        <v>12345678</v>
      </c>
      <c r="H124" s="34">
        <v>10</v>
      </c>
    </row>
    <row r="125" spans="2:8" ht="25.5" customHeight="1">
      <c r="B125" s="36">
        <v>44</v>
      </c>
      <c r="C125" s="36">
        <v>5</v>
      </c>
      <c r="D125" s="32">
        <v>5</v>
      </c>
      <c r="E125" s="33" t="s">
        <v>98</v>
      </c>
      <c r="F125" s="18"/>
      <c r="G125" s="34">
        <v>10000004</v>
      </c>
      <c r="H125" s="34">
        <v>3</v>
      </c>
    </row>
    <row r="126" spans="2:8" ht="25.5" customHeight="1">
      <c r="B126" s="36">
        <v>45</v>
      </c>
      <c r="C126" s="36">
        <v>5</v>
      </c>
      <c r="D126" s="32">
        <v>5</v>
      </c>
      <c r="E126" s="33" t="s">
        <v>99</v>
      </c>
      <c r="F126" s="18"/>
      <c r="G126" s="34">
        <v>78121</v>
      </c>
      <c r="H126" s="34">
        <v>6</v>
      </c>
    </row>
    <row r="127" spans="2:8" ht="25.5" customHeight="1">
      <c r="B127" s="36">
        <v>46</v>
      </c>
      <c r="C127" s="36">
        <v>5</v>
      </c>
      <c r="D127" s="32">
        <v>5</v>
      </c>
      <c r="E127" s="33" t="s">
        <v>100</v>
      </c>
      <c r="F127" s="18"/>
      <c r="G127" s="34">
        <v>531444</v>
      </c>
      <c r="H127" s="34">
        <v>4</v>
      </c>
    </row>
    <row r="128" spans="2:8" ht="25.5" customHeight="1">
      <c r="B128" s="36">
        <v>47</v>
      </c>
      <c r="C128" s="36">
        <v>5</v>
      </c>
      <c r="D128" s="32">
        <v>5</v>
      </c>
      <c r="E128" s="33" t="s">
        <v>101</v>
      </c>
      <c r="F128" s="18"/>
      <c r="G128" s="34">
        <v>50035</v>
      </c>
      <c r="H128" s="34">
        <v>7</v>
      </c>
    </row>
    <row r="129" spans="2:9" ht="25.5" customHeight="1">
      <c r="B129" s="36">
        <v>48</v>
      </c>
      <c r="C129" s="36">
        <v>5</v>
      </c>
      <c r="D129" s="32">
        <v>5</v>
      </c>
      <c r="E129" s="33" t="s">
        <v>102</v>
      </c>
      <c r="F129" s="18"/>
      <c r="G129" s="34">
        <v>10077691</v>
      </c>
      <c r="H129" s="34">
        <v>6</v>
      </c>
    </row>
    <row r="130" spans="2:9" ht="25.5" customHeight="1">
      <c r="B130" s="36">
        <v>49</v>
      </c>
      <c r="C130" s="36">
        <v>5</v>
      </c>
      <c r="D130" s="32">
        <v>5</v>
      </c>
      <c r="E130" s="33" t="s">
        <v>103</v>
      </c>
      <c r="F130" s="18"/>
      <c r="G130" s="34">
        <v>24034</v>
      </c>
      <c r="H130" s="34">
        <v>6</v>
      </c>
    </row>
    <row r="131" spans="2:9" ht="25.5" customHeight="1">
      <c r="B131" s="36">
        <v>50</v>
      </c>
      <c r="C131" s="36">
        <v>5</v>
      </c>
      <c r="D131" s="32">
        <v>5</v>
      </c>
      <c r="E131" s="33" t="s">
        <v>104</v>
      </c>
      <c r="F131" s="18"/>
      <c r="G131" s="34">
        <v>4782966</v>
      </c>
      <c r="H131" s="34">
        <v>3</v>
      </c>
    </row>
    <row r="132" spans="2:9" ht="15" customHeight="1">
      <c r="G132" s="6"/>
      <c r="H132" s="4"/>
    </row>
    <row r="133" spans="2:9" ht="15" customHeight="1" thickBot="1"/>
    <row r="134" spans="2:9" ht="24.75" customHeight="1" thickBot="1">
      <c r="B134" s="40" t="s">
        <v>30</v>
      </c>
      <c r="C134" s="28" t="s">
        <v>31</v>
      </c>
      <c r="D134" s="29"/>
    </row>
    <row r="135" spans="2:9" ht="14.7" customHeight="1"/>
    <row r="136" spans="2:9" ht="14.7" customHeight="1">
      <c r="B136" s="5" t="s">
        <v>86</v>
      </c>
    </row>
    <row r="137" spans="2:9" ht="14.7" customHeight="1">
      <c r="B137" s="5" t="s">
        <v>87</v>
      </c>
    </row>
    <row r="138" spans="2:9" ht="14.7" customHeight="1">
      <c r="B138" s="5" t="s">
        <v>202</v>
      </c>
    </row>
    <row r="139" spans="2:9" ht="14.7" customHeight="1">
      <c r="B139" s="5"/>
      <c r="C139" s="4" t="s">
        <v>205</v>
      </c>
    </row>
    <row r="140" spans="2:9" ht="14.7" customHeight="1" thickBot="1">
      <c r="B140" s="5"/>
      <c r="C140" s="4"/>
    </row>
    <row r="141" spans="2:9" ht="25.5" customHeight="1" thickBot="1">
      <c r="B141" s="9" t="s">
        <v>3</v>
      </c>
      <c r="C141" s="9" t="s">
        <v>15</v>
      </c>
      <c r="D141" s="9" t="s">
        <v>5</v>
      </c>
      <c r="E141" s="9" t="s">
        <v>6</v>
      </c>
      <c r="G141" s="9" t="s">
        <v>16</v>
      </c>
      <c r="H141" s="9" t="s">
        <v>32</v>
      </c>
      <c r="I141" s="9" t="s">
        <v>204</v>
      </c>
    </row>
    <row r="142" spans="2:9" ht="15" customHeight="1">
      <c r="B142" s="1"/>
      <c r="C142" s="1"/>
      <c r="D142" s="1"/>
      <c r="E142" s="1"/>
      <c r="G142" s="1"/>
      <c r="H142" s="1"/>
    </row>
    <row r="143" spans="2:9" ht="25.5" customHeight="1">
      <c r="B143" s="30" t="s">
        <v>89</v>
      </c>
      <c r="C143" s="31">
        <v>6</v>
      </c>
      <c r="D143" s="32">
        <v>0</v>
      </c>
      <c r="E143" s="33" t="s">
        <v>88</v>
      </c>
      <c r="F143" s="18"/>
      <c r="G143" s="34">
        <v>2203</v>
      </c>
      <c r="H143" s="34">
        <v>1</v>
      </c>
      <c r="I143" s="34">
        <v>1</v>
      </c>
    </row>
    <row r="145" spans="2:9" ht="25.5" customHeight="1">
      <c r="B145" s="36">
        <v>51</v>
      </c>
      <c r="C145" s="31">
        <v>6</v>
      </c>
      <c r="D145" s="32">
        <v>6</v>
      </c>
      <c r="E145" s="33" t="s">
        <v>95</v>
      </c>
      <c r="F145" s="18"/>
      <c r="G145" s="34">
        <v>160262</v>
      </c>
      <c r="H145" s="34">
        <v>1</v>
      </c>
      <c r="I145" s="34">
        <v>2</v>
      </c>
    </row>
    <row r="146" spans="2:9" ht="25.5" customHeight="1">
      <c r="B146" s="36">
        <v>52</v>
      </c>
      <c r="C146" s="31">
        <v>6</v>
      </c>
      <c r="D146" s="32">
        <v>6</v>
      </c>
      <c r="E146" s="33" t="s">
        <v>105</v>
      </c>
      <c r="F146" s="18"/>
      <c r="G146" s="34">
        <v>77716</v>
      </c>
      <c r="H146" s="34">
        <v>1</v>
      </c>
      <c r="I146" s="34">
        <v>3</v>
      </c>
    </row>
    <row r="147" spans="2:9" ht="25.5" customHeight="1">
      <c r="B147" s="36">
        <v>53</v>
      </c>
      <c r="C147" s="31">
        <v>6</v>
      </c>
      <c r="D147" s="32">
        <v>6</v>
      </c>
      <c r="E147" s="33" t="s">
        <v>106</v>
      </c>
      <c r="F147" s="18"/>
      <c r="G147" s="34">
        <v>12345678</v>
      </c>
      <c r="H147" s="34">
        <v>1</v>
      </c>
      <c r="I147" s="34">
        <v>4</v>
      </c>
    </row>
    <row r="148" spans="2:9" ht="25.5" customHeight="1">
      <c r="B148" s="36">
        <v>54</v>
      </c>
      <c r="C148" s="31">
        <v>6</v>
      </c>
      <c r="D148" s="32">
        <v>6</v>
      </c>
      <c r="E148" s="33" t="s">
        <v>107</v>
      </c>
      <c r="F148" s="18"/>
      <c r="G148" s="34">
        <v>10000004</v>
      </c>
      <c r="H148" s="34">
        <v>1</v>
      </c>
      <c r="I148" s="34">
        <v>5</v>
      </c>
    </row>
    <row r="149" spans="2:9" ht="25.5" customHeight="1">
      <c r="B149" s="36">
        <v>55</v>
      </c>
      <c r="C149" s="31">
        <v>6</v>
      </c>
      <c r="D149" s="32">
        <v>6</v>
      </c>
      <c r="E149" s="33" t="s">
        <v>108</v>
      </c>
      <c r="F149" s="18"/>
      <c r="G149" s="34">
        <v>78121</v>
      </c>
      <c r="H149" s="34">
        <v>1</v>
      </c>
      <c r="I149" s="34">
        <v>6</v>
      </c>
    </row>
    <row r="150" spans="2:9" ht="25.5" customHeight="1">
      <c r="B150" s="36">
        <v>56</v>
      </c>
      <c r="C150" s="31">
        <v>6</v>
      </c>
      <c r="D150" s="32">
        <v>6</v>
      </c>
      <c r="E150" s="33" t="s">
        <v>109</v>
      </c>
      <c r="F150" s="18"/>
      <c r="G150" s="34">
        <v>531444</v>
      </c>
      <c r="H150" s="34">
        <v>1</v>
      </c>
      <c r="I150" s="34">
        <v>7</v>
      </c>
    </row>
    <row r="151" spans="2:9" ht="25.5" customHeight="1">
      <c r="B151" s="36">
        <v>57</v>
      </c>
      <c r="C151" s="31">
        <v>6</v>
      </c>
      <c r="D151" s="32">
        <v>6</v>
      </c>
      <c r="E151" s="33" t="s">
        <v>110</v>
      </c>
      <c r="F151" s="18"/>
      <c r="G151" s="34">
        <v>50035</v>
      </c>
      <c r="H151" s="34">
        <v>2</v>
      </c>
      <c r="I151" s="34">
        <v>1</v>
      </c>
    </row>
    <row r="152" spans="2:9" ht="25.5" customHeight="1">
      <c r="B152" s="36">
        <v>58</v>
      </c>
      <c r="C152" s="31">
        <v>6</v>
      </c>
      <c r="D152" s="32">
        <v>6</v>
      </c>
      <c r="E152" s="33" t="s">
        <v>111</v>
      </c>
      <c r="F152" s="18"/>
      <c r="G152" s="34">
        <v>10077691</v>
      </c>
      <c r="H152" s="34">
        <v>2</v>
      </c>
      <c r="I152" s="34">
        <v>2</v>
      </c>
    </row>
    <row r="153" spans="2:9" ht="25.5" customHeight="1">
      <c r="B153" s="36">
        <v>59</v>
      </c>
      <c r="C153" s="31">
        <v>6</v>
      </c>
      <c r="D153" s="32">
        <v>6</v>
      </c>
      <c r="E153" s="33" t="s">
        <v>112</v>
      </c>
      <c r="F153" s="18"/>
      <c r="G153" s="34">
        <v>24034</v>
      </c>
      <c r="H153" s="34">
        <v>2</v>
      </c>
      <c r="I153" s="34">
        <v>3</v>
      </c>
    </row>
    <row r="154" spans="2:9" ht="25.5" customHeight="1">
      <c r="B154" s="36">
        <v>60</v>
      </c>
      <c r="C154" s="31">
        <v>6</v>
      </c>
      <c r="D154" s="32">
        <v>6</v>
      </c>
      <c r="E154" s="33" t="s">
        <v>113</v>
      </c>
      <c r="F154" s="18"/>
      <c r="G154" s="34">
        <v>12456924</v>
      </c>
      <c r="H154" s="34">
        <v>2</v>
      </c>
      <c r="I154" s="34">
        <v>4</v>
      </c>
    </row>
    <row r="155" spans="2:9" ht="25.5" customHeight="1">
      <c r="B155" s="36">
        <v>61</v>
      </c>
      <c r="C155" s="31">
        <v>6</v>
      </c>
      <c r="D155" s="32">
        <v>6</v>
      </c>
      <c r="E155" s="33" t="s">
        <v>114</v>
      </c>
      <c r="F155" s="18"/>
      <c r="G155" s="34">
        <v>7731466</v>
      </c>
      <c r="H155" s="34">
        <v>2</v>
      </c>
      <c r="I155" s="34">
        <v>5</v>
      </c>
    </row>
    <row r="156" spans="2:9" ht="25.5" customHeight="1">
      <c r="B156" s="36">
        <v>62</v>
      </c>
      <c r="C156" s="31">
        <v>6</v>
      </c>
      <c r="D156" s="32">
        <v>6</v>
      </c>
      <c r="E156" s="33" t="s">
        <v>115</v>
      </c>
      <c r="F156" s="18"/>
      <c r="G156" s="34">
        <v>2857430</v>
      </c>
      <c r="H156" s="34">
        <v>2</v>
      </c>
      <c r="I156" s="34">
        <v>6</v>
      </c>
    </row>
    <row r="157" spans="2:9" ht="25.5" customHeight="1">
      <c r="B157" s="36">
        <v>63</v>
      </c>
      <c r="C157" s="31">
        <v>6</v>
      </c>
      <c r="D157" s="32">
        <v>6</v>
      </c>
      <c r="E157" s="33" t="s">
        <v>116</v>
      </c>
      <c r="F157" s="18"/>
      <c r="G157" s="34">
        <v>6711262</v>
      </c>
      <c r="H157" s="34">
        <v>2</v>
      </c>
      <c r="I157" s="34">
        <v>7</v>
      </c>
    </row>
    <row r="158" spans="2:9" ht="25.5" customHeight="1">
      <c r="B158" s="36">
        <v>64</v>
      </c>
      <c r="C158" s="31">
        <v>6</v>
      </c>
      <c r="D158" s="32">
        <v>6</v>
      </c>
      <c r="E158" s="33" t="s">
        <v>117</v>
      </c>
      <c r="F158" s="18"/>
      <c r="G158" s="34">
        <v>10494009</v>
      </c>
      <c r="H158" s="34">
        <v>3</v>
      </c>
      <c r="I158" s="34">
        <v>1</v>
      </c>
    </row>
    <row r="159" spans="2:9" ht="25.5" customHeight="1">
      <c r="B159" s="36">
        <v>65</v>
      </c>
      <c r="C159" s="31">
        <v>6</v>
      </c>
      <c r="D159" s="32">
        <v>6</v>
      </c>
      <c r="E159" s="33" t="s">
        <v>118</v>
      </c>
      <c r="F159" s="18"/>
      <c r="G159" s="34">
        <v>598202</v>
      </c>
      <c r="H159" s="34">
        <v>3</v>
      </c>
      <c r="I159" s="34">
        <v>2</v>
      </c>
    </row>
    <row r="160" spans="2:9" ht="25.5" customHeight="1">
      <c r="B160" s="36">
        <v>66</v>
      </c>
      <c r="C160" s="31">
        <v>6</v>
      </c>
      <c r="D160" s="32">
        <v>6</v>
      </c>
      <c r="E160" s="33" t="s">
        <v>119</v>
      </c>
      <c r="F160" s="18"/>
      <c r="G160" s="34">
        <v>4258646</v>
      </c>
      <c r="H160" s="34">
        <v>3</v>
      </c>
      <c r="I160" s="34">
        <v>3</v>
      </c>
    </row>
    <row r="161" spans="2:9" ht="25.5" customHeight="1">
      <c r="B161" s="36">
        <v>67</v>
      </c>
      <c r="C161" s="31">
        <v>6</v>
      </c>
      <c r="D161" s="32">
        <v>6</v>
      </c>
      <c r="E161" s="33" t="s">
        <v>120</v>
      </c>
      <c r="F161" s="18"/>
      <c r="G161" s="34">
        <v>6639832</v>
      </c>
      <c r="H161" s="34">
        <v>3</v>
      </c>
      <c r="I161" s="34">
        <v>4</v>
      </c>
    </row>
    <row r="162" spans="2:9" ht="25.5" customHeight="1">
      <c r="B162" s="36">
        <v>68</v>
      </c>
      <c r="C162" s="31">
        <v>6</v>
      </c>
      <c r="D162" s="32">
        <v>6</v>
      </c>
      <c r="E162" s="33" t="s">
        <v>121</v>
      </c>
      <c r="F162" s="18"/>
      <c r="G162" s="34">
        <v>11776129</v>
      </c>
      <c r="H162" s="34">
        <v>3</v>
      </c>
      <c r="I162" s="34">
        <v>5</v>
      </c>
    </row>
    <row r="163" spans="2:9" ht="25.5" customHeight="1">
      <c r="B163" s="36">
        <v>69</v>
      </c>
      <c r="C163" s="31">
        <v>6</v>
      </c>
      <c r="D163" s="32">
        <v>6</v>
      </c>
      <c r="E163" s="33" t="s">
        <v>122</v>
      </c>
      <c r="F163" s="18"/>
      <c r="G163" s="34">
        <v>1094201</v>
      </c>
      <c r="H163" s="34">
        <v>3</v>
      </c>
      <c r="I163" s="34">
        <v>6</v>
      </c>
    </row>
    <row r="164" spans="2:9" ht="25.5" customHeight="1">
      <c r="B164" s="36">
        <v>70</v>
      </c>
      <c r="C164" s="31">
        <v>6</v>
      </c>
      <c r="D164" s="32">
        <v>6</v>
      </c>
      <c r="E164" s="33" t="s">
        <v>123</v>
      </c>
      <c r="F164" s="18"/>
      <c r="G164" s="34">
        <v>3421594</v>
      </c>
      <c r="H164" s="34">
        <v>3</v>
      </c>
      <c r="I164" s="34">
        <v>7</v>
      </c>
    </row>
  </sheetData>
  <mergeCells count="11">
    <mergeCell ref="G12:K12"/>
    <mergeCell ref="B2:K2"/>
    <mergeCell ref="B4:K4"/>
    <mergeCell ref="B5:K5"/>
    <mergeCell ref="B6:K6"/>
    <mergeCell ref="G11:K11"/>
    <mergeCell ref="G13:K13"/>
    <mergeCell ref="G14:K14"/>
    <mergeCell ref="H70:K70"/>
    <mergeCell ref="H93:K93"/>
    <mergeCell ref="L93:O93"/>
  </mergeCells>
  <pageMargins left="0.7" right="0.7" top="0.78740157499999996" bottom="0.78740157499999996" header="0.3" footer="0.3"/>
  <extLst>
    <ext xmlns:x14="http://schemas.microsoft.com/office/spreadsheetml/2009/9/main" uri="{78C0D931-6437-407d-A8EE-F0AAD7539E65}">
      <x14:conditionalFormattings>
        <x14:conditionalFormatting xmlns:xm="http://schemas.microsoft.com/office/excel/2006/main">
          <x14:cfRule type="iconSet" priority="1" id="{D07E9D1E-49CD-42DD-8880-FF244D3B84D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xm:sqref>
        </x14:conditionalFormatting>
        <x14:conditionalFormatting xmlns:xm="http://schemas.microsoft.com/office/excel/2006/main">
          <x14:cfRule type="iconSet" priority="26" id="{F6EA127F-14D9-40BD-92EB-04DC69A8A99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7" id="{9C46A259-8689-41CA-91C2-B63649B326F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4" id="{0F65E59F-4CDB-4A38-B462-530D9ED221F2}">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5" id="{399E92FE-C11F-4DE9-9413-B0D85E81A6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F26</xm:sqref>
        </x14:conditionalFormatting>
        <x14:conditionalFormatting xmlns:xm="http://schemas.microsoft.com/office/excel/2006/main">
          <x14:cfRule type="iconSet" priority="16" id="{C0F6F413-9232-47C1-A067-B37775F4DC78}">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7" id="{CB7305A5-B440-42D2-8850-0C067805A71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F28:F37</xm:sqref>
        </x14:conditionalFormatting>
        <x14:conditionalFormatting xmlns:xm="http://schemas.microsoft.com/office/excel/2006/main">
          <x14:cfRule type="iconSet" priority="12" id="{3C922227-C82F-45FA-B3C5-ADE034FBEAC0}">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3" id="{EA3B1D07-A7D8-4B23-AE04-F072225981D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xm:sqref>
        </x14:conditionalFormatting>
        <x14:conditionalFormatting xmlns:xm="http://schemas.microsoft.com/office/excel/2006/main">
          <x14:cfRule type="iconSet" priority="18" id="{0077A41B-740F-425C-B7A6-DA16866361C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9" id="{3F2FAA8A-3495-4D26-93E6-657D125775C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F51:F60</xm:sqref>
        </x14:conditionalFormatting>
        <x14:conditionalFormatting xmlns:xm="http://schemas.microsoft.com/office/excel/2006/main">
          <x14:cfRule type="iconSet" priority="10" id="{4845A34F-53E2-4B63-A6A4-E2DCCBF56D4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11" id="{29DB1B75-3D48-4A1A-BECA-32C66BF41D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F72</xm:sqref>
        </x14:conditionalFormatting>
        <x14:conditionalFormatting xmlns:xm="http://schemas.microsoft.com/office/excel/2006/main">
          <x14:cfRule type="iconSet" priority="20" id="{05F83391-4274-446F-8D90-C70DAF5E2F55}">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1" id="{B8735C84-9920-4915-B5D7-19D455DE118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F74:F83</xm:sqref>
        </x14:conditionalFormatting>
        <x14:conditionalFormatting xmlns:xm="http://schemas.microsoft.com/office/excel/2006/main">
          <x14:cfRule type="iconSet" priority="8" id="{BB38B89B-B8B2-4255-BFE6-B20A6A3AFFC6}">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9" id="{A26BB6FA-8E47-4B0A-B25D-80775046526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F95</xm:sqref>
        </x14:conditionalFormatting>
        <x14:conditionalFormatting xmlns:xm="http://schemas.microsoft.com/office/excel/2006/main">
          <x14:cfRule type="iconSet" priority="22" id="{3AC47775-920F-49FD-9FBB-A256455DF5B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3" id="{51ABB02D-72B2-43B0-8416-FDA33902F6E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F97:F131</xm:sqref>
        </x14:conditionalFormatting>
        <x14:conditionalFormatting xmlns:xm="http://schemas.microsoft.com/office/excel/2006/main">
          <x14:cfRule type="iconSet" priority="2" id="{B1898E76-8CB5-4888-AD29-A3E4286EC379}">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3" id="{0B60F5C6-29BB-4EE9-A2C9-5D02589F28B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xm:sqref>
        </x14:conditionalFormatting>
        <x14:conditionalFormatting xmlns:xm="http://schemas.microsoft.com/office/excel/2006/main">
          <x14:cfRule type="iconSet" priority="4" id="{CF445A79-175D-4349-AABA-1C52FDEE2B6E}">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5" id="{2B9C451A-F697-451C-AA1E-D4D58CC3E49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F122:F131</xm:sqref>
        </x14:conditionalFormatting>
        <x14:conditionalFormatting xmlns:xm="http://schemas.microsoft.com/office/excel/2006/main">
          <x14:cfRule type="iconSet" priority="6" id="{E80CF417-778B-4D21-BDEC-FC4F3C7010F4}">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7" id="{6B277A82-F5F4-48DD-9F5D-8F02BFBD902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24" id="{81486B2A-34D7-45FC-86DA-42F31D5F7013}">
            <x14:iconSet iconSet="3Symbols" showValue="0" custom="1">
              <x14:cfvo type="percent">
                <xm:f>0</xm:f>
              </x14:cfvo>
              <x14:cfvo type="num">
                <xm:f>0</xm:f>
              </x14:cfvo>
              <x14:cfvo type="num">
                <xm:f>1</xm:f>
              </x14:cfvo>
              <x14:cfIcon iconSet="3Symbols" iconId="0"/>
              <x14:cfIcon iconSet="4RedToBlack" iconId="1"/>
              <x14:cfIcon iconSet="3Symbols" iconId="2"/>
            </x14:iconSet>
          </x14:cfRule>
          <x14:cfRule type="iconSet" priority="25" id="{4AD6A2DE-54BC-4EF4-9341-10D26EF15F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F145:F164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1D1EF-0DAC-4349-8885-410BD14E743A}">
  <sheetPr codeName="Tabelle3"/>
  <dimension ref="A1:P23"/>
  <sheetViews>
    <sheetView zoomScale="70" zoomScaleNormal="70" workbookViewId="0"/>
  </sheetViews>
  <sheetFormatPr defaultColWidth="11.44140625" defaultRowHeight="25.8"/>
  <cols>
    <col min="1" max="1" width="21.109375" style="45" bestFit="1" customWidth="1"/>
    <col min="2" max="2" width="43" style="45" bestFit="1" customWidth="1"/>
    <col min="3" max="3" width="15.44140625" style="45" bestFit="1" customWidth="1"/>
    <col min="4" max="4" width="27.6640625" style="45" bestFit="1" customWidth="1"/>
    <col min="5" max="5" width="15.44140625" style="45" bestFit="1" customWidth="1"/>
    <col min="6" max="6" width="27.6640625" style="45" bestFit="1" customWidth="1"/>
    <col min="7" max="7" width="15.44140625" style="45" bestFit="1" customWidth="1"/>
    <col min="8" max="8" width="27.6640625" style="45" bestFit="1" customWidth="1"/>
    <col min="9" max="9" width="15.44140625" style="45" bestFit="1" customWidth="1"/>
    <col min="10" max="10" width="27.6640625" style="45" bestFit="1" customWidth="1"/>
    <col min="11" max="11" width="15.44140625" style="45" bestFit="1" customWidth="1"/>
    <col min="12" max="12" width="27.6640625" style="45" bestFit="1" customWidth="1"/>
    <col min="13" max="13" width="15.44140625" style="45" bestFit="1" customWidth="1"/>
    <col min="14" max="14" width="27.6640625" style="45" bestFit="1" customWidth="1"/>
    <col min="15" max="15" width="15.44140625" style="45" bestFit="1" customWidth="1"/>
    <col min="16" max="16" width="27.6640625" style="45" bestFit="1" customWidth="1"/>
    <col min="17" max="17" width="16" style="45" bestFit="1" customWidth="1"/>
    <col min="18" max="18" width="37.44140625" style="45" customWidth="1"/>
    <col min="19" max="19" width="40.109375" style="45" customWidth="1"/>
    <col min="20" max="20" width="24.44140625" style="45" bestFit="1" customWidth="1"/>
    <col min="21" max="21" width="11.44140625" style="45"/>
    <col min="22" max="22" width="14" style="45" bestFit="1" customWidth="1"/>
    <col min="23" max="23" width="11.44140625" style="45"/>
    <col min="24" max="24" width="24.33203125" style="45" bestFit="1" customWidth="1"/>
    <col min="25" max="16384" width="11.44140625" style="45"/>
  </cols>
  <sheetData>
    <row r="1" spans="1:16">
      <c r="A1" s="53" t="str">
        <f>_xlfn.TRANSLATE(A2,,"en")</f>
        <v>Level</v>
      </c>
      <c r="B1" s="53" t="str">
        <f t="shared" ref="B1" si="0">_xlfn.TRANSLATE(B2,,"en")</f>
        <v>Bank</v>
      </c>
      <c r="C1" s="53" t="s">
        <v>185</v>
      </c>
      <c r="D1" s="53" t="s">
        <v>192</v>
      </c>
      <c r="E1" s="53" t="s">
        <v>186</v>
      </c>
      <c r="F1" s="53" t="s">
        <v>193</v>
      </c>
      <c r="G1" s="53" t="s">
        <v>187</v>
      </c>
      <c r="H1" s="53" t="s">
        <v>194</v>
      </c>
      <c r="I1" s="53" t="s">
        <v>188</v>
      </c>
      <c r="J1" s="53" t="s">
        <v>195</v>
      </c>
      <c r="K1" s="53" t="s">
        <v>189</v>
      </c>
      <c r="L1" s="53" t="s">
        <v>196</v>
      </c>
      <c r="M1" s="53" t="s">
        <v>190</v>
      </c>
      <c r="N1" s="53" t="s">
        <v>197</v>
      </c>
      <c r="O1" s="53" t="s">
        <v>191</v>
      </c>
      <c r="P1" s="53" t="s">
        <v>198</v>
      </c>
    </row>
    <row r="2" spans="1:16">
      <c r="A2" s="45" t="s">
        <v>15</v>
      </c>
      <c r="B2" s="45" t="s">
        <v>33</v>
      </c>
      <c r="C2" s="51" t="s">
        <v>34</v>
      </c>
      <c r="D2" s="51" t="s">
        <v>125</v>
      </c>
      <c r="E2" s="45" t="s">
        <v>35</v>
      </c>
      <c r="F2" s="45" t="s">
        <v>126</v>
      </c>
      <c r="G2" s="51" t="s">
        <v>36</v>
      </c>
      <c r="H2" s="51" t="s">
        <v>127</v>
      </c>
      <c r="I2" s="45" t="s">
        <v>37</v>
      </c>
      <c r="J2" s="45" t="s">
        <v>128</v>
      </c>
      <c r="K2" s="51" t="s">
        <v>38</v>
      </c>
      <c r="L2" s="51" t="s">
        <v>129</v>
      </c>
      <c r="M2" s="45" t="s">
        <v>39</v>
      </c>
      <c r="N2" s="45" t="s">
        <v>130</v>
      </c>
      <c r="O2" s="51" t="s">
        <v>40</v>
      </c>
      <c r="P2" s="51" t="s">
        <v>131</v>
      </c>
    </row>
    <row r="3" spans="1:16">
      <c r="A3" s="45">
        <v>6</v>
      </c>
      <c r="B3" s="45" t="s">
        <v>41</v>
      </c>
      <c r="C3" s="46">
        <v>100</v>
      </c>
      <c r="D3" s="46">
        <v>100</v>
      </c>
      <c r="E3" s="46">
        <v>50</v>
      </c>
      <c r="F3" s="46">
        <v>100</v>
      </c>
      <c r="G3" s="46">
        <v>20</v>
      </c>
      <c r="H3" s="46">
        <v>100</v>
      </c>
      <c r="I3" s="46">
        <v>10</v>
      </c>
      <c r="J3" s="46">
        <v>100</v>
      </c>
      <c r="K3" s="46">
        <v>5</v>
      </c>
      <c r="L3" s="46">
        <v>100</v>
      </c>
      <c r="M3" s="46">
        <v>2</v>
      </c>
      <c r="N3" s="46">
        <v>100</v>
      </c>
      <c r="O3" s="46">
        <v>1</v>
      </c>
      <c r="P3" s="46">
        <v>100</v>
      </c>
    </row>
    <row r="4" spans="1:16">
      <c r="A4" s="45" t="s">
        <v>42</v>
      </c>
      <c r="B4" s="45" t="s">
        <v>43</v>
      </c>
      <c r="C4" s="46">
        <v>100000</v>
      </c>
      <c r="D4" s="46">
        <v>100</v>
      </c>
      <c r="E4" s="46">
        <v>50000</v>
      </c>
      <c r="F4" s="46">
        <v>100</v>
      </c>
      <c r="G4" s="46">
        <v>20000</v>
      </c>
      <c r="H4" s="46">
        <v>100</v>
      </c>
      <c r="I4" s="46">
        <v>7500</v>
      </c>
      <c r="J4" s="46">
        <v>100</v>
      </c>
      <c r="K4" s="46">
        <v>2250</v>
      </c>
      <c r="L4" s="46">
        <v>100</v>
      </c>
      <c r="M4" s="46">
        <v>25</v>
      </c>
      <c r="N4" s="46">
        <v>100</v>
      </c>
      <c r="O4" s="46">
        <v>1</v>
      </c>
      <c r="P4" s="46">
        <v>100</v>
      </c>
    </row>
    <row r="5" spans="1:16">
      <c r="A5" s="45" t="s">
        <v>42</v>
      </c>
      <c r="B5" s="45" t="s">
        <v>44</v>
      </c>
      <c r="C5" s="46">
        <v>62013</v>
      </c>
      <c r="D5" s="46">
        <v>3584</v>
      </c>
      <c r="E5" s="46">
        <v>12152</v>
      </c>
      <c r="F5" s="46">
        <v>3486</v>
      </c>
      <c r="G5" s="46">
        <v>11241</v>
      </c>
      <c r="H5" s="46">
        <v>2203</v>
      </c>
      <c r="I5" s="46">
        <v>2850</v>
      </c>
      <c r="J5" s="46">
        <v>3599</v>
      </c>
      <c r="K5" s="46">
        <v>100</v>
      </c>
      <c r="L5" s="46">
        <v>3635</v>
      </c>
      <c r="M5" s="46">
        <v>94</v>
      </c>
      <c r="N5" s="46">
        <v>2150</v>
      </c>
      <c r="O5" s="46">
        <v>1</v>
      </c>
      <c r="P5" s="46">
        <v>1337</v>
      </c>
    </row>
    <row r="6" spans="1:16">
      <c r="A6" s="45" t="s">
        <v>42</v>
      </c>
      <c r="B6" s="45" t="s">
        <v>45</v>
      </c>
      <c r="C6" s="46">
        <v>25398</v>
      </c>
      <c r="D6" s="46">
        <v>321</v>
      </c>
      <c r="E6" s="46">
        <v>5414</v>
      </c>
      <c r="F6" s="46">
        <v>3619</v>
      </c>
      <c r="G6" s="46">
        <v>4484</v>
      </c>
      <c r="H6" s="46">
        <v>1231</v>
      </c>
      <c r="I6" s="46">
        <v>3238</v>
      </c>
      <c r="J6" s="46">
        <v>673</v>
      </c>
      <c r="K6" s="46">
        <v>130</v>
      </c>
      <c r="L6" s="46">
        <v>2322</v>
      </c>
      <c r="M6" s="46">
        <v>27</v>
      </c>
      <c r="N6" s="46">
        <v>3235</v>
      </c>
      <c r="O6" s="46">
        <v>1</v>
      </c>
      <c r="P6" s="46">
        <v>3213</v>
      </c>
    </row>
    <row r="7" spans="1:16">
      <c r="A7" s="45" t="s">
        <v>42</v>
      </c>
      <c r="B7" s="45" t="s">
        <v>46</v>
      </c>
      <c r="C7" s="46">
        <v>90046</v>
      </c>
      <c r="D7" s="46">
        <v>4313</v>
      </c>
      <c r="E7" s="46">
        <v>13451</v>
      </c>
      <c r="F7" s="46">
        <v>2305</v>
      </c>
      <c r="G7" s="46">
        <v>9278</v>
      </c>
      <c r="H7" s="46">
        <v>2168</v>
      </c>
      <c r="I7" s="46">
        <v>3209</v>
      </c>
      <c r="J7" s="46">
        <v>119</v>
      </c>
      <c r="K7" s="46">
        <v>137</v>
      </c>
      <c r="L7" s="46">
        <v>296</v>
      </c>
      <c r="M7" s="46">
        <v>59</v>
      </c>
      <c r="N7" s="46">
        <v>3210</v>
      </c>
      <c r="O7" s="46">
        <v>1</v>
      </c>
      <c r="P7" s="46">
        <v>368</v>
      </c>
    </row>
    <row r="8" spans="1:16">
      <c r="A8" s="45" t="s">
        <v>42</v>
      </c>
      <c r="B8" s="45" t="s">
        <v>47</v>
      </c>
      <c r="C8" s="46">
        <v>75462</v>
      </c>
      <c r="D8" s="46">
        <v>972</v>
      </c>
      <c r="E8" s="46">
        <v>24310</v>
      </c>
      <c r="F8" s="46">
        <v>2785</v>
      </c>
      <c r="G8" s="46">
        <v>4822</v>
      </c>
      <c r="H8" s="46">
        <v>1801</v>
      </c>
      <c r="I8" s="46">
        <v>2724</v>
      </c>
      <c r="J8" s="46">
        <v>1256</v>
      </c>
      <c r="K8" s="46">
        <v>199</v>
      </c>
      <c r="L8" s="46">
        <v>3768</v>
      </c>
      <c r="M8" s="46">
        <v>45</v>
      </c>
      <c r="N8" s="46">
        <v>1794</v>
      </c>
      <c r="O8" s="46">
        <v>1</v>
      </c>
      <c r="P8" s="46">
        <v>1318</v>
      </c>
    </row>
    <row r="9" spans="1:16">
      <c r="A9" s="45" t="s">
        <v>42</v>
      </c>
      <c r="B9" s="45" t="s">
        <v>48</v>
      </c>
      <c r="C9" s="46">
        <v>54159</v>
      </c>
      <c r="D9" s="46">
        <v>3698</v>
      </c>
      <c r="E9" s="46">
        <v>12111</v>
      </c>
      <c r="F9" s="46">
        <v>415</v>
      </c>
      <c r="G9" s="46">
        <v>9313</v>
      </c>
      <c r="H9" s="46">
        <v>972</v>
      </c>
      <c r="I9" s="46">
        <v>2427</v>
      </c>
      <c r="J9" s="46">
        <v>3384</v>
      </c>
      <c r="K9" s="46">
        <v>116</v>
      </c>
      <c r="L9" s="46">
        <v>3053</v>
      </c>
      <c r="M9" s="46">
        <v>71</v>
      </c>
      <c r="N9" s="46">
        <v>782</v>
      </c>
      <c r="O9" s="46">
        <v>1</v>
      </c>
      <c r="P9" s="46">
        <v>972</v>
      </c>
    </row>
    <row r="10" spans="1:16">
      <c r="A10" s="45" t="s">
        <v>42</v>
      </c>
      <c r="B10" s="45" t="s">
        <v>49</v>
      </c>
      <c r="C10" s="46">
        <v>39398</v>
      </c>
      <c r="D10" s="46">
        <v>2304</v>
      </c>
      <c r="E10" s="46">
        <v>22222</v>
      </c>
      <c r="F10" s="46">
        <v>1141</v>
      </c>
      <c r="G10" s="46">
        <v>9394</v>
      </c>
      <c r="H10" s="46">
        <v>90</v>
      </c>
      <c r="I10" s="46">
        <v>1469</v>
      </c>
      <c r="J10" s="46">
        <v>1680</v>
      </c>
      <c r="K10" s="46">
        <v>195</v>
      </c>
      <c r="L10" s="46">
        <v>2558</v>
      </c>
      <c r="M10" s="46">
        <v>100</v>
      </c>
      <c r="N10" s="46">
        <v>805</v>
      </c>
      <c r="O10" s="46">
        <v>1</v>
      </c>
      <c r="P10" s="46">
        <v>687</v>
      </c>
    </row>
    <row r="11" spans="1:16">
      <c r="A11" s="45" t="s">
        <v>42</v>
      </c>
      <c r="B11" s="45" t="s">
        <v>50</v>
      </c>
      <c r="C11" s="46">
        <v>83922</v>
      </c>
      <c r="D11" s="46">
        <v>3379</v>
      </c>
      <c r="E11" s="46">
        <v>24169</v>
      </c>
      <c r="F11" s="46">
        <v>205</v>
      </c>
      <c r="G11" s="46">
        <v>4752</v>
      </c>
      <c r="H11" s="46">
        <v>3000</v>
      </c>
      <c r="I11" s="46">
        <v>2784</v>
      </c>
      <c r="J11" s="46">
        <v>2772</v>
      </c>
      <c r="K11" s="46">
        <v>122</v>
      </c>
      <c r="L11" s="46">
        <v>3854</v>
      </c>
      <c r="M11" s="46">
        <v>90</v>
      </c>
      <c r="N11" s="46">
        <v>1092</v>
      </c>
      <c r="O11" s="46">
        <v>1</v>
      </c>
      <c r="P11" s="46">
        <v>3349</v>
      </c>
    </row>
    <row r="12" spans="1:16">
      <c r="A12" s="45" t="s">
        <v>42</v>
      </c>
      <c r="B12" s="45" t="s">
        <v>51</v>
      </c>
      <c r="C12" s="46">
        <v>59042</v>
      </c>
      <c r="D12" s="46">
        <v>2020</v>
      </c>
      <c r="E12" s="46">
        <v>34102</v>
      </c>
      <c r="F12" s="46">
        <v>2393</v>
      </c>
      <c r="G12" s="46">
        <v>7985</v>
      </c>
      <c r="H12" s="46">
        <v>3959</v>
      </c>
      <c r="I12" s="46">
        <v>1213</v>
      </c>
      <c r="J12" s="46">
        <v>3346</v>
      </c>
      <c r="K12" s="46">
        <v>145</v>
      </c>
      <c r="L12" s="46">
        <v>2299</v>
      </c>
      <c r="M12" s="46">
        <v>50</v>
      </c>
      <c r="N12" s="46">
        <v>2887</v>
      </c>
      <c r="O12" s="46">
        <v>1</v>
      </c>
      <c r="P12" s="46">
        <v>3177</v>
      </c>
    </row>
    <row r="13" spans="1:16">
      <c r="A13" s="45" t="s">
        <v>42</v>
      </c>
      <c r="B13" s="45" t="s">
        <v>52</v>
      </c>
      <c r="C13" s="46">
        <v>74884</v>
      </c>
      <c r="D13" s="46">
        <v>715</v>
      </c>
      <c r="E13" s="46">
        <v>32415</v>
      </c>
      <c r="F13" s="46">
        <v>2489</v>
      </c>
      <c r="G13" s="46">
        <v>9040</v>
      </c>
      <c r="H13" s="46">
        <v>2195</v>
      </c>
      <c r="I13" s="46">
        <v>420</v>
      </c>
      <c r="J13" s="46">
        <v>1705</v>
      </c>
      <c r="K13" s="46">
        <v>137</v>
      </c>
      <c r="L13" s="46">
        <v>2262</v>
      </c>
      <c r="M13" s="46">
        <v>42</v>
      </c>
      <c r="N13" s="46">
        <v>459</v>
      </c>
      <c r="O13" s="46">
        <v>1</v>
      </c>
      <c r="P13" s="46">
        <v>3268</v>
      </c>
    </row>
    <row r="14" spans="1:16">
      <c r="A14" s="45" t="s">
        <v>53</v>
      </c>
      <c r="B14" s="45" t="s">
        <v>54</v>
      </c>
      <c r="C14" s="46">
        <v>60402</v>
      </c>
      <c r="D14" s="46">
        <v>16699</v>
      </c>
      <c r="E14" s="46">
        <v>20945</v>
      </c>
      <c r="F14" s="46">
        <v>13293</v>
      </c>
      <c r="G14" s="46">
        <v>8212</v>
      </c>
      <c r="H14" s="46">
        <v>42248</v>
      </c>
      <c r="I14" s="46">
        <v>2531</v>
      </c>
      <c r="J14" s="46">
        <v>69188</v>
      </c>
      <c r="K14" s="46">
        <v>321</v>
      </c>
      <c r="L14" s="46">
        <v>2204</v>
      </c>
      <c r="M14" s="46">
        <v>55</v>
      </c>
      <c r="N14" s="46">
        <v>1510</v>
      </c>
      <c r="O14" s="46">
        <v>1</v>
      </c>
      <c r="P14" s="46">
        <v>1626</v>
      </c>
    </row>
    <row r="15" spans="1:16">
      <c r="A15" s="45" t="s">
        <v>53</v>
      </c>
      <c r="B15" s="45" t="s">
        <v>55</v>
      </c>
      <c r="C15" s="46">
        <v>164283</v>
      </c>
      <c r="D15" s="46">
        <v>144584</v>
      </c>
      <c r="E15" s="46">
        <v>96901</v>
      </c>
      <c r="F15" s="46">
        <v>46925</v>
      </c>
      <c r="G15" s="46">
        <v>9009</v>
      </c>
      <c r="H15" s="46">
        <v>16543</v>
      </c>
      <c r="I15" s="46">
        <v>184</v>
      </c>
      <c r="J15" s="46">
        <v>13794</v>
      </c>
      <c r="K15" s="46">
        <v>88</v>
      </c>
      <c r="L15" s="46">
        <v>3584</v>
      </c>
      <c r="M15" s="46">
        <v>6</v>
      </c>
      <c r="N15" s="46">
        <v>3584</v>
      </c>
      <c r="O15" s="46">
        <v>1</v>
      </c>
      <c r="P15" s="46">
        <v>3584</v>
      </c>
    </row>
    <row r="16" spans="1:16">
      <c r="A16" s="45" t="s">
        <v>53</v>
      </c>
      <c r="B16" s="45" t="s">
        <v>56</v>
      </c>
      <c r="C16" s="46">
        <v>390050</v>
      </c>
      <c r="D16" s="46">
        <v>117503</v>
      </c>
      <c r="E16" s="46">
        <v>86291</v>
      </c>
      <c r="F16" s="46">
        <v>26623</v>
      </c>
      <c r="G16" s="46">
        <v>6252</v>
      </c>
      <c r="H16" s="46">
        <v>20944</v>
      </c>
      <c r="I16" s="46">
        <v>103</v>
      </c>
      <c r="J16" s="46">
        <v>74552</v>
      </c>
      <c r="K16" s="46">
        <v>20</v>
      </c>
      <c r="L16" s="46">
        <v>321</v>
      </c>
      <c r="M16" s="46">
        <v>2</v>
      </c>
      <c r="N16" s="46">
        <v>321</v>
      </c>
      <c r="O16" s="46">
        <v>1</v>
      </c>
      <c r="P16" s="46">
        <v>321</v>
      </c>
    </row>
    <row r="17" spans="1:16">
      <c r="A17" s="45" t="s">
        <v>53</v>
      </c>
      <c r="B17" s="45" t="s">
        <v>57</v>
      </c>
      <c r="C17" s="46">
        <v>946322</v>
      </c>
      <c r="D17" s="46">
        <v>140839</v>
      </c>
      <c r="E17" s="46">
        <v>75447</v>
      </c>
      <c r="F17" s="46">
        <v>49059</v>
      </c>
      <c r="G17" s="46">
        <v>3282</v>
      </c>
      <c r="H17" s="46">
        <v>92570</v>
      </c>
      <c r="I17" s="46">
        <v>339</v>
      </c>
      <c r="J17" s="46">
        <v>18534</v>
      </c>
      <c r="K17" s="46">
        <v>87</v>
      </c>
      <c r="L17" s="46">
        <v>4313</v>
      </c>
      <c r="M17" s="46">
        <v>3</v>
      </c>
      <c r="N17" s="46">
        <v>4313</v>
      </c>
      <c r="O17" s="46">
        <v>1</v>
      </c>
      <c r="P17" s="46">
        <v>4313</v>
      </c>
    </row>
    <row r="18" spans="1:16">
      <c r="A18" s="45" t="s">
        <v>53</v>
      </c>
      <c r="B18" s="45" t="s">
        <v>58</v>
      </c>
      <c r="C18" s="46">
        <v>957047</v>
      </c>
      <c r="D18" s="46">
        <v>21019</v>
      </c>
      <c r="E18" s="46">
        <v>95229</v>
      </c>
      <c r="F18" s="46">
        <v>25445</v>
      </c>
      <c r="G18" s="46">
        <v>8783</v>
      </c>
      <c r="H18" s="46">
        <v>62884</v>
      </c>
      <c r="I18" s="46">
        <v>799</v>
      </c>
      <c r="J18" s="46">
        <v>58071</v>
      </c>
      <c r="K18" s="46">
        <v>84</v>
      </c>
      <c r="L18" s="46">
        <v>972</v>
      </c>
      <c r="M18" s="46">
        <v>10</v>
      </c>
      <c r="N18" s="46">
        <v>972</v>
      </c>
      <c r="O18" s="46">
        <v>1</v>
      </c>
      <c r="P18" s="46">
        <v>972</v>
      </c>
    </row>
    <row r="19" spans="1:16">
      <c r="A19" s="45" t="s">
        <v>53</v>
      </c>
      <c r="B19" s="45" t="s">
        <v>59</v>
      </c>
      <c r="C19" s="46">
        <v>557816</v>
      </c>
      <c r="D19" s="46">
        <v>118992</v>
      </c>
      <c r="E19" s="46">
        <v>37539</v>
      </c>
      <c r="F19" s="46">
        <v>66573</v>
      </c>
      <c r="G19" s="46">
        <v>4196</v>
      </c>
      <c r="H19" s="46">
        <v>31595</v>
      </c>
      <c r="I19" s="46">
        <v>793</v>
      </c>
      <c r="J19" s="46">
        <v>98624</v>
      </c>
      <c r="K19" s="46">
        <v>82</v>
      </c>
      <c r="L19" s="46">
        <v>3698</v>
      </c>
      <c r="M19" s="46">
        <v>4</v>
      </c>
      <c r="N19" s="46">
        <v>3698</v>
      </c>
      <c r="O19" s="46">
        <v>1</v>
      </c>
      <c r="P19" s="46">
        <v>3698</v>
      </c>
    </row>
    <row r="20" spans="1:16">
      <c r="A20" s="45" t="s">
        <v>53</v>
      </c>
      <c r="B20" s="45" t="s">
        <v>60</v>
      </c>
      <c r="C20" s="46">
        <v>433171</v>
      </c>
      <c r="D20" s="46">
        <v>110112</v>
      </c>
      <c r="E20" s="46">
        <v>38578</v>
      </c>
      <c r="F20" s="46">
        <v>18343</v>
      </c>
      <c r="G20" s="46">
        <v>4623</v>
      </c>
      <c r="H20" s="46">
        <v>44759</v>
      </c>
      <c r="I20" s="46">
        <v>620</v>
      </c>
      <c r="J20" s="46">
        <v>34982</v>
      </c>
      <c r="K20" s="46">
        <v>97</v>
      </c>
      <c r="L20" s="46">
        <v>2304</v>
      </c>
      <c r="M20" s="46">
        <v>3</v>
      </c>
      <c r="N20" s="46">
        <v>2304</v>
      </c>
      <c r="O20" s="46">
        <v>1</v>
      </c>
      <c r="P20" s="46">
        <v>2304</v>
      </c>
    </row>
    <row r="21" spans="1:16">
      <c r="A21" s="45" t="s">
        <v>53</v>
      </c>
      <c r="B21" s="45" t="s">
        <v>61</v>
      </c>
      <c r="C21" s="46">
        <v>503786</v>
      </c>
      <c r="D21" s="46">
        <v>31459</v>
      </c>
      <c r="E21" s="46">
        <v>44685</v>
      </c>
      <c r="F21" s="46">
        <v>19174</v>
      </c>
      <c r="G21" s="46">
        <v>7744</v>
      </c>
      <c r="H21" s="46">
        <v>22968</v>
      </c>
      <c r="I21" s="46">
        <v>671</v>
      </c>
      <c r="J21" s="46">
        <v>20958</v>
      </c>
      <c r="K21" s="46">
        <v>25</v>
      </c>
      <c r="L21" s="46">
        <v>3379</v>
      </c>
      <c r="M21" s="46">
        <v>9</v>
      </c>
      <c r="N21" s="46">
        <v>3379</v>
      </c>
      <c r="O21" s="46">
        <v>1</v>
      </c>
      <c r="P21" s="46">
        <v>3379</v>
      </c>
    </row>
    <row r="22" spans="1:16">
      <c r="A22" s="45" t="s">
        <v>53</v>
      </c>
      <c r="B22" s="45" t="s">
        <v>62</v>
      </c>
      <c r="C22" s="46">
        <v>958141</v>
      </c>
      <c r="D22" s="46">
        <v>103522</v>
      </c>
      <c r="E22" s="46">
        <v>73334</v>
      </c>
      <c r="F22" s="46">
        <v>33315</v>
      </c>
      <c r="G22" s="46">
        <v>7680</v>
      </c>
      <c r="H22" s="46">
        <v>73995</v>
      </c>
      <c r="I22" s="46">
        <v>319</v>
      </c>
      <c r="J22" s="46">
        <v>52690</v>
      </c>
      <c r="K22" s="46">
        <v>86</v>
      </c>
      <c r="L22" s="46">
        <v>2020</v>
      </c>
      <c r="M22" s="46">
        <v>3</v>
      </c>
      <c r="N22" s="46">
        <v>2020</v>
      </c>
      <c r="O22" s="46">
        <v>1</v>
      </c>
      <c r="P22" s="46">
        <v>2020</v>
      </c>
    </row>
    <row r="23" spans="1:16">
      <c r="A23" s="45" t="s">
        <v>53</v>
      </c>
      <c r="B23" s="45" t="s">
        <v>132</v>
      </c>
      <c r="C23" s="46">
        <v>304665</v>
      </c>
      <c r="D23" s="46">
        <v>149373</v>
      </c>
      <c r="E23" s="46">
        <v>34273</v>
      </c>
      <c r="F23" s="46">
        <v>26923</v>
      </c>
      <c r="G23" s="46">
        <v>3303</v>
      </c>
      <c r="H23" s="46">
        <v>77860</v>
      </c>
      <c r="I23" s="46">
        <v>797</v>
      </c>
      <c r="J23" s="46">
        <v>91627</v>
      </c>
      <c r="K23" s="46">
        <v>96</v>
      </c>
      <c r="L23" s="46">
        <v>715</v>
      </c>
      <c r="M23" s="46">
        <v>6</v>
      </c>
      <c r="N23" s="46">
        <v>715</v>
      </c>
      <c r="O23" s="46">
        <v>1</v>
      </c>
      <c r="P23" s="46">
        <v>715</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 DE</vt:lpstr>
      <vt:lpstr>Case EN</vt:lpstr>
      <vt:lpstr>Answers</vt:lpstr>
      <vt:lpstr>Banks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 Wolleh</dc:creator>
  <cp:lastModifiedBy>Mark Biegert</cp:lastModifiedBy>
  <dcterms:created xsi:type="dcterms:W3CDTF">2025-07-11T11:16:48Z</dcterms:created>
  <dcterms:modified xsi:type="dcterms:W3CDTF">2025-07-25T00:57:28Z</dcterms:modified>
</cp:coreProperties>
</file>