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0755269E-2823-4ABD-8BA1-7B8A973D0558}" xr6:coauthVersionLast="47" xr6:coauthVersionMax="47" xr10:uidLastSave="{00000000-0000-0000-0000-000000000000}"/>
  <bookViews>
    <workbookView xWindow="-18800" yWindow="230" windowWidth="18870" windowHeight="20330" activeTab="3" xr2:uid="{AD5FE48E-9CE6-4EDE-8F69-E8FD3B4EAF42}"/>
  </bookViews>
  <sheets>
    <sheet name="Sheet1" sheetId="6" r:id="rId1"/>
    <sheet name="Append1" sheetId="5" r:id="rId2"/>
    <sheet name="NewData" sheetId="4" r:id="rId3"/>
    <sheet name="Report" sheetId="1" r:id="rId4"/>
    <sheet name="Formats" sheetId="2" r:id="rId5"/>
    <sheet name="Lists" sheetId="3" r:id="rId6"/>
  </sheets>
  <definedNames>
    <definedName name="Datum">NewData!$K$2</definedName>
    <definedName name="ExternalData_1" localSheetId="2" hidden="1">NewData!$A$1:$B$27</definedName>
    <definedName name="ExternalData_2" localSheetId="1" hidden="1">Append1!$A$1:$B$535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3">Report!$A$1:$M$98</definedName>
  </definedNames>
  <calcPr calcId="191029"/>
  <pivotCaches>
    <pivotCache cacheId="7" r:id="rId7"/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5" i="1" l="1"/>
  <c r="I32" i="5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7" i="6"/>
  <c r="I7" i="6" s="1"/>
  <c r="H6" i="6"/>
  <c r="H29" i="5"/>
  <c r="E5" i="5"/>
  <c r="H26" i="5"/>
  <c r="D66" i="5" a="1"/>
  <c r="D5" i="5"/>
  <c r="B3" i="3" a="1"/>
  <c r="B3" i="3" s="1"/>
  <c r="B3" i="2" a="1"/>
  <c r="B3" i="2" s="1"/>
  <c r="I6" i="6" l="1"/>
  <c r="H8" i="6"/>
  <c r="H9" i="6" s="1"/>
  <c r="D6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6330C-B70A-486A-9ACA-6A52C711055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D3A5AF5-95F3-4F92-801E-8D9F4A9D2552}" keepAlive="1" name="Query - lk_levels_dump" description="Connection to the 'lk_levels_dump' query in the workbook." type="5" refreshedVersion="0" background="1">
    <dbPr connection="Provider=Microsoft.Mashup.OleDb.1;Data Source=$Workbook$;Location=lk_levels_dump;Extended Properties=&quot;&quot;" command="SELECT * FROM [lk_levels_dump]"/>
  </connection>
  <connection id="3" xr16:uid="{A6BB087B-B9E9-4C96-948C-C025D38A81F6}" keepAlive="1" name="Query - NewData" description="Connection to the 'NewData' query in the workbook." type="5" refreshedVersion="8" background="1" saveData="1">
    <dbPr connection="Provider=Microsoft.Mashup.OleDb.1;Data Source=$Workbook$;Location=NewData;Extended Properties=&quot;&quot;" command="SELECT * FROM [New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<sst xmlns="http://schemas.openxmlformats.org/spreadsheetml/2006/main" count="96" uniqueCount="66">
  <si>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</si>
  <si>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</si>
  <si>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</si>
  <si>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</si>
  <si>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</si>
  <si>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</si>
  <si>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</si>
  <si>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</si>
  <si>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</si>
  <si>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</si>
  <si>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</si>
  <si>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</si>
  <si>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</si>
  <si>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</si>
  <si>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</si>
  <si>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</si>
  <si>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</si>
  <si>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</si>
  <si>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</si>
  <si>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</si>
  <si>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</si>
  <si>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</t>
  </si>
  <si>
    <t>Level</t>
  </si>
  <si>
    <t>Reading</t>
  </si>
  <si>
    <t>Sealevel</t>
  </si>
  <si>
    <t>Datum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</si>
  <si>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</si>
  <si>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</si>
  <si>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</si>
  <si>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</si>
  <si>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</si>
  <si>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</si>
  <si>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</si>
  <si>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</si>
  <si>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</si>
  <si>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</si>
  <si>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</si>
  <si>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</si>
  <si>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</si>
  <si>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</si>
  <si>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</si>
  <si>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</si>
  <si>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</si>
  <si>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</si>
  <si>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</si>
  <si>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</si>
  <si>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</si>
  <si>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</si>
  <si>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</si>
  <si>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</si>
  <si>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sy</t>
  </si>
  <si>
    <t>py</t>
  </si>
  <si>
    <t>px</t>
  </si>
  <si>
    <t>Year</t>
  </si>
  <si>
    <t>sx</t>
  </si>
  <si>
    <t>Water Level (ft.)</t>
  </si>
  <si>
    <t>Level (ft)</t>
  </si>
  <si>
    <t>Highest Level</t>
  </si>
  <si>
    <t>2nd Highest</t>
  </si>
  <si>
    <t>Difference</t>
  </si>
  <si>
    <t>ft</t>
  </si>
  <si>
    <t>in</t>
  </si>
  <si>
    <t>Lake Level</t>
  </si>
  <si>
    <t>Max Level (ft)</t>
  </si>
  <si>
    <t>feet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</si>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</sst>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2" formatCode="dd/mmm/yyyy"/>
    <numFmt numFmtId="174" formatCode="[$-409]dd/mmm/yy;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0" fillId="0" borderId="0" xfId="0" applyNumberFormat="1"/>
    <xf numFmtId="2" fontId="0" fillId="0" borderId="0" xfId="0" applyNumberFormat="1"/>
    <xf numFmtId="22" fontId="0" fillId="0" borderId="0" xfId="0" applyNumberFormat="1"/>
    <xf numFmtId="14" fontId="0" fillId="0" borderId="0" xfId="0" applyNumberFormat="1"/>
    <xf numFmtId="172" fontId="0" fillId="0" borderId="0" xfId="0" applyNumberFormat="1"/>
    <xf numFmtId="174" fontId="0" fillId="0" borderId="0" xfId="0" applyNumberFormat="1"/>
    <xf numFmtId="2" fontId="0" fillId="0" borderId="6" xfId="0" applyNumberFormat="1" applyBorder="1"/>
    <xf numFmtId="0" fontId="0" fillId="0" borderId="6" xfId="0" applyBorder="1"/>
    <xf numFmtId="2" fontId="0" fillId="0" borderId="7" xfId="0" applyNumberFormat="1" applyBorder="1"/>
    <xf numFmtId="174" fontId="0" fillId="0" borderId="3" xfId="0" applyNumberFormat="1" applyBorder="1"/>
    <xf numFmtId="0" fontId="11" fillId="0" borderId="4" xfId="0" applyFont="1" applyBorder="1"/>
    <xf numFmtId="0" fontId="11" fillId="0" borderId="5" xfId="0" applyFont="1" applyBorder="1"/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6">
    <dxf>
      <numFmt numFmtId="2" formatCode="0.00"/>
    </dxf>
    <dxf>
      <numFmt numFmtId="2" formatCode="0.00"/>
    </dxf>
    <dxf>
      <numFmt numFmtId="20" formatCode="dd/mmm/yy"/>
    </dxf>
    <dxf>
      <alignment horizontal="center"/>
    </dxf>
    <dxf>
      <numFmt numFmtId="2" formatCode="0.00"/>
    </dxf>
    <dxf>
      <numFmt numFmtId="19" formatCode="dd/mm/yyyy"/>
    </dxf>
    <dxf>
      <numFmt numFmtId="27" formatCode="dd/mm/yyyy\ h:mm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5"/>
      <tableStyleElement type="headerRow" dxfId="24"/>
      <tableStyleElement type="totalRow" dxfId="23"/>
      <tableStyleElement type="firstColumnStripe" dxfId="22"/>
      <tableStyleElement type="firstHeaderCell" dxfId="21"/>
      <tableStyleElement type="firstSubtotalColumn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Append1!$B$1</c:f>
              <c:strCache>
                <c:ptCount val="1"/>
                <c:pt idx="0">
                  <c:v>Sealevel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Append1!$A$2:$A$535</c:f>
              <c:numCache>
                <c:formatCode>m/d/yyyy</c:formatCode>
                <c:ptCount val="53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45428</c:v>
                </c:pt>
                <c:pt idx="515">
                  <c:v>45428</c:v>
                </c:pt>
                <c:pt idx="516">
                  <c:v>45432</c:v>
                </c:pt>
                <c:pt idx="517">
                  <c:v>45435</c:v>
                </c:pt>
                <c:pt idx="518">
                  <c:v>45437</c:v>
                </c:pt>
                <c:pt idx="519">
                  <c:v>45439</c:v>
                </c:pt>
                <c:pt idx="520">
                  <c:v>45441</c:v>
                </c:pt>
                <c:pt idx="521">
                  <c:v>45449</c:v>
                </c:pt>
                <c:pt idx="522">
                  <c:v>45455</c:v>
                </c:pt>
                <c:pt idx="523">
                  <c:v>45457</c:v>
                </c:pt>
                <c:pt idx="524">
                  <c:v>45460</c:v>
                </c:pt>
                <c:pt idx="525">
                  <c:v>45462</c:v>
                </c:pt>
                <c:pt idx="526">
                  <c:v>45464</c:v>
                </c:pt>
                <c:pt idx="527">
                  <c:v>45467</c:v>
                </c:pt>
                <c:pt idx="528">
                  <c:v>45468</c:v>
                </c:pt>
                <c:pt idx="529">
                  <c:v>45469</c:v>
                </c:pt>
                <c:pt idx="530">
                  <c:v>45472</c:v>
                </c:pt>
                <c:pt idx="531">
                  <c:v>45474</c:v>
                </c:pt>
                <c:pt idx="532">
                  <c:v>45477</c:v>
                </c:pt>
                <c:pt idx="533">
                  <c:v>45479</c:v>
                </c:pt>
              </c:numCache>
            </c:numRef>
          </c:xVal>
          <c:yVal>
            <c:numRef>
              <c:f>Append1!$B$2:$B$535</c:f>
              <c:numCache>
                <c:formatCode>0.00</c:formatCode>
                <c:ptCount val="53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1377.4</c:v>
                </c:pt>
                <c:pt idx="515">
                  <c:v>1377.4</c:v>
                </c:pt>
                <c:pt idx="516">
                  <c:v>1377.42</c:v>
                </c:pt>
                <c:pt idx="517">
                  <c:v>1377.52</c:v>
                </c:pt>
                <c:pt idx="518">
                  <c:v>1377.51</c:v>
                </c:pt>
                <c:pt idx="519">
                  <c:v>1377.48</c:v>
                </c:pt>
                <c:pt idx="520">
                  <c:v>1377.49</c:v>
                </c:pt>
                <c:pt idx="521">
                  <c:v>1377.54</c:v>
                </c:pt>
                <c:pt idx="522">
                  <c:v>1377.49</c:v>
                </c:pt>
                <c:pt idx="523">
                  <c:v>1377.51</c:v>
                </c:pt>
                <c:pt idx="524">
                  <c:v>1377.5</c:v>
                </c:pt>
                <c:pt idx="525">
                  <c:v>1377.83</c:v>
                </c:pt>
                <c:pt idx="526">
                  <c:v>1377.78</c:v>
                </c:pt>
                <c:pt idx="527">
                  <c:v>1377.76</c:v>
                </c:pt>
                <c:pt idx="528">
                  <c:v>1377.77</c:v>
                </c:pt>
                <c:pt idx="529">
                  <c:v>1377.75</c:v>
                </c:pt>
                <c:pt idx="530">
                  <c:v>1377.78</c:v>
                </c:pt>
                <c:pt idx="531">
                  <c:v>1377.77</c:v>
                </c:pt>
                <c:pt idx="532">
                  <c:v>1377.74</c:v>
                </c:pt>
                <c:pt idx="533">
                  <c:v>1377.76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F-46D5-BB2A-B03ACC65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73520"/>
        <c:axId val="1834763072"/>
      </c:scatterChart>
      <c:valAx>
        <c:axId val="1840573520"/>
        <c:scaling>
          <c:orientation val="minMax"/>
          <c:max val="45504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63072"/>
        <c:crosses val="autoZero"/>
        <c:crossBetween val="midCat"/>
      </c:valAx>
      <c:valAx>
        <c:axId val="1834763072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Append1!$H$26</c:f>
          <c:strCache>
            <c:ptCount val="1"/>
            <c:pt idx="0">
              <c:v>Recorded Water Levels
01-Jan-2014 to 01-Aug-2024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37594837253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Append1!$E$65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Append1!$D$66:$D$186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Append1!$E$66:$E$186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tx>
            <c:v>Sealevel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Append1!$A$2:$A$535</c:f>
              <c:numCache>
                <c:formatCode>m/d/yyyy</c:formatCode>
                <c:ptCount val="53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45428</c:v>
                </c:pt>
                <c:pt idx="515">
                  <c:v>45428</c:v>
                </c:pt>
                <c:pt idx="516">
                  <c:v>45432</c:v>
                </c:pt>
                <c:pt idx="517">
                  <c:v>45435</c:v>
                </c:pt>
                <c:pt idx="518">
                  <c:v>45437</c:v>
                </c:pt>
                <c:pt idx="519">
                  <c:v>45439</c:v>
                </c:pt>
                <c:pt idx="520">
                  <c:v>45441</c:v>
                </c:pt>
                <c:pt idx="521">
                  <c:v>45449</c:v>
                </c:pt>
                <c:pt idx="522">
                  <c:v>45455</c:v>
                </c:pt>
                <c:pt idx="523">
                  <c:v>45457</c:v>
                </c:pt>
                <c:pt idx="524">
                  <c:v>45460</c:v>
                </c:pt>
                <c:pt idx="525">
                  <c:v>45462</c:v>
                </c:pt>
                <c:pt idx="526">
                  <c:v>45464</c:v>
                </c:pt>
                <c:pt idx="527">
                  <c:v>45467</c:v>
                </c:pt>
                <c:pt idx="528">
                  <c:v>45468</c:v>
                </c:pt>
                <c:pt idx="529">
                  <c:v>45469</c:v>
                </c:pt>
                <c:pt idx="530">
                  <c:v>45472</c:v>
                </c:pt>
                <c:pt idx="531">
                  <c:v>45474</c:v>
                </c:pt>
                <c:pt idx="532">
                  <c:v>45477</c:v>
                </c:pt>
                <c:pt idx="533">
                  <c:v>45479</c:v>
                </c:pt>
              </c:numCache>
            </c:numRef>
          </c:xVal>
          <c:yVal>
            <c:numRef>
              <c:f>Append1!$B$2:$B$535</c:f>
              <c:numCache>
                <c:formatCode>0.00</c:formatCode>
                <c:ptCount val="53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1377.4</c:v>
                </c:pt>
                <c:pt idx="515">
                  <c:v>1377.4</c:v>
                </c:pt>
                <c:pt idx="516">
                  <c:v>1377.42</c:v>
                </c:pt>
                <c:pt idx="517">
                  <c:v>1377.52</c:v>
                </c:pt>
                <c:pt idx="518">
                  <c:v>1377.51</c:v>
                </c:pt>
                <c:pt idx="519">
                  <c:v>1377.48</c:v>
                </c:pt>
                <c:pt idx="520">
                  <c:v>1377.49</c:v>
                </c:pt>
                <c:pt idx="521">
                  <c:v>1377.54</c:v>
                </c:pt>
                <c:pt idx="522">
                  <c:v>1377.49</c:v>
                </c:pt>
                <c:pt idx="523">
                  <c:v>1377.51</c:v>
                </c:pt>
                <c:pt idx="524">
                  <c:v>1377.5</c:v>
                </c:pt>
                <c:pt idx="525">
                  <c:v>1377.83</c:v>
                </c:pt>
                <c:pt idx="526">
                  <c:v>1377.78</c:v>
                </c:pt>
                <c:pt idx="527">
                  <c:v>1377.76</c:v>
                </c:pt>
                <c:pt idx="528">
                  <c:v>1377.77</c:v>
                </c:pt>
                <c:pt idx="529">
                  <c:v>1377.75</c:v>
                </c:pt>
                <c:pt idx="530">
                  <c:v>1377.78</c:v>
                </c:pt>
                <c:pt idx="531">
                  <c:v>1377.77</c:v>
                </c:pt>
                <c:pt idx="532">
                  <c:v>1377.74</c:v>
                </c:pt>
                <c:pt idx="533">
                  <c:v>1377.76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05"/>
          <c:min val="41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Append1!$H$23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Append1!$H$22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7.8"/>
          <c:min val="1376.2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41640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Append1!$H$29</c:f>
          <c:strCache>
            <c:ptCount val="1"/>
            <c:pt idx="0">
              <c:v>Recorded Water Levels
01-Jan-2001 to 01-Aug-2024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750232005868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Append1!$E$65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Append1!$D$66:$D$186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Append1!$E$66:$E$186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tx>
            <c:v>Sealevel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Append1!$A$2:$A$535</c:f>
              <c:numCache>
                <c:formatCode>m/d/yyyy</c:formatCode>
                <c:ptCount val="53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45428</c:v>
                </c:pt>
                <c:pt idx="515">
                  <c:v>45428</c:v>
                </c:pt>
                <c:pt idx="516">
                  <c:v>45432</c:v>
                </c:pt>
                <c:pt idx="517">
                  <c:v>45435</c:v>
                </c:pt>
                <c:pt idx="518">
                  <c:v>45437</c:v>
                </c:pt>
                <c:pt idx="519">
                  <c:v>45439</c:v>
                </c:pt>
                <c:pt idx="520">
                  <c:v>45441</c:v>
                </c:pt>
                <c:pt idx="521">
                  <c:v>45449</c:v>
                </c:pt>
                <c:pt idx="522">
                  <c:v>45455</c:v>
                </c:pt>
                <c:pt idx="523">
                  <c:v>45457</c:v>
                </c:pt>
                <c:pt idx="524">
                  <c:v>45460</c:v>
                </c:pt>
                <c:pt idx="525">
                  <c:v>45462</c:v>
                </c:pt>
                <c:pt idx="526">
                  <c:v>45464</c:v>
                </c:pt>
                <c:pt idx="527">
                  <c:v>45467</c:v>
                </c:pt>
                <c:pt idx="528">
                  <c:v>45468</c:v>
                </c:pt>
                <c:pt idx="529">
                  <c:v>45469</c:v>
                </c:pt>
                <c:pt idx="530">
                  <c:v>45472</c:v>
                </c:pt>
                <c:pt idx="531">
                  <c:v>45474</c:v>
                </c:pt>
                <c:pt idx="532">
                  <c:v>45477</c:v>
                </c:pt>
                <c:pt idx="533">
                  <c:v>45479</c:v>
                </c:pt>
              </c:numCache>
            </c:numRef>
          </c:xVal>
          <c:yVal>
            <c:numRef>
              <c:f>Append1!$B$2:$B$535</c:f>
              <c:numCache>
                <c:formatCode>0.00</c:formatCode>
                <c:ptCount val="53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1377.4</c:v>
                </c:pt>
                <c:pt idx="515">
                  <c:v>1377.4</c:v>
                </c:pt>
                <c:pt idx="516">
                  <c:v>1377.42</c:v>
                </c:pt>
                <c:pt idx="517">
                  <c:v>1377.52</c:v>
                </c:pt>
                <c:pt idx="518">
                  <c:v>1377.51</c:v>
                </c:pt>
                <c:pt idx="519">
                  <c:v>1377.48</c:v>
                </c:pt>
                <c:pt idx="520">
                  <c:v>1377.49</c:v>
                </c:pt>
                <c:pt idx="521">
                  <c:v>1377.54</c:v>
                </c:pt>
                <c:pt idx="522">
                  <c:v>1377.49</c:v>
                </c:pt>
                <c:pt idx="523">
                  <c:v>1377.51</c:v>
                </c:pt>
                <c:pt idx="524">
                  <c:v>1377.5</c:v>
                </c:pt>
                <c:pt idx="525">
                  <c:v>1377.83</c:v>
                </c:pt>
                <c:pt idx="526">
                  <c:v>1377.78</c:v>
                </c:pt>
                <c:pt idx="527">
                  <c:v>1377.76</c:v>
                </c:pt>
                <c:pt idx="528">
                  <c:v>1377.77</c:v>
                </c:pt>
                <c:pt idx="529">
                  <c:v>1377.75</c:v>
                </c:pt>
                <c:pt idx="530">
                  <c:v>1377.78</c:v>
                </c:pt>
                <c:pt idx="531">
                  <c:v>1377.77</c:v>
                </c:pt>
                <c:pt idx="532">
                  <c:v>1377.74</c:v>
                </c:pt>
                <c:pt idx="533">
                  <c:v>1377.76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05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Append1!$H$23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8"/>
          <c:min val="137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Append1!$H$22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8"/>
          <c:min val="1375.4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36892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139700</xdr:colOff>
      <xdr:row>38</xdr:row>
      <xdr:rowOff>82550</xdr:rowOff>
    </xdr:from>
    <xdr:to>
      <xdr:col>27</xdr:col>
      <xdr:colOff>243840</xdr:colOff>
      <xdr:row>55</xdr:row>
      <xdr:rowOff>21590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CCD47-397B-5BA9-D07A-481402E0B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37</xdr:row>
      <xdr:rowOff>0</xdr:rowOff>
    </xdr:from>
    <xdr:to>
      <xdr:col>14</xdr:col>
      <xdr:colOff>269240</xdr:colOff>
      <xdr:row>62</xdr:row>
      <xdr:rowOff>0</xdr:rowOff>
    </xdr:to>
    <xdr:pic>
      <xdr:nvPicPr>
        <xdr:cNvPr id="3" name="Picture 2" descr="A graph with blue lines and numbers&#10;&#10;Description automatically generated">
          <a:extLst>
            <a:ext uri="{FF2B5EF4-FFF2-40B4-BE49-F238E27FC236}">
              <a16:creationId xmlns:a16="http://schemas.microsoft.com/office/drawing/2014/main" id="{62C03439-F7CA-B596-84C3-D0DF5C5D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02680"/>
          <a:ext cx="74295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15</xdr:col>
      <xdr:colOff>602615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EEB216-65C3-4942-B1A4-1F5279867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27</xdr:col>
      <xdr:colOff>71755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405B2-A355-4CB6-A835-52AEDAD3F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301625</xdr:colOff>
      <xdr:row>3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52E836-83B7-41D7-931C-475F02680E4E}"/>
            </a:ext>
          </a:extLst>
        </xdr:cNvPr>
        <xdr:cNvGrpSpPr/>
      </xdr:nvGrpSpPr>
      <xdr:grpSpPr>
        <a:xfrm>
          <a:off x="158750" y="0"/>
          <a:ext cx="2206625" cy="495300"/>
          <a:chOff x="3162301" y="274265"/>
          <a:chExt cx="2198370" cy="512657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17E5938-24DA-CCF8-7178-D96F705B5D30}"/>
              </a:ext>
            </a:extLst>
          </xdr:cNvPr>
          <xdr:cNvSpPr txBox="1"/>
        </xdr:nvSpPr>
        <xdr:spPr>
          <a:xfrm>
            <a:off x="3162301" y="274265"/>
            <a:ext cx="993792" cy="51265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6A827C0-885E-395A-7959-A4364E82E9EA}"/>
              </a:ext>
            </a:extLst>
          </xdr:cNvPr>
          <xdr:cNvSpPr txBox="1"/>
        </xdr:nvSpPr>
        <xdr:spPr>
          <a:xfrm>
            <a:off x="3864514" y="274265"/>
            <a:ext cx="1496157" cy="512657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Lake</a:t>
            </a:r>
            <a:r>
              <a:rPr lang="en-US" sz="1000" b="0" baseline="0"/>
              <a:t> Level Overview</a:t>
            </a:r>
            <a:endParaRPr lang="en-US" sz="1000" b="0"/>
          </a:p>
          <a:p>
            <a:r>
              <a:rPr lang="en-US" sz="1000" b="0"/>
              <a:t>13-July-2024</a:t>
            </a:r>
          </a:p>
        </xdr:txBody>
      </xdr:sp>
    </xdr:grpSp>
    <xdr:clientData/>
  </xdr:twoCellAnchor>
  <xdr:twoCellAnchor>
    <xdr:from>
      <xdr:col>1</xdr:col>
      <xdr:colOff>2540</xdr:colOff>
      <xdr:row>3</xdr:row>
      <xdr:rowOff>2540</xdr:rowOff>
    </xdr:from>
    <xdr:to>
      <xdr:col>13</xdr:col>
      <xdr:colOff>0</xdr:colOff>
      <xdr:row>16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A5ADD1-38A0-21FB-66A7-452FBA333615}"/>
            </a:ext>
          </a:extLst>
        </xdr:cNvPr>
        <xdr:cNvSpPr txBox="1"/>
      </xdr:nvSpPr>
      <xdr:spPr>
        <a:xfrm>
          <a:off x="161290" y="497840"/>
          <a:ext cx="7388860" cy="2188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r>
            <a:rPr lang="en-US" sz="1100"/>
            <a:t>Hi</a:t>
          </a:r>
          <a:r>
            <a:rPr lang="en-US" sz="1100" baseline="0"/>
            <a:t> folks,</a:t>
          </a:r>
        </a:p>
        <a:p>
          <a:endParaRPr lang="en-US" sz="1100" baseline="0"/>
        </a:p>
        <a:p>
          <a:r>
            <a:rPr lang="en-US" sz="1100" baseline="0"/>
            <a:t>I have heard people asking questions about our current lake height relative to previous years. We actually have data on this subject and I thought I would pull together a quick report.</a:t>
          </a:r>
        </a:p>
        <a:p>
          <a:endParaRPr lang="en-US" sz="1100" baseline="0"/>
        </a:p>
        <a:p>
          <a:r>
            <a:rPr lang="en-US" sz="1100" baseline="0"/>
            <a:t>I need to say a quick thanks to Brent for sending me his lake level readings before MnDNR has had time to update their website.</a:t>
          </a:r>
        </a:p>
        <a:p>
          <a:endParaRPr lang="en-US" sz="1100" baseline="0"/>
        </a:p>
        <a:p>
          <a:r>
            <a:rPr lang="en-US" sz="1100" baseline="0"/>
            <a:t>Here is the current MnDNR chart of the Eagle Lake level. The data is limited to a 10 year range and no information after 16-May-2024.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red line is the Ordinary High Water Level of 1376.4 feet above sea level.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0</xdr:colOff>
      <xdr:row>14</xdr:row>
      <xdr:rowOff>80856</xdr:rowOff>
    </xdr:from>
    <xdr:to>
      <xdr:col>13</xdr:col>
      <xdr:colOff>0</xdr:colOff>
      <xdr:row>39</xdr:row>
      <xdr:rowOff>48259</xdr:rowOff>
    </xdr:to>
    <xdr:pic>
      <xdr:nvPicPr>
        <xdr:cNvPr id="6" name="Picture 5" descr="A graph with blue lines and numbers&#10;&#10;Description automatically generated">
          <a:extLst>
            <a:ext uri="{FF2B5EF4-FFF2-40B4-BE49-F238E27FC236}">
              <a16:creationId xmlns:a16="http://schemas.microsoft.com/office/drawing/2014/main" id="{47F8ADB2-9807-EA06-77B6-C4C05611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2392256"/>
          <a:ext cx="7391400" cy="4094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12700</xdr:rowOff>
    </xdr:from>
    <xdr:to>
      <xdr:col>13</xdr:col>
      <xdr:colOff>0</xdr:colOff>
      <xdr:row>42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991FE09-1B16-1890-3905-B83CC610397B}"/>
            </a:ext>
          </a:extLst>
        </xdr:cNvPr>
        <xdr:cNvSpPr txBox="1"/>
      </xdr:nvSpPr>
      <xdr:spPr>
        <a:xfrm>
          <a:off x="158750" y="6616700"/>
          <a:ext cx="739140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I created</a:t>
          </a:r>
          <a:r>
            <a:rPr lang="en-US" sz="1100" baseline="0"/>
            <a:t> my version of this chart with Brent's recent data that runs through 7-July-2024.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40</xdr:row>
          <xdr:rowOff>161290</xdr:rowOff>
        </xdr:from>
        <xdr:to>
          <xdr:col>12</xdr:col>
          <xdr:colOff>579120</xdr:colOff>
          <xdr:row>64</xdr:row>
          <xdr:rowOff>10584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50D42DF-B4A6-1EAC-668E-B2F2B75DEF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G$1:$P$19" spid="_x0000_s207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7000" y="6765290"/>
              <a:ext cx="7395210" cy="38167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12700</xdr:colOff>
      <xdr:row>61</xdr:row>
      <xdr:rowOff>158750</xdr:rowOff>
    </xdr:from>
    <xdr:to>
      <xdr:col>13</xdr:col>
      <xdr:colOff>12700</xdr:colOff>
      <xdr:row>64</xdr:row>
      <xdr:rowOff>158750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8A0164F-1523-4C1B-9CDC-4C58FE618B52}"/>
            </a:ext>
          </a:extLst>
        </xdr:cNvPr>
        <xdr:cNvSpPr txBox="1"/>
      </xdr:nvSpPr>
      <xdr:spPr>
        <a:xfrm>
          <a:off x="171450" y="10229850"/>
          <a:ext cx="73914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As you can see,</a:t>
          </a:r>
          <a:r>
            <a:rPr lang="en-US" sz="1100" baseline="0"/>
            <a:t> the lake level is the highest we have seen in the last ten years. If I plot all the data the MnDNR has, I get the following chart. 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24372</xdr:rowOff>
        </xdr:from>
        <xdr:to>
          <xdr:col>13</xdr:col>
          <xdr:colOff>0</xdr:colOff>
          <xdr:row>88</xdr:row>
          <xdr:rowOff>81950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C816C23-A151-A3DC-AD9F-409B032D14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R$1:$AA$19" spid="_x0000_s207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8750" y="11581372"/>
              <a:ext cx="7391400" cy="38650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90</xdr:row>
          <xdr:rowOff>64770</xdr:rowOff>
        </xdr:from>
        <xdr:to>
          <xdr:col>8</xdr:col>
          <xdr:colOff>579120</xdr:colOff>
          <xdr:row>97</xdr:row>
          <xdr:rowOff>123190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B38D3933-7E19-D896-C9F0-C56208B5FEC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G$4:$I$10" spid="_x0000_s207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459990" y="15419070"/>
              <a:ext cx="2628900" cy="122301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19050</xdr:colOff>
      <xdr:row>87</xdr:row>
      <xdr:rowOff>6350</xdr:rowOff>
    </xdr:from>
    <xdr:to>
      <xdr:col>13</xdr:col>
      <xdr:colOff>19050</xdr:colOff>
      <xdr:row>91</xdr:row>
      <xdr:rowOff>6350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9C956C7-6DD0-4D43-8725-C93C65F4F960}"/>
            </a:ext>
          </a:extLst>
        </xdr:cNvPr>
        <xdr:cNvSpPr txBox="1"/>
      </xdr:nvSpPr>
      <xdr:spPr>
        <a:xfrm>
          <a:off x="177800" y="14865350"/>
          <a:ext cx="7391400" cy="66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The highest recorded</a:t>
          </a:r>
          <a:r>
            <a:rPr lang="en-US" sz="1100" baseline="0"/>
            <a:t> lake level was on 19-Jun-2024 at 1377.83 feet above sea level, which is 1.56 inches above the previous high. It has dropped about 1 inch as of today. Since 2001, the lake level has had a range (max to min) of 2.32 feet.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840741</xdr:colOff>
      <xdr:row>1</xdr:row>
      <xdr:rowOff>92655</xdr:rowOff>
    </xdr:from>
    <xdr:to>
      <xdr:col>7</xdr:col>
      <xdr:colOff>338456</xdr:colOff>
      <xdr:row>4</xdr:row>
      <xdr:rowOff>46355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90241" y="255215"/>
          <a:ext cx="2197735" cy="45027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86.34675243055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86.448397685184" createdVersion="8" refreshedVersion="8" minRefreshableVersion="3" recordCount="534" xr:uid="{9835262D-4B6B-4D54-BFCE-A11763E0AA99}">
  <cacheSource type="worksheet">
    <worksheetSource name="Append1"/>
  </cacheSource>
  <cacheFields count="5">
    <cacheField name="Date" numFmtId="14">
      <sharedItems containsSemiMixedTypes="0" containsNonDate="0" containsDate="1" containsString="0" minDate="2001-08-22T00:00:00" maxDate="2024-07-07T00:00:00" count="524">
        <d v="2001-08-22T00:00:00"/>
        <d v="2001-08-23T00:00:00"/>
        <d v="2001-08-30T00:00:00"/>
        <d v="2001-09-06T00:00:00"/>
        <d v="2001-09-13T00:00:00"/>
        <d v="2001-09-19T00:00:00"/>
        <d v="2001-09-26T00:00:00"/>
        <d v="2001-10-03T00:00:00"/>
        <d v="2001-10-11T00:00:00"/>
        <d v="2001-10-17T00:00:00"/>
        <d v="2001-10-24T00:00:00"/>
        <d v="2001-10-31T00:00:00"/>
        <d v="2002-05-15T00:00:00"/>
        <d v="2002-05-22T00:00:00"/>
        <d v="2002-05-29T00:00:00"/>
        <d v="2002-06-05T00:00:00"/>
        <d v="2002-06-12T00:00:00"/>
        <d v="2002-06-19T00:00:00"/>
        <d v="2002-06-26T00:00:00"/>
        <d v="2002-07-03T00:00:00"/>
        <d v="2002-07-10T00:00:00"/>
        <d v="2002-07-17T00:00:00"/>
        <d v="2002-07-24T00:00:00"/>
        <d v="2002-07-31T00:00:00"/>
        <d v="2002-08-07T00:00:00"/>
        <d v="2002-08-13T00:00:00"/>
        <d v="2002-08-21T00:00:00"/>
        <d v="2002-08-28T00:00:00"/>
        <d v="2002-09-04T00:00:00"/>
        <d v="2002-09-12T00:00:00"/>
        <d v="2002-09-18T00:00:00"/>
        <d v="2002-09-25T00:00:00"/>
        <d v="2002-10-02T00:00:00"/>
        <d v="2002-10-09T00:00:00"/>
        <d v="2002-10-16T00:00:00"/>
        <d v="2002-10-23T00:00:00"/>
        <d v="2003-05-08T00:00:00"/>
        <d v="2003-05-09T00:00:00"/>
        <d v="2003-05-16T00:00:00"/>
        <d v="2003-05-23T00:00:00"/>
        <d v="2003-05-30T00:00:00"/>
        <d v="2003-06-06T00:00:00"/>
        <d v="2003-06-13T00:00:00"/>
        <d v="2003-06-20T00:00:00"/>
        <d v="2003-06-27T00:00:00"/>
        <d v="2003-07-04T00:00:00"/>
        <d v="2003-07-11T00:00:00"/>
        <d v="2003-07-18T00:00:00"/>
        <d v="2003-07-25T00:00:00"/>
        <d v="2003-08-01T00:00:00"/>
        <d v="2003-08-08T00:00:00"/>
        <d v="2003-08-15T00:00:00"/>
        <d v="2003-08-22T00:00:00"/>
        <d v="2003-08-29T00:00:00"/>
        <d v="2003-09-05T00:00:00"/>
        <d v="2003-09-12T00:00:00"/>
        <d v="2003-09-19T00:00:00"/>
        <d v="2003-09-26T00:00:00"/>
        <d v="2003-10-04T00:00:00"/>
        <d v="2004-05-05T00:00:00"/>
        <d v="2004-05-17T00:00:00"/>
        <d v="2004-05-24T00:00:00"/>
        <d v="2004-05-31T00:00:00"/>
        <d v="2004-06-07T00:00:00"/>
        <d v="2004-06-15T00:00:00"/>
        <d v="2004-06-21T00:00:00"/>
        <d v="2004-06-28T00:00:00"/>
        <d v="2004-07-05T00:00:00"/>
        <d v="2004-07-12T00:00:00"/>
        <d v="2004-07-19T00:00:00"/>
        <d v="2004-07-26T00:00:00"/>
        <d v="2004-08-02T00:00:00"/>
        <d v="2004-08-09T00:00:00"/>
        <d v="2004-08-16T00:00:00"/>
        <d v="2004-08-23T00:00:00"/>
        <d v="2004-08-30T00:00:00"/>
        <d v="2004-09-07T00:00:00"/>
        <d v="2004-09-15T00:00:00"/>
        <d v="2004-09-20T00:00:00"/>
        <d v="2004-09-27T00:00:00"/>
        <d v="2004-10-04T00:00:00"/>
        <d v="2004-10-11T00:00:00"/>
        <d v="2005-05-18T00:00:00"/>
        <d v="2005-05-27T00:00:00"/>
        <d v="2005-06-03T00:00:00"/>
        <d v="2005-06-10T00:00:00"/>
        <d v="2005-06-17T00:00:00"/>
        <d v="2005-06-24T00:00:00"/>
        <d v="2005-06-30T00:00:00"/>
        <d v="2005-07-07T00:00:00"/>
        <d v="2005-07-15T00:00:00"/>
        <d v="2005-07-22T00:00:00"/>
        <d v="2005-07-29T00:00:00"/>
        <d v="2005-08-05T00:00:00"/>
        <d v="2005-08-12T00:00:00"/>
        <d v="2005-08-19T00:00:00"/>
        <d v="2005-08-28T00:00:00"/>
        <d v="2005-09-02T00:00:00"/>
        <d v="2005-09-09T00:00:00"/>
        <d v="2005-09-16T00:00:00"/>
        <d v="2005-09-23T00:00:00"/>
        <d v="2005-09-30T00:00:00"/>
        <d v="2005-10-07T00:00:00"/>
        <d v="2005-10-14T00:00:00"/>
        <d v="2005-10-21T00:00:00"/>
        <d v="2005-10-28T00:00:00"/>
        <d v="2005-11-04T00:00:00"/>
        <d v="2005-11-11T00:00:00"/>
        <d v="2006-03-01T00:00:00"/>
        <d v="2006-05-10T00:00:00"/>
        <d v="2006-05-13T00:00:00"/>
        <d v="2006-05-20T00:00:00"/>
        <d v="2006-05-26T00:00:00"/>
        <d v="2006-06-02T00:00:00"/>
        <d v="2006-06-09T00:00:00"/>
        <d v="2006-06-16T00:00:00"/>
        <d v="2006-06-23T00:00:00"/>
        <d v="2006-06-30T00:00:00"/>
        <d v="2006-07-07T00:00:00"/>
        <d v="2006-07-14T00:00:00"/>
        <d v="2006-07-21T00:00:00"/>
        <d v="2006-07-28T00:00:00"/>
        <d v="2006-08-04T00:00:00"/>
        <d v="2006-08-11T00:00:00"/>
        <d v="2006-08-19T00:00:00"/>
        <d v="2006-08-25T00:00:00"/>
        <d v="2006-09-01T00:00:00"/>
        <d v="2006-09-08T00:00:00"/>
        <d v="2006-09-15T00:00:00"/>
        <d v="2006-09-22T00:00:00"/>
        <d v="2006-09-29T00:00:00"/>
        <d v="2006-10-05T00:00:00"/>
        <d v="2006-10-13T00:00:00"/>
        <d v="2006-10-19T00:00:00"/>
        <d v="2007-05-21T00:00:00"/>
        <d v="2007-06-01T00:00:00"/>
        <d v="2007-06-08T00:00:00"/>
        <d v="2007-06-15T00:00:00"/>
        <d v="2007-06-22T00:00:00"/>
        <d v="2007-06-29T00:00:00"/>
        <d v="2007-07-06T00:00:00"/>
        <d v="2007-07-13T00:00:00"/>
        <d v="2007-07-20T00:00:00"/>
        <d v="2007-07-27T00:00:00"/>
        <d v="2007-08-03T00:00:00"/>
        <d v="2007-08-10T00:00:00"/>
        <d v="2007-08-17T00:00:00"/>
        <d v="2007-08-24T00:00:00"/>
        <d v="2007-08-31T00:00:00"/>
        <d v="2007-09-07T00:00:00"/>
        <d v="2007-09-14T00:00:00"/>
        <d v="2007-09-21T00:00:00"/>
        <d v="2007-09-28T00:00:00"/>
        <d v="2007-10-12T00:00:00"/>
        <d v="2007-10-19T00:00:00"/>
        <d v="2007-10-26T00:00:00"/>
        <d v="2008-05-21T00:00:00"/>
        <d v="2008-05-28T00:00:00"/>
        <d v="2008-06-04T00:00:00"/>
        <d v="2008-06-11T00:00:00"/>
        <d v="2008-06-18T00:00:00"/>
        <d v="2008-06-25T00:00:00"/>
        <d v="2008-07-02T00:00:00"/>
        <d v="2008-07-09T00:00:00"/>
        <d v="2008-07-16T00:00:00"/>
        <d v="2008-07-23T00:00:00"/>
        <d v="2008-07-30T00:00:00"/>
        <d v="2008-08-06T00:00:00"/>
        <d v="2008-08-13T00:00:00"/>
        <d v="2008-08-20T00:00:00"/>
        <d v="2008-08-27T00:00:00"/>
        <d v="2008-09-03T00:00:00"/>
        <d v="2008-09-10T00:00:00"/>
        <d v="2008-09-17T00:00:00"/>
        <d v="2008-09-24T00:00:00"/>
        <d v="2008-10-01T00:00:00"/>
        <d v="2008-10-08T00:00:00"/>
        <d v="2008-10-15T00:00:00"/>
        <d v="2008-10-22T00:00:00"/>
        <d v="2008-10-29T00:00:00"/>
        <d v="2008-11-05T00:00:00"/>
        <d v="2008-11-10T00:00:00"/>
        <d v="2009-05-27T00:00:00"/>
        <d v="2009-06-01T00:00:00"/>
        <d v="2009-07-01T00:00:00"/>
        <d v="2009-07-20T00:00:00"/>
        <d v="2009-07-31T00:00:00"/>
        <d v="2009-08-04T00:00:00"/>
        <d v="2009-08-17T00:00:00"/>
        <d v="2009-08-21T00:00:00"/>
        <d v="2009-09-07T00:00:00"/>
        <d v="2009-09-15T00:00:00"/>
        <d v="2009-09-23T00:00:00"/>
        <d v="2009-09-27T00:00:00"/>
        <d v="2009-10-01T00:00:00"/>
        <d v="2009-10-08T00:00:00"/>
        <d v="2009-10-17T00:00:00"/>
        <d v="2010-05-11T00:00:00"/>
        <d v="2010-05-15T00:00:00"/>
        <d v="2010-05-19T00:00:00"/>
        <d v="2010-05-28T00:00:00"/>
        <d v="2010-06-10T00:00:00"/>
        <d v="2010-06-18T00:00:00"/>
        <d v="2010-06-29T00:00:00"/>
        <d v="2010-07-05T00:00:00"/>
        <d v="2010-07-19T00:00:00"/>
        <d v="2010-07-21T00:00:00"/>
        <d v="2010-07-28T00:00:00"/>
        <d v="2010-08-02T00:00:00"/>
        <d v="2010-08-08T00:00:00"/>
        <d v="2010-08-13T00:00:00"/>
        <d v="2010-08-23T00:00:00"/>
        <d v="2010-09-01T00:00:00"/>
        <d v="2010-09-04T00:00:00"/>
        <d v="2010-09-09T00:00:00"/>
        <d v="2010-09-20T00:00:00"/>
        <d v="2010-09-23T00:00:00"/>
        <d v="2010-10-02T00:00:00"/>
        <d v="2011-04-29T00:00:00"/>
        <d v="2011-05-25T00:00:00"/>
        <d v="2011-05-29T00:00:00"/>
        <d v="2011-06-03T00:00:00"/>
        <d v="2011-06-10T00:00:00"/>
        <d v="2011-06-16T00:00:00"/>
        <d v="2011-06-24T00:00:00"/>
        <d v="2011-06-28T00:00:00"/>
        <d v="2011-07-03T00:00:00"/>
        <d v="2011-07-08T00:00:00"/>
        <d v="2011-07-13T00:00:00"/>
        <d v="2011-07-17T00:00:00"/>
        <d v="2011-07-26T00:00:00"/>
        <d v="2011-07-29T00:00:00"/>
        <d v="2011-08-07T00:00:00"/>
        <d v="2011-08-12T00:00:00"/>
        <d v="2011-08-22T00:00:00"/>
        <d v="2011-08-29T00:00:00"/>
        <d v="2011-09-06T00:00:00"/>
        <d v="2011-09-17T00:00:00"/>
        <d v="2011-09-24T00:00:00"/>
        <d v="2012-05-01T00:00:00"/>
        <d v="2012-05-09T00:00:00"/>
        <d v="2012-05-10T00:00:00"/>
        <d v="2012-05-22T00:00:00"/>
        <d v="2012-05-28T00:00:00"/>
        <d v="2012-06-08T00:00:00"/>
        <d v="2012-06-13T00:00:00"/>
        <d v="2012-06-17T00:00:00"/>
        <d v="2012-06-21T00:00:00"/>
        <d v="2012-07-06T00:00:00"/>
        <d v="2012-07-15T00:00:00"/>
        <d v="2012-07-22T00:00:00"/>
        <d v="2012-07-26T00:00:00"/>
        <d v="2012-07-28T00:00:00"/>
        <d v="2012-08-01T00:00:00"/>
        <d v="2012-08-03T00:00:00"/>
        <d v="2012-08-06T00:00:00"/>
        <d v="2012-08-09T00:00:00"/>
        <d v="2012-08-12T00:00:00"/>
        <d v="2012-08-14T00:00:00"/>
        <d v="2012-08-24T00:00:00"/>
        <d v="2012-09-01T00:00:00"/>
        <d v="2012-09-05T00:00:00"/>
        <d v="2012-09-17T00:00:00"/>
        <d v="2012-09-26T00:00:00"/>
        <d v="2013-06-05T00:00:00"/>
        <d v="2013-06-06T00:00:00"/>
        <d v="2013-06-14T00:00:00"/>
        <d v="2013-07-04T00:00:00"/>
        <d v="2013-07-13T00:00:00"/>
        <d v="2013-07-24T00:00:00"/>
        <d v="2013-07-26T00:00:00"/>
        <d v="2013-07-29T00:00:00"/>
        <d v="2013-08-08T00:00:00"/>
        <d v="2013-08-15T00:00:00"/>
        <d v="2013-08-19T00:00:00"/>
        <d v="2013-08-25T00:00:00"/>
        <d v="2013-09-08T00:00:00"/>
        <d v="2013-09-24T00:00:00"/>
        <d v="2013-10-03T00:00:00"/>
        <d v="2013-10-07T00:00:00"/>
        <d v="2014-05-27T00:00:00"/>
        <d v="2014-06-20T00:00:00"/>
        <d v="2014-07-10T00:00:00"/>
        <d v="2014-07-15T00:00:00"/>
        <d v="2014-07-17T00:00:00"/>
        <d v="2014-07-25T00:00:00"/>
        <d v="2014-08-04T00:00:00"/>
        <d v="2014-08-09T00:00:00"/>
        <d v="2014-08-23T00:00:00"/>
        <d v="2014-09-01T00:00:00"/>
        <d v="2014-09-04T00:00:00"/>
        <d v="2014-09-11T00:00:00"/>
        <d v="2014-09-19T00:00:00"/>
        <d v="2014-09-26T00:00:00"/>
        <d v="2014-10-02T00:00:00"/>
        <d v="2015-05-18T00:00:00"/>
        <d v="2015-05-19T00:00:00"/>
        <d v="2015-05-24T00:00:00"/>
        <d v="2015-06-02T00:00:00"/>
        <d v="2015-06-17T00:00:00"/>
        <d v="2015-06-26T00:00:00"/>
        <d v="2015-07-05T00:00:00"/>
        <d v="2015-08-04T00:00:00"/>
        <d v="2015-08-10T00:00:00"/>
        <d v="2015-08-20T00:00:00"/>
        <d v="2015-09-02T00:00:00"/>
        <d v="2015-09-04T00:00:00"/>
        <d v="2015-09-06T00:00:00"/>
        <d v="2015-09-08T00:00:00"/>
        <d v="2015-09-14T00:00:00"/>
        <d v="2015-09-20T00:00:00"/>
        <d v="2015-09-27T00:00:00"/>
        <d v="2015-10-04T00:00:00"/>
        <d v="2015-10-12T00:00:00"/>
        <d v="2016-05-10T00:00:00"/>
        <d v="2016-05-18T00:00:00"/>
        <d v="2016-05-25T00:00:00"/>
        <d v="2016-05-29T00:00:00"/>
        <d v="2016-06-01T00:00:00"/>
        <d v="2016-06-04T00:00:00"/>
        <d v="2016-06-10T00:00:00"/>
        <d v="2016-06-12T00:00:00"/>
        <d v="2016-06-16T00:00:00"/>
        <d v="2016-06-19T00:00:00"/>
        <d v="2016-06-21T00:00:00"/>
        <d v="2016-06-22T00:00:00"/>
        <d v="2016-06-24T00:00:00"/>
        <d v="2016-06-28T00:00:00"/>
        <d v="2016-07-02T00:00:00"/>
        <d v="2016-07-08T00:00:00"/>
        <d v="2016-07-11T00:00:00"/>
        <d v="2016-07-14T00:00:00"/>
        <d v="2016-07-22T00:00:00"/>
        <d v="2016-08-01T00:00:00"/>
        <d v="2016-08-02T00:00:00"/>
        <d v="2016-08-05T00:00:00"/>
        <d v="2016-08-12T00:00:00"/>
        <d v="2016-08-22T00:00:00"/>
        <d v="2016-08-25T00:00:00"/>
        <d v="2016-09-01T00:00:00"/>
        <d v="2016-09-14T00:00:00"/>
        <d v="2016-09-30T00:00:00"/>
        <d v="2016-10-09T00:00:00"/>
        <d v="2016-10-18T00:00:00"/>
        <d v="2017-05-08T00:00:00"/>
        <d v="2017-05-17T00:00:00"/>
        <d v="2017-05-25T00:00:00"/>
        <d v="2017-06-02T00:00:00"/>
        <d v="2017-06-15T00:00:00"/>
        <d v="2017-06-26T00:00:00"/>
        <d v="2017-06-30T00:00:00"/>
        <d v="2017-07-02T00:00:00"/>
        <d v="2017-07-10T00:00:00"/>
        <d v="2017-07-15T00:00:00"/>
        <d v="2017-07-18T00:00:00"/>
        <d v="2017-07-21T00:00:00"/>
        <d v="2017-07-27T00:00:00"/>
        <d v="2017-07-31T00:00:00"/>
        <d v="2017-08-05T00:00:00"/>
        <d v="2017-08-10T00:00:00"/>
        <d v="2017-08-18T00:00:00"/>
        <d v="2017-08-21T00:00:00"/>
        <d v="2017-08-28T00:00:00"/>
        <d v="2017-09-07T00:00:00"/>
        <d v="2017-09-18T00:00:00"/>
        <d v="2017-09-24T00:00:00"/>
        <d v="2017-10-01T00:00:00"/>
        <d v="2017-10-12T00:00:00"/>
        <d v="2018-06-13T00:00:00"/>
        <d v="2018-06-16T00:00:00"/>
        <d v="2018-06-18T00:00:00"/>
        <d v="2018-06-23T00:00:00"/>
        <d v="2018-06-27T00:00:00"/>
        <d v="2018-07-04T00:00:00"/>
        <d v="2018-07-12T00:00:00"/>
        <d v="2018-07-31T00:00:00"/>
        <d v="2018-08-03T00:00:00"/>
        <d v="2018-08-13T00:00:00"/>
        <d v="2018-08-19T00:00:00"/>
        <d v="2018-08-28T00:00:00"/>
        <d v="2018-09-06T00:00:00"/>
        <d v="2018-09-22T00:00:00"/>
        <d v="2018-10-01T00:00:00"/>
        <d v="2018-10-13T00:00:00"/>
        <d v="2019-05-29T00:00:00"/>
        <d v="2019-06-13T00:00:00"/>
        <d v="2019-06-22T00:00:00"/>
        <d v="2019-06-28T00:00:00"/>
        <d v="2019-07-04T00:00:00"/>
        <d v="2019-07-07T00:00:00"/>
        <d v="2019-07-10T00:00:00"/>
        <d v="2019-07-20T00:00:00"/>
        <d v="2019-07-24T00:00:00"/>
        <d v="2019-07-31T00:00:00"/>
        <d v="2019-08-06T00:00:00"/>
        <d v="2019-08-15T00:00:00"/>
        <d v="2019-08-21T00:00:00"/>
        <d v="2019-08-30T00:00:00"/>
        <d v="2019-09-06T00:00:00"/>
        <d v="2019-09-14T00:00:00"/>
        <d v="2019-09-23T00:00:00"/>
        <d v="2019-10-03T00:00:00"/>
        <d v="2019-10-08T00:00:00"/>
        <d v="2019-10-11T00:00:00"/>
        <d v="2019-10-17T00:00:00"/>
        <d v="2019-10-20T00:00:00"/>
        <d v="2019-10-25T00:00:00"/>
        <d v="2020-05-04T00:00:00"/>
        <d v="2020-05-12T00:00:00"/>
        <d v="2020-05-26T00:00:00"/>
        <d v="2020-06-07T00:00:00"/>
        <d v="2020-06-11T00:00:00"/>
        <d v="2020-06-22T00:00:00"/>
        <d v="2020-06-28T00:00:00"/>
        <d v="2020-07-04T00:00:00"/>
        <d v="2020-07-12T00:00:00"/>
        <d v="2020-07-15T00:00:00"/>
        <d v="2020-07-22T00:00:00"/>
        <d v="2020-07-28T00:00:00"/>
        <d v="2020-08-02T00:00:00"/>
        <d v="2020-08-09T00:00:00"/>
        <d v="2020-08-15T00:00:00"/>
        <d v="2020-08-29T00:00:00"/>
        <d v="2020-09-04T00:00:00"/>
        <d v="2020-09-09T00:00:00"/>
        <d v="2020-09-15T00:00:00"/>
        <d v="2020-10-08T00:00:00"/>
        <d v="2020-10-11T00:00:00"/>
        <d v="2021-05-20T00:00:00"/>
        <d v="2021-05-29T00:00:00"/>
        <d v="2021-05-31T00:00:00"/>
        <d v="2021-06-04T00:00:00"/>
        <d v="2021-06-09T00:00:00"/>
        <d v="2021-06-15T00:00:00"/>
        <d v="2021-06-22T00:00:00"/>
        <d v="2021-06-26T00:00:00"/>
        <d v="2021-07-03T00:00:00"/>
        <d v="2021-07-09T00:00:00"/>
        <d v="2021-07-14T00:00:00"/>
        <d v="2021-07-21T00:00:00"/>
        <d v="2021-07-27T00:00:00"/>
        <d v="2021-07-30T00:00:00"/>
        <d v="2021-08-01T00:00:00"/>
        <d v="2021-08-10T00:00:00"/>
        <d v="2021-08-14T00:00:00"/>
        <d v="2021-08-18T00:00:00"/>
        <d v="2021-08-24T00:00:00"/>
        <d v="2021-08-30T00:00:00"/>
        <d v="2021-09-06T00:00:00"/>
        <d v="2021-09-15T00:00:00"/>
        <d v="2021-09-22T00:00:00"/>
        <d v="2021-10-03T00:00:00"/>
        <d v="2021-10-09T00:00:00"/>
        <d v="2021-10-13T00:00:00"/>
        <d v="2022-06-08T00:00:00"/>
        <d v="2023-05-20T00:00:00"/>
        <d v="2023-05-22T00:00:00"/>
        <d v="2023-05-24T00:00:00"/>
        <d v="2023-05-27T00:00:00"/>
        <d v="2023-05-29T00:00:00"/>
        <d v="2023-05-31T00:00:00"/>
        <d v="2023-06-01T00:00:00"/>
        <d v="2023-06-04T00:00:00"/>
        <d v="2023-06-07T00:00:00"/>
        <d v="2023-06-10T00:00:00"/>
        <d v="2023-06-12T00:00:00"/>
        <d v="2023-06-15T00:00:00"/>
        <d v="2023-06-17T00:00:00"/>
        <d v="2023-06-23T00:00:00"/>
        <d v="2023-06-24T00:00:00"/>
        <d v="2023-06-26T00:00:00"/>
        <d v="2023-06-28T00:00:00"/>
        <d v="2023-07-05T00:00:00"/>
        <d v="2023-07-07T00:00:00"/>
        <d v="2023-07-10T00:00:00"/>
        <d v="2023-07-12T00:00:00"/>
        <d v="2023-07-14T00:00:00"/>
        <d v="2023-07-17T00:00:00"/>
        <d v="2023-07-19T00:00:00"/>
        <d v="2023-07-23T00:00:00"/>
        <d v="2023-07-28T00:00:00"/>
        <d v="2023-08-02T00:00:00"/>
        <d v="2023-08-09T00:00:00"/>
        <d v="2023-08-11T00:00:00"/>
        <d v="2023-08-14T00:00:00"/>
        <d v="2023-08-16T00:00:00"/>
        <d v="2023-08-18T00:00:00"/>
        <d v="2023-08-21T00:00:00"/>
        <d v="2023-08-30T00:00:00"/>
        <d v="2023-09-04T00:00:00"/>
        <d v="2023-09-06T00:00:00"/>
        <d v="2023-09-08T00:00:00"/>
        <d v="2023-09-11T00:00:00"/>
        <d v="2023-09-13T00:00:00"/>
        <d v="2023-09-20T00:00:00"/>
        <d v="2023-09-25T00:00:00"/>
        <d v="2023-09-27T00:00:00"/>
        <d v="2023-09-29T00:00:00"/>
        <d v="2023-10-02T00:00:00"/>
        <d v="2023-10-04T00:00:00"/>
        <d v="2023-10-09T00:00:00"/>
        <d v="2023-10-11T00:00:00"/>
        <d v="2023-10-16T00:00:00"/>
        <d v="2023-10-25T00:00:00"/>
        <d v="2023-11-08T00:00:00"/>
        <d v="2024-05-16T00:00:00"/>
        <d v="2024-05-20T00:00:00"/>
        <d v="2024-05-23T00:00:00"/>
        <d v="2024-05-25T00:00:00"/>
        <d v="2024-05-27T00:00:00"/>
        <d v="2024-05-29T00:00:00"/>
        <d v="2024-06-06T00:00:00"/>
        <d v="2024-06-12T00:00:00"/>
        <d v="2024-06-14T00:00:00"/>
        <d v="2024-06-17T00:00:00"/>
        <d v="2024-06-19T00:00:00"/>
        <d v="2024-06-21T00:00:00"/>
        <d v="2024-06-24T00:00:00"/>
        <d v="2024-06-25T00:00:00"/>
        <d v="2024-06-26T00:00:00"/>
        <d v="2024-06-29T00:00:00"/>
        <d v="2024-07-01T00:00:00"/>
        <d v="2024-07-04T00:00:00"/>
        <d v="2024-07-06T00:00:00"/>
      </sharedItems>
      <fieldGroup par="4"/>
    </cacheField>
    <cacheField name="Sealevel" numFmtId="2">
      <sharedItems containsSemiMixedTypes="0" containsString="0" containsNumber="1" minValue="1375.51" maxValue="1377.83"/>
    </cacheField>
    <cacheField name="Months (Date)" numFmtId="0" databaseField="0">
      <fieldGroup base="0">
        <rangePr groupBy="months" startDate="2001-08-22T00:00:00" endDate="2024-07-07T00:00:00"/>
        <groupItems count="14">
          <s v="&lt;22-08-20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07-2024"/>
        </groupItems>
      </fieldGroup>
    </cacheField>
    <cacheField name="Quarters (Date)" numFmtId="0" databaseField="0">
      <fieldGroup base="0">
        <rangePr groupBy="quarters" startDate="2001-08-22T00:00:00" endDate="2024-07-07T00:00:00"/>
        <groupItems count="6">
          <s v="&lt;22-08-2001"/>
          <s v="Qtr1"/>
          <s v="Qtr2"/>
          <s v="Qtr3"/>
          <s v="Qtr4"/>
          <s v="&gt;07-07-2024"/>
        </groupItems>
      </fieldGroup>
    </cacheField>
    <cacheField name="Years (Date)" numFmtId="0" databaseField="0">
      <fieldGroup base="0">
        <rangePr groupBy="years" startDate="2001-08-22T00:00:00" endDate="2024-07-07T00:00:00"/>
        <groupItems count="26">
          <s v="&lt;22-08-2001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07-07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x v="0"/>
    <n v="1376.14"/>
  </r>
  <r>
    <x v="1"/>
    <n v="1376.13"/>
  </r>
  <r>
    <x v="2"/>
    <n v="1376.08"/>
  </r>
  <r>
    <x v="3"/>
    <n v="1376.03"/>
  </r>
  <r>
    <x v="4"/>
    <n v="1376.06"/>
  </r>
  <r>
    <x v="5"/>
    <n v="1376.06"/>
  </r>
  <r>
    <x v="6"/>
    <n v="1376.08"/>
  </r>
  <r>
    <x v="7"/>
    <n v="1376.04"/>
  </r>
  <r>
    <x v="8"/>
    <n v="1376.24"/>
  </r>
  <r>
    <x v="9"/>
    <n v="1376.32"/>
  </r>
  <r>
    <x v="10"/>
    <n v="1376.34"/>
  </r>
  <r>
    <x v="11"/>
    <n v="1376.48"/>
  </r>
  <r>
    <x v="12"/>
    <n v="1376.55"/>
  </r>
  <r>
    <x v="13"/>
    <n v="1376.53"/>
  </r>
  <r>
    <x v="14"/>
    <n v="1376.55"/>
  </r>
  <r>
    <x v="15"/>
    <n v="1376.55"/>
  </r>
  <r>
    <x v="16"/>
    <n v="1376.61"/>
  </r>
  <r>
    <x v="17"/>
    <n v="1376.63"/>
  </r>
  <r>
    <x v="18"/>
    <n v="1377.15"/>
  </r>
  <r>
    <x v="19"/>
    <n v="1376.89"/>
  </r>
  <r>
    <x v="20"/>
    <n v="1377.09"/>
  </r>
  <r>
    <x v="21"/>
    <n v="1376.94"/>
  </r>
  <r>
    <x v="22"/>
    <n v="1376.88"/>
  </r>
  <r>
    <x v="23"/>
    <n v="1377.08"/>
  </r>
  <r>
    <x v="24"/>
    <n v="1376.98"/>
  </r>
  <r>
    <x v="25"/>
    <n v="1376.99"/>
  </r>
  <r>
    <x v="26"/>
    <n v="1377.04"/>
  </r>
  <r>
    <x v="27"/>
    <n v="1377"/>
  </r>
  <r>
    <x v="28"/>
    <n v="1377.03"/>
  </r>
  <r>
    <x v="29"/>
    <n v="1376.97"/>
  </r>
  <r>
    <x v="30"/>
    <n v="1376.91"/>
  </r>
  <r>
    <x v="31"/>
    <n v="1376.85"/>
  </r>
  <r>
    <x v="32"/>
    <n v="1376.81"/>
  </r>
  <r>
    <x v="33"/>
    <n v="1376.89"/>
  </r>
  <r>
    <x v="34"/>
    <n v="1377.01"/>
  </r>
  <r>
    <x v="35"/>
    <n v="1377.02"/>
  </r>
  <r>
    <x v="36"/>
    <n v="1376.55"/>
  </r>
  <r>
    <x v="37"/>
    <n v="1376.61"/>
  </r>
  <r>
    <x v="38"/>
    <n v="1376.57"/>
  </r>
  <r>
    <x v="39"/>
    <n v="1376.73"/>
  </r>
  <r>
    <x v="40"/>
    <n v="1376.81"/>
  </r>
  <r>
    <x v="41"/>
    <n v="1376.75"/>
  </r>
  <r>
    <x v="42"/>
    <n v="1376.83"/>
  </r>
  <r>
    <x v="43"/>
    <n v="1376.79"/>
  </r>
  <r>
    <x v="44"/>
    <n v="1376.91"/>
  </r>
  <r>
    <x v="45"/>
    <n v="1376.83"/>
  </r>
  <r>
    <x v="46"/>
    <n v="1376.65"/>
  </r>
  <r>
    <x v="47"/>
    <n v="1376.53"/>
  </r>
  <r>
    <x v="48"/>
    <n v="1376.41"/>
  </r>
  <r>
    <x v="49"/>
    <n v="1376.41"/>
  </r>
  <r>
    <x v="50"/>
    <n v="1376.39"/>
  </r>
  <r>
    <x v="51"/>
    <n v="1376.37"/>
  </r>
  <r>
    <x v="52"/>
    <n v="1376.39"/>
  </r>
  <r>
    <x v="53"/>
    <n v="1376.35"/>
  </r>
  <r>
    <x v="54"/>
    <n v="1376.31"/>
  </r>
  <r>
    <x v="55"/>
    <n v="1376.35"/>
  </r>
  <r>
    <x v="56"/>
    <n v="1376.33"/>
  </r>
  <r>
    <x v="57"/>
    <n v="1376.31"/>
  </r>
  <r>
    <x v="58"/>
    <n v="1376.27"/>
  </r>
  <r>
    <x v="59"/>
    <n v="1376.53"/>
  </r>
  <r>
    <x v="60"/>
    <n v="1376.56"/>
  </r>
  <r>
    <x v="61"/>
    <n v="1376.64"/>
  </r>
  <r>
    <x v="62"/>
    <n v="1376.86"/>
  </r>
  <r>
    <x v="63"/>
    <n v="1376.9"/>
  </r>
  <r>
    <x v="64"/>
    <n v="1376.84"/>
  </r>
  <r>
    <x v="65"/>
    <n v="1376.82"/>
  </r>
  <r>
    <x v="66"/>
    <n v="1376.8"/>
  </r>
  <r>
    <x v="67"/>
    <n v="1376.8"/>
  </r>
  <r>
    <x v="68"/>
    <n v="1377.1"/>
  </r>
  <r>
    <x v="69"/>
    <n v="1377.04"/>
  </r>
  <r>
    <x v="70"/>
    <n v="1376.96"/>
  </r>
  <r>
    <x v="71"/>
    <n v="1377.08"/>
  </r>
  <r>
    <x v="72"/>
    <n v="1377.12"/>
  </r>
  <r>
    <x v="73"/>
    <n v="1377.1"/>
  </r>
  <r>
    <x v="74"/>
    <n v="1377.02"/>
  </r>
  <r>
    <x v="75"/>
    <n v="1377.02"/>
  </r>
  <r>
    <x v="76"/>
    <n v="1377.36"/>
  </r>
  <r>
    <x v="77"/>
    <n v="1377.44"/>
  </r>
  <r>
    <x v="78"/>
    <n v="1377.42"/>
  </r>
  <r>
    <x v="79"/>
    <n v="1377.32"/>
  </r>
  <r>
    <x v="80"/>
    <n v="1377.26"/>
  </r>
  <r>
    <x v="81"/>
    <n v="1377.22"/>
  </r>
  <r>
    <x v="82"/>
    <n v="1376.87"/>
  </r>
  <r>
    <x v="83"/>
    <n v="1377.09"/>
  </r>
  <r>
    <x v="84"/>
    <n v="1376.95"/>
  </r>
  <r>
    <x v="85"/>
    <n v="1376.99"/>
  </r>
  <r>
    <x v="86"/>
    <n v="1377"/>
  </r>
  <r>
    <x v="87"/>
    <n v="1376.83"/>
  </r>
  <r>
    <x v="88"/>
    <n v="1376.91"/>
  </r>
  <r>
    <x v="89"/>
    <n v="1376.81"/>
  </r>
  <r>
    <x v="90"/>
    <n v="1376.89"/>
  </r>
  <r>
    <x v="91"/>
    <n v="1376.87"/>
  </r>
  <r>
    <x v="92"/>
    <n v="1376.84"/>
  </r>
  <r>
    <x v="93"/>
    <n v="1376.79"/>
  </r>
  <r>
    <x v="94"/>
    <n v="1376.73"/>
  </r>
  <r>
    <x v="95"/>
    <n v="1376.79"/>
  </r>
  <r>
    <x v="96"/>
    <n v="1376.73"/>
  </r>
  <r>
    <x v="97"/>
    <n v="1376.69"/>
  </r>
  <r>
    <x v="98"/>
    <n v="1376.66"/>
  </r>
  <r>
    <x v="99"/>
    <n v="1376.67"/>
  </r>
  <r>
    <x v="100"/>
    <n v="1376.71"/>
  </r>
  <r>
    <x v="101"/>
    <n v="1376.68"/>
  </r>
  <r>
    <x v="102"/>
    <n v="1376.89"/>
  </r>
  <r>
    <x v="103"/>
    <n v="1376.91"/>
  </r>
  <r>
    <x v="104"/>
    <n v="1376.99"/>
  </r>
  <r>
    <x v="105"/>
    <n v="1376.97"/>
  </r>
  <r>
    <x v="106"/>
    <n v="1377.08"/>
  </r>
  <r>
    <x v="107"/>
    <n v="1377.07"/>
  </r>
  <r>
    <x v="108"/>
    <n v="1376.25"/>
  </r>
  <r>
    <x v="109"/>
    <n v="1377.19"/>
  </r>
  <r>
    <x v="110"/>
    <n v="1377.23"/>
  </r>
  <r>
    <x v="111"/>
    <n v="1377.13"/>
  </r>
  <r>
    <x v="112"/>
    <n v="1377.13"/>
  </r>
  <r>
    <x v="113"/>
    <n v="1376.65"/>
  </r>
  <r>
    <x v="114"/>
    <n v="1376.31"/>
  </r>
  <r>
    <x v="115"/>
    <n v="1376.09"/>
  </r>
  <r>
    <x v="116"/>
    <n v="1376"/>
  </r>
  <r>
    <x v="117"/>
    <n v="1376.09"/>
  </r>
  <r>
    <x v="118"/>
    <n v="1375.99"/>
  </r>
  <r>
    <x v="119"/>
    <n v="1375.95"/>
  </r>
  <r>
    <x v="120"/>
    <n v="1375.89"/>
  </r>
  <r>
    <x v="121"/>
    <n v="1375.85"/>
  </r>
  <r>
    <x v="122"/>
    <n v="1375.8"/>
  </r>
  <r>
    <x v="123"/>
    <n v="1375.72"/>
  </r>
  <r>
    <x v="124"/>
    <n v="1375.74"/>
  </r>
  <r>
    <x v="125"/>
    <n v="1375.66"/>
  </r>
  <r>
    <x v="126"/>
    <n v="1375.63"/>
  </r>
  <r>
    <x v="127"/>
    <n v="1375.6"/>
  </r>
  <r>
    <x v="128"/>
    <n v="1375.51"/>
  </r>
  <r>
    <x v="129"/>
    <n v="1375.57"/>
  </r>
  <r>
    <x v="130"/>
    <n v="1375.57"/>
  </r>
  <r>
    <x v="131"/>
    <n v="1375.6"/>
  </r>
  <r>
    <x v="132"/>
    <n v="1375.63"/>
  </r>
  <r>
    <x v="133"/>
    <n v="1375.64"/>
  </r>
  <r>
    <x v="134"/>
    <n v="1376.47"/>
  </r>
  <r>
    <x v="135"/>
    <n v="1376.64"/>
  </r>
  <r>
    <x v="136"/>
    <n v="1376.72"/>
  </r>
  <r>
    <x v="137"/>
    <n v="1376.63"/>
  </r>
  <r>
    <x v="138"/>
    <n v="1376.57"/>
  </r>
  <r>
    <x v="139"/>
    <n v="1376.49"/>
  </r>
  <r>
    <x v="140"/>
    <n v="1376.53"/>
  </r>
  <r>
    <x v="141"/>
    <n v="1376.5"/>
  </r>
  <r>
    <x v="142"/>
    <n v="1376.43"/>
  </r>
  <r>
    <x v="143"/>
    <n v="1376.41"/>
  </r>
  <r>
    <x v="144"/>
    <n v="1376.27"/>
  </r>
  <r>
    <x v="145"/>
    <n v="1376.26"/>
  </r>
  <r>
    <x v="146"/>
    <n v="1376.11"/>
  </r>
  <r>
    <x v="147"/>
    <n v="1376.09"/>
  </r>
  <r>
    <x v="148"/>
    <n v="1376.07"/>
  </r>
  <r>
    <x v="149"/>
    <n v="1376.29"/>
  </r>
  <r>
    <x v="150"/>
    <n v="1376.19"/>
  </r>
  <r>
    <x v="151"/>
    <n v="1376.65"/>
  </r>
  <r>
    <x v="152"/>
    <n v="1376.69"/>
  </r>
  <r>
    <x v="153"/>
    <n v="1376.82"/>
  </r>
  <r>
    <x v="154"/>
    <n v="1376.87"/>
  </r>
  <r>
    <x v="155"/>
    <n v="1377.01"/>
  </r>
  <r>
    <x v="156"/>
    <n v="1376.69"/>
  </r>
  <r>
    <x v="157"/>
    <n v="1376.55"/>
  </r>
  <r>
    <x v="157"/>
    <n v="1376.55"/>
  </r>
  <r>
    <x v="158"/>
    <n v="1376.61"/>
  </r>
  <r>
    <x v="159"/>
    <n v="1376.63"/>
  </r>
  <r>
    <x v="160"/>
    <n v="1376.59"/>
  </r>
  <r>
    <x v="161"/>
    <n v="1376.51"/>
  </r>
  <r>
    <x v="162"/>
    <n v="1376.51"/>
  </r>
  <r>
    <x v="163"/>
    <n v="1376.41"/>
  </r>
  <r>
    <x v="164"/>
    <n v="1376.53"/>
  </r>
  <r>
    <x v="165"/>
    <n v="1376.57"/>
  </r>
  <r>
    <x v="166"/>
    <n v="1376.67"/>
  </r>
  <r>
    <x v="167"/>
    <n v="1376.59"/>
  </r>
  <r>
    <x v="168"/>
    <n v="1376.53"/>
  </r>
  <r>
    <x v="169"/>
    <n v="1376.45"/>
  </r>
  <r>
    <x v="170"/>
    <n v="1376.37"/>
  </r>
  <r>
    <x v="171"/>
    <n v="1376.33"/>
  </r>
  <r>
    <x v="172"/>
    <n v="1376.31"/>
  </r>
  <r>
    <x v="173"/>
    <n v="1376.33"/>
  </r>
  <r>
    <x v="174"/>
    <n v="1376.37"/>
  </r>
  <r>
    <x v="175"/>
    <n v="1376.33"/>
  </r>
  <r>
    <x v="176"/>
    <n v="1376.33"/>
  </r>
  <r>
    <x v="177"/>
    <n v="1376.51"/>
  </r>
  <r>
    <x v="178"/>
    <n v="1376.49"/>
  </r>
  <r>
    <x v="179"/>
    <n v="1376.55"/>
  </r>
  <r>
    <x v="180"/>
    <n v="1376.59"/>
  </r>
  <r>
    <x v="181"/>
    <n v="1376.65"/>
  </r>
  <r>
    <x v="182"/>
    <n v="1376.39"/>
  </r>
  <r>
    <x v="182"/>
    <n v="1376.39"/>
  </r>
  <r>
    <x v="183"/>
    <n v="1376.26"/>
  </r>
  <r>
    <x v="184"/>
    <n v="1376.06"/>
  </r>
  <r>
    <x v="185"/>
    <n v="1376.05"/>
  </r>
  <r>
    <x v="186"/>
    <n v="1376.16"/>
  </r>
  <r>
    <x v="187"/>
    <n v="1376.24"/>
  </r>
  <r>
    <x v="188"/>
    <n v="1376.41"/>
  </r>
  <r>
    <x v="189"/>
    <n v="1376.45"/>
  </r>
  <r>
    <x v="190"/>
    <n v="1376.36"/>
  </r>
  <r>
    <x v="191"/>
    <n v="1376.36"/>
  </r>
  <r>
    <x v="192"/>
    <n v="1376.32"/>
  </r>
  <r>
    <x v="193"/>
    <n v="1376.28"/>
  </r>
  <r>
    <x v="194"/>
    <n v="1376.24"/>
  </r>
  <r>
    <x v="195"/>
    <n v="1376.24"/>
  </r>
  <r>
    <x v="196"/>
    <n v="1376.24"/>
  </r>
  <r>
    <x v="197"/>
    <n v="1376.41"/>
  </r>
  <r>
    <x v="198"/>
    <n v="1376.5"/>
  </r>
  <r>
    <x v="199"/>
    <n v="1376.49"/>
  </r>
  <r>
    <x v="200"/>
    <n v="1376.45"/>
  </r>
  <r>
    <x v="201"/>
    <n v="1376.55"/>
  </r>
  <r>
    <x v="202"/>
    <n v="1376.68"/>
  </r>
  <r>
    <x v="203"/>
    <n v="1376.78"/>
  </r>
  <r>
    <x v="204"/>
    <n v="1376.87"/>
  </r>
  <r>
    <x v="205"/>
    <n v="1376.83"/>
  </r>
  <r>
    <x v="206"/>
    <n v="1376.85"/>
  </r>
  <r>
    <x v="207"/>
    <n v="1376.85"/>
  </r>
  <r>
    <x v="208"/>
    <n v="1377.11"/>
  </r>
  <r>
    <x v="209"/>
    <n v="1377.09"/>
  </r>
  <r>
    <x v="210"/>
    <n v="1377.13"/>
  </r>
  <r>
    <x v="211"/>
    <n v="1377.15"/>
  </r>
  <r>
    <x v="212"/>
    <n v="1377.15"/>
  </r>
  <r>
    <x v="213"/>
    <n v="1377.13"/>
  </r>
  <r>
    <x v="214"/>
    <n v="1377.21"/>
  </r>
  <r>
    <x v="215"/>
    <n v="1377.23"/>
  </r>
  <r>
    <x v="216"/>
    <n v="1377.37"/>
  </r>
  <r>
    <x v="217"/>
    <n v="1377.33"/>
  </r>
  <r>
    <x v="218"/>
    <n v="1377.13"/>
  </r>
  <r>
    <x v="219"/>
    <n v="1376.97"/>
  </r>
  <r>
    <x v="219"/>
    <n v="1376.97"/>
  </r>
  <r>
    <x v="219"/>
    <n v="1376.93"/>
  </r>
  <r>
    <x v="220"/>
    <n v="1376.87"/>
  </r>
  <r>
    <x v="221"/>
    <n v="1376.83"/>
  </r>
  <r>
    <x v="222"/>
    <n v="1376.75"/>
  </r>
  <r>
    <x v="223"/>
    <n v="1376.7"/>
  </r>
  <r>
    <x v="224"/>
    <n v="1376.91"/>
  </r>
  <r>
    <x v="225"/>
    <n v="1377.53"/>
  </r>
  <r>
    <x v="226"/>
    <n v="1377.31"/>
  </r>
  <r>
    <x v="227"/>
    <n v="1377.09"/>
  </r>
  <r>
    <x v="228"/>
    <n v="1376.91"/>
  </r>
  <r>
    <x v="229"/>
    <n v="1376.83"/>
  </r>
  <r>
    <x v="230"/>
    <n v="1376.89"/>
  </r>
  <r>
    <x v="231"/>
    <n v="1376.89"/>
  </r>
  <r>
    <x v="232"/>
    <n v="1377.25"/>
  </r>
  <r>
    <x v="233"/>
    <n v="1377.31"/>
  </r>
  <r>
    <x v="234"/>
    <n v="1377.33"/>
  </r>
  <r>
    <x v="235"/>
    <n v="1377.2"/>
  </r>
  <r>
    <x v="236"/>
    <n v="1377.11"/>
  </r>
  <r>
    <x v="237"/>
    <n v="1377.03"/>
  </r>
  <r>
    <x v="238"/>
    <n v="1377.09"/>
  </r>
  <r>
    <x v="239"/>
    <n v="1376.82"/>
  </r>
  <r>
    <x v="239"/>
    <n v="1376.82"/>
  </r>
  <r>
    <x v="240"/>
    <n v="1376.9"/>
  </r>
  <r>
    <x v="241"/>
    <n v="1376.88"/>
  </r>
  <r>
    <x v="242"/>
    <n v="1376.97"/>
  </r>
  <r>
    <x v="243"/>
    <n v="1377.26"/>
  </r>
  <r>
    <x v="244"/>
    <n v="1377.3"/>
  </r>
  <r>
    <x v="245"/>
    <n v="1377.4"/>
  </r>
  <r>
    <x v="246"/>
    <n v="1377.48"/>
  </r>
  <r>
    <x v="247"/>
    <n v="1377.6"/>
  </r>
  <r>
    <x v="248"/>
    <n v="1377.7"/>
  </r>
  <r>
    <x v="249"/>
    <n v="1377.6"/>
  </r>
  <r>
    <x v="250"/>
    <n v="1377.5"/>
  </r>
  <r>
    <x v="251"/>
    <n v="1377.4"/>
  </r>
  <r>
    <x v="252"/>
    <n v="1377.3"/>
  </r>
  <r>
    <x v="253"/>
    <n v="1377.2"/>
  </r>
  <r>
    <x v="254"/>
    <n v="1377.12"/>
  </r>
  <r>
    <x v="255"/>
    <n v="1377.07"/>
  </r>
  <r>
    <x v="256"/>
    <n v="1377"/>
  </r>
  <r>
    <x v="257"/>
    <n v="1376.94"/>
  </r>
  <r>
    <x v="258"/>
    <n v="1376.88"/>
  </r>
  <r>
    <x v="259"/>
    <n v="1376.8"/>
  </r>
  <r>
    <x v="260"/>
    <n v="1376.74"/>
  </r>
  <r>
    <x v="261"/>
    <n v="1376.68"/>
  </r>
  <r>
    <x v="262"/>
    <n v="1376.56"/>
  </r>
  <r>
    <x v="263"/>
    <n v="1376.5"/>
  </r>
  <r>
    <x v="264"/>
    <n v="1377.1"/>
  </r>
  <r>
    <x v="265"/>
    <n v="1377.3"/>
  </r>
  <r>
    <x v="266"/>
    <n v="1377.2"/>
  </r>
  <r>
    <x v="267"/>
    <n v="1377.25"/>
  </r>
  <r>
    <x v="268"/>
    <n v="1377.3"/>
  </r>
  <r>
    <x v="269"/>
    <n v="1377.3"/>
  </r>
  <r>
    <x v="270"/>
    <n v="1377.25"/>
  </r>
  <r>
    <x v="271"/>
    <n v="1377.2"/>
  </r>
  <r>
    <x v="272"/>
    <n v="1377.18"/>
  </r>
  <r>
    <x v="273"/>
    <n v="1377.16"/>
  </r>
  <r>
    <x v="274"/>
    <n v="1377.1"/>
  </r>
  <r>
    <x v="275"/>
    <n v="1377.06"/>
  </r>
  <r>
    <x v="276"/>
    <n v="1377"/>
  </r>
  <r>
    <x v="277"/>
    <n v="1376.98"/>
  </r>
  <r>
    <x v="278"/>
    <n v="1376.98"/>
  </r>
  <r>
    <x v="279"/>
    <n v="1377.1"/>
  </r>
  <r>
    <x v="280"/>
    <n v="1377.03"/>
  </r>
  <r>
    <x v="280"/>
    <n v="1377.03"/>
  </r>
  <r>
    <x v="281"/>
    <n v="1377.27"/>
  </r>
  <r>
    <x v="282"/>
    <n v="1377.21"/>
  </r>
  <r>
    <x v="283"/>
    <n v="1377.16"/>
  </r>
  <r>
    <x v="284"/>
    <n v="1377.11"/>
  </r>
  <r>
    <x v="285"/>
    <n v="1377.07"/>
  </r>
  <r>
    <x v="286"/>
    <n v="1377.01"/>
  </r>
  <r>
    <x v="287"/>
    <n v="1376.89"/>
  </r>
  <r>
    <x v="288"/>
    <n v="1376.81"/>
  </r>
  <r>
    <x v="289"/>
    <n v="1376.88"/>
  </r>
  <r>
    <x v="290"/>
    <n v="1377.01"/>
  </r>
  <r>
    <x v="291"/>
    <n v="1377.01"/>
  </r>
  <r>
    <x v="292"/>
    <n v="1377.06"/>
  </r>
  <r>
    <x v="293"/>
    <n v="1377.09"/>
  </r>
  <r>
    <x v="294"/>
    <n v="1377.08"/>
  </r>
  <r>
    <x v="295"/>
    <n v="1377.52"/>
  </r>
  <r>
    <x v="296"/>
    <n v="1377.46"/>
  </r>
  <r>
    <x v="297"/>
    <n v="1377.36"/>
  </r>
  <r>
    <x v="298"/>
    <n v="1377.32"/>
  </r>
  <r>
    <x v="299"/>
    <n v="1377.28"/>
  </r>
  <r>
    <x v="300"/>
    <n v="1377.56"/>
  </r>
  <r>
    <x v="301"/>
    <n v="1377.62"/>
  </r>
  <r>
    <x v="302"/>
    <n v="1377.48"/>
  </r>
  <r>
    <x v="303"/>
    <n v="1377.44"/>
  </r>
  <r>
    <x v="304"/>
    <n v="1377.46"/>
  </r>
  <r>
    <x v="305"/>
    <n v="1377.46"/>
  </r>
  <r>
    <x v="306"/>
    <n v="1377.56"/>
  </r>
  <r>
    <x v="307"/>
    <n v="1377.64"/>
  </r>
  <r>
    <x v="308"/>
    <n v="1377.66"/>
  </r>
  <r>
    <x v="309"/>
    <n v="1377.62"/>
  </r>
  <r>
    <x v="310"/>
    <n v="1377.62"/>
  </r>
  <r>
    <x v="311"/>
    <n v="1377.66"/>
  </r>
  <r>
    <x v="312"/>
    <n v="1377.6"/>
  </r>
  <r>
    <x v="313"/>
    <n v="1377.66"/>
  </r>
  <r>
    <x v="314"/>
    <n v="1377.35"/>
  </r>
  <r>
    <x v="315"/>
    <n v="1377.34"/>
  </r>
  <r>
    <x v="316"/>
    <n v="1377.28"/>
  </r>
  <r>
    <x v="317"/>
    <n v="1377.31"/>
  </r>
  <r>
    <x v="318"/>
    <n v="1377.37"/>
  </r>
  <r>
    <x v="319"/>
    <n v="1377.42"/>
  </r>
  <r>
    <x v="320"/>
    <n v="1377.27"/>
  </r>
  <r>
    <x v="321"/>
    <n v="1376.97"/>
  </r>
  <r>
    <x v="322"/>
    <n v="1376.79"/>
  </r>
  <r>
    <x v="323"/>
    <n v="1376.71"/>
  </r>
  <r>
    <x v="324"/>
    <n v="1376.61"/>
  </r>
  <r>
    <x v="325"/>
    <n v="1376.51"/>
  </r>
  <r>
    <x v="326"/>
    <n v="1376.49"/>
  </r>
  <r>
    <x v="327"/>
    <n v="1376.31"/>
  </r>
  <r>
    <x v="328"/>
    <n v="1376.27"/>
  </r>
  <r>
    <x v="329"/>
    <n v="1376.39"/>
  </r>
  <r>
    <x v="330"/>
    <n v="1376.46"/>
  </r>
  <r>
    <x v="331"/>
    <n v="1376.51"/>
  </r>
  <r>
    <x v="332"/>
    <n v="1376.59"/>
  </r>
  <r>
    <x v="333"/>
    <n v="1376.51"/>
  </r>
  <r>
    <x v="334"/>
    <n v="1376.59"/>
  </r>
  <r>
    <x v="335"/>
    <n v="1376.69"/>
  </r>
  <r>
    <x v="336"/>
    <n v="1376.69"/>
  </r>
  <r>
    <x v="337"/>
    <n v="1376.63"/>
  </r>
  <r>
    <x v="338"/>
    <n v="1376.59"/>
  </r>
  <r>
    <x v="339"/>
    <n v="1376.69"/>
  </r>
  <r>
    <x v="340"/>
    <n v="1376.77"/>
  </r>
  <r>
    <x v="341"/>
    <n v="1376.83"/>
  </r>
  <r>
    <x v="342"/>
    <n v="1376.77"/>
  </r>
  <r>
    <x v="343"/>
    <n v="1376.79"/>
  </r>
  <r>
    <x v="344"/>
    <n v="1376.74"/>
  </r>
  <r>
    <x v="345"/>
    <n v="1376.67"/>
  </r>
  <r>
    <x v="346"/>
    <n v="1376.67"/>
  </r>
  <r>
    <x v="347"/>
    <n v="1376.65"/>
  </r>
  <r>
    <x v="348"/>
    <n v="1376.75"/>
  </r>
  <r>
    <x v="349"/>
    <n v="1376.87"/>
  </r>
  <r>
    <x v="350"/>
    <n v="1376.81"/>
  </r>
  <r>
    <x v="351"/>
    <n v="1376.79"/>
  </r>
  <r>
    <x v="352"/>
    <n v="1376.77"/>
  </r>
  <r>
    <x v="353"/>
    <n v="1376.74"/>
  </r>
  <r>
    <x v="354"/>
    <n v="1376.71"/>
  </r>
  <r>
    <x v="355"/>
    <n v="1376.69"/>
  </r>
  <r>
    <x v="356"/>
    <n v="1376.69"/>
  </r>
  <r>
    <x v="357"/>
    <n v="1376.64"/>
  </r>
  <r>
    <x v="358"/>
    <n v="1376.59"/>
  </r>
  <r>
    <x v="359"/>
    <n v="1376.59"/>
  </r>
  <r>
    <x v="360"/>
    <n v="1376.67"/>
  </r>
  <r>
    <x v="361"/>
    <n v="1376.69"/>
  </r>
  <r>
    <x v="362"/>
    <n v="1376.71"/>
  </r>
  <r>
    <x v="363"/>
    <n v="1376.71"/>
  </r>
  <r>
    <x v="364"/>
    <n v="1376.79"/>
  </r>
  <r>
    <x v="365"/>
    <n v="1376.84"/>
  </r>
  <r>
    <x v="366"/>
    <n v="1376.86"/>
  </r>
  <r>
    <x v="367"/>
    <n v="1376.86"/>
  </r>
  <r>
    <x v="368"/>
    <n v="1376.86"/>
  </r>
  <r>
    <x v="368"/>
    <n v="1376.87"/>
  </r>
  <r>
    <x v="369"/>
    <n v="1376.97"/>
  </r>
  <r>
    <x v="370"/>
    <n v="1376.99"/>
  </r>
  <r>
    <x v="371"/>
    <n v="1376.87"/>
  </r>
  <r>
    <x v="372"/>
    <n v="1376.81"/>
  </r>
  <r>
    <x v="373"/>
    <n v="1376.91"/>
  </r>
  <r>
    <x v="374"/>
    <n v="1376.99"/>
  </r>
  <r>
    <x v="375"/>
    <n v="1376.91"/>
  </r>
  <r>
    <x v="376"/>
    <n v="1376.87"/>
  </r>
  <r>
    <x v="377"/>
    <n v="1376.81"/>
  </r>
  <r>
    <x v="378"/>
    <n v="1376.74"/>
  </r>
  <r>
    <x v="379"/>
    <n v="1376.71"/>
  </r>
  <r>
    <x v="380"/>
    <n v="1376.74"/>
  </r>
  <r>
    <x v="381"/>
    <n v="1376.81"/>
  </r>
  <r>
    <x v="382"/>
    <n v="1376.86"/>
  </r>
  <r>
    <x v="383"/>
    <n v="1377.01"/>
  </r>
  <r>
    <x v="384"/>
    <n v="1377.35"/>
  </r>
  <r>
    <x v="385"/>
    <n v="1377.17"/>
  </r>
  <r>
    <x v="386"/>
    <n v="1377.14"/>
  </r>
  <r>
    <x v="387"/>
    <n v="1377.21"/>
  </r>
  <r>
    <x v="388"/>
    <n v="1377.19"/>
  </r>
  <r>
    <x v="389"/>
    <n v="1377.21"/>
  </r>
  <r>
    <x v="390"/>
    <n v="1377.29"/>
  </r>
  <r>
    <x v="391"/>
    <n v="1377.25"/>
  </r>
  <r>
    <x v="392"/>
    <n v="1377.19"/>
  </r>
  <r>
    <x v="393"/>
    <n v="1377.13"/>
  </r>
  <r>
    <x v="394"/>
    <n v="1377.08"/>
  </r>
  <r>
    <x v="395"/>
    <n v="1377.05"/>
  </r>
  <r>
    <x v="396"/>
    <n v="1376.99"/>
  </r>
  <r>
    <x v="397"/>
    <n v="1377.03"/>
  </r>
  <r>
    <x v="398"/>
    <n v="1377.05"/>
  </r>
  <r>
    <x v="399"/>
    <n v="1377.31"/>
  </r>
  <r>
    <x v="400"/>
    <n v="1377.36"/>
  </r>
  <r>
    <x v="401"/>
    <n v="1377.45"/>
  </r>
  <r>
    <x v="402"/>
    <n v="1377.53"/>
  </r>
  <r>
    <x v="403"/>
    <n v="1377.51"/>
  </r>
  <r>
    <x v="404"/>
    <n v="1377.49"/>
  </r>
  <r>
    <x v="405"/>
    <n v="1377.45"/>
  </r>
  <r>
    <x v="406"/>
    <n v="1377.49"/>
  </r>
  <r>
    <x v="407"/>
    <n v="1377.11"/>
  </r>
  <r>
    <x v="408"/>
    <n v="1377.08"/>
  </r>
  <r>
    <x v="409"/>
    <n v="1377.15"/>
  </r>
  <r>
    <x v="410"/>
    <n v="1377.17"/>
  </r>
  <r>
    <x v="411"/>
    <n v="1377.29"/>
  </r>
  <r>
    <x v="412"/>
    <n v="1377.25"/>
  </r>
  <r>
    <x v="413"/>
    <n v="1377.21"/>
  </r>
  <r>
    <x v="414"/>
    <n v="1377.21"/>
  </r>
  <r>
    <x v="415"/>
    <n v="1377.17"/>
  </r>
  <r>
    <x v="416"/>
    <n v="1377.21"/>
  </r>
  <r>
    <x v="416"/>
    <n v="1377.23"/>
  </r>
  <r>
    <x v="417"/>
    <n v="1377.26"/>
  </r>
  <r>
    <x v="418"/>
    <n v="1377.23"/>
  </r>
  <r>
    <x v="419"/>
    <n v="1377.17"/>
  </r>
  <r>
    <x v="420"/>
    <n v="1377.36"/>
  </r>
  <r>
    <x v="421"/>
    <n v="1377.51"/>
  </r>
  <r>
    <x v="422"/>
    <n v="1377.46"/>
  </r>
  <r>
    <x v="423"/>
    <n v="1377.46"/>
  </r>
  <r>
    <x v="424"/>
    <n v="1377.41"/>
  </r>
  <r>
    <x v="425"/>
    <n v="1377.41"/>
  </r>
  <r>
    <x v="426"/>
    <n v="1377.38"/>
  </r>
  <r>
    <x v="427"/>
    <n v="1377.36"/>
  </r>
  <r>
    <x v="428"/>
    <n v="1377.22"/>
  </r>
  <r>
    <x v="429"/>
    <n v="1377.12"/>
  </r>
  <r>
    <x v="430"/>
    <n v="1377.11"/>
  </r>
  <r>
    <x v="431"/>
    <n v="1377.1"/>
  </r>
  <r>
    <x v="432"/>
    <n v="1377.15"/>
  </r>
  <r>
    <x v="433"/>
    <n v="1377.09"/>
  </r>
  <r>
    <x v="434"/>
    <n v="1377.08"/>
  </r>
  <r>
    <x v="435"/>
    <n v="1377.09"/>
  </r>
  <r>
    <x v="436"/>
    <n v="1377.07"/>
  </r>
  <r>
    <x v="437"/>
    <n v="1376.97"/>
  </r>
  <r>
    <x v="438"/>
    <n v="1376.87"/>
  </r>
  <r>
    <x v="439"/>
    <n v="1376.84"/>
  </r>
  <r>
    <x v="440"/>
    <n v="1376.78"/>
  </r>
  <r>
    <x v="441"/>
    <n v="1376.74"/>
  </r>
  <r>
    <x v="442"/>
    <n v="1376.7"/>
  </r>
  <r>
    <x v="443"/>
    <n v="1376.66"/>
  </r>
  <r>
    <x v="444"/>
    <n v="1376.58"/>
  </r>
  <r>
    <x v="445"/>
    <n v="1376.5"/>
  </r>
  <r>
    <x v="446"/>
    <n v="1376.47"/>
  </r>
  <r>
    <x v="447"/>
    <n v="1376.48"/>
  </r>
  <r>
    <x v="448"/>
    <n v="1376.48"/>
  </r>
  <r>
    <x v="449"/>
    <n v="1376.48"/>
  </r>
  <r>
    <x v="450"/>
    <n v="1376.6"/>
  </r>
  <r>
    <x v="451"/>
    <n v="1376.68"/>
  </r>
  <r>
    <x v="452"/>
    <n v="1376.61"/>
  </r>
  <r>
    <x v="453"/>
    <n v="1376.7"/>
  </r>
  <r>
    <x v="454"/>
    <n v="1377.07"/>
  </r>
  <r>
    <x v="455"/>
    <n v="1377.25"/>
  </r>
  <r>
    <x v="456"/>
    <n v="1377.22"/>
  </r>
  <r>
    <x v="457"/>
    <n v="1377.19"/>
  </r>
  <r>
    <x v="458"/>
    <n v="1377.17"/>
  </r>
  <r>
    <x v="459"/>
    <n v="1377.19"/>
  </r>
  <r>
    <x v="460"/>
    <n v="1377.19"/>
  </r>
  <r>
    <x v="461"/>
    <n v="1377.2"/>
  </r>
  <r>
    <x v="462"/>
    <n v="1377.07"/>
  </r>
  <r>
    <x v="463"/>
    <n v="1377.01"/>
  </r>
  <r>
    <x v="463"/>
    <n v="1377.01"/>
  </r>
  <r>
    <x v="464"/>
    <n v="1376.97"/>
  </r>
  <r>
    <x v="465"/>
    <n v="1376.93"/>
  </r>
  <r>
    <x v="466"/>
    <n v="1376.92"/>
  </r>
  <r>
    <x v="467"/>
    <n v="1376.91"/>
  </r>
  <r>
    <x v="468"/>
    <n v="1376.86"/>
  </r>
  <r>
    <x v="469"/>
    <n v="1376.82"/>
  </r>
  <r>
    <x v="470"/>
    <n v="1376.91"/>
  </r>
  <r>
    <x v="471"/>
    <n v="1376.93"/>
  </r>
  <r>
    <x v="472"/>
    <n v="1376.91"/>
  </r>
  <r>
    <x v="473"/>
    <n v="1376.9"/>
  </r>
  <r>
    <x v="474"/>
    <n v="1376.89"/>
  </r>
  <r>
    <x v="475"/>
    <n v="1376.87"/>
  </r>
  <r>
    <x v="476"/>
    <n v="1376.9"/>
  </r>
  <r>
    <x v="477"/>
    <n v="1376.88"/>
  </r>
  <r>
    <x v="478"/>
    <n v="1376.89"/>
  </r>
  <r>
    <x v="479"/>
    <n v="1376.94"/>
  </r>
  <r>
    <x v="480"/>
    <n v="1376.93"/>
  </r>
  <r>
    <x v="481"/>
    <n v="1376.87"/>
  </r>
  <r>
    <x v="482"/>
    <n v="1376.82"/>
  </r>
  <r>
    <x v="483"/>
    <n v="1376.82"/>
  </r>
  <r>
    <x v="484"/>
    <n v="1376.84"/>
  </r>
  <r>
    <x v="485"/>
    <n v="1376.8"/>
  </r>
  <r>
    <x v="486"/>
    <n v="1376.78"/>
  </r>
  <r>
    <x v="487"/>
    <n v="1376.74"/>
  </r>
  <r>
    <x v="488"/>
    <n v="1376.71"/>
  </r>
  <r>
    <x v="489"/>
    <n v="1376.66"/>
  </r>
  <r>
    <x v="490"/>
    <n v="1376.65"/>
  </r>
  <r>
    <x v="491"/>
    <n v="1376.68"/>
  </r>
  <r>
    <x v="492"/>
    <n v="1376.65"/>
  </r>
  <r>
    <x v="493"/>
    <n v="1376.69"/>
  </r>
  <r>
    <x v="494"/>
    <n v="1376.63"/>
  </r>
  <r>
    <x v="495"/>
    <n v="1376.9"/>
  </r>
  <r>
    <x v="496"/>
    <n v="1376.93"/>
  </r>
  <r>
    <x v="497"/>
    <n v="1376.99"/>
  </r>
  <r>
    <x v="498"/>
    <n v="1377.01"/>
  </r>
  <r>
    <x v="499"/>
    <n v="1377.03"/>
  </r>
  <r>
    <x v="500"/>
    <n v="1377.07"/>
  </r>
  <r>
    <x v="501"/>
    <n v="1377.05"/>
  </r>
  <r>
    <x v="502"/>
    <n v="1377.03"/>
  </r>
  <r>
    <x v="503"/>
    <n v="1377.07"/>
  </r>
  <r>
    <x v="504"/>
    <n v="1377.17"/>
  </r>
  <r>
    <x v="505"/>
    <n v="1377.4"/>
  </r>
  <r>
    <x v="505"/>
    <n v="1377.4"/>
  </r>
  <r>
    <x v="506"/>
    <n v="1377.42"/>
  </r>
  <r>
    <x v="507"/>
    <n v="1377.52"/>
  </r>
  <r>
    <x v="508"/>
    <n v="1377.51"/>
  </r>
  <r>
    <x v="509"/>
    <n v="1377.48"/>
  </r>
  <r>
    <x v="510"/>
    <n v="1377.49"/>
  </r>
  <r>
    <x v="511"/>
    <n v="1377.54"/>
  </r>
  <r>
    <x v="512"/>
    <n v="1377.49"/>
  </r>
  <r>
    <x v="513"/>
    <n v="1377.51"/>
  </r>
  <r>
    <x v="514"/>
    <n v="1377.5"/>
  </r>
  <r>
    <x v="515"/>
    <n v="1377.83"/>
  </r>
  <r>
    <x v="516"/>
    <n v="1377.78"/>
  </r>
  <r>
    <x v="517"/>
    <n v="1377.76"/>
  </r>
  <r>
    <x v="518"/>
    <n v="1377.77"/>
  </r>
  <r>
    <x v="519"/>
    <n v="1377.75"/>
  </r>
  <r>
    <x v="520"/>
    <n v="1377.78"/>
  </r>
  <r>
    <x v="521"/>
    <n v="1377.77"/>
  </r>
  <r>
    <x v="522"/>
    <n v="1377.74"/>
  </r>
  <r>
    <x v="523"/>
    <n v="1377.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C83EF-0D39-43D0-B76F-B6FCA3AFEA23}" name="PivotTable1" cacheId="1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outline="1" outlineData="1" compactData="0" multipleFieldFilters="0">
  <location ref="B3:D27" firstHeaderRow="1" firstDataRow="1" firstDataCol="2"/>
  <pivotFields count="5">
    <pivotField axis="axisRow" compact="0" numFmtId="14" subtotalTop="0" showAll="0" defaultSubtotal="0">
      <items count="5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</items>
    </pivotField>
    <pivotField dataField="1" compact="0" numFmtId="2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name="Year" axis="axisRow" compact="0" subtotalTop="0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2">
    <field x="4"/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Items count="1">
    <i/>
  </colItems>
  <dataFields count="1">
    <dataField name="Max Level (ft)" fld="1" subtotal="max" baseField="4" baseItem="1" numFmtId="2"/>
  </dataFields>
  <formats count="1">
    <format dxfId="3">
      <pivotArea dataOnly="0" outline="0" axis="axisValues" fieldPosition="0"/>
    </format>
  </formats>
  <pivotTableStyleInfo name="PivotStyleLight2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807551C-9EBF-4795-92B6-1F0E699786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975375-22F8-465E-972B-0535AAF9B65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390EC-C374-4B25-A1D3-3088DB991017}" name="Append1" displayName="Append1" ref="A1:B535" tableType="queryTable" totalsRowShown="0">
  <autoFilter ref="A1:B535" xr:uid="{3DE390EC-C374-4B25-A1D3-3088DB991017}"/>
  <tableColumns count="2">
    <tableColumn id="1" xr3:uid="{34F7F1E8-8FC8-4FA0-ADD2-BBC9197CA2F3}" uniqueName="1" name="Date" queryTableFieldId="1" dataDxfId="5"/>
    <tableColumn id="2" xr3:uid="{53F079B8-251E-489B-A10A-E8925BCECD4F}" uniqueName="2" name="Sealevel" queryTableFieldId="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2B62E-4934-422A-99A0-FE071B4B285F}" name="NewData_1" displayName="NewData_1" ref="A1:B27" tableType="queryTable" totalsRowShown="0">
  <autoFilter ref="A1:B27" xr:uid="{98F2B62E-4934-422A-99A0-FE071B4B285F}"/>
  <tableColumns count="2">
    <tableColumn id="1" xr3:uid="{99C1AC08-A55B-469A-8C61-F5AC5C79FCD6}" uniqueName="1" name="Date" queryTableFieldId="1" dataDxfId="6"/>
    <tableColumn id="2" xr3:uid="{B78903B8-431B-4DB7-BBA2-CC37BDF4AF38}" uniqueName="2" name="Sealeve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4B1ED-0E94-41A6-9A23-75D8C75231F4}" name="NewData" displayName="NewData" ref="F1:H27" totalsRowShown="0">
  <autoFilter ref="F1:H27" xr:uid="{BD04B1ED-0E94-41A6-9A23-75D8C75231F4}"/>
  <tableColumns count="3">
    <tableColumn id="1" xr3:uid="{6D60DF79-FCF3-4ECC-AF69-F7B7EB2F5316}" name="Date" dataDxfId="2"/>
    <tableColumn id="2" xr3:uid="{E01C1CBF-5C61-426E-8D72-F1835B019727}" name="Reading" dataDxfId="1"/>
    <tableColumn id="3" xr3:uid="{478D1094-8F68-4899-A317-69309383F693}" name="Sealevel" dataDxfId="0">
      <calculatedColumnFormula>NewData[[#This Row],[Reading]]+Datum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lIns="0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9F1-267C-44D4-A0F0-46B3A7B4AC94}">
  <dimension ref="B3:I27"/>
  <sheetViews>
    <sheetView showGridLines="0" workbookViewId="0">
      <selection activeCell="D15" sqref="D15"/>
    </sheetView>
  </sheetViews>
  <sheetFormatPr defaultRowHeight="13.2" x14ac:dyDescent="0.25"/>
  <cols>
    <col min="3" max="3" width="0" hidden="1" customWidth="1"/>
    <col min="4" max="4" width="18.21875" customWidth="1"/>
    <col min="7" max="7" width="14.88671875" customWidth="1"/>
    <col min="8" max="8" width="12" customWidth="1"/>
    <col min="9" max="9" width="11.33203125" customWidth="1"/>
  </cols>
  <sheetData>
    <row r="3" spans="2:9" x14ac:dyDescent="0.25">
      <c r="B3" s="3" t="s">
        <v>53</v>
      </c>
      <c r="C3" s="3" t="s">
        <v>21</v>
      </c>
      <c r="D3" s="25" t="s">
        <v>63</v>
      </c>
    </row>
    <row r="4" spans="2:9" x14ac:dyDescent="0.25">
      <c r="B4" t="s">
        <v>26</v>
      </c>
      <c r="D4" s="11">
        <v>1376.48</v>
      </c>
    </row>
    <row r="5" spans="2:9" ht="13.8" thickBot="1" x14ac:dyDescent="0.3">
      <c r="B5" t="s">
        <v>27</v>
      </c>
      <c r="D5" s="11">
        <v>1377.15</v>
      </c>
      <c r="G5" s="22" t="s">
        <v>62</v>
      </c>
      <c r="H5" s="23" t="s">
        <v>56</v>
      </c>
      <c r="I5" s="24" t="s">
        <v>21</v>
      </c>
    </row>
    <row r="6" spans="2:9" ht="13.8" thickTop="1" x14ac:dyDescent="0.25">
      <c r="B6" t="s">
        <v>28</v>
      </c>
      <c r="D6" s="11">
        <v>1376.91</v>
      </c>
      <c r="G6" s="20" t="s">
        <v>57</v>
      </c>
      <c r="H6" s="16">
        <f>LARGE(D4:D27,1)</f>
        <v>1377.83</v>
      </c>
      <c r="I6" s="15">
        <f>_xlfn.XLOOKUP(H6,Append1[Sealevel],Append1[Date])</f>
        <v>45462</v>
      </c>
    </row>
    <row r="7" spans="2:9" ht="13.8" thickBot="1" x14ac:dyDescent="0.3">
      <c r="B7" t="s">
        <v>29</v>
      </c>
      <c r="D7" s="11">
        <v>1377.44</v>
      </c>
      <c r="G7" s="21" t="s">
        <v>58</v>
      </c>
      <c r="H7" s="18">
        <f>LARGE(D4:D27,2)</f>
        <v>1377.7</v>
      </c>
      <c r="I7" s="19">
        <f>_xlfn.XLOOKUP(H7,Append1[Sealevel],Append1[Date])</f>
        <v>41096</v>
      </c>
    </row>
    <row r="8" spans="2:9" ht="13.8" thickTop="1" x14ac:dyDescent="0.25">
      <c r="B8" t="s">
        <v>30</v>
      </c>
      <c r="D8" s="11">
        <v>1377.09</v>
      </c>
      <c r="G8" s="20" t="s">
        <v>59</v>
      </c>
      <c r="H8" s="16">
        <f>H6-H7</f>
        <v>0.12999999999988177</v>
      </c>
      <c r="I8" t="s">
        <v>60</v>
      </c>
    </row>
    <row r="9" spans="2:9" x14ac:dyDescent="0.25">
      <c r="B9" t="s">
        <v>31</v>
      </c>
      <c r="D9" s="11">
        <v>1377.23</v>
      </c>
      <c r="G9" s="20"/>
      <c r="H9" s="17">
        <f>H8*12</f>
        <v>1.5599999999985812</v>
      </c>
      <c r="I9" t="s">
        <v>61</v>
      </c>
    </row>
    <row r="10" spans="2:9" x14ac:dyDescent="0.25">
      <c r="B10" t="s">
        <v>32</v>
      </c>
      <c r="D10" s="11">
        <v>1377.01</v>
      </c>
    </row>
    <row r="11" spans="2:9" x14ac:dyDescent="0.25">
      <c r="B11" t="s">
        <v>33</v>
      </c>
      <c r="D11" s="11">
        <v>1376.69</v>
      </c>
    </row>
    <row r="12" spans="2:9" x14ac:dyDescent="0.25">
      <c r="B12" t="s">
        <v>34</v>
      </c>
      <c r="D12" s="11">
        <v>1376.45</v>
      </c>
    </row>
    <row r="13" spans="2:9" x14ac:dyDescent="0.25">
      <c r="B13" t="s">
        <v>35</v>
      </c>
      <c r="D13" s="11">
        <v>1377.37</v>
      </c>
    </row>
    <row r="14" spans="2:9" x14ac:dyDescent="0.25">
      <c r="B14" t="s">
        <v>36</v>
      </c>
      <c r="D14" s="11">
        <v>1377.53</v>
      </c>
    </row>
    <row r="15" spans="2:9" x14ac:dyDescent="0.25">
      <c r="B15" t="s">
        <v>37</v>
      </c>
      <c r="D15" s="11">
        <v>1377.7</v>
      </c>
    </row>
    <row r="16" spans="2:9" x14ac:dyDescent="0.25">
      <c r="B16" t="s">
        <v>38</v>
      </c>
      <c r="D16" s="11">
        <v>1377.3</v>
      </c>
    </row>
    <row r="17" spans="2:4" x14ac:dyDescent="0.25">
      <c r="B17" t="s">
        <v>39</v>
      </c>
      <c r="D17" s="11">
        <v>1377.27</v>
      </c>
    </row>
    <row r="18" spans="2:4" x14ac:dyDescent="0.25">
      <c r="B18" t="s">
        <v>40</v>
      </c>
      <c r="D18" s="11">
        <v>1377.66</v>
      </c>
    </row>
    <row r="19" spans="2:4" x14ac:dyDescent="0.25">
      <c r="B19" t="s">
        <v>41</v>
      </c>
      <c r="D19" s="11">
        <v>1377.42</v>
      </c>
    </row>
    <row r="20" spans="2:4" x14ac:dyDescent="0.25">
      <c r="B20" t="s">
        <v>42</v>
      </c>
      <c r="D20" s="11">
        <v>1376.87</v>
      </c>
    </row>
    <row r="21" spans="2:4" x14ac:dyDescent="0.25">
      <c r="B21" t="s">
        <v>43</v>
      </c>
      <c r="D21" s="11">
        <v>1377.01</v>
      </c>
    </row>
    <row r="22" spans="2:4" x14ac:dyDescent="0.25">
      <c r="B22" t="s">
        <v>44</v>
      </c>
      <c r="D22" s="11">
        <v>1377.53</v>
      </c>
    </row>
    <row r="23" spans="2:4" x14ac:dyDescent="0.25">
      <c r="B23" t="s">
        <v>45</v>
      </c>
      <c r="D23" s="11">
        <v>1377.51</v>
      </c>
    </row>
    <row r="24" spans="2:4" x14ac:dyDescent="0.25">
      <c r="B24" t="s">
        <v>46</v>
      </c>
      <c r="D24" s="11">
        <v>1377.22</v>
      </c>
    </row>
    <row r="25" spans="2:4" x14ac:dyDescent="0.25">
      <c r="B25" t="s">
        <v>47</v>
      </c>
      <c r="D25" s="11">
        <v>1377.07</v>
      </c>
    </row>
    <row r="26" spans="2:4" x14ac:dyDescent="0.25">
      <c r="B26" t="s">
        <v>48</v>
      </c>
      <c r="D26" s="11">
        <v>1377.25</v>
      </c>
    </row>
    <row r="27" spans="2:4" x14ac:dyDescent="0.25">
      <c r="B27" t="s">
        <v>49</v>
      </c>
      <c r="D27" s="11">
        <v>1377.83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094E-C46A-471D-80F3-D3E0FC2585E2}">
  <dimension ref="A1:J535"/>
  <sheetViews>
    <sheetView showGridLines="0" topLeftCell="D1" workbookViewId="0">
      <selection activeCell="S23" sqref="S23"/>
    </sheetView>
  </sheetViews>
  <sheetFormatPr defaultRowHeight="13.2" x14ac:dyDescent="0.25"/>
  <cols>
    <col min="1" max="1" width="11" bestFit="1" customWidth="1"/>
    <col min="2" max="2" width="11.21875" bestFit="1" customWidth="1"/>
    <col min="4" max="4" width="12.109375" bestFit="1" customWidth="1"/>
    <col min="5" max="5" width="11" bestFit="1" customWidth="1"/>
    <col min="7" max="7" width="10" bestFit="1" customWidth="1"/>
  </cols>
  <sheetData>
    <row r="1" spans="1:5" x14ac:dyDescent="0.25">
      <c r="A1" t="s">
        <v>21</v>
      </c>
      <c r="B1" t="s">
        <v>24</v>
      </c>
    </row>
    <row r="2" spans="1:5" x14ac:dyDescent="0.25">
      <c r="A2" s="13">
        <v>37125</v>
      </c>
      <c r="B2" s="11">
        <v>1376.14</v>
      </c>
    </row>
    <row r="3" spans="1:5" x14ac:dyDescent="0.25">
      <c r="A3" s="13">
        <v>37126</v>
      </c>
      <c r="B3" s="11">
        <v>1376.13</v>
      </c>
    </row>
    <row r="4" spans="1:5" x14ac:dyDescent="0.25">
      <c r="A4" s="13">
        <v>37133</v>
      </c>
      <c r="B4" s="11">
        <v>1376.08</v>
      </c>
    </row>
    <row r="5" spans="1:5" x14ac:dyDescent="0.25">
      <c r="A5" s="13">
        <v>37140</v>
      </c>
      <c r="B5" s="11">
        <v>1376.03</v>
      </c>
      <c r="D5">
        <f>MAX(Append1[Sealevel])</f>
        <v>1377.83</v>
      </c>
      <c r="E5" s="13">
        <f>_xlfn.XLOOKUP(D5,Append1[Sealevel],Append1[Date])</f>
        <v>45462</v>
      </c>
    </row>
    <row r="6" spans="1:5" x14ac:dyDescent="0.25">
      <c r="A6" s="13">
        <v>37147</v>
      </c>
      <c r="B6" s="11">
        <v>1376.06</v>
      </c>
    </row>
    <row r="7" spans="1:5" x14ac:dyDescent="0.25">
      <c r="A7" s="13">
        <v>37153</v>
      </c>
      <c r="B7" s="11">
        <v>1376.06</v>
      </c>
    </row>
    <row r="8" spans="1:5" x14ac:dyDescent="0.25">
      <c r="A8" s="13">
        <v>37160</v>
      </c>
      <c r="B8" s="11">
        <v>1376.08</v>
      </c>
    </row>
    <row r="9" spans="1:5" x14ac:dyDescent="0.25">
      <c r="A9" s="13">
        <v>37167</v>
      </c>
      <c r="B9" s="11">
        <v>1376.04</v>
      </c>
    </row>
    <row r="10" spans="1:5" x14ac:dyDescent="0.25">
      <c r="A10" s="13">
        <v>37175</v>
      </c>
      <c r="B10" s="11">
        <v>1376.24</v>
      </c>
    </row>
    <row r="11" spans="1:5" x14ac:dyDescent="0.25">
      <c r="A11" s="13">
        <v>37181</v>
      </c>
      <c r="B11" s="11">
        <v>1376.32</v>
      </c>
    </row>
    <row r="12" spans="1:5" x14ac:dyDescent="0.25">
      <c r="A12" s="13">
        <v>37188</v>
      </c>
      <c r="B12" s="11">
        <v>1376.34</v>
      </c>
    </row>
    <row r="13" spans="1:5" x14ac:dyDescent="0.25">
      <c r="A13" s="13">
        <v>37195</v>
      </c>
      <c r="B13" s="11">
        <v>1376.48</v>
      </c>
    </row>
    <row r="14" spans="1:5" x14ac:dyDescent="0.25">
      <c r="A14" s="13">
        <v>37391</v>
      </c>
      <c r="B14" s="11">
        <v>1376.55</v>
      </c>
    </row>
    <row r="15" spans="1:5" x14ac:dyDescent="0.25">
      <c r="A15" s="13">
        <v>37398</v>
      </c>
      <c r="B15" s="11">
        <v>1376.53</v>
      </c>
    </row>
    <row r="16" spans="1:5" x14ac:dyDescent="0.25">
      <c r="A16" s="13">
        <v>37405</v>
      </c>
      <c r="B16" s="11">
        <v>1376.55</v>
      </c>
    </row>
    <row r="17" spans="1:10" x14ac:dyDescent="0.25">
      <c r="A17" s="13">
        <v>37412</v>
      </c>
      <c r="B17" s="11">
        <v>1376.55</v>
      </c>
    </row>
    <row r="18" spans="1:10" x14ac:dyDescent="0.25">
      <c r="A18" s="13">
        <v>37419</v>
      </c>
      <c r="B18" s="11">
        <v>1376.61</v>
      </c>
    </row>
    <row r="19" spans="1:10" x14ac:dyDescent="0.25">
      <c r="A19" s="13">
        <v>37426</v>
      </c>
      <c r="B19" s="11">
        <v>1376.63</v>
      </c>
    </row>
    <row r="20" spans="1:10" x14ac:dyDescent="0.25">
      <c r="A20" s="13">
        <v>37433</v>
      </c>
      <c r="B20" s="11">
        <v>1377.15</v>
      </c>
    </row>
    <row r="21" spans="1:10" x14ac:dyDescent="0.25">
      <c r="A21" s="13">
        <v>37440</v>
      </c>
      <c r="B21" s="11">
        <v>1376.89</v>
      </c>
      <c r="G21" t="s">
        <v>50</v>
      </c>
      <c r="H21" t="s">
        <v>24</v>
      </c>
    </row>
    <row r="22" spans="1:10" x14ac:dyDescent="0.25">
      <c r="A22" s="13">
        <v>37447</v>
      </c>
      <c r="B22" s="11">
        <v>1377.09</v>
      </c>
      <c r="G22" t="s">
        <v>51</v>
      </c>
      <c r="H22" t="s">
        <v>55</v>
      </c>
    </row>
    <row r="23" spans="1:10" x14ac:dyDescent="0.25">
      <c r="A23" s="13">
        <v>37454</v>
      </c>
      <c r="B23" s="11">
        <v>1376.94</v>
      </c>
      <c r="G23" t="s">
        <v>52</v>
      </c>
      <c r="H23" t="s">
        <v>53</v>
      </c>
    </row>
    <row r="24" spans="1:10" x14ac:dyDescent="0.25">
      <c r="A24" s="13">
        <v>37461</v>
      </c>
      <c r="B24" s="11">
        <v>1376.88</v>
      </c>
      <c r="G24" t="s">
        <v>54</v>
      </c>
      <c r="H24" t="s">
        <v>53</v>
      </c>
    </row>
    <row r="25" spans="1:10" x14ac:dyDescent="0.25">
      <c r="A25" s="13">
        <v>37468</v>
      </c>
      <c r="B25" s="11">
        <v>1377.08</v>
      </c>
    </row>
    <row r="26" spans="1:10" x14ac:dyDescent="0.25">
      <c r="A26" s="13">
        <v>37475</v>
      </c>
      <c r="B26" s="11">
        <v>1376.98</v>
      </c>
      <c r="G26" s="10">
        <v>41640</v>
      </c>
      <c r="H26" t="str">
        <f>"Recorded Water Levels"&amp;CHAR(10)&amp;TEXT(G26,"dd-mmm-yyyy")&amp;" to "&amp;TEXT(G27,"dd-mmm-yyyy")</f>
        <v>Recorded Water Levels
01-Jan-2014 to 01-Aug-2024</v>
      </c>
    </row>
    <row r="27" spans="1:10" x14ac:dyDescent="0.25">
      <c r="A27" s="13">
        <v>37481</v>
      </c>
      <c r="B27" s="11">
        <v>1376.99</v>
      </c>
      <c r="G27" s="10">
        <v>45505</v>
      </c>
    </row>
    <row r="28" spans="1:10" x14ac:dyDescent="0.25">
      <c r="A28" s="13">
        <v>37489</v>
      </c>
      <c r="B28" s="11">
        <v>1377.04</v>
      </c>
    </row>
    <row r="29" spans="1:10" x14ac:dyDescent="0.25">
      <c r="A29" s="13">
        <v>37496</v>
      </c>
      <c r="B29" s="11">
        <v>1377</v>
      </c>
      <c r="G29" s="10">
        <v>36892</v>
      </c>
      <c r="H29" t="str">
        <f>"Recorded Water Levels"&amp;CHAR(10)&amp;TEXT(G29,"dd-mmm-yyyy")&amp;" to "&amp;TEXT(G30,"dd-mmm-yyyy")</f>
        <v>Recorded Water Levels
01-Jan-2001 to 01-Aug-2024</v>
      </c>
    </row>
    <row r="30" spans="1:10" x14ac:dyDescent="0.25">
      <c r="A30" s="13">
        <v>37503</v>
      </c>
      <c r="B30" s="11">
        <v>1377.03</v>
      </c>
      <c r="G30" s="10">
        <v>45505</v>
      </c>
    </row>
    <row r="31" spans="1:10" x14ac:dyDescent="0.25">
      <c r="A31" s="13">
        <v>37511</v>
      </c>
      <c r="B31" s="11">
        <v>1376.97</v>
      </c>
    </row>
    <row r="32" spans="1:10" x14ac:dyDescent="0.25">
      <c r="A32" s="13">
        <v>37517</v>
      </c>
      <c r="B32" s="11">
        <v>1376.91</v>
      </c>
      <c r="H32" t="s">
        <v>65</v>
      </c>
      <c r="I32" s="11">
        <f>MAX(Append1[Sealevel])-MIN(Append1[Sealevel])</f>
        <v>2.3199999999999363</v>
      </c>
      <c r="J32" t="s">
        <v>64</v>
      </c>
    </row>
    <row r="33" spans="1:2" x14ac:dyDescent="0.25">
      <c r="A33" s="13">
        <v>37524</v>
      </c>
      <c r="B33" s="11">
        <v>1376.85</v>
      </c>
    </row>
    <row r="34" spans="1:2" x14ac:dyDescent="0.25">
      <c r="A34" s="13">
        <v>37531</v>
      </c>
      <c r="B34" s="11">
        <v>1376.81</v>
      </c>
    </row>
    <row r="35" spans="1:2" x14ac:dyDescent="0.25">
      <c r="A35" s="13">
        <v>37538</v>
      </c>
      <c r="B35" s="11">
        <v>1376.89</v>
      </c>
    </row>
    <row r="36" spans="1:2" x14ac:dyDescent="0.25">
      <c r="A36" s="13">
        <v>37545</v>
      </c>
      <c r="B36" s="11">
        <v>1377.01</v>
      </c>
    </row>
    <row r="37" spans="1:2" x14ac:dyDescent="0.25">
      <c r="A37" s="13">
        <v>37552</v>
      </c>
      <c r="B37" s="11">
        <v>1377.02</v>
      </c>
    </row>
    <row r="38" spans="1:2" x14ac:dyDescent="0.25">
      <c r="A38" s="13">
        <v>37749</v>
      </c>
      <c r="B38" s="11">
        <v>1376.55</v>
      </c>
    </row>
    <row r="39" spans="1:2" x14ac:dyDescent="0.25">
      <c r="A39" s="13">
        <v>37750</v>
      </c>
      <c r="B39" s="11">
        <v>1376.61</v>
      </c>
    </row>
    <row r="40" spans="1:2" x14ac:dyDescent="0.25">
      <c r="A40" s="13">
        <v>37757</v>
      </c>
      <c r="B40" s="11">
        <v>1376.57</v>
      </c>
    </row>
    <row r="41" spans="1:2" x14ac:dyDescent="0.25">
      <c r="A41" s="13">
        <v>37764</v>
      </c>
      <c r="B41" s="11">
        <v>1376.73</v>
      </c>
    </row>
    <row r="42" spans="1:2" x14ac:dyDescent="0.25">
      <c r="A42" s="13">
        <v>37771</v>
      </c>
      <c r="B42" s="11">
        <v>1376.81</v>
      </c>
    </row>
    <row r="43" spans="1:2" x14ac:dyDescent="0.25">
      <c r="A43" s="13">
        <v>37778</v>
      </c>
      <c r="B43" s="11">
        <v>1376.75</v>
      </c>
    </row>
    <row r="44" spans="1:2" x14ac:dyDescent="0.25">
      <c r="A44" s="13">
        <v>37785</v>
      </c>
      <c r="B44" s="11">
        <v>1376.83</v>
      </c>
    </row>
    <row r="45" spans="1:2" x14ac:dyDescent="0.25">
      <c r="A45" s="13">
        <v>37792</v>
      </c>
      <c r="B45" s="11">
        <v>1376.79</v>
      </c>
    </row>
    <row r="46" spans="1:2" x14ac:dyDescent="0.25">
      <c r="A46" s="13">
        <v>37799</v>
      </c>
      <c r="B46" s="11">
        <v>1376.91</v>
      </c>
    </row>
    <row r="47" spans="1:2" x14ac:dyDescent="0.25">
      <c r="A47" s="13">
        <v>37806</v>
      </c>
      <c r="B47" s="11">
        <v>1376.83</v>
      </c>
    </row>
    <row r="48" spans="1:2" x14ac:dyDescent="0.25">
      <c r="A48" s="13">
        <v>37813</v>
      </c>
      <c r="B48" s="11">
        <v>1376.65</v>
      </c>
    </row>
    <row r="49" spans="1:2" x14ac:dyDescent="0.25">
      <c r="A49" s="13">
        <v>37820</v>
      </c>
      <c r="B49" s="11">
        <v>1376.53</v>
      </c>
    </row>
    <row r="50" spans="1:2" x14ac:dyDescent="0.25">
      <c r="A50" s="13">
        <v>37827</v>
      </c>
      <c r="B50" s="11">
        <v>1376.41</v>
      </c>
    </row>
    <row r="51" spans="1:2" x14ac:dyDescent="0.25">
      <c r="A51" s="13">
        <v>37834</v>
      </c>
      <c r="B51" s="11">
        <v>1376.41</v>
      </c>
    </row>
    <row r="52" spans="1:2" x14ac:dyDescent="0.25">
      <c r="A52" s="13">
        <v>37841</v>
      </c>
      <c r="B52" s="11">
        <v>1376.39</v>
      </c>
    </row>
    <row r="53" spans="1:2" x14ac:dyDescent="0.25">
      <c r="A53" s="13">
        <v>37848</v>
      </c>
      <c r="B53" s="11">
        <v>1376.37</v>
      </c>
    </row>
    <row r="54" spans="1:2" x14ac:dyDescent="0.25">
      <c r="A54" s="13">
        <v>37855</v>
      </c>
      <c r="B54" s="11">
        <v>1376.39</v>
      </c>
    </row>
    <row r="55" spans="1:2" x14ac:dyDescent="0.25">
      <c r="A55" s="13">
        <v>37862</v>
      </c>
      <c r="B55" s="11">
        <v>1376.35</v>
      </c>
    </row>
    <row r="56" spans="1:2" x14ac:dyDescent="0.25">
      <c r="A56" s="13">
        <v>37869</v>
      </c>
      <c r="B56" s="11">
        <v>1376.31</v>
      </c>
    </row>
    <row r="57" spans="1:2" x14ac:dyDescent="0.25">
      <c r="A57" s="13">
        <v>37876</v>
      </c>
      <c r="B57" s="11">
        <v>1376.35</v>
      </c>
    </row>
    <row r="58" spans="1:2" x14ac:dyDescent="0.25">
      <c r="A58" s="13">
        <v>37883</v>
      </c>
      <c r="B58" s="11">
        <v>1376.33</v>
      </c>
    </row>
    <row r="59" spans="1:2" x14ac:dyDescent="0.25">
      <c r="A59" s="13">
        <v>37890</v>
      </c>
      <c r="B59" s="11">
        <v>1376.31</v>
      </c>
    </row>
    <row r="60" spans="1:2" x14ac:dyDescent="0.25">
      <c r="A60" s="13">
        <v>37898</v>
      </c>
      <c r="B60" s="11">
        <v>1376.27</v>
      </c>
    </row>
    <row r="61" spans="1:2" x14ac:dyDescent="0.25">
      <c r="A61" s="13">
        <v>38112</v>
      </c>
      <c r="B61" s="11">
        <v>1376.53</v>
      </c>
    </row>
    <row r="62" spans="1:2" x14ac:dyDescent="0.25">
      <c r="A62" s="13">
        <v>38124</v>
      </c>
      <c r="B62" s="11">
        <v>1376.56</v>
      </c>
    </row>
    <row r="63" spans="1:2" x14ac:dyDescent="0.25">
      <c r="A63" s="13">
        <v>38131</v>
      </c>
      <c r="B63" s="11">
        <v>1376.64</v>
      </c>
    </row>
    <row r="64" spans="1:2" x14ac:dyDescent="0.25">
      <c r="A64" s="13">
        <v>38138</v>
      </c>
      <c r="B64" s="11">
        <v>1376.86</v>
      </c>
    </row>
    <row r="65" spans="1:5" x14ac:dyDescent="0.25">
      <c r="A65" s="13">
        <v>38145</v>
      </c>
      <c r="B65" s="11">
        <v>1376.9</v>
      </c>
      <c r="D65" t="s">
        <v>21</v>
      </c>
      <c r="E65" t="s">
        <v>22</v>
      </c>
    </row>
    <row r="66" spans="1:5" x14ac:dyDescent="0.25">
      <c r="A66" s="13">
        <v>38153</v>
      </c>
      <c r="B66" s="11">
        <v>1376.84</v>
      </c>
      <c r="D66" s="14" cm="1">
        <f t="array" ref="D66:D186">DATE(2014,_xlfn.SEQUENCE(121,1,7),1)</f>
        <v>41821</v>
      </c>
      <c r="E66">
        <v>0</v>
      </c>
    </row>
    <row r="67" spans="1:5" x14ac:dyDescent="0.25">
      <c r="A67" s="13">
        <v>38159</v>
      </c>
      <c r="B67" s="11">
        <v>1376.82</v>
      </c>
      <c r="D67" s="14">
        <v>41852</v>
      </c>
      <c r="E67">
        <v>0</v>
      </c>
    </row>
    <row r="68" spans="1:5" x14ac:dyDescent="0.25">
      <c r="A68" s="13">
        <v>38166</v>
      </c>
      <c r="B68" s="11">
        <v>1376.8</v>
      </c>
      <c r="D68" s="14">
        <v>41883</v>
      </c>
      <c r="E68">
        <v>0</v>
      </c>
    </row>
    <row r="69" spans="1:5" x14ac:dyDescent="0.25">
      <c r="A69" s="13">
        <v>38173</v>
      </c>
      <c r="B69" s="11">
        <v>1376.8</v>
      </c>
      <c r="D69" s="14">
        <v>41913</v>
      </c>
      <c r="E69">
        <v>0</v>
      </c>
    </row>
    <row r="70" spans="1:5" x14ac:dyDescent="0.25">
      <c r="A70" s="13">
        <v>38180</v>
      </c>
      <c r="B70" s="11">
        <v>1377.1</v>
      </c>
      <c r="D70" s="14">
        <v>41944</v>
      </c>
      <c r="E70">
        <v>0</v>
      </c>
    </row>
    <row r="71" spans="1:5" x14ac:dyDescent="0.25">
      <c r="A71" s="13">
        <v>38187</v>
      </c>
      <c r="B71" s="11">
        <v>1377.04</v>
      </c>
      <c r="D71" s="14">
        <v>41974</v>
      </c>
      <c r="E71">
        <v>0</v>
      </c>
    </row>
    <row r="72" spans="1:5" x14ac:dyDescent="0.25">
      <c r="A72" s="13">
        <v>38194</v>
      </c>
      <c r="B72" s="11">
        <v>1376.96</v>
      </c>
      <c r="D72" s="14">
        <v>42005</v>
      </c>
      <c r="E72">
        <v>0</v>
      </c>
    </row>
    <row r="73" spans="1:5" x14ac:dyDescent="0.25">
      <c r="A73" s="13">
        <v>38201</v>
      </c>
      <c r="B73" s="11">
        <v>1377.08</v>
      </c>
      <c r="D73" s="14">
        <v>42036</v>
      </c>
      <c r="E73">
        <v>0</v>
      </c>
    </row>
    <row r="74" spans="1:5" x14ac:dyDescent="0.25">
      <c r="A74" s="13">
        <v>38208</v>
      </c>
      <c r="B74" s="11">
        <v>1377.12</v>
      </c>
      <c r="D74" s="14">
        <v>42064</v>
      </c>
      <c r="E74">
        <v>0</v>
      </c>
    </row>
    <row r="75" spans="1:5" x14ac:dyDescent="0.25">
      <c r="A75" s="13">
        <v>38215</v>
      </c>
      <c r="B75" s="11">
        <v>1377.1</v>
      </c>
      <c r="D75" s="14">
        <v>42095</v>
      </c>
      <c r="E75">
        <v>0</v>
      </c>
    </row>
    <row r="76" spans="1:5" x14ac:dyDescent="0.25">
      <c r="A76" s="13">
        <v>38222</v>
      </c>
      <c r="B76" s="11">
        <v>1377.02</v>
      </c>
      <c r="D76" s="14">
        <v>42125</v>
      </c>
      <c r="E76">
        <v>0</v>
      </c>
    </row>
    <row r="77" spans="1:5" x14ac:dyDescent="0.25">
      <c r="A77" s="13">
        <v>38229</v>
      </c>
      <c r="B77" s="11">
        <v>1377.02</v>
      </c>
      <c r="D77" s="14">
        <v>42156</v>
      </c>
      <c r="E77">
        <v>0</v>
      </c>
    </row>
    <row r="78" spans="1:5" x14ac:dyDescent="0.25">
      <c r="A78" s="13">
        <v>38237</v>
      </c>
      <c r="B78" s="11">
        <v>1377.36</v>
      </c>
      <c r="D78" s="14">
        <v>42186</v>
      </c>
      <c r="E78">
        <v>0</v>
      </c>
    </row>
    <row r="79" spans="1:5" x14ac:dyDescent="0.25">
      <c r="A79" s="13">
        <v>38245</v>
      </c>
      <c r="B79" s="11">
        <v>1377.44</v>
      </c>
      <c r="D79" s="14">
        <v>42217</v>
      </c>
      <c r="E79">
        <v>0</v>
      </c>
    </row>
    <row r="80" spans="1:5" x14ac:dyDescent="0.25">
      <c r="A80" s="13">
        <v>38250</v>
      </c>
      <c r="B80" s="11">
        <v>1377.42</v>
      </c>
      <c r="D80" s="14">
        <v>42248</v>
      </c>
      <c r="E80">
        <v>0</v>
      </c>
    </row>
    <row r="81" spans="1:5" x14ac:dyDescent="0.25">
      <c r="A81" s="13">
        <v>38257</v>
      </c>
      <c r="B81" s="11">
        <v>1377.32</v>
      </c>
      <c r="D81" s="14">
        <v>42278</v>
      </c>
      <c r="E81">
        <v>0</v>
      </c>
    </row>
    <row r="82" spans="1:5" x14ac:dyDescent="0.25">
      <c r="A82" s="13">
        <v>38264</v>
      </c>
      <c r="B82" s="11">
        <v>1377.26</v>
      </c>
      <c r="D82" s="14">
        <v>42309</v>
      </c>
      <c r="E82">
        <v>0</v>
      </c>
    </row>
    <row r="83" spans="1:5" x14ac:dyDescent="0.25">
      <c r="A83" s="13">
        <v>38271</v>
      </c>
      <c r="B83" s="11">
        <v>1377.22</v>
      </c>
      <c r="D83" s="14">
        <v>42339</v>
      </c>
      <c r="E83">
        <v>0</v>
      </c>
    </row>
    <row r="84" spans="1:5" x14ac:dyDescent="0.25">
      <c r="A84" s="13">
        <v>38490</v>
      </c>
      <c r="B84" s="11">
        <v>1376.87</v>
      </c>
      <c r="D84" s="14">
        <v>42370</v>
      </c>
      <c r="E84">
        <v>0</v>
      </c>
    </row>
    <row r="85" spans="1:5" x14ac:dyDescent="0.25">
      <c r="A85" s="13">
        <v>38499</v>
      </c>
      <c r="B85" s="11">
        <v>1377.09</v>
      </c>
      <c r="D85" s="14">
        <v>42401</v>
      </c>
      <c r="E85">
        <v>0</v>
      </c>
    </row>
    <row r="86" spans="1:5" x14ac:dyDescent="0.25">
      <c r="A86" s="13">
        <v>38506</v>
      </c>
      <c r="B86" s="11">
        <v>1376.95</v>
      </c>
      <c r="D86" s="14">
        <v>42430</v>
      </c>
      <c r="E86">
        <v>0</v>
      </c>
    </row>
    <row r="87" spans="1:5" x14ac:dyDescent="0.25">
      <c r="A87" s="13">
        <v>38513</v>
      </c>
      <c r="B87" s="11">
        <v>1376.99</v>
      </c>
      <c r="D87" s="14">
        <v>42461</v>
      </c>
      <c r="E87">
        <v>0</v>
      </c>
    </row>
    <row r="88" spans="1:5" x14ac:dyDescent="0.25">
      <c r="A88" s="13">
        <v>38520</v>
      </c>
      <c r="B88" s="11">
        <v>1377</v>
      </c>
      <c r="D88" s="14">
        <v>42491</v>
      </c>
      <c r="E88">
        <v>0</v>
      </c>
    </row>
    <row r="89" spans="1:5" x14ac:dyDescent="0.25">
      <c r="A89" s="13">
        <v>38527</v>
      </c>
      <c r="B89" s="11">
        <v>1376.83</v>
      </c>
      <c r="D89" s="14">
        <v>42522</v>
      </c>
      <c r="E89">
        <v>0</v>
      </c>
    </row>
    <row r="90" spans="1:5" x14ac:dyDescent="0.25">
      <c r="A90" s="13">
        <v>38533</v>
      </c>
      <c r="B90" s="11">
        <v>1376.91</v>
      </c>
      <c r="D90" s="14">
        <v>42552</v>
      </c>
      <c r="E90">
        <v>0</v>
      </c>
    </row>
    <row r="91" spans="1:5" x14ac:dyDescent="0.25">
      <c r="A91" s="13">
        <v>38540</v>
      </c>
      <c r="B91" s="11">
        <v>1376.81</v>
      </c>
      <c r="D91" s="14">
        <v>42583</v>
      </c>
      <c r="E91">
        <v>0</v>
      </c>
    </row>
    <row r="92" spans="1:5" x14ac:dyDescent="0.25">
      <c r="A92" s="13">
        <v>38548</v>
      </c>
      <c r="B92" s="11">
        <v>1376.89</v>
      </c>
      <c r="D92" s="14">
        <v>42614</v>
      </c>
      <c r="E92">
        <v>0</v>
      </c>
    </row>
    <row r="93" spans="1:5" x14ac:dyDescent="0.25">
      <c r="A93" s="13">
        <v>38555</v>
      </c>
      <c r="B93" s="11">
        <v>1376.87</v>
      </c>
      <c r="D93" s="14">
        <v>42644</v>
      </c>
      <c r="E93">
        <v>0</v>
      </c>
    </row>
    <row r="94" spans="1:5" x14ac:dyDescent="0.25">
      <c r="A94" s="13">
        <v>38562</v>
      </c>
      <c r="B94" s="11">
        <v>1376.84</v>
      </c>
      <c r="D94" s="14">
        <v>42675</v>
      </c>
      <c r="E94">
        <v>0</v>
      </c>
    </row>
    <row r="95" spans="1:5" x14ac:dyDescent="0.25">
      <c r="A95" s="13">
        <v>38569</v>
      </c>
      <c r="B95" s="11">
        <v>1376.79</v>
      </c>
      <c r="D95" s="14">
        <v>42705</v>
      </c>
      <c r="E95">
        <v>0</v>
      </c>
    </row>
    <row r="96" spans="1:5" x14ac:dyDescent="0.25">
      <c r="A96" s="13">
        <v>38576</v>
      </c>
      <c r="B96" s="11">
        <v>1376.73</v>
      </c>
      <c r="D96" s="14">
        <v>42736</v>
      </c>
      <c r="E96">
        <v>0</v>
      </c>
    </row>
    <row r="97" spans="1:5" x14ac:dyDescent="0.25">
      <c r="A97" s="13">
        <v>38583</v>
      </c>
      <c r="B97" s="11">
        <v>1376.79</v>
      </c>
      <c r="D97" s="14">
        <v>42767</v>
      </c>
      <c r="E97">
        <v>0</v>
      </c>
    </row>
    <row r="98" spans="1:5" x14ac:dyDescent="0.25">
      <c r="A98" s="13">
        <v>38592</v>
      </c>
      <c r="B98" s="11">
        <v>1376.73</v>
      </c>
      <c r="D98" s="14">
        <v>42795</v>
      </c>
      <c r="E98">
        <v>0</v>
      </c>
    </row>
    <row r="99" spans="1:5" x14ac:dyDescent="0.25">
      <c r="A99" s="13">
        <v>38597</v>
      </c>
      <c r="B99" s="11">
        <v>1376.69</v>
      </c>
      <c r="D99" s="14">
        <v>42826</v>
      </c>
      <c r="E99">
        <v>0</v>
      </c>
    </row>
    <row r="100" spans="1:5" x14ac:dyDescent="0.25">
      <c r="A100" s="13">
        <v>38604</v>
      </c>
      <c r="B100" s="11">
        <v>1376.66</v>
      </c>
      <c r="D100" s="14">
        <v>42856</v>
      </c>
      <c r="E100">
        <v>0</v>
      </c>
    </row>
    <row r="101" spans="1:5" x14ac:dyDescent="0.25">
      <c r="A101" s="13">
        <v>38611</v>
      </c>
      <c r="B101" s="11">
        <v>1376.67</v>
      </c>
      <c r="D101" s="14">
        <v>42887</v>
      </c>
      <c r="E101">
        <v>0</v>
      </c>
    </row>
    <row r="102" spans="1:5" x14ac:dyDescent="0.25">
      <c r="A102" s="13">
        <v>38618</v>
      </c>
      <c r="B102" s="11">
        <v>1376.71</v>
      </c>
      <c r="D102" s="14">
        <v>42917</v>
      </c>
      <c r="E102">
        <v>0</v>
      </c>
    </row>
    <row r="103" spans="1:5" x14ac:dyDescent="0.25">
      <c r="A103" s="13">
        <v>38625</v>
      </c>
      <c r="B103" s="11">
        <v>1376.68</v>
      </c>
      <c r="D103" s="14">
        <v>42948</v>
      </c>
      <c r="E103">
        <v>0</v>
      </c>
    </row>
    <row r="104" spans="1:5" x14ac:dyDescent="0.25">
      <c r="A104" s="13">
        <v>38632</v>
      </c>
      <c r="B104" s="11">
        <v>1376.89</v>
      </c>
      <c r="D104" s="14">
        <v>42979</v>
      </c>
      <c r="E104">
        <v>0</v>
      </c>
    </row>
    <row r="105" spans="1:5" x14ac:dyDescent="0.25">
      <c r="A105" s="13">
        <v>38639</v>
      </c>
      <c r="B105" s="11">
        <v>1376.91</v>
      </c>
      <c r="D105" s="14">
        <v>43009</v>
      </c>
      <c r="E105">
        <v>0</v>
      </c>
    </row>
    <row r="106" spans="1:5" x14ac:dyDescent="0.25">
      <c r="A106" s="13">
        <v>38646</v>
      </c>
      <c r="B106" s="11">
        <v>1376.99</v>
      </c>
      <c r="D106" s="14">
        <v>43040</v>
      </c>
      <c r="E106">
        <v>0</v>
      </c>
    </row>
    <row r="107" spans="1:5" x14ac:dyDescent="0.25">
      <c r="A107" s="13">
        <v>38653</v>
      </c>
      <c r="B107" s="11">
        <v>1376.97</v>
      </c>
      <c r="D107" s="14">
        <v>43070</v>
      </c>
      <c r="E107">
        <v>0</v>
      </c>
    </row>
    <row r="108" spans="1:5" x14ac:dyDescent="0.25">
      <c r="A108" s="13">
        <v>38660</v>
      </c>
      <c r="B108" s="11">
        <v>1377.08</v>
      </c>
      <c r="D108" s="14">
        <v>43101</v>
      </c>
      <c r="E108">
        <v>0</v>
      </c>
    </row>
    <row r="109" spans="1:5" x14ac:dyDescent="0.25">
      <c r="A109" s="13">
        <v>38667</v>
      </c>
      <c r="B109" s="11">
        <v>1377.07</v>
      </c>
      <c r="D109" s="14">
        <v>43132</v>
      </c>
      <c r="E109">
        <v>0</v>
      </c>
    </row>
    <row r="110" spans="1:5" x14ac:dyDescent="0.25">
      <c r="A110" s="13">
        <v>38777</v>
      </c>
      <c r="B110" s="11">
        <v>1376.25</v>
      </c>
      <c r="D110" s="14">
        <v>43160</v>
      </c>
      <c r="E110">
        <v>0</v>
      </c>
    </row>
    <row r="111" spans="1:5" x14ac:dyDescent="0.25">
      <c r="A111" s="13">
        <v>38847</v>
      </c>
      <c r="B111" s="11">
        <v>1377.19</v>
      </c>
      <c r="D111" s="14">
        <v>43191</v>
      </c>
      <c r="E111">
        <v>0</v>
      </c>
    </row>
    <row r="112" spans="1:5" x14ac:dyDescent="0.25">
      <c r="A112" s="13">
        <v>38850</v>
      </c>
      <c r="B112" s="11">
        <v>1377.23</v>
      </c>
      <c r="D112" s="14">
        <v>43221</v>
      </c>
      <c r="E112">
        <v>0</v>
      </c>
    </row>
    <row r="113" spans="1:5" x14ac:dyDescent="0.25">
      <c r="A113" s="13">
        <v>38857</v>
      </c>
      <c r="B113" s="11">
        <v>1377.13</v>
      </c>
      <c r="D113" s="14">
        <v>43252</v>
      </c>
      <c r="E113">
        <v>0</v>
      </c>
    </row>
    <row r="114" spans="1:5" x14ac:dyDescent="0.25">
      <c r="A114" s="13">
        <v>38863</v>
      </c>
      <c r="B114" s="11">
        <v>1377.13</v>
      </c>
      <c r="D114" s="14">
        <v>43282</v>
      </c>
      <c r="E114">
        <v>0</v>
      </c>
    </row>
    <row r="115" spans="1:5" x14ac:dyDescent="0.25">
      <c r="A115" s="13">
        <v>38870</v>
      </c>
      <c r="B115" s="11">
        <v>1376.65</v>
      </c>
      <c r="D115" s="14">
        <v>43313</v>
      </c>
      <c r="E115">
        <v>0</v>
      </c>
    </row>
    <row r="116" spans="1:5" x14ac:dyDescent="0.25">
      <c r="A116" s="13">
        <v>38877</v>
      </c>
      <c r="B116" s="11">
        <v>1376.31</v>
      </c>
      <c r="D116" s="14">
        <v>43344</v>
      </c>
      <c r="E116">
        <v>0</v>
      </c>
    </row>
    <row r="117" spans="1:5" x14ac:dyDescent="0.25">
      <c r="A117" s="13">
        <v>38884</v>
      </c>
      <c r="B117" s="11">
        <v>1376.09</v>
      </c>
      <c r="D117" s="14">
        <v>43374</v>
      </c>
      <c r="E117">
        <v>0</v>
      </c>
    </row>
    <row r="118" spans="1:5" x14ac:dyDescent="0.25">
      <c r="A118" s="13">
        <v>38891</v>
      </c>
      <c r="B118" s="11">
        <v>1376</v>
      </c>
      <c r="D118" s="14">
        <v>43405</v>
      </c>
      <c r="E118">
        <v>0</v>
      </c>
    </row>
    <row r="119" spans="1:5" x14ac:dyDescent="0.25">
      <c r="A119" s="13">
        <v>38898</v>
      </c>
      <c r="B119" s="11">
        <v>1376.09</v>
      </c>
      <c r="D119" s="14">
        <v>43435</v>
      </c>
      <c r="E119">
        <v>0</v>
      </c>
    </row>
    <row r="120" spans="1:5" x14ac:dyDescent="0.25">
      <c r="A120" s="13">
        <v>38905</v>
      </c>
      <c r="B120" s="11">
        <v>1375.99</v>
      </c>
      <c r="D120" s="14">
        <v>43466</v>
      </c>
      <c r="E120">
        <v>0</v>
      </c>
    </row>
    <row r="121" spans="1:5" x14ac:dyDescent="0.25">
      <c r="A121" s="13">
        <v>38912</v>
      </c>
      <c r="B121" s="11">
        <v>1375.95</v>
      </c>
      <c r="D121" s="14">
        <v>43497</v>
      </c>
      <c r="E121">
        <v>0</v>
      </c>
    </row>
    <row r="122" spans="1:5" x14ac:dyDescent="0.25">
      <c r="A122" s="13">
        <v>38919</v>
      </c>
      <c r="B122" s="11">
        <v>1375.89</v>
      </c>
      <c r="D122" s="14">
        <v>43525</v>
      </c>
      <c r="E122">
        <v>0</v>
      </c>
    </row>
    <row r="123" spans="1:5" x14ac:dyDescent="0.25">
      <c r="A123" s="13">
        <v>38926</v>
      </c>
      <c r="B123" s="11">
        <v>1375.85</v>
      </c>
      <c r="D123" s="14">
        <v>43556</v>
      </c>
      <c r="E123">
        <v>0</v>
      </c>
    </row>
    <row r="124" spans="1:5" x14ac:dyDescent="0.25">
      <c r="A124" s="13">
        <v>38933</v>
      </c>
      <c r="B124" s="11">
        <v>1375.8</v>
      </c>
      <c r="D124" s="14">
        <v>43586</v>
      </c>
      <c r="E124">
        <v>0</v>
      </c>
    </row>
    <row r="125" spans="1:5" x14ac:dyDescent="0.25">
      <c r="A125" s="13">
        <v>38940</v>
      </c>
      <c r="B125" s="11">
        <v>1375.72</v>
      </c>
      <c r="D125" s="14">
        <v>43617</v>
      </c>
      <c r="E125">
        <v>0</v>
      </c>
    </row>
    <row r="126" spans="1:5" x14ac:dyDescent="0.25">
      <c r="A126" s="13">
        <v>38948</v>
      </c>
      <c r="B126" s="11">
        <v>1375.74</v>
      </c>
      <c r="D126" s="14">
        <v>43647</v>
      </c>
      <c r="E126">
        <v>0</v>
      </c>
    </row>
    <row r="127" spans="1:5" x14ac:dyDescent="0.25">
      <c r="A127" s="13">
        <v>38954</v>
      </c>
      <c r="B127" s="11">
        <v>1375.66</v>
      </c>
      <c r="D127" s="14">
        <v>43678</v>
      </c>
      <c r="E127">
        <v>0</v>
      </c>
    </row>
    <row r="128" spans="1:5" x14ac:dyDescent="0.25">
      <c r="A128" s="13">
        <v>38961</v>
      </c>
      <c r="B128" s="11">
        <v>1375.63</v>
      </c>
      <c r="D128" s="14">
        <v>43709</v>
      </c>
      <c r="E128">
        <v>0</v>
      </c>
    </row>
    <row r="129" spans="1:5" x14ac:dyDescent="0.25">
      <c r="A129" s="13">
        <v>38968</v>
      </c>
      <c r="B129" s="11">
        <v>1375.6</v>
      </c>
      <c r="D129" s="14">
        <v>43739</v>
      </c>
      <c r="E129">
        <v>0</v>
      </c>
    </row>
    <row r="130" spans="1:5" x14ac:dyDescent="0.25">
      <c r="A130" s="13">
        <v>38975</v>
      </c>
      <c r="B130" s="11">
        <v>1375.51</v>
      </c>
      <c r="D130" s="14">
        <v>43770</v>
      </c>
      <c r="E130">
        <v>0</v>
      </c>
    </row>
    <row r="131" spans="1:5" x14ac:dyDescent="0.25">
      <c r="A131" s="13">
        <v>38982</v>
      </c>
      <c r="B131" s="11">
        <v>1375.57</v>
      </c>
      <c r="D131" s="14">
        <v>43800</v>
      </c>
      <c r="E131">
        <v>0</v>
      </c>
    </row>
    <row r="132" spans="1:5" x14ac:dyDescent="0.25">
      <c r="A132" s="13">
        <v>38989</v>
      </c>
      <c r="B132" s="11">
        <v>1375.57</v>
      </c>
      <c r="D132" s="14">
        <v>43831</v>
      </c>
      <c r="E132">
        <v>0</v>
      </c>
    </row>
    <row r="133" spans="1:5" x14ac:dyDescent="0.25">
      <c r="A133" s="13">
        <v>38995</v>
      </c>
      <c r="B133" s="11">
        <v>1375.6</v>
      </c>
      <c r="D133" s="14">
        <v>43862</v>
      </c>
      <c r="E133">
        <v>0</v>
      </c>
    </row>
    <row r="134" spans="1:5" x14ac:dyDescent="0.25">
      <c r="A134" s="13">
        <v>39003</v>
      </c>
      <c r="B134" s="11">
        <v>1375.63</v>
      </c>
      <c r="D134" s="14">
        <v>43891</v>
      </c>
      <c r="E134">
        <v>0</v>
      </c>
    </row>
    <row r="135" spans="1:5" x14ac:dyDescent="0.25">
      <c r="A135" s="13">
        <v>39009</v>
      </c>
      <c r="B135" s="11">
        <v>1375.64</v>
      </c>
      <c r="D135" s="14">
        <v>43922</v>
      </c>
      <c r="E135">
        <v>0</v>
      </c>
    </row>
    <row r="136" spans="1:5" x14ac:dyDescent="0.25">
      <c r="A136" s="13">
        <v>39223</v>
      </c>
      <c r="B136" s="11">
        <v>1376.47</v>
      </c>
      <c r="D136" s="14">
        <v>43952</v>
      </c>
      <c r="E136">
        <v>0</v>
      </c>
    </row>
    <row r="137" spans="1:5" x14ac:dyDescent="0.25">
      <c r="A137" s="13">
        <v>39234</v>
      </c>
      <c r="B137" s="11">
        <v>1376.64</v>
      </c>
      <c r="D137" s="14">
        <v>43983</v>
      </c>
      <c r="E137">
        <v>0</v>
      </c>
    </row>
    <row r="138" spans="1:5" x14ac:dyDescent="0.25">
      <c r="A138" s="13">
        <v>39241</v>
      </c>
      <c r="B138" s="11">
        <v>1376.72</v>
      </c>
      <c r="D138" s="14">
        <v>44013</v>
      </c>
      <c r="E138">
        <v>0</v>
      </c>
    </row>
    <row r="139" spans="1:5" x14ac:dyDescent="0.25">
      <c r="A139" s="13">
        <v>39248</v>
      </c>
      <c r="B139" s="11">
        <v>1376.63</v>
      </c>
      <c r="D139" s="14">
        <v>44044</v>
      </c>
      <c r="E139">
        <v>0</v>
      </c>
    </row>
    <row r="140" spans="1:5" x14ac:dyDescent="0.25">
      <c r="A140" s="13">
        <v>39255</v>
      </c>
      <c r="B140" s="11">
        <v>1376.57</v>
      </c>
      <c r="D140" s="14">
        <v>44075</v>
      </c>
      <c r="E140">
        <v>0</v>
      </c>
    </row>
    <row r="141" spans="1:5" x14ac:dyDescent="0.25">
      <c r="A141" s="13">
        <v>39262</v>
      </c>
      <c r="B141" s="11">
        <v>1376.49</v>
      </c>
      <c r="D141" s="14">
        <v>44105</v>
      </c>
      <c r="E141">
        <v>0</v>
      </c>
    </row>
    <row r="142" spans="1:5" x14ac:dyDescent="0.25">
      <c r="A142" s="13">
        <v>39269</v>
      </c>
      <c r="B142" s="11">
        <v>1376.53</v>
      </c>
      <c r="D142" s="14">
        <v>44136</v>
      </c>
      <c r="E142">
        <v>0</v>
      </c>
    </row>
    <row r="143" spans="1:5" x14ac:dyDescent="0.25">
      <c r="A143" s="13">
        <v>39276</v>
      </c>
      <c r="B143" s="11">
        <v>1376.5</v>
      </c>
      <c r="D143" s="14">
        <v>44166</v>
      </c>
      <c r="E143">
        <v>0</v>
      </c>
    </row>
    <row r="144" spans="1:5" x14ac:dyDescent="0.25">
      <c r="A144" s="13">
        <v>39283</v>
      </c>
      <c r="B144" s="11">
        <v>1376.43</v>
      </c>
      <c r="D144" s="14">
        <v>44197</v>
      </c>
      <c r="E144">
        <v>0</v>
      </c>
    </row>
    <row r="145" spans="1:5" x14ac:dyDescent="0.25">
      <c r="A145" s="13">
        <v>39290</v>
      </c>
      <c r="B145" s="11">
        <v>1376.41</v>
      </c>
      <c r="D145" s="14">
        <v>44228</v>
      </c>
      <c r="E145">
        <v>0</v>
      </c>
    </row>
    <row r="146" spans="1:5" x14ac:dyDescent="0.25">
      <c r="A146" s="13">
        <v>39297</v>
      </c>
      <c r="B146" s="11">
        <v>1376.27</v>
      </c>
      <c r="D146" s="14">
        <v>44256</v>
      </c>
      <c r="E146">
        <v>0</v>
      </c>
    </row>
    <row r="147" spans="1:5" x14ac:dyDescent="0.25">
      <c r="A147" s="13">
        <v>39304</v>
      </c>
      <c r="B147" s="11">
        <v>1376.26</v>
      </c>
      <c r="D147" s="14">
        <v>44287</v>
      </c>
      <c r="E147">
        <v>0</v>
      </c>
    </row>
    <row r="148" spans="1:5" x14ac:dyDescent="0.25">
      <c r="A148" s="13">
        <v>39311</v>
      </c>
      <c r="B148" s="11">
        <v>1376.11</v>
      </c>
      <c r="D148" s="14">
        <v>44317</v>
      </c>
      <c r="E148">
        <v>0</v>
      </c>
    </row>
    <row r="149" spans="1:5" x14ac:dyDescent="0.25">
      <c r="A149" s="13">
        <v>39318</v>
      </c>
      <c r="B149" s="11">
        <v>1376.09</v>
      </c>
      <c r="D149" s="14">
        <v>44348</v>
      </c>
      <c r="E149">
        <v>0</v>
      </c>
    </row>
    <row r="150" spans="1:5" x14ac:dyDescent="0.25">
      <c r="A150" s="13">
        <v>39325</v>
      </c>
      <c r="B150" s="11">
        <v>1376.07</v>
      </c>
      <c r="D150" s="14">
        <v>44378</v>
      </c>
      <c r="E150">
        <v>0</v>
      </c>
    </row>
    <row r="151" spans="1:5" x14ac:dyDescent="0.25">
      <c r="A151" s="13">
        <v>39332</v>
      </c>
      <c r="B151" s="11">
        <v>1376.29</v>
      </c>
      <c r="D151" s="14">
        <v>44409</v>
      </c>
      <c r="E151">
        <v>0</v>
      </c>
    </row>
    <row r="152" spans="1:5" x14ac:dyDescent="0.25">
      <c r="A152" s="13">
        <v>39339</v>
      </c>
      <c r="B152" s="11">
        <v>1376.19</v>
      </c>
      <c r="D152" s="14">
        <v>44440</v>
      </c>
      <c r="E152">
        <v>0</v>
      </c>
    </row>
    <row r="153" spans="1:5" x14ac:dyDescent="0.25">
      <c r="A153" s="13">
        <v>39346</v>
      </c>
      <c r="B153" s="11">
        <v>1376.65</v>
      </c>
      <c r="D153" s="14">
        <v>44470</v>
      </c>
      <c r="E153">
        <v>0</v>
      </c>
    </row>
    <row r="154" spans="1:5" x14ac:dyDescent="0.25">
      <c r="A154" s="13">
        <v>39353</v>
      </c>
      <c r="B154" s="11">
        <v>1376.69</v>
      </c>
      <c r="D154" s="14">
        <v>44501</v>
      </c>
      <c r="E154">
        <v>0</v>
      </c>
    </row>
    <row r="155" spans="1:5" x14ac:dyDescent="0.25">
      <c r="A155" s="13">
        <v>39367</v>
      </c>
      <c r="B155" s="11">
        <v>1376.82</v>
      </c>
      <c r="D155" s="14">
        <v>44531</v>
      </c>
      <c r="E155">
        <v>0</v>
      </c>
    </row>
    <row r="156" spans="1:5" x14ac:dyDescent="0.25">
      <c r="A156" s="13">
        <v>39374</v>
      </c>
      <c r="B156" s="11">
        <v>1376.87</v>
      </c>
      <c r="D156" s="14">
        <v>44562</v>
      </c>
      <c r="E156">
        <v>0</v>
      </c>
    </row>
    <row r="157" spans="1:5" x14ac:dyDescent="0.25">
      <c r="A157" s="13">
        <v>39381</v>
      </c>
      <c r="B157" s="11">
        <v>1377.01</v>
      </c>
      <c r="D157" s="14">
        <v>44593</v>
      </c>
      <c r="E157">
        <v>0</v>
      </c>
    </row>
    <row r="158" spans="1:5" x14ac:dyDescent="0.25">
      <c r="A158" s="13">
        <v>39589</v>
      </c>
      <c r="B158" s="11">
        <v>1376.69</v>
      </c>
      <c r="D158" s="14">
        <v>44621</v>
      </c>
      <c r="E158">
        <v>0</v>
      </c>
    </row>
    <row r="159" spans="1:5" x14ac:dyDescent="0.25">
      <c r="A159" s="13">
        <v>39596</v>
      </c>
      <c r="B159" s="11">
        <v>1376.55</v>
      </c>
      <c r="D159" s="14">
        <v>44652</v>
      </c>
      <c r="E159">
        <v>0</v>
      </c>
    </row>
    <row r="160" spans="1:5" x14ac:dyDescent="0.25">
      <c r="A160" s="13">
        <v>39596</v>
      </c>
      <c r="B160" s="11">
        <v>1376.55</v>
      </c>
      <c r="D160" s="14">
        <v>44682</v>
      </c>
      <c r="E160">
        <v>0</v>
      </c>
    </row>
    <row r="161" spans="1:5" x14ac:dyDescent="0.25">
      <c r="A161" s="13">
        <v>39603</v>
      </c>
      <c r="B161" s="11">
        <v>1376.61</v>
      </c>
      <c r="D161" s="14">
        <v>44713</v>
      </c>
      <c r="E161">
        <v>0</v>
      </c>
    </row>
    <row r="162" spans="1:5" x14ac:dyDescent="0.25">
      <c r="A162" s="13">
        <v>39610</v>
      </c>
      <c r="B162" s="11">
        <v>1376.63</v>
      </c>
      <c r="D162" s="14">
        <v>44743</v>
      </c>
      <c r="E162">
        <v>0</v>
      </c>
    </row>
    <row r="163" spans="1:5" x14ac:dyDescent="0.25">
      <c r="A163" s="13">
        <v>39617</v>
      </c>
      <c r="B163" s="11">
        <v>1376.59</v>
      </c>
      <c r="D163" s="14">
        <v>44774</v>
      </c>
      <c r="E163">
        <v>0</v>
      </c>
    </row>
    <row r="164" spans="1:5" x14ac:dyDescent="0.25">
      <c r="A164" s="13">
        <v>39624</v>
      </c>
      <c r="B164" s="11">
        <v>1376.51</v>
      </c>
      <c r="D164" s="14">
        <v>44805</v>
      </c>
      <c r="E164">
        <v>0</v>
      </c>
    </row>
    <row r="165" spans="1:5" x14ac:dyDescent="0.25">
      <c r="A165" s="13">
        <v>39631</v>
      </c>
      <c r="B165" s="11">
        <v>1376.51</v>
      </c>
      <c r="D165" s="14">
        <v>44835</v>
      </c>
      <c r="E165">
        <v>0</v>
      </c>
    </row>
    <row r="166" spans="1:5" x14ac:dyDescent="0.25">
      <c r="A166" s="13">
        <v>39638</v>
      </c>
      <c r="B166" s="11">
        <v>1376.41</v>
      </c>
      <c r="D166" s="14">
        <v>44866</v>
      </c>
      <c r="E166">
        <v>0</v>
      </c>
    </row>
    <row r="167" spans="1:5" x14ac:dyDescent="0.25">
      <c r="A167" s="13">
        <v>39645</v>
      </c>
      <c r="B167" s="11">
        <v>1376.53</v>
      </c>
      <c r="D167" s="14">
        <v>44896</v>
      </c>
      <c r="E167">
        <v>0</v>
      </c>
    </row>
    <row r="168" spans="1:5" x14ac:dyDescent="0.25">
      <c r="A168" s="13">
        <v>39652</v>
      </c>
      <c r="B168" s="11">
        <v>1376.57</v>
      </c>
      <c r="D168" s="14">
        <v>44927</v>
      </c>
      <c r="E168">
        <v>0</v>
      </c>
    </row>
    <row r="169" spans="1:5" x14ac:dyDescent="0.25">
      <c r="A169" s="13">
        <v>39659</v>
      </c>
      <c r="B169" s="11">
        <v>1376.67</v>
      </c>
      <c r="D169" s="14">
        <v>44958</v>
      </c>
      <c r="E169">
        <v>0</v>
      </c>
    </row>
    <row r="170" spans="1:5" x14ac:dyDescent="0.25">
      <c r="A170" s="13">
        <v>39666</v>
      </c>
      <c r="B170" s="11">
        <v>1376.59</v>
      </c>
      <c r="D170" s="14">
        <v>44986</v>
      </c>
      <c r="E170">
        <v>0</v>
      </c>
    </row>
    <row r="171" spans="1:5" x14ac:dyDescent="0.25">
      <c r="A171" s="13">
        <v>39673</v>
      </c>
      <c r="B171" s="11">
        <v>1376.53</v>
      </c>
      <c r="D171" s="14">
        <v>45017</v>
      </c>
      <c r="E171">
        <v>0</v>
      </c>
    </row>
    <row r="172" spans="1:5" x14ac:dyDescent="0.25">
      <c r="A172" s="13">
        <v>39680</v>
      </c>
      <c r="B172" s="11">
        <v>1376.45</v>
      </c>
      <c r="D172" s="14">
        <v>45047</v>
      </c>
      <c r="E172">
        <v>0</v>
      </c>
    </row>
    <row r="173" spans="1:5" x14ac:dyDescent="0.25">
      <c r="A173" s="13">
        <v>39687</v>
      </c>
      <c r="B173" s="11">
        <v>1376.37</v>
      </c>
      <c r="D173" s="14">
        <v>45078</v>
      </c>
      <c r="E173">
        <v>0</v>
      </c>
    </row>
    <row r="174" spans="1:5" x14ac:dyDescent="0.25">
      <c r="A174" s="13">
        <v>39694</v>
      </c>
      <c r="B174" s="11">
        <v>1376.33</v>
      </c>
      <c r="D174" s="14">
        <v>45108</v>
      </c>
      <c r="E174">
        <v>0</v>
      </c>
    </row>
    <row r="175" spans="1:5" x14ac:dyDescent="0.25">
      <c r="A175" s="13">
        <v>39701</v>
      </c>
      <c r="B175" s="11">
        <v>1376.31</v>
      </c>
      <c r="D175" s="14">
        <v>45139</v>
      </c>
      <c r="E175">
        <v>0</v>
      </c>
    </row>
    <row r="176" spans="1:5" x14ac:dyDescent="0.25">
      <c r="A176" s="13">
        <v>39708</v>
      </c>
      <c r="B176" s="11">
        <v>1376.33</v>
      </c>
      <c r="D176" s="14">
        <v>45170</v>
      </c>
      <c r="E176">
        <v>0</v>
      </c>
    </row>
    <row r="177" spans="1:5" x14ac:dyDescent="0.25">
      <c r="A177" s="13">
        <v>39715</v>
      </c>
      <c r="B177" s="11">
        <v>1376.37</v>
      </c>
      <c r="D177" s="14">
        <v>45200</v>
      </c>
      <c r="E177">
        <v>0</v>
      </c>
    </row>
    <row r="178" spans="1:5" x14ac:dyDescent="0.25">
      <c r="A178" s="13">
        <v>39722</v>
      </c>
      <c r="B178" s="11">
        <v>1376.33</v>
      </c>
      <c r="D178" s="14">
        <v>45231</v>
      </c>
      <c r="E178">
        <v>0</v>
      </c>
    </row>
    <row r="179" spans="1:5" x14ac:dyDescent="0.25">
      <c r="A179" s="13">
        <v>39729</v>
      </c>
      <c r="B179" s="11">
        <v>1376.33</v>
      </c>
      <c r="D179" s="14">
        <v>45261</v>
      </c>
      <c r="E179">
        <v>0</v>
      </c>
    </row>
    <row r="180" spans="1:5" x14ac:dyDescent="0.25">
      <c r="A180" s="13">
        <v>39736</v>
      </c>
      <c r="B180" s="11">
        <v>1376.51</v>
      </c>
      <c r="D180" s="14">
        <v>45292</v>
      </c>
      <c r="E180">
        <v>0</v>
      </c>
    </row>
    <row r="181" spans="1:5" x14ac:dyDescent="0.25">
      <c r="A181" s="13">
        <v>39743</v>
      </c>
      <c r="B181" s="11">
        <v>1376.49</v>
      </c>
      <c r="D181" s="14">
        <v>45323</v>
      </c>
      <c r="E181">
        <v>0</v>
      </c>
    </row>
    <row r="182" spans="1:5" x14ac:dyDescent="0.25">
      <c r="A182" s="13">
        <v>39750</v>
      </c>
      <c r="B182" s="11">
        <v>1376.55</v>
      </c>
      <c r="D182" s="14">
        <v>45352</v>
      </c>
      <c r="E182">
        <v>0</v>
      </c>
    </row>
    <row r="183" spans="1:5" x14ac:dyDescent="0.25">
      <c r="A183" s="13">
        <v>39757</v>
      </c>
      <c r="B183" s="11">
        <v>1376.59</v>
      </c>
      <c r="D183" s="14">
        <v>45383</v>
      </c>
      <c r="E183">
        <v>0</v>
      </c>
    </row>
    <row r="184" spans="1:5" x14ac:dyDescent="0.25">
      <c r="A184" s="13">
        <v>39762</v>
      </c>
      <c r="B184" s="11">
        <v>1376.65</v>
      </c>
      <c r="D184" s="14">
        <v>45413</v>
      </c>
      <c r="E184">
        <v>0</v>
      </c>
    </row>
    <row r="185" spans="1:5" x14ac:dyDescent="0.25">
      <c r="A185" s="13">
        <v>39960</v>
      </c>
      <c r="B185" s="11">
        <v>1376.39</v>
      </c>
      <c r="D185" s="14">
        <v>45444</v>
      </c>
      <c r="E185">
        <v>0</v>
      </c>
    </row>
    <row r="186" spans="1:5" x14ac:dyDescent="0.25">
      <c r="A186" s="13">
        <v>39960</v>
      </c>
      <c r="B186" s="11">
        <v>1376.39</v>
      </c>
      <c r="D186" s="14">
        <v>45474</v>
      </c>
      <c r="E186">
        <v>0</v>
      </c>
    </row>
    <row r="187" spans="1:5" x14ac:dyDescent="0.25">
      <c r="A187" s="13">
        <v>39965</v>
      </c>
      <c r="B187" s="11">
        <v>1376.26</v>
      </c>
    </row>
    <row r="188" spans="1:5" x14ac:dyDescent="0.25">
      <c r="A188" s="13">
        <v>39995</v>
      </c>
      <c r="B188" s="11">
        <v>1376.06</v>
      </c>
    </row>
    <row r="189" spans="1:5" x14ac:dyDescent="0.25">
      <c r="A189" s="13">
        <v>40014</v>
      </c>
      <c r="B189" s="11">
        <v>1376.05</v>
      </c>
    </row>
    <row r="190" spans="1:5" x14ac:dyDescent="0.25">
      <c r="A190" s="13">
        <v>40025</v>
      </c>
      <c r="B190" s="11">
        <v>1376.16</v>
      </c>
    </row>
    <row r="191" spans="1:5" x14ac:dyDescent="0.25">
      <c r="A191" s="13">
        <v>40029</v>
      </c>
      <c r="B191" s="11">
        <v>1376.24</v>
      </c>
    </row>
    <row r="192" spans="1:5" x14ac:dyDescent="0.25">
      <c r="A192" s="13">
        <v>40042</v>
      </c>
      <c r="B192" s="11">
        <v>1376.41</v>
      </c>
    </row>
    <row r="193" spans="1:2" x14ac:dyDescent="0.25">
      <c r="A193" s="13">
        <v>40046</v>
      </c>
      <c r="B193" s="11">
        <v>1376.45</v>
      </c>
    </row>
    <row r="194" spans="1:2" x14ac:dyDescent="0.25">
      <c r="A194" s="13">
        <v>40063</v>
      </c>
      <c r="B194" s="11">
        <v>1376.36</v>
      </c>
    </row>
    <row r="195" spans="1:2" x14ac:dyDescent="0.25">
      <c r="A195" s="13">
        <v>40071</v>
      </c>
      <c r="B195" s="11">
        <v>1376.36</v>
      </c>
    </row>
    <row r="196" spans="1:2" x14ac:dyDescent="0.25">
      <c r="A196" s="13">
        <v>40079</v>
      </c>
      <c r="B196" s="11">
        <v>1376.32</v>
      </c>
    </row>
    <row r="197" spans="1:2" x14ac:dyDescent="0.25">
      <c r="A197" s="13">
        <v>40083</v>
      </c>
      <c r="B197" s="11">
        <v>1376.28</v>
      </c>
    </row>
    <row r="198" spans="1:2" x14ac:dyDescent="0.25">
      <c r="A198" s="13">
        <v>40087</v>
      </c>
      <c r="B198" s="11">
        <v>1376.24</v>
      </c>
    </row>
    <row r="199" spans="1:2" x14ac:dyDescent="0.25">
      <c r="A199" s="13">
        <v>40094</v>
      </c>
      <c r="B199" s="11">
        <v>1376.24</v>
      </c>
    </row>
    <row r="200" spans="1:2" x14ac:dyDescent="0.25">
      <c r="A200" s="13">
        <v>40103</v>
      </c>
      <c r="B200" s="11">
        <v>1376.24</v>
      </c>
    </row>
    <row r="201" spans="1:2" x14ac:dyDescent="0.25">
      <c r="A201" s="13">
        <v>40309</v>
      </c>
      <c r="B201" s="11">
        <v>1376.41</v>
      </c>
    </row>
    <row r="202" spans="1:2" x14ac:dyDescent="0.25">
      <c r="A202" s="13">
        <v>40313</v>
      </c>
      <c r="B202" s="11">
        <v>1376.5</v>
      </c>
    </row>
    <row r="203" spans="1:2" x14ac:dyDescent="0.25">
      <c r="A203" s="13">
        <v>40317</v>
      </c>
      <c r="B203" s="11">
        <v>1376.49</v>
      </c>
    </row>
    <row r="204" spans="1:2" x14ac:dyDescent="0.25">
      <c r="A204" s="13">
        <v>40326</v>
      </c>
      <c r="B204" s="11">
        <v>1376.45</v>
      </c>
    </row>
    <row r="205" spans="1:2" x14ac:dyDescent="0.25">
      <c r="A205" s="13">
        <v>40339</v>
      </c>
      <c r="B205" s="11">
        <v>1376.55</v>
      </c>
    </row>
    <row r="206" spans="1:2" x14ac:dyDescent="0.25">
      <c r="A206" s="13">
        <v>40347</v>
      </c>
      <c r="B206" s="11">
        <v>1376.68</v>
      </c>
    </row>
    <row r="207" spans="1:2" x14ac:dyDescent="0.25">
      <c r="A207" s="13">
        <v>40358</v>
      </c>
      <c r="B207" s="11">
        <v>1376.78</v>
      </c>
    </row>
    <row r="208" spans="1:2" x14ac:dyDescent="0.25">
      <c r="A208" s="13">
        <v>40364</v>
      </c>
      <c r="B208" s="11">
        <v>1376.87</v>
      </c>
    </row>
    <row r="209" spans="1:2" x14ac:dyDescent="0.25">
      <c r="A209" s="13">
        <v>40378</v>
      </c>
      <c r="B209" s="11">
        <v>1376.83</v>
      </c>
    </row>
    <row r="210" spans="1:2" x14ac:dyDescent="0.25">
      <c r="A210" s="13">
        <v>40380</v>
      </c>
      <c r="B210" s="11">
        <v>1376.85</v>
      </c>
    </row>
    <row r="211" spans="1:2" x14ac:dyDescent="0.25">
      <c r="A211" s="13">
        <v>40387</v>
      </c>
      <c r="B211" s="11">
        <v>1376.85</v>
      </c>
    </row>
    <row r="212" spans="1:2" x14ac:dyDescent="0.25">
      <c r="A212" s="13">
        <v>40392</v>
      </c>
      <c r="B212" s="11">
        <v>1377.11</v>
      </c>
    </row>
    <row r="213" spans="1:2" x14ac:dyDescent="0.25">
      <c r="A213" s="13">
        <v>40398</v>
      </c>
      <c r="B213" s="11">
        <v>1377.09</v>
      </c>
    </row>
    <row r="214" spans="1:2" x14ac:dyDescent="0.25">
      <c r="A214" s="13">
        <v>40403</v>
      </c>
      <c r="B214" s="11">
        <v>1377.13</v>
      </c>
    </row>
    <row r="215" spans="1:2" x14ac:dyDescent="0.25">
      <c r="A215" s="13">
        <v>40413</v>
      </c>
      <c r="B215" s="11">
        <v>1377.15</v>
      </c>
    </row>
    <row r="216" spans="1:2" x14ac:dyDescent="0.25">
      <c r="A216" s="13">
        <v>40422</v>
      </c>
      <c r="B216" s="11">
        <v>1377.15</v>
      </c>
    </row>
    <row r="217" spans="1:2" x14ac:dyDescent="0.25">
      <c r="A217" s="13">
        <v>40425</v>
      </c>
      <c r="B217" s="11">
        <v>1377.13</v>
      </c>
    </row>
    <row r="218" spans="1:2" x14ac:dyDescent="0.25">
      <c r="A218" s="13">
        <v>40430</v>
      </c>
      <c r="B218" s="11">
        <v>1377.21</v>
      </c>
    </row>
    <row r="219" spans="1:2" x14ac:dyDescent="0.25">
      <c r="A219" s="13">
        <v>40441</v>
      </c>
      <c r="B219" s="11">
        <v>1377.23</v>
      </c>
    </row>
    <row r="220" spans="1:2" x14ac:dyDescent="0.25">
      <c r="A220" s="13">
        <v>40444</v>
      </c>
      <c r="B220" s="11">
        <v>1377.37</v>
      </c>
    </row>
    <row r="221" spans="1:2" x14ac:dyDescent="0.25">
      <c r="A221" s="13">
        <v>40453</v>
      </c>
      <c r="B221" s="11">
        <v>1377.33</v>
      </c>
    </row>
    <row r="222" spans="1:2" x14ac:dyDescent="0.25">
      <c r="A222" s="13">
        <v>40662</v>
      </c>
      <c r="B222" s="11">
        <v>1377.13</v>
      </c>
    </row>
    <row r="223" spans="1:2" x14ac:dyDescent="0.25">
      <c r="A223" s="13">
        <v>40688</v>
      </c>
      <c r="B223" s="11">
        <v>1376.97</v>
      </c>
    </row>
    <row r="224" spans="1:2" x14ac:dyDescent="0.25">
      <c r="A224" s="13">
        <v>40688</v>
      </c>
      <c r="B224" s="11">
        <v>1376.97</v>
      </c>
    </row>
    <row r="225" spans="1:2" x14ac:dyDescent="0.25">
      <c r="A225" s="13">
        <v>40688</v>
      </c>
      <c r="B225" s="11">
        <v>1376.93</v>
      </c>
    </row>
    <row r="226" spans="1:2" x14ac:dyDescent="0.25">
      <c r="A226" s="13">
        <v>40692</v>
      </c>
      <c r="B226" s="11">
        <v>1376.87</v>
      </c>
    </row>
    <row r="227" spans="1:2" x14ac:dyDescent="0.25">
      <c r="A227" s="13">
        <v>40697</v>
      </c>
      <c r="B227" s="11">
        <v>1376.83</v>
      </c>
    </row>
    <row r="228" spans="1:2" x14ac:dyDescent="0.25">
      <c r="A228" s="13">
        <v>40704</v>
      </c>
      <c r="B228" s="11">
        <v>1376.75</v>
      </c>
    </row>
    <row r="229" spans="1:2" x14ac:dyDescent="0.25">
      <c r="A229" s="13">
        <v>40710</v>
      </c>
      <c r="B229" s="11">
        <v>1376.7</v>
      </c>
    </row>
    <row r="230" spans="1:2" x14ac:dyDescent="0.25">
      <c r="A230" s="13">
        <v>40718</v>
      </c>
      <c r="B230" s="11">
        <v>1376.91</v>
      </c>
    </row>
    <row r="231" spans="1:2" x14ac:dyDescent="0.25">
      <c r="A231" s="13">
        <v>40722</v>
      </c>
      <c r="B231" s="11">
        <v>1377.53</v>
      </c>
    </row>
    <row r="232" spans="1:2" x14ac:dyDescent="0.25">
      <c r="A232" s="13">
        <v>40727</v>
      </c>
      <c r="B232" s="11">
        <v>1377.31</v>
      </c>
    </row>
    <row r="233" spans="1:2" x14ac:dyDescent="0.25">
      <c r="A233" s="13">
        <v>40732</v>
      </c>
      <c r="B233" s="11">
        <v>1377.09</v>
      </c>
    </row>
    <row r="234" spans="1:2" x14ac:dyDescent="0.25">
      <c r="A234" s="13">
        <v>40737</v>
      </c>
      <c r="B234" s="11">
        <v>1376.91</v>
      </c>
    </row>
    <row r="235" spans="1:2" x14ac:dyDescent="0.25">
      <c r="A235" s="13">
        <v>40741</v>
      </c>
      <c r="B235" s="11">
        <v>1376.83</v>
      </c>
    </row>
    <row r="236" spans="1:2" x14ac:dyDescent="0.25">
      <c r="A236" s="13">
        <v>40750</v>
      </c>
      <c r="B236" s="11">
        <v>1376.89</v>
      </c>
    </row>
    <row r="237" spans="1:2" x14ac:dyDescent="0.25">
      <c r="A237" s="13">
        <v>40753</v>
      </c>
      <c r="B237" s="11">
        <v>1376.89</v>
      </c>
    </row>
    <row r="238" spans="1:2" x14ac:dyDescent="0.25">
      <c r="A238" s="13">
        <v>40762</v>
      </c>
      <c r="B238" s="11">
        <v>1377.25</v>
      </c>
    </row>
    <row r="239" spans="1:2" x14ac:dyDescent="0.25">
      <c r="A239" s="13">
        <v>40767</v>
      </c>
      <c r="B239" s="11">
        <v>1377.31</v>
      </c>
    </row>
    <row r="240" spans="1:2" x14ac:dyDescent="0.25">
      <c r="A240" s="13">
        <v>40777</v>
      </c>
      <c r="B240" s="11">
        <v>1377.33</v>
      </c>
    </row>
    <row r="241" spans="1:2" x14ac:dyDescent="0.25">
      <c r="A241" s="13">
        <v>40784</v>
      </c>
      <c r="B241" s="11">
        <v>1377.2</v>
      </c>
    </row>
    <row r="242" spans="1:2" x14ac:dyDescent="0.25">
      <c r="A242" s="13">
        <v>40792</v>
      </c>
      <c r="B242" s="11">
        <v>1377.11</v>
      </c>
    </row>
    <row r="243" spans="1:2" x14ac:dyDescent="0.25">
      <c r="A243" s="13">
        <v>40803</v>
      </c>
      <c r="B243" s="11">
        <v>1377.03</v>
      </c>
    </row>
    <row r="244" spans="1:2" x14ac:dyDescent="0.25">
      <c r="A244" s="13">
        <v>40810</v>
      </c>
      <c r="B244" s="11">
        <v>1377.09</v>
      </c>
    </row>
    <row r="245" spans="1:2" x14ac:dyDescent="0.25">
      <c r="A245" s="13">
        <v>41030</v>
      </c>
      <c r="B245" s="11">
        <v>1376.82</v>
      </c>
    </row>
    <row r="246" spans="1:2" x14ac:dyDescent="0.25">
      <c r="A246" s="13">
        <v>41030</v>
      </c>
      <c r="B246" s="11">
        <v>1376.82</v>
      </c>
    </row>
    <row r="247" spans="1:2" x14ac:dyDescent="0.25">
      <c r="A247" s="13">
        <v>41038</v>
      </c>
      <c r="B247" s="11">
        <v>1376.9</v>
      </c>
    </row>
    <row r="248" spans="1:2" x14ac:dyDescent="0.25">
      <c r="A248" s="13">
        <v>41039</v>
      </c>
      <c r="B248" s="11">
        <v>1376.88</v>
      </c>
    </row>
    <row r="249" spans="1:2" x14ac:dyDescent="0.25">
      <c r="A249" s="13">
        <v>41051</v>
      </c>
      <c r="B249" s="11">
        <v>1376.97</v>
      </c>
    </row>
    <row r="250" spans="1:2" x14ac:dyDescent="0.25">
      <c r="A250" s="13">
        <v>41057</v>
      </c>
      <c r="B250" s="11">
        <v>1377.26</v>
      </c>
    </row>
    <row r="251" spans="1:2" x14ac:dyDescent="0.25">
      <c r="A251" s="13">
        <v>41068</v>
      </c>
      <c r="B251" s="11">
        <v>1377.3</v>
      </c>
    </row>
    <row r="252" spans="1:2" x14ac:dyDescent="0.25">
      <c r="A252" s="13">
        <v>41073</v>
      </c>
      <c r="B252" s="11">
        <v>1377.4</v>
      </c>
    </row>
    <row r="253" spans="1:2" x14ac:dyDescent="0.25">
      <c r="A253" s="13">
        <v>41077</v>
      </c>
      <c r="B253" s="11">
        <v>1377.48</v>
      </c>
    </row>
    <row r="254" spans="1:2" x14ac:dyDescent="0.25">
      <c r="A254" s="13">
        <v>41081</v>
      </c>
      <c r="B254" s="11">
        <v>1377.6</v>
      </c>
    </row>
    <row r="255" spans="1:2" x14ac:dyDescent="0.25">
      <c r="A255" s="13">
        <v>41096</v>
      </c>
      <c r="B255" s="11">
        <v>1377.7</v>
      </c>
    </row>
    <row r="256" spans="1:2" x14ac:dyDescent="0.25">
      <c r="A256" s="13">
        <v>41105</v>
      </c>
      <c r="B256" s="11">
        <v>1377.6</v>
      </c>
    </row>
    <row r="257" spans="1:2" x14ac:dyDescent="0.25">
      <c r="A257" s="13">
        <v>41112</v>
      </c>
      <c r="B257" s="11">
        <v>1377.5</v>
      </c>
    </row>
    <row r="258" spans="1:2" x14ac:dyDescent="0.25">
      <c r="A258" s="13">
        <v>41116</v>
      </c>
      <c r="B258" s="11">
        <v>1377.4</v>
      </c>
    </row>
    <row r="259" spans="1:2" x14ac:dyDescent="0.25">
      <c r="A259" s="13">
        <v>41118</v>
      </c>
      <c r="B259" s="11">
        <v>1377.3</v>
      </c>
    </row>
    <row r="260" spans="1:2" x14ac:dyDescent="0.25">
      <c r="A260" s="13">
        <v>41122</v>
      </c>
      <c r="B260" s="11">
        <v>1377.2</v>
      </c>
    </row>
    <row r="261" spans="1:2" x14ac:dyDescent="0.25">
      <c r="A261" s="13">
        <v>41124</v>
      </c>
      <c r="B261" s="11">
        <v>1377.12</v>
      </c>
    </row>
    <row r="262" spans="1:2" x14ac:dyDescent="0.25">
      <c r="A262" s="13">
        <v>41127</v>
      </c>
      <c r="B262" s="11">
        <v>1377.07</v>
      </c>
    </row>
    <row r="263" spans="1:2" x14ac:dyDescent="0.25">
      <c r="A263" s="13">
        <v>41130</v>
      </c>
      <c r="B263" s="11">
        <v>1377</v>
      </c>
    </row>
    <row r="264" spans="1:2" x14ac:dyDescent="0.25">
      <c r="A264" s="13">
        <v>41133</v>
      </c>
      <c r="B264" s="11">
        <v>1376.94</v>
      </c>
    </row>
    <row r="265" spans="1:2" x14ac:dyDescent="0.25">
      <c r="A265" s="13">
        <v>41135</v>
      </c>
      <c r="B265" s="11">
        <v>1376.88</v>
      </c>
    </row>
    <row r="266" spans="1:2" x14ac:dyDescent="0.25">
      <c r="A266" s="13">
        <v>41145</v>
      </c>
      <c r="B266" s="11">
        <v>1376.8</v>
      </c>
    </row>
    <row r="267" spans="1:2" x14ac:dyDescent="0.25">
      <c r="A267" s="13">
        <v>41153</v>
      </c>
      <c r="B267" s="11">
        <v>1376.74</v>
      </c>
    </row>
    <row r="268" spans="1:2" x14ac:dyDescent="0.25">
      <c r="A268" s="13">
        <v>41157</v>
      </c>
      <c r="B268" s="11">
        <v>1376.68</v>
      </c>
    </row>
    <row r="269" spans="1:2" x14ac:dyDescent="0.25">
      <c r="A269" s="13">
        <v>41169</v>
      </c>
      <c r="B269" s="11">
        <v>1376.56</v>
      </c>
    </row>
    <row r="270" spans="1:2" x14ac:dyDescent="0.25">
      <c r="A270" s="13">
        <v>41178</v>
      </c>
      <c r="B270" s="11">
        <v>1376.5</v>
      </c>
    </row>
    <row r="271" spans="1:2" x14ac:dyDescent="0.25">
      <c r="A271" s="13">
        <v>41430</v>
      </c>
      <c r="B271" s="11">
        <v>1377.1</v>
      </c>
    </row>
    <row r="272" spans="1:2" x14ac:dyDescent="0.25">
      <c r="A272" s="13">
        <v>41431</v>
      </c>
      <c r="B272" s="11">
        <v>1377.3</v>
      </c>
    </row>
    <row r="273" spans="1:2" x14ac:dyDescent="0.25">
      <c r="A273" s="13">
        <v>41439</v>
      </c>
      <c r="B273" s="11">
        <v>1377.2</v>
      </c>
    </row>
    <row r="274" spans="1:2" x14ac:dyDescent="0.25">
      <c r="A274" s="13">
        <v>41459</v>
      </c>
      <c r="B274" s="11">
        <v>1377.25</v>
      </c>
    </row>
    <row r="275" spans="1:2" x14ac:dyDescent="0.25">
      <c r="A275" s="13">
        <v>41468</v>
      </c>
      <c r="B275" s="11">
        <v>1377.3</v>
      </c>
    </row>
    <row r="276" spans="1:2" x14ac:dyDescent="0.25">
      <c r="A276" s="13">
        <v>41479</v>
      </c>
      <c r="B276" s="11">
        <v>1377.3</v>
      </c>
    </row>
    <row r="277" spans="1:2" x14ac:dyDescent="0.25">
      <c r="A277" s="13">
        <v>41481</v>
      </c>
      <c r="B277" s="11">
        <v>1377.25</v>
      </c>
    </row>
    <row r="278" spans="1:2" x14ac:dyDescent="0.25">
      <c r="A278" s="13">
        <v>41484</v>
      </c>
      <c r="B278" s="11">
        <v>1377.2</v>
      </c>
    </row>
    <row r="279" spans="1:2" x14ac:dyDescent="0.25">
      <c r="A279" s="13">
        <v>41494</v>
      </c>
      <c r="B279" s="11">
        <v>1377.18</v>
      </c>
    </row>
    <row r="280" spans="1:2" x14ac:dyDescent="0.25">
      <c r="A280" s="13">
        <v>41501</v>
      </c>
      <c r="B280" s="11">
        <v>1377.16</v>
      </c>
    </row>
    <row r="281" spans="1:2" x14ac:dyDescent="0.25">
      <c r="A281" s="13">
        <v>41505</v>
      </c>
      <c r="B281" s="11">
        <v>1377.1</v>
      </c>
    </row>
    <row r="282" spans="1:2" x14ac:dyDescent="0.25">
      <c r="A282" s="13">
        <v>41511</v>
      </c>
      <c r="B282" s="11">
        <v>1377.06</v>
      </c>
    </row>
    <row r="283" spans="1:2" x14ac:dyDescent="0.25">
      <c r="A283" s="13">
        <v>41525</v>
      </c>
      <c r="B283" s="11">
        <v>1377</v>
      </c>
    </row>
    <row r="284" spans="1:2" x14ac:dyDescent="0.25">
      <c r="A284" s="13">
        <v>41541</v>
      </c>
      <c r="B284" s="11">
        <v>1376.98</v>
      </c>
    </row>
    <row r="285" spans="1:2" x14ac:dyDescent="0.25">
      <c r="A285" s="13">
        <v>41550</v>
      </c>
      <c r="B285" s="11">
        <v>1376.98</v>
      </c>
    </row>
    <row r="286" spans="1:2" x14ac:dyDescent="0.25">
      <c r="A286" s="13">
        <v>41554</v>
      </c>
      <c r="B286" s="11">
        <v>1377.1</v>
      </c>
    </row>
    <row r="287" spans="1:2" x14ac:dyDescent="0.25">
      <c r="A287" s="13">
        <v>41786</v>
      </c>
      <c r="B287" s="11">
        <v>1377.03</v>
      </c>
    </row>
    <row r="288" spans="1:2" x14ac:dyDescent="0.25">
      <c r="A288" s="13">
        <v>41786</v>
      </c>
      <c r="B288" s="11">
        <v>1377.03</v>
      </c>
    </row>
    <row r="289" spans="1:2" x14ac:dyDescent="0.25">
      <c r="A289" s="13">
        <v>41810</v>
      </c>
      <c r="B289" s="11">
        <v>1377.27</v>
      </c>
    </row>
    <row r="290" spans="1:2" x14ac:dyDescent="0.25">
      <c r="A290" s="13">
        <v>41830</v>
      </c>
      <c r="B290" s="11">
        <v>1377.21</v>
      </c>
    </row>
    <row r="291" spans="1:2" x14ac:dyDescent="0.25">
      <c r="A291" s="13">
        <v>41835</v>
      </c>
      <c r="B291" s="11">
        <v>1377.16</v>
      </c>
    </row>
    <row r="292" spans="1:2" x14ac:dyDescent="0.25">
      <c r="A292" s="13">
        <v>41837</v>
      </c>
      <c r="B292" s="11">
        <v>1377.11</v>
      </c>
    </row>
    <row r="293" spans="1:2" x14ac:dyDescent="0.25">
      <c r="A293" s="13">
        <v>41845</v>
      </c>
      <c r="B293" s="11">
        <v>1377.07</v>
      </c>
    </row>
    <row r="294" spans="1:2" x14ac:dyDescent="0.25">
      <c r="A294" s="13">
        <v>41855</v>
      </c>
      <c r="B294" s="11">
        <v>1377.01</v>
      </c>
    </row>
    <row r="295" spans="1:2" x14ac:dyDescent="0.25">
      <c r="A295" s="13">
        <v>41860</v>
      </c>
      <c r="B295" s="11">
        <v>1376.89</v>
      </c>
    </row>
    <row r="296" spans="1:2" x14ac:dyDescent="0.25">
      <c r="A296" s="13">
        <v>41874</v>
      </c>
      <c r="B296" s="11">
        <v>1376.81</v>
      </c>
    </row>
    <row r="297" spans="1:2" x14ac:dyDescent="0.25">
      <c r="A297" s="13">
        <v>41883</v>
      </c>
      <c r="B297" s="11">
        <v>1376.88</v>
      </c>
    </row>
    <row r="298" spans="1:2" x14ac:dyDescent="0.25">
      <c r="A298" s="13">
        <v>41886</v>
      </c>
      <c r="B298" s="11">
        <v>1377.01</v>
      </c>
    </row>
    <row r="299" spans="1:2" x14ac:dyDescent="0.25">
      <c r="A299" s="13">
        <v>41893</v>
      </c>
      <c r="B299" s="11">
        <v>1377.01</v>
      </c>
    </row>
    <row r="300" spans="1:2" x14ac:dyDescent="0.25">
      <c r="A300" s="13">
        <v>41901</v>
      </c>
      <c r="B300" s="11">
        <v>1377.06</v>
      </c>
    </row>
    <row r="301" spans="1:2" x14ac:dyDescent="0.25">
      <c r="A301" s="13">
        <v>41908</v>
      </c>
      <c r="B301" s="11">
        <v>1377.09</v>
      </c>
    </row>
    <row r="302" spans="1:2" x14ac:dyDescent="0.25">
      <c r="A302" s="13">
        <v>41914</v>
      </c>
      <c r="B302" s="11">
        <v>1377.08</v>
      </c>
    </row>
    <row r="303" spans="1:2" x14ac:dyDescent="0.25">
      <c r="A303" s="13">
        <v>42142</v>
      </c>
      <c r="B303" s="11">
        <v>1377.52</v>
      </c>
    </row>
    <row r="304" spans="1:2" x14ac:dyDescent="0.25">
      <c r="A304" s="13">
        <v>42143</v>
      </c>
      <c r="B304" s="11">
        <v>1377.46</v>
      </c>
    </row>
    <row r="305" spans="1:2" x14ac:dyDescent="0.25">
      <c r="A305" s="13">
        <v>42148</v>
      </c>
      <c r="B305" s="11">
        <v>1377.36</v>
      </c>
    </row>
    <row r="306" spans="1:2" x14ac:dyDescent="0.25">
      <c r="A306" s="13">
        <v>42157</v>
      </c>
      <c r="B306" s="11">
        <v>1377.32</v>
      </c>
    </row>
    <row r="307" spans="1:2" x14ac:dyDescent="0.25">
      <c r="A307" s="13">
        <v>42172</v>
      </c>
      <c r="B307" s="11">
        <v>1377.28</v>
      </c>
    </row>
    <row r="308" spans="1:2" x14ac:dyDescent="0.25">
      <c r="A308" s="13">
        <v>42181</v>
      </c>
      <c r="B308" s="11">
        <v>1377.56</v>
      </c>
    </row>
    <row r="309" spans="1:2" x14ac:dyDescent="0.25">
      <c r="A309" s="13">
        <v>42190</v>
      </c>
      <c r="B309" s="11">
        <v>1377.62</v>
      </c>
    </row>
    <row r="310" spans="1:2" x14ac:dyDescent="0.25">
      <c r="A310" s="13">
        <v>42220</v>
      </c>
      <c r="B310" s="11">
        <v>1377.48</v>
      </c>
    </row>
    <row r="311" spans="1:2" x14ac:dyDescent="0.25">
      <c r="A311" s="13">
        <v>42226</v>
      </c>
      <c r="B311" s="11">
        <v>1377.44</v>
      </c>
    </row>
    <row r="312" spans="1:2" x14ac:dyDescent="0.25">
      <c r="A312" s="13">
        <v>42236</v>
      </c>
      <c r="B312" s="11">
        <v>1377.46</v>
      </c>
    </row>
    <row r="313" spans="1:2" x14ac:dyDescent="0.25">
      <c r="A313" s="13">
        <v>42249</v>
      </c>
      <c r="B313" s="11">
        <v>1377.46</v>
      </c>
    </row>
    <row r="314" spans="1:2" x14ac:dyDescent="0.25">
      <c r="A314" s="13">
        <v>42251</v>
      </c>
      <c r="B314" s="11">
        <v>1377.56</v>
      </c>
    </row>
    <row r="315" spans="1:2" x14ac:dyDescent="0.25">
      <c r="A315" s="13">
        <v>42253</v>
      </c>
      <c r="B315" s="11">
        <v>1377.64</v>
      </c>
    </row>
    <row r="316" spans="1:2" x14ac:dyDescent="0.25">
      <c r="A316" s="13">
        <v>42255</v>
      </c>
      <c r="B316" s="11">
        <v>1377.66</v>
      </c>
    </row>
    <row r="317" spans="1:2" x14ac:dyDescent="0.25">
      <c r="A317" s="13">
        <v>42261</v>
      </c>
      <c r="B317" s="11">
        <v>1377.62</v>
      </c>
    </row>
    <row r="318" spans="1:2" x14ac:dyDescent="0.25">
      <c r="A318" s="13">
        <v>42267</v>
      </c>
      <c r="B318" s="11">
        <v>1377.62</v>
      </c>
    </row>
    <row r="319" spans="1:2" x14ac:dyDescent="0.25">
      <c r="A319" s="13">
        <v>42274</v>
      </c>
      <c r="B319" s="11">
        <v>1377.66</v>
      </c>
    </row>
    <row r="320" spans="1:2" x14ac:dyDescent="0.25">
      <c r="A320" s="13">
        <v>42281</v>
      </c>
      <c r="B320" s="11">
        <v>1377.6</v>
      </c>
    </row>
    <row r="321" spans="1:2" x14ac:dyDescent="0.25">
      <c r="A321" s="13">
        <v>42289</v>
      </c>
      <c r="B321" s="11">
        <v>1377.66</v>
      </c>
    </row>
    <row r="322" spans="1:2" x14ac:dyDescent="0.25">
      <c r="A322" s="13">
        <v>42500</v>
      </c>
      <c r="B322" s="11">
        <v>1377.35</v>
      </c>
    </row>
    <row r="323" spans="1:2" x14ac:dyDescent="0.25">
      <c r="A323" s="13">
        <v>42508</v>
      </c>
      <c r="B323" s="11">
        <v>1377.34</v>
      </c>
    </row>
    <row r="324" spans="1:2" x14ac:dyDescent="0.25">
      <c r="A324" s="13">
        <v>42515</v>
      </c>
      <c r="B324" s="11">
        <v>1377.28</v>
      </c>
    </row>
    <row r="325" spans="1:2" x14ac:dyDescent="0.25">
      <c r="A325" s="13">
        <v>42519</v>
      </c>
      <c r="B325" s="11">
        <v>1377.31</v>
      </c>
    </row>
    <row r="326" spans="1:2" x14ac:dyDescent="0.25">
      <c r="A326" s="13">
        <v>42522</v>
      </c>
      <c r="B326" s="11">
        <v>1377.37</v>
      </c>
    </row>
    <row r="327" spans="1:2" x14ac:dyDescent="0.25">
      <c r="A327" s="13">
        <v>42525</v>
      </c>
      <c r="B327" s="11">
        <v>1377.42</v>
      </c>
    </row>
    <row r="328" spans="1:2" x14ac:dyDescent="0.25">
      <c r="A328" s="13">
        <v>42531</v>
      </c>
      <c r="B328" s="11">
        <v>1377.27</v>
      </c>
    </row>
    <row r="329" spans="1:2" x14ac:dyDescent="0.25">
      <c r="A329" s="13">
        <v>42533</v>
      </c>
      <c r="B329" s="11">
        <v>1376.97</v>
      </c>
    </row>
    <row r="330" spans="1:2" x14ac:dyDescent="0.25">
      <c r="A330" s="13">
        <v>42537</v>
      </c>
      <c r="B330" s="11">
        <v>1376.79</v>
      </c>
    </row>
    <row r="331" spans="1:2" x14ac:dyDescent="0.25">
      <c r="A331" s="13">
        <v>42540</v>
      </c>
      <c r="B331" s="11">
        <v>1376.71</v>
      </c>
    </row>
    <row r="332" spans="1:2" x14ac:dyDescent="0.25">
      <c r="A332" s="13">
        <v>42542</v>
      </c>
      <c r="B332" s="11">
        <v>1376.61</v>
      </c>
    </row>
    <row r="333" spans="1:2" x14ac:dyDescent="0.25">
      <c r="A333" s="13">
        <v>42543</v>
      </c>
      <c r="B333" s="11">
        <v>1376.51</v>
      </c>
    </row>
    <row r="334" spans="1:2" x14ac:dyDescent="0.25">
      <c r="A334" s="13">
        <v>42545</v>
      </c>
      <c r="B334" s="11">
        <v>1376.49</v>
      </c>
    </row>
    <row r="335" spans="1:2" x14ac:dyDescent="0.25">
      <c r="A335" s="13">
        <v>42549</v>
      </c>
      <c r="B335" s="11">
        <v>1376.31</v>
      </c>
    </row>
    <row r="336" spans="1:2" x14ac:dyDescent="0.25">
      <c r="A336" s="13">
        <v>42553</v>
      </c>
      <c r="B336" s="11">
        <v>1376.27</v>
      </c>
    </row>
    <row r="337" spans="1:2" x14ac:dyDescent="0.25">
      <c r="A337" s="13">
        <v>42559</v>
      </c>
      <c r="B337" s="11">
        <v>1376.39</v>
      </c>
    </row>
    <row r="338" spans="1:2" x14ac:dyDescent="0.25">
      <c r="A338" s="13">
        <v>42562</v>
      </c>
      <c r="B338" s="11">
        <v>1376.46</v>
      </c>
    </row>
    <row r="339" spans="1:2" x14ac:dyDescent="0.25">
      <c r="A339" s="13">
        <v>42565</v>
      </c>
      <c r="B339" s="11">
        <v>1376.51</v>
      </c>
    </row>
    <row r="340" spans="1:2" x14ac:dyDescent="0.25">
      <c r="A340" s="13">
        <v>42573</v>
      </c>
      <c r="B340" s="11">
        <v>1376.59</v>
      </c>
    </row>
    <row r="341" spans="1:2" x14ac:dyDescent="0.25">
      <c r="A341" s="13">
        <v>42583</v>
      </c>
      <c r="B341" s="11">
        <v>1376.51</v>
      </c>
    </row>
    <row r="342" spans="1:2" x14ac:dyDescent="0.25">
      <c r="A342" s="13">
        <v>42584</v>
      </c>
      <c r="B342" s="11">
        <v>1376.59</v>
      </c>
    </row>
    <row r="343" spans="1:2" x14ac:dyDescent="0.25">
      <c r="A343" s="13">
        <v>42587</v>
      </c>
      <c r="B343" s="11">
        <v>1376.69</v>
      </c>
    </row>
    <row r="344" spans="1:2" x14ac:dyDescent="0.25">
      <c r="A344" s="13">
        <v>42594</v>
      </c>
      <c r="B344" s="11">
        <v>1376.69</v>
      </c>
    </row>
    <row r="345" spans="1:2" x14ac:dyDescent="0.25">
      <c r="A345" s="13">
        <v>42604</v>
      </c>
      <c r="B345" s="11">
        <v>1376.63</v>
      </c>
    </row>
    <row r="346" spans="1:2" x14ac:dyDescent="0.25">
      <c r="A346" s="13">
        <v>42607</v>
      </c>
      <c r="B346" s="11">
        <v>1376.59</v>
      </c>
    </row>
    <row r="347" spans="1:2" x14ac:dyDescent="0.25">
      <c r="A347" s="13">
        <v>42614</v>
      </c>
      <c r="B347" s="11">
        <v>1376.69</v>
      </c>
    </row>
    <row r="348" spans="1:2" x14ac:dyDescent="0.25">
      <c r="A348" s="13">
        <v>42627</v>
      </c>
      <c r="B348" s="11">
        <v>1376.77</v>
      </c>
    </row>
    <row r="349" spans="1:2" x14ac:dyDescent="0.25">
      <c r="A349" s="13">
        <v>42643</v>
      </c>
      <c r="B349" s="11">
        <v>1376.83</v>
      </c>
    </row>
    <row r="350" spans="1:2" x14ac:dyDescent="0.25">
      <c r="A350" s="13">
        <v>42652</v>
      </c>
      <c r="B350" s="11">
        <v>1376.77</v>
      </c>
    </row>
    <row r="351" spans="1:2" x14ac:dyDescent="0.25">
      <c r="A351" s="13">
        <v>42661</v>
      </c>
      <c r="B351" s="11">
        <v>1376.79</v>
      </c>
    </row>
    <row r="352" spans="1:2" x14ac:dyDescent="0.25">
      <c r="A352" s="13">
        <v>42863</v>
      </c>
      <c r="B352" s="11">
        <v>1376.74</v>
      </c>
    </row>
    <row r="353" spans="1:2" x14ac:dyDescent="0.25">
      <c r="A353" s="13">
        <v>42872</v>
      </c>
      <c r="B353" s="11">
        <v>1376.67</v>
      </c>
    </row>
    <row r="354" spans="1:2" x14ac:dyDescent="0.25">
      <c r="A354" s="13">
        <v>42880</v>
      </c>
      <c r="B354" s="11">
        <v>1376.67</v>
      </c>
    </row>
    <row r="355" spans="1:2" x14ac:dyDescent="0.25">
      <c r="A355" s="13">
        <v>42888</v>
      </c>
      <c r="B355" s="11">
        <v>1376.65</v>
      </c>
    </row>
    <row r="356" spans="1:2" x14ac:dyDescent="0.25">
      <c r="A356" s="13">
        <v>42901</v>
      </c>
      <c r="B356" s="11">
        <v>1376.75</v>
      </c>
    </row>
    <row r="357" spans="1:2" x14ac:dyDescent="0.25">
      <c r="A357" s="13">
        <v>42912</v>
      </c>
      <c r="B357" s="11">
        <v>1376.87</v>
      </c>
    </row>
    <row r="358" spans="1:2" x14ac:dyDescent="0.25">
      <c r="A358" s="13">
        <v>42916</v>
      </c>
      <c r="B358" s="11">
        <v>1376.81</v>
      </c>
    </row>
    <row r="359" spans="1:2" x14ac:dyDescent="0.25">
      <c r="A359" s="13">
        <v>42918</v>
      </c>
      <c r="B359" s="11">
        <v>1376.79</v>
      </c>
    </row>
    <row r="360" spans="1:2" x14ac:dyDescent="0.25">
      <c r="A360" s="13">
        <v>42926</v>
      </c>
      <c r="B360" s="11">
        <v>1376.77</v>
      </c>
    </row>
    <row r="361" spans="1:2" x14ac:dyDescent="0.25">
      <c r="A361" s="13">
        <v>42931</v>
      </c>
      <c r="B361" s="11">
        <v>1376.74</v>
      </c>
    </row>
    <row r="362" spans="1:2" x14ac:dyDescent="0.25">
      <c r="A362" s="13">
        <v>42934</v>
      </c>
      <c r="B362" s="11">
        <v>1376.71</v>
      </c>
    </row>
    <row r="363" spans="1:2" x14ac:dyDescent="0.25">
      <c r="A363" s="13">
        <v>42937</v>
      </c>
      <c r="B363" s="11">
        <v>1376.69</v>
      </c>
    </row>
    <row r="364" spans="1:2" x14ac:dyDescent="0.25">
      <c r="A364" s="13">
        <v>42943</v>
      </c>
      <c r="B364" s="11">
        <v>1376.69</v>
      </c>
    </row>
    <row r="365" spans="1:2" x14ac:dyDescent="0.25">
      <c r="A365" s="13">
        <v>42947</v>
      </c>
      <c r="B365" s="11">
        <v>1376.64</v>
      </c>
    </row>
    <row r="366" spans="1:2" x14ac:dyDescent="0.25">
      <c r="A366" s="13">
        <v>42952</v>
      </c>
      <c r="B366" s="11">
        <v>1376.59</v>
      </c>
    </row>
    <row r="367" spans="1:2" x14ac:dyDescent="0.25">
      <c r="A367" s="13">
        <v>42957</v>
      </c>
      <c r="B367" s="11">
        <v>1376.59</v>
      </c>
    </row>
    <row r="368" spans="1:2" x14ac:dyDescent="0.25">
      <c r="A368" s="13">
        <v>42965</v>
      </c>
      <c r="B368" s="11">
        <v>1376.67</v>
      </c>
    </row>
    <row r="369" spans="1:2" x14ac:dyDescent="0.25">
      <c r="A369" s="13">
        <v>42968</v>
      </c>
      <c r="B369" s="11">
        <v>1376.69</v>
      </c>
    </row>
    <row r="370" spans="1:2" x14ac:dyDescent="0.25">
      <c r="A370" s="13">
        <v>42975</v>
      </c>
      <c r="B370" s="11">
        <v>1376.71</v>
      </c>
    </row>
    <row r="371" spans="1:2" x14ac:dyDescent="0.25">
      <c r="A371" s="13">
        <v>42985</v>
      </c>
      <c r="B371" s="11">
        <v>1376.71</v>
      </c>
    </row>
    <row r="372" spans="1:2" x14ac:dyDescent="0.25">
      <c r="A372" s="13">
        <v>42996</v>
      </c>
      <c r="B372" s="11">
        <v>1376.79</v>
      </c>
    </row>
    <row r="373" spans="1:2" x14ac:dyDescent="0.25">
      <c r="A373" s="13">
        <v>43002</v>
      </c>
      <c r="B373" s="11">
        <v>1376.84</v>
      </c>
    </row>
    <row r="374" spans="1:2" x14ac:dyDescent="0.25">
      <c r="A374" s="13">
        <v>43009</v>
      </c>
      <c r="B374" s="11">
        <v>1376.86</v>
      </c>
    </row>
    <row r="375" spans="1:2" x14ac:dyDescent="0.25">
      <c r="A375" s="13">
        <v>43020</v>
      </c>
      <c r="B375" s="11">
        <v>1376.86</v>
      </c>
    </row>
    <row r="376" spans="1:2" x14ac:dyDescent="0.25">
      <c r="A376" s="13">
        <v>43264</v>
      </c>
      <c r="B376" s="11">
        <v>1376.86</v>
      </c>
    </row>
    <row r="377" spans="1:2" x14ac:dyDescent="0.25">
      <c r="A377" s="13">
        <v>43264</v>
      </c>
      <c r="B377" s="11">
        <v>1376.87</v>
      </c>
    </row>
    <row r="378" spans="1:2" x14ac:dyDescent="0.25">
      <c r="A378" s="13">
        <v>43267</v>
      </c>
      <c r="B378" s="11">
        <v>1376.97</v>
      </c>
    </row>
    <row r="379" spans="1:2" x14ac:dyDescent="0.25">
      <c r="A379" s="13">
        <v>43269</v>
      </c>
      <c r="B379" s="11">
        <v>1376.99</v>
      </c>
    </row>
    <row r="380" spans="1:2" x14ac:dyDescent="0.25">
      <c r="A380" s="13">
        <v>43274</v>
      </c>
      <c r="B380" s="11">
        <v>1376.87</v>
      </c>
    </row>
    <row r="381" spans="1:2" x14ac:dyDescent="0.25">
      <c r="A381" s="13">
        <v>43278</v>
      </c>
      <c r="B381" s="11">
        <v>1376.81</v>
      </c>
    </row>
    <row r="382" spans="1:2" x14ac:dyDescent="0.25">
      <c r="A382" s="13">
        <v>43285</v>
      </c>
      <c r="B382" s="11">
        <v>1376.91</v>
      </c>
    </row>
    <row r="383" spans="1:2" x14ac:dyDescent="0.25">
      <c r="A383" s="13">
        <v>43293</v>
      </c>
      <c r="B383" s="11">
        <v>1376.99</v>
      </c>
    </row>
    <row r="384" spans="1:2" x14ac:dyDescent="0.25">
      <c r="A384" s="13">
        <v>43312</v>
      </c>
      <c r="B384" s="11">
        <v>1376.91</v>
      </c>
    </row>
    <row r="385" spans="1:2" x14ac:dyDescent="0.25">
      <c r="A385" s="13">
        <v>43315</v>
      </c>
      <c r="B385" s="11">
        <v>1376.87</v>
      </c>
    </row>
    <row r="386" spans="1:2" x14ac:dyDescent="0.25">
      <c r="A386" s="13">
        <v>43325</v>
      </c>
      <c r="B386" s="11">
        <v>1376.81</v>
      </c>
    </row>
    <row r="387" spans="1:2" x14ac:dyDescent="0.25">
      <c r="A387" s="13">
        <v>43331</v>
      </c>
      <c r="B387" s="11">
        <v>1376.74</v>
      </c>
    </row>
    <row r="388" spans="1:2" x14ac:dyDescent="0.25">
      <c r="A388" s="13">
        <v>43340</v>
      </c>
      <c r="B388" s="11">
        <v>1376.71</v>
      </c>
    </row>
    <row r="389" spans="1:2" x14ac:dyDescent="0.25">
      <c r="A389" s="13">
        <v>43349</v>
      </c>
      <c r="B389" s="11">
        <v>1376.74</v>
      </c>
    </row>
    <row r="390" spans="1:2" x14ac:dyDescent="0.25">
      <c r="A390" s="13">
        <v>43365</v>
      </c>
      <c r="B390" s="11">
        <v>1376.81</v>
      </c>
    </row>
    <row r="391" spans="1:2" x14ac:dyDescent="0.25">
      <c r="A391" s="13">
        <v>43374</v>
      </c>
      <c r="B391" s="11">
        <v>1376.86</v>
      </c>
    </row>
    <row r="392" spans="1:2" x14ac:dyDescent="0.25">
      <c r="A392" s="13">
        <v>43386</v>
      </c>
      <c r="B392" s="11">
        <v>1377.01</v>
      </c>
    </row>
    <row r="393" spans="1:2" x14ac:dyDescent="0.25">
      <c r="A393" s="13">
        <v>43614</v>
      </c>
      <c r="B393" s="11">
        <v>1377.35</v>
      </c>
    </row>
    <row r="394" spans="1:2" x14ac:dyDescent="0.25">
      <c r="A394" s="13">
        <v>43629</v>
      </c>
      <c r="B394" s="11">
        <v>1377.17</v>
      </c>
    </row>
    <row r="395" spans="1:2" x14ac:dyDescent="0.25">
      <c r="A395" s="13">
        <v>43638</v>
      </c>
      <c r="B395" s="11">
        <v>1377.14</v>
      </c>
    </row>
    <row r="396" spans="1:2" x14ac:dyDescent="0.25">
      <c r="A396" s="13">
        <v>43644</v>
      </c>
      <c r="B396" s="11">
        <v>1377.21</v>
      </c>
    </row>
    <row r="397" spans="1:2" x14ac:dyDescent="0.25">
      <c r="A397" s="13">
        <v>43650</v>
      </c>
      <c r="B397" s="11">
        <v>1377.19</v>
      </c>
    </row>
    <row r="398" spans="1:2" x14ac:dyDescent="0.25">
      <c r="A398" s="13">
        <v>43653</v>
      </c>
      <c r="B398" s="11">
        <v>1377.21</v>
      </c>
    </row>
    <row r="399" spans="1:2" x14ac:dyDescent="0.25">
      <c r="A399" s="13">
        <v>43656</v>
      </c>
      <c r="B399" s="11">
        <v>1377.29</v>
      </c>
    </row>
    <row r="400" spans="1:2" x14ac:dyDescent="0.25">
      <c r="A400" s="13">
        <v>43666</v>
      </c>
      <c r="B400" s="11">
        <v>1377.25</v>
      </c>
    </row>
    <row r="401" spans="1:2" x14ac:dyDescent="0.25">
      <c r="A401" s="13">
        <v>43670</v>
      </c>
      <c r="B401" s="11">
        <v>1377.19</v>
      </c>
    </row>
    <row r="402" spans="1:2" x14ac:dyDescent="0.25">
      <c r="A402" s="13">
        <v>43677</v>
      </c>
      <c r="B402" s="11">
        <v>1377.13</v>
      </c>
    </row>
    <row r="403" spans="1:2" x14ac:dyDescent="0.25">
      <c r="A403" s="13">
        <v>43683</v>
      </c>
      <c r="B403" s="11">
        <v>1377.08</v>
      </c>
    </row>
    <row r="404" spans="1:2" x14ac:dyDescent="0.25">
      <c r="A404" s="13">
        <v>43692</v>
      </c>
      <c r="B404" s="11">
        <v>1377.05</v>
      </c>
    </row>
    <row r="405" spans="1:2" x14ac:dyDescent="0.25">
      <c r="A405" s="13">
        <v>43698</v>
      </c>
      <c r="B405" s="11">
        <v>1376.99</v>
      </c>
    </row>
    <row r="406" spans="1:2" x14ac:dyDescent="0.25">
      <c r="A406" s="13">
        <v>43707</v>
      </c>
      <c r="B406" s="11">
        <v>1377.03</v>
      </c>
    </row>
    <row r="407" spans="1:2" x14ac:dyDescent="0.25">
      <c r="A407" s="13">
        <v>43714</v>
      </c>
      <c r="B407" s="11">
        <v>1377.05</v>
      </c>
    </row>
    <row r="408" spans="1:2" x14ac:dyDescent="0.25">
      <c r="A408" s="13">
        <v>43722</v>
      </c>
      <c r="B408" s="11">
        <v>1377.31</v>
      </c>
    </row>
    <row r="409" spans="1:2" x14ac:dyDescent="0.25">
      <c r="A409" s="13">
        <v>43731</v>
      </c>
      <c r="B409" s="11">
        <v>1377.36</v>
      </c>
    </row>
    <row r="410" spans="1:2" x14ac:dyDescent="0.25">
      <c r="A410" s="13">
        <v>43741</v>
      </c>
      <c r="B410" s="11">
        <v>1377.45</v>
      </c>
    </row>
    <row r="411" spans="1:2" x14ac:dyDescent="0.25">
      <c r="A411" s="13">
        <v>43746</v>
      </c>
      <c r="B411" s="11">
        <v>1377.53</v>
      </c>
    </row>
    <row r="412" spans="1:2" x14ac:dyDescent="0.25">
      <c r="A412" s="13">
        <v>43749</v>
      </c>
      <c r="B412" s="11">
        <v>1377.51</v>
      </c>
    </row>
    <row r="413" spans="1:2" x14ac:dyDescent="0.25">
      <c r="A413" s="13">
        <v>43755</v>
      </c>
      <c r="B413" s="11">
        <v>1377.49</v>
      </c>
    </row>
    <row r="414" spans="1:2" x14ac:dyDescent="0.25">
      <c r="A414" s="13">
        <v>43758</v>
      </c>
      <c r="B414" s="11">
        <v>1377.45</v>
      </c>
    </row>
    <row r="415" spans="1:2" x14ac:dyDescent="0.25">
      <c r="A415" s="13">
        <v>43763</v>
      </c>
      <c r="B415" s="11">
        <v>1377.49</v>
      </c>
    </row>
    <row r="416" spans="1:2" x14ac:dyDescent="0.25">
      <c r="A416" s="13">
        <v>43955</v>
      </c>
      <c r="B416" s="11">
        <v>1377.11</v>
      </c>
    </row>
    <row r="417" spans="1:2" x14ac:dyDescent="0.25">
      <c r="A417" s="13">
        <v>43963</v>
      </c>
      <c r="B417" s="11">
        <v>1377.08</v>
      </c>
    </row>
    <row r="418" spans="1:2" x14ac:dyDescent="0.25">
      <c r="A418" s="13">
        <v>43977</v>
      </c>
      <c r="B418" s="11">
        <v>1377.15</v>
      </c>
    </row>
    <row r="419" spans="1:2" x14ac:dyDescent="0.25">
      <c r="A419" s="13">
        <v>43989</v>
      </c>
      <c r="B419" s="11">
        <v>1377.17</v>
      </c>
    </row>
    <row r="420" spans="1:2" x14ac:dyDescent="0.25">
      <c r="A420" s="13">
        <v>43993</v>
      </c>
      <c r="B420" s="11">
        <v>1377.29</v>
      </c>
    </row>
    <row r="421" spans="1:2" x14ac:dyDescent="0.25">
      <c r="A421" s="13">
        <v>44004</v>
      </c>
      <c r="B421" s="11">
        <v>1377.25</v>
      </c>
    </row>
    <row r="422" spans="1:2" x14ac:dyDescent="0.25">
      <c r="A422" s="13">
        <v>44010</v>
      </c>
      <c r="B422" s="11">
        <v>1377.21</v>
      </c>
    </row>
    <row r="423" spans="1:2" x14ac:dyDescent="0.25">
      <c r="A423" s="13">
        <v>44016</v>
      </c>
      <c r="B423" s="11">
        <v>1377.21</v>
      </c>
    </row>
    <row r="424" spans="1:2" x14ac:dyDescent="0.25">
      <c r="A424" s="13">
        <v>44024</v>
      </c>
      <c r="B424" s="11">
        <v>1377.17</v>
      </c>
    </row>
    <row r="425" spans="1:2" x14ac:dyDescent="0.25">
      <c r="A425" s="13">
        <v>44027</v>
      </c>
      <c r="B425" s="11">
        <v>1377.21</v>
      </c>
    </row>
    <row r="426" spans="1:2" x14ac:dyDescent="0.25">
      <c r="A426" s="13">
        <v>44027</v>
      </c>
      <c r="B426" s="11">
        <v>1377.23</v>
      </c>
    </row>
    <row r="427" spans="1:2" x14ac:dyDescent="0.25">
      <c r="A427" s="13">
        <v>44034</v>
      </c>
      <c r="B427" s="11">
        <v>1377.26</v>
      </c>
    </row>
    <row r="428" spans="1:2" x14ac:dyDescent="0.25">
      <c r="A428" s="13">
        <v>44040</v>
      </c>
      <c r="B428" s="11">
        <v>1377.23</v>
      </c>
    </row>
    <row r="429" spans="1:2" x14ac:dyDescent="0.25">
      <c r="A429" s="13">
        <v>44045</v>
      </c>
      <c r="B429" s="11">
        <v>1377.17</v>
      </c>
    </row>
    <row r="430" spans="1:2" x14ac:dyDescent="0.25">
      <c r="A430" s="13">
        <v>44052</v>
      </c>
      <c r="B430" s="11">
        <v>1377.36</v>
      </c>
    </row>
    <row r="431" spans="1:2" x14ac:dyDescent="0.25">
      <c r="A431" s="13">
        <v>44058</v>
      </c>
      <c r="B431" s="11">
        <v>1377.51</v>
      </c>
    </row>
    <row r="432" spans="1:2" x14ac:dyDescent="0.25">
      <c r="A432" s="13">
        <v>44072</v>
      </c>
      <c r="B432" s="11">
        <v>1377.46</v>
      </c>
    </row>
    <row r="433" spans="1:2" x14ac:dyDescent="0.25">
      <c r="A433" s="13">
        <v>44078</v>
      </c>
      <c r="B433" s="11">
        <v>1377.46</v>
      </c>
    </row>
    <row r="434" spans="1:2" x14ac:dyDescent="0.25">
      <c r="A434" s="13">
        <v>44083</v>
      </c>
      <c r="B434" s="11">
        <v>1377.41</v>
      </c>
    </row>
    <row r="435" spans="1:2" x14ac:dyDescent="0.25">
      <c r="A435" s="13">
        <v>44089</v>
      </c>
      <c r="B435" s="11">
        <v>1377.41</v>
      </c>
    </row>
    <row r="436" spans="1:2" x14ac:dyDescent="0.25">
      <c r="A436" s="13">
        <v>44112</v>
      </c>
      <c r="B436" s="11">
        <v>1377.38</v>
      </c>
    </row>
    <row r="437" spans="1:2" x14ac:dyDescent="0.25">
      <c r="A437" s="13">
        <v>44115</v>
      </c>
      <c r="B437" s="11">
        <v>1377.36</v>
      </c>
    </row>
    <row r="438" spans="1:2" x14ac:dyDescent="0.25">
      <c r="A438" s="13">
        <v>44336</v>
      </c>
      <c r="B438" s="11">
        <v>1377.22</v>
      </c>
    </row>
    <row r="439" spans="1:2" x14ac:dyDescent="0.25">
      <c r="A439" s="13">
        <v>44345</v>
      </c>
      <c r="B439" s="11">
        <v>1377.12</v>
      </c>
    </row>
    <row r="440" spans="1:2" x14ac:dyDescent="0.25">
      <c r="A440" s="13">
        <v>44347</v>
      </c>
      <c r="B440" s="11">
        <v>1377.11</v>
      </c>
    </row>
    <row r="441" spans="1:2" x14ac:dyDescent="0.25">
      <c r="A441" s="13">
        <v>44351</v>
      </c>
      <c r="B441" s="11">
        <v>1377.1</v>
      </c>
    </row>
    <row r="442" spans="1:2" x14ac:dyDescent="0.25">
      <c r="A442" s="13">
        <v>44356</v>
      </c>
      <c r="B442" s="11">
        <v>1377.15</v>
      </c>
    </row>
    <row r="443" spans="1:2" x14ac:dyDescent="0.25">
      <c r="A443" s="13">
        <v>44362</v>
      </c>
      <c r="B443" s="11">
        <v>1377.09</v>
      </c>
    </row>
    <row r="444" spans="1:2" x14ac:dyDescent="0.25">
      <c r="A444" s="13">
        <v>44369</v>
      </c>
      <c r="B444" s="11">
        <v>1377.08</v>
      </c>
    </row>
    <row r="445" spans="1:2" x14ac:dyDescent="0.25">
      <c r="A445" s="13">
        <v>44373</v>
      </c>
      <c r="B445" s="11">
        <v>1377.09</v>
      </c>
    </row>
    <row r="446" spans="1:2" x14ac:dyDescent="0.25">
      <c r="A446" s="13">
        <v>44380</v>
      </c>
      <c r="B446" s="11">
        <v>1377.07</v>
      </c>
    </row>
    <row r="447" spans="1:2" x14ac:dyDescent="0.25">
      <c r="A447" s="13">
        <v>44386</v>
      </c>
      <c r="B447" s="11">
        <v>1376.97</v>
      </c>
    </row>
    <row r="448" spans="1:2" x14ac:dyDescent="0.25">
      <c r="A448" s="13">
        <v>44391</v>
      </c>
      <c r="B448" s="11">
        <v>1376.87</v>
      </c>
    </row>
    <row r="449" spans="1:2" x14ac:dyDescent="0.25">
      <c r="A449" s="13">
        <v>44398</v>
      </c>
      <c r="B449" s="11">
        <v>1376.84</v>
      </c>
    </row>
    <row r="450" spans="1:2" x14ac:dyDescent="0.25">
      <c r="A450" s="13">
        <v>44404</v>
      </c>
      <c r="B450" s="11">
        <v>1376.78</v>
      </c>
    </row>
    <row r="451" spans="1:2" x14ac:dyDescent="0.25">
      <c r="A451" s="13">
        <v>44407</v>
      </c>
      <c r="B451" s="11">
        <v>1376.74</v>
      </c>
    </row>
    <row r="452" spans="1:2" x14ac:dyDescent="0.25">
      <c r="A452" s="13">
        <v>44409</v>
      </c>
      <c r="B452" s="11">
        <v>1376.7</v>
      </c>
    </row>
    <row r="453" spans="1:2" x14ac:dyDescent="0.25">
      <c r="A453" s="13">
        <v>44418</v>
      </c>
      <c r="B453" s="11">
        <v>1376.66</v>
      </c>
    </row>
    <row r="454" spans="1:2" x14ac:dyDescent="0.25">
      <c r="A454" s="13">
        <v>44422</v>
      </c>
      <c r="B454" s="11">
        <v>1376.58</v>
      </c>
    </row>
    <row r="455" spans="1:2" x14ac:dyDescent="0.25">
      <c r="A455" s="13">
        <v>44426</v>
      </c>
      <c r="B455" s="11">
        <v>1376.5</v>
      </c>
    </row>
    <row r="456" spans="1:2" x14ac:dyDescent="0.25">
      <c r="A456" s="13">
        <v>44432</v>
      </c>
      <c r="B456" s="11">
        <v>1376.47</v>
      </c>
    </row>
    <row r="457" spans="1:2" x14ac:dyDescent="0.25">
      <c r="A457" s="13">
        <v>44438</v>
      </c>
      <c r="B457" s="11">
        <v>1376.48</v>
      </c>
    </row>
    <row r="458" spans="1:2" x14ac:dyDescent="0.25">
      <c r="A458" s="13">
        <v>44445</v>
      </c>
      <c r="B458" s="11">
        <v>1376.48</v>
      </c>
    </row>
    <row r="459" spans="1:2" x14ac:dyDescent="0.25">
      <c r="A459" s="13">
        <v>44454</v>
      </c>
      <c r="B459" s="11">
        <v>1376.48</v>
      </c>
    </row>
    <row r="460" spans="1:2" x14ac:dyDescent="0.25">
      <c r="A460" s="13">
        <v>44461</v>
      </c>
      <c r="B460" s="11">
        <v>1376.6</v>
      </c>
    </row>
    <row r="461" spans="1:2" x14ac:dyDescent="0.25">
      <c r="A461" s="13">
        <v>44472</v>
      </c>
      <c r="B461" s="11">
        <v>1376.68</v>
      </c>
    </row>
    <row r="462" spans="1:2" x14ac:dyDescent="0.25">
      <c r="A462" s="13">
        <v>44478</v>
      </c>
      <c r="B462" s="11">
        <v>1376.61</v>
      </c>
    </row>
    <row r="463" spans="1:2" x14ac:dyDescent="0.25">
      <c r="A463" s="13">
        <v>44482</v>
      </c>
      <c r="B463" s="11">
        <v>1376.7</v>
      </c>
    </row>
    <row r="464" spans="1:2" x14ac:dyDescent="0.25">
      <c r="A464" s="13">
        <v>44720</v>
      </c>
      <c r="B464" s="11">
        <v>1377.07</v>
      </c>
    </row>
    <row r="465" spans="1:2" x14ac:dyDescent="0.25">
      <c r="A465" s="13">
        <v>45066</v>
      </c>
      <c r="B465" s="11">
        <v>1377.25</v>
      </c>
    </row>
    <row r="466" spans="1:2" x14ac:dyDescent="0.25">
      <c r="A466" s="13">
        <v>45068</v>
      </c>
      <c r="B466" s="11">
        <v>1377.22</v>
      </c>
    </row>
    <row r="467" spans="1:2" x14ac:dyDescent="0.25">
      <c r="A467" s="13">
        <v>45070</v>
      </c>
      <c r="B467" s="11">
        <v>1377.19</v>
      </c>
    </row>
    <row r="468" spans="1:2" x14ac:dyDescent="0.25">
      <c r="A468" s="13">
        <v>45073</v>
      </c>
      <c r="B468" s="11">
        <v>1377.17</v>
      </c>
    </row>
    <row r="469" spans="1:2" x14ac:dyDescent="0.25">
      <c r="A469" s="13">
        <v>45075</v>
      </c>
      <c r="B469" s="11">
        <v>1377.19</v>
      </c>
    </row>
    <row r="470" spans="1:2" x14ac:dyDescent="0.25">
      <c r="A470" s="13">
        <v>45077</v>
      </c>
      <c r="B470" s="11">
        <v>1377.19</v>
      </c>
    </row>
    <row r="471" spans="1:2" x14ac:dyDescent="0.25">
      <c r="A471" s="13">
        <v>45078</v>
      </c>
      <c r="B471" s="11">
        <v>1377.2</v>
      </c>
    </row>
    <row r="472" spans="1:2" x14ac:dyDescent="0.25">
      <c r="A472" s="13">
        <v>45081</v>
      </c>
      <c r="B472" s="11">
        <v>1377.07</v>
      </c>
    </row>
    <row r="473" spans="1:2" x14ac:dyDescent="0.25">
      <c r="A473" s="13">
        <v>45084</v>
      </c>
      <c r="B473" s="11">
        <v>1377.01</v>
      </c>
    </row>
    <row r="474" spans="1:2" x14ac:dyDescent="0.25">
      <c r="A474" s="13">
        <v>45084</v>
      </c>
      <c r="B474" s="11">
        <v>1377.01</v>
      </c>
    </row>
    <row r="475" spans="1:2" x14ac:dyDescent="0.25">
      <c r="A475" s="13">
        <v>45087</v>
      </c>
      <c r="B475" s="11">
        <v>1376.97</v>
      </c>
    </row>
    <row r="476" spans="1:2" x14ac:dyDescent="0.25">
      <c r="A476" s="13">
        <v>45089</v>
      </c>
      <c r="B476" s="11">
        <v>1376.93</v>
      </c>
    </row>
    <row r="477" spans="1:2" x14ac:dyDescent="0.25">
      <c r="A477" s="13">
        <v>45092</v>
      </c>
      <c r="B477" s="11">
        <v>1376.92</v>
      </c>
    </row>
    <row r="478" spans="1:2" x14ac:dyDescent="0.25">
      <c r="A478" s="13">
        <v>45094</v>
      </c>
      <c r="B478" s="11">
        <v>1376.91</v>
      </c>
    </row>
    <row r="479" spans="1:2" x14ac:dyDescent="0.25">
      <c r="A479" s="13">
        <v>45100</v>
      </c>
      <c r="B479" s="11">
        <v>1376.86</v>
      </c>
    </row>
    <row r="480" spans="1:2" x14ac:dyDescent="0.25">
      <c r="A480" s="13">
        <v>45101</v>
      </c>
      <c r="B480" s="11">
        <v>1376.82</v>
      </c>
    </row>
    <row r="481" spans="1:2" x14ac:dyDescent="0.25">
      <c r="A481" s="13">
        <v>45103</v>
      </c>
      <c r="B481" s="11">
        <v>1376.91</v>
      </c>
    </row>
    <row r="482" spans="1:2" x14ac:dyDescent="0.25">
      <c r="A482" s="13">
        <v>45105</v>
      </c>
      <c r="B482" s="11">
        <v>1376.93</v>
      </c>
    </row>
    <row r="483" spans="1:2" x14ac:dyDescent="0.25">
      <c r="A483" s="13">
        <v>45112</v>
      </c>
      <c r="B483" s="11">
        <v>1376.91</v>
      </c>
    </row>
    <row r="484" spans="1:2" x14ac:dyDescent="0.25">
      <c r="A484" s="13">
        <v>45114</v>
      </c>
      <c r="B484" s="11">
        <v>1376.9</v>
      </c>
    </row>
    <row r="485" spans="1:2" x14ac:dyDescent="0.25">
      <c r="A485" s="13">
        <v>45117</v>
      </c>
      <c r="B485" s="11">
        <v>1376.89</v>
      </c>
    </row>
    <row r="486" spans="1:2" x14ac:dyDescent="0.25">
      <c r="A486" s="13">
        <v>45119</v>
      </c>
      <c r="B486" s="11">
        <v>1376.87</v>
      </c>
    </row>
    <row r="487" spans="1:2" x14ac:dyDescent="0.25">
      <c r="A487" s="13">
        <v>45121</v>
      </c>
      <c r="B487" s="11">
        <v>1376.9</v>
      </c>
    </row>
    <row r="488" spans="1:2" x14ac:dyDescent="0.25">
      <c r="A488" s="13">
        <v>45124</v>
      </c>
      <c r="B488" s="11">
        <v>1376.88</v>
      </c>
    </row>
    <row r="489" spans="1:2" x14ac:dyDescent="0.25">
      <c r="A489" s="13">
        <v>45126</v>
      </c>
      <c r="B489" s="11">
        <v>1376.89</v>
      </c>
    </row>
    <row r="490" spans="1:2" x14ac:dyDescent="0.25">
      <c r="A490" s="13">
        <v>45130</v>
      </c>
      <c r="B490" s="11">
        <v>1376.94</v>
      </c>
    </row>
    <row r="491" spans="1:2" x14ac:dyDescent="0.25">
      <c r="A491" s="13">
        <v>45135</v>
      </c>
      <c r="B491" s="11">
        <v>1376.93</v>
      </c>
    </row>
    <row r="492" spans="1:2" x14ac:dyDescent="0.25">
      <c r="A492" s="13">
        <v>45140</v>
      </c>
      <c r="B492" s="11">
        <v>1376.87</v>
      </c>
    </row>
    <row r="493" spans="1:2" x14ac:dyDescent="0.25">
      <c r="A493" s="13">
        <v>45147</v>
      </c>
      <c r="B493" s="11">
        <v>1376.82</v>
      </c>
    </row>
    <row r="494" spans="1:2" x14ac:dyDescent="0.25">
      <c r="A494" s="13">
        <v>45149</v>
      </c>
      <c r="B494" s="11">
        <v>1376.82</v>
      </c>
    </row>
    <row r="495" spans="1:2" x14ac:dyDescent="0.25">
      <c r="A495" s="13">
        <v>45152</v>
      </c>
      <c r="B495" s="11">
        <v>1376.84</v>
      </c>
    </row>
    <row r="496" spans="1:2" x14ac:dyDescent="0.25">
      <c r="A496" s="13">
        <v>45154</v>
      </c>
      <c r="B496" s="11">
        <v>1376.8</v>
      </c>
    </row>
    <row r="497" spans="1:2" x14ac:dyDescent="0.25">
      <c r="A497" s="13">
        <v>45156</v>
      </c>
      <c r="B497" s="11">
        <v>1376.78</v>
      </c>
    </row>
    <row r="498" spans="1:2" x14ac:dyDescent="0.25">
      <c r="A498" s="13">
        <v>45159</v>
      </c>
      <c r="B498" s="11">
        <v>1376.74</v>
      </c>
    </row>
    <row r="499" spans="1:2" x14ac:dyDescent="0.25">
      <c r="A499" s="13">
        <v>45168</v>
      </c>
      <c r="B499" s="11">
        <v>1376.71</v>
      </c>
    </row>
    <row r="500" spans="1:2" x14ac:dyDescent="0.25">
      <c r="A500" s="13">
        <v>45173</v>
      </c>
      <c r="B500" s="11">
        <v>1376.66</v>
      </c>
    </row>
    <row r="501" spans="1:2" x14ac:dyDescent="0.25">
      <c r="A501" s="13">
        <v>45175</v>
      </c>
      <c r="B501" s="11">
        <v>1376.65</v>
      </c>
    </row>
    <row r="502" spans="1:2" x14ac:dyDescent="0.25">
      <c r="A502" s="13">
        <v>45177</v>
      </c>
      <c r="B502" s="11">
        <v>1376.68</v>
      </c>
    </row>
    <row r="503" spans="1:2" x14ac:dyDescent="0.25">
      <c r="A503" s="13">
        <v>45180</v>
      </c>
      <c r="B503" s="11">
        <v>1376.65</v>
      </c>
    </row>
    <row r="504" spans="1:2" x14ac:dyDescent="0.25">
      <c r="A504" s="13">
        <v>45182</v>
      </c>
      <c r="B504" s="11">
        <v>1376.69</v>
      </c>
    </row>
    <row r="505" spans="1:2" x14ac:dyDescent="0.25">
      <c r="A505" s="13">
        <v>45189</v>
      </c>
      <c r="B505" s="11">
        <v>1376.63</v>
      </c>
    </row>
    <row r="506" spans="1:2" x14ac:dyDescent="0.25">
      <c r="A506" s="13">
        <v>45194</v>
      </c>
      <c r="B506" s="11">
        <v>1376.9</v>
      </c>
    </row>
    <row r="507" spans="1:2" x14ac:dyDescent="0.25">
      <c r="A507" s="13">
        <v>45196</v>
      </c>
      <c r="B507" s="11">
        <v>1376.93</v>
      </c>
    </row>
    <row r="508" spans="1:2" x14ac:dyDescent="0.25">
      <c r="A508" s="13">
        <v>45198</v>
      </c>
      <c r="B508" s="11">
        <v>1376.99</v>
      </c>
    </row>
    <row r="509" spans="1:2" x14ac:dyDescent="0.25">
      <c r="A509" s="13">
        <v>45201</v>
      </c>
      <c r="B509" s="11">
        <v>1377.01</v>
      </c>
    </row>
    <row r="510" spans="1:2" x14ac:dyDescent="0.25">
      <c r="A510" s="13">
        <v>45203</v>
      </c>
      <c r="B510" s="11">
        <v>1377.03</v>
      </c>
    </row>
    <row r="511" spans="1:2" x14ac:dyDescent="0.25">
      <c r="A511" s="13">
        <v>45208</v>
      </c>
      <c r="B511" s="11">
        <v>1377.07</v>
      </c>
    </row>
    <row r="512" spans="1:2" x14ac:dyDescent="0.25">
      <c r="A512" s="13">
        <v>45210</v>
      </c>
      <c r="B512" s="11">
        <v>1377.05</v>
      </c>
    </row>
    <row r="513" spans="1:2" x14ac:dyDescent="0.25">
      <c r="A513" s="13">
        <v>45215</v>
      </c>
      <c r="B513" s="11">
        <v>1377.03</v>
      </c>
    </row>
    <row r="514" spans="1:2" x14ac:dyDescent="0.25">
      <c r="A514" s="13">
        <v>45224</v>
      </c>
      <c r="B514" s="11">
        <v>1377.07</v>
      </c>
    </row>
    <row r="515" spans="1:2" x14ac:dyDescent="0.25">
      <c r="A515" s="13">
        <v>45238</v>
      </c>
      <c r="B515" s="11">
        <v>1377.17</v>
      </c>
    </row>
    <row r="516" spans="1:2" x14ac:dyDescent="0.25">
      <c r="A516" s="13">
        <v>45428</v>
      </c>
      <c r="B516" s="11">
        <v>1377.4</v>
      </c>
    </row>
    <row r="517" spans="1:2" x14ac:dyDescent="0.25">
      <c r="A517" s="13">
        <v>45428</v>
      </c>
      <c r="B517" s="11">
        <v>1377.4</v>
      </c>
    </row>
    <row r="518" spans="1:2" x14ac:dyDescent="0.25">
      <c r="A518" s="13">
        <v>45432</v>
      </c>
      <c r="B518" s="11">
        <v>1377.42</v>
      </c>
    </row>
    <row r="519" spans="1:2" x14ac:dyDescent="0.25">
      <c r="A519" s="13">
        <v>45435</v>
      </c>
      <c r="B519" s="11">
        <v>1377.52</v>
      </c>
    </row>
    <row r="520" spans="1:2" x14ac:dyDescent="0.25">
      <c r="A520" s="13">
        <v>45437</v>
      </c>
      <c r="B520" s="11">
        <v>1377.51</v>
      </c>
    </row>
    <row r="521" spans="1:2" x14ac:dyDescent="0.25">
      <c r="A521" s="13">
        <v>45439</v>
      </c>
      <c r="B521" s="11">
        <v>1377.48</v>
      </c>
    </row>
    <row r="522" spans="1:2" x14ac:dyDescent="0.25">
      <c r="A522" s="13">
        <v>45441</v>
      </c>
      <c r="B522" s="11">
        <v>1377.49</v>
      </c>
    </row>
    <row r="523" spans="1:2" x14ac:dyDescent="0.25">
      <c r="A523" s="13">
        <v>45449</v>
      </c>
      <c r="B523" s="11">
        <v>1377.54</v>
      </c>
    </row>
    <row r="524" spans="1:2" x14ac:dyDescent="0.25">
      <c r="A524" s="13">
        <v>45455</v>
      </c>
      <c r="B524" s="11">
        <v>1377.49</v>
      </c>
    </row>
    <row r="525" spans="1:2" x14ac:dyDescent="0.25">
      <c r="A525" s="13">
        <v>45457</v>
      </c>
      <c r="B525" s="11">
        <v>1377.51</v>
      </c>
    </row>
    <row r="526" spans="1:2" x14ac:dyDescent="0.25">
      <c r="A526" s="13">
        <v>45460</v>
      </c>
      <c r="B526" s="11">
        <v>1377.5</v>
      </c>
    </row>
    <row r="527" spans="1:2" x14ac:dyDescent="0.25">
      <c r="A527" s="13">
        <v>45462</v>
      </c>
      <c r="B527" s="11">
        <v>1377.83</v>
      </c>
    </row>
    <row r="528" spans="1:2" x14ac:dyDescent="0.25">
      <c r="A528" s="13">
        <v>45464</v>
      </c>
      <c r="B528" s="11">
        <v>1377.78</v>
      </c>
    </row>
    <row r="529" spans="1:2" x14ac:dyDescent="0.25">
      <c r="A529" s="13">
        <v>45467</v>
      </c>
      <c r="B529" s="11">
        <v>1377.76</v>
      </c>
    </row>
    <row r="530" spans="1:2" x14ac:dyDescent="0.25">
      <c r="A530" s="13">
        <v>45468</v>
      </c>
      <c r="B530" s="11">
        <v>1377.77</v>
      </c>
    </row>
    <row r="531" spans="1:2" x14ac:dyDescent="0.25">
      <c r="A531" s="13">
        <v>45469</v>
      </c>
      <c r="B531" s="11">
        <v>1377.75</v>
      </c>
    </row>
    <row r="532" spans="1:2" x14ac:dyDescent="0.25">
      <c r="A532" s="13">
        <v>45472</v>
      </c>
      <c r="B532" s="11">
        <v>1377.78</v>
      </c>
    </row>
    <row r="533" spans="1:2" x14ac:dyDescent="0.25">
      <c r="A533" s="13">
        <v>45474</v>
      </c>
      <c r="B533" s="11">
        <v>1377.77</v>
      </c>
    </row>
    <row r="534" spans="1:2" x14ac:dyDescent="0.25">
      <c r="A534" s="13">
        <v>45477</v>
      </c>
      <c r="B534" s="11">
        <v>1377.74</v>
      </c>
    </row>
    <row r="535" spans="1:2" x14ac:dyDescent="0.25">
      <c r="A535" s="13">
        <v>45479</v>
      </c>
      <c r="B535" s="11">
        <v>1377.76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0C1-A2F3-4DC9-BC67-F61343D9ADEE}">
  <dimension ref="A1:K27"/>
  <sheetViews>
    <sheetView topLeftCell="A4" workbookViewId="0">
      <selection activeCell="B27" sqref="B27"/>
    </sheetView>
  </sheetViews>
  <sheetFormatPr defaultRowHeight="13.2" x14ac:dyDescent="0.25"/>
  <cols>
    <col min="1" max="1" width="16.21875" bestFit="1" customWidth="1"/>
    <col min="2" max="2" width="11.21875" bestFit="1" customWidth="1"/>
    <col min="6" max="6" width="10" bestFit="1" customWidth="1"/>
  </cols>
  <sheetData>
    <row r="1" spans="1:11" x14ac:dyDescent="0.25">
      <c r="A1" t="s">
        <v>21</v>
      </c>
      <c r="B1" t="s">
        <v>24</v>
      </c>
      <c r="F1" t="s">
        <v>21</v>
      </c>
      <c r="G1" t="s">
        <v>23</v>
      </c>
      <c r="H1" t="s">
        <v>24</v>
      </c>
    </row>
    <row r="2" spans="1:11" x14ac:dyDescent="0.25">
      <c r="A2" s="12">
        <v>45392</v>
      </c>
      <c r="B2">
        <v>1377.02</v>
      </c>
      <c r="F2" s="10">
        <v>45392</v>
      </c>
      <c r="G2" s="11">
        <v>5.26</v>
      </c>
      <c r="H2" s="11">
        <f>NewData[[#This Row],[Reading]]+Datum</f>
        <v>1377.02</v>
      </c>
      <c r="J2" t="s">
        <v>25</v>
      </c>
      <c r="K2">
        <v>1371.76</v>
      </c>
    </row>
    <row r="3" spans="1:11" x14ac:dyDescent="0.25">
      <c r="A3" s="12">
        <v>45405</v>
      </c>
      <c r="B3">
        <v>1377.12</v>
      </c>
      <c r="F3" s="10">
        <v>45405</v>
      </c>
      <c r="G3" s="11">
        <v>5.36</v>
      </c>
      <c r="H3" s="11">
        <f>NewData[[#This Row],[Reading]]+Datum</f>
        <v>1377.12</v>
      </c>
    </row>
    <row r="4" spans="1:11" x14ac:dyDescent="0.25">
      <c r="A4" s="12">
        <v>45410</v>
      </c>
      <c r="B4">
        <v>1377.19</v>
      </c>
      <c r="F4" s="10">
        <v>45410</v>
      </c>
      <c r="G4" s="11">
        <v>5.43</v>
      </c>
      <c r="H4" s="11">
        <f>NewData[[#This Row],[Reading]]+Datum</f>
        <v>1377.19</v>
      </c>
    </row>
    <row r="5" spans="1:11" x14ac:dyDescent="0.25">
      <c r="A5" s="12">
        <v>45412</v>
      </c>
      <c r="B5">
        <v>1377.26</v>
      </c>
      <c r="F5" s="10">
        <v>45412</v>
      </c>
      <c r="G5" s="11">
        <v>5.5</v>
      </c>
      <c r="H5" s="11">
        <f>NewData[[#This Row],[Reading]]+Datum</f>
        <v>1377.26</v>
      </c>
    </row>
    <row r="6" spans="1:11" x14ac:dyDescent="0.25">
      <c r="A6" s="12">
        <v>45413</v>
      </c>
      <c r="B6">
        <v>1377.31</v>
      </c>
      <c r="F6" s="10">
        <v>45413</v>
      </c>
      <c r="G6" s="11">
        <v>5.55</v>
      </c>
      <c r="H6" s="11">
        <f>NewData[[#This Row],[Reading]]+Datum</f>
        <v>1377.31</v>
      </c>
    </row>
    <row r="7" spans="1:11" x14ac:dyDescent="0.25">
      <c r="A7" s="12">
        <v>45420</v>
      </c>
      <c r="B7">
        <v>1377.32</v>
      </c>
      <c r="F7" s="10">
        <v>45420</v>
      </c>
      <c r="G7" s="11">
        <v>5.56</v>
      </c>
      <c r="H7" s="11">
        <f>NewData[[#This Row],[Reading]]+Datum</f>
        <v>1377.32</v>
      </c>
    </row>
    <row r="8" spans="1:11" x14ac:dyDescent="0.25">
      <c r="A8" s="12">
        <v>45425</v>
      </c>
      <c r="B8">
        <v>1377.3</v>
      </c>
      <c r="F8" s="10">
        <v>45425</v>
      </c>
      <c r="G8" s="11">
        <v>5.54</v>
      </c>
      <c r="H8" s="11">
        <f>NewData[[#This Row],[Reading]]+Datum</f>
        <v>1377.3</v>
      </c>
    </row>
    <row r="9" spans="1:11" x14ac:dyDescent="0.25">
      <c r="A9" s="12">
        <v>45428</v>
      </c>
      <c r="B9">
        <v>1377.4</v>
      </c>
      <c r="F9" s="10">
        <v>45428</v>
      </c>
      <c r="G9" s="11">
        <v>5.64</v>
      </c>
      <c r="H9" s="11">
        <f>NewData[[#This Row],[Reading]]+Datum</f>
        <v>1377.4</v>
      </c>
    </row>
    <row r="10" spans="1:11" x14ac:dyDescent="0.25">
      <c r="A10" s="12">
        <v>45432</v>
      </c>
      <c r="B10">
        <v>1377.42</v>
      </c>
      <c r="F10" s="10">
        <v>45432</v>
      </c>
      <c r="G10" s="11">
        <v>5.66</v>
      </c>
      <c r="H10" s="11">
        <f>NewData[[#This Row],[Reading]]+Datum</f>
        <v>1377.42</v>
      </c>
    </row>
    <row r="11" spans="1:11" x14ac:dyDescent="0.25">
      <c r="A11" s="12">
        <v>45435</v>
      </c>
      <c r="B11">
        <v>1377.52</v>
      </c>
      <c r="F11" s="10">
        <v>45435</v>
      </c>
      <c r="G11" s="11">
        <v>5.76</v>
      </c>
      <c r="H11" s="11">
        <f>NewData[[#This Row],[Reading]]+Datum</f>
        <v>1377.52</v>
      </c>
    </row>
    <row r="12" spans="1:11" x14ac:dyDescent="0.25">
      <c r="A12" s="12">
        <v>45437</v>
      </c>
      <c r="B12">
        <v>1377.51</v>
      </c>
      <c r="F12" s="10">
        <v>45437</v>
      </c>
      <c r="G12" s="11">
        <v>5.75</v>
      </c>
      <c r="H12" s="11">
        <f>NewData[[#This Row],[Reading]]+Datum</f>
        <v>1377.51</v>
      </c>
    </row>
    <row r="13" spans="1:11" x14ac:dyDescent="0.25">
      <c r="A13" s="12">
        <v>45439</v>
      </c>
      <c r="B13">
        <v>1377.48</v>
      </c>
      <c r="F13" s="10">
        <v>45439</v>
      </c>
      <c r="G13" s="11">
        <v>5.72</v>
      </c>
      <c r="H13" s="11">
        <f>NewData[[#This Row],[Reading]]+Datum</f>
        <v>1377.48</v>
      </c>
    </row>
    <row r="14" spans="1:11" x14ac:dyDescent="0.25">
      <c r="A14" s="12">
        <v>45441</v>
      </c>
      <c r="B14">
        <v>1377.49</v>
      </c>
      <c r="F14" s="10">
        <v>45441</v>
      </c>
      <c r="G14" s="11">
        <v>5.73</v>
      </c>
      <c r="H14" s="11">
        <f>NewData[[#This Row],[Reading]]+Datum</f>
        <v>1377.49</v>
      </c>
    </row>
    <row r="15" spans="1:11" x14ac:dyDescent="0.25">
      <c r="A15" s="12">
        <v>45449</v>
      </c>
      <c r="B15">
        <v>1377.54</v>
      </c>
      <c r="F15" s="10">
        <v>45449</v>
      </c>
      <c r="G15" s="11">
        <v>5.78</v>
      </c>
      <c r="H15" s="11">
        <f>NewData[[#This Row],[Reading]]+Datum</f>
        <v>1377.54</v>
      </c>
    </row>
    <row r="16" spans="1:11" x14ac:dyDescent="0.25">
      <c r="A16" s="12">
        <v>45455</v>
      </c>
      <c r="B16">
        <v>1377.49</v>
      </c>
      <c r="F16" s="10">
        <v>45455</v>
      </c>
      <c r="G16" s="11">
        <v>5.73</v>
      </c>
      <c r="H16" s="11">
        <f>NewData[[#This Row],[Reading]]+Datum</f>
        <v>1377.49</v>
      </c>
    </row>
    <row r="17" spans="1:8" x14ac:dyDescent="0.25">
      <c r="A17" s="12">
        <v>45457</v>
      </c>
      <c r="B17">
        <v>1377.51</v>
      </c>
      <c r="F17" s="10">
        <v>45457</v>
      </c>
      <c r="G17" s="11">
        <v>5.75</v>
      </c>
      <c r="H17" s="11">
        <f>NewData[[#This Row],[Reading]]+Datum</f>
        <v>1377.51</v>
      </c>
    </row>
    <row r="18" spans="1:8" x14ac:dyDescent="0.25">
      <c r="A18" s="12">
        <v>45460</v>
      </c>
      <c r="B18">
        <v>1377.5</v>
      </c>
      <c r="F18" s="10">
        <v>45460</v>
      </c>
      <c r="G18" s="11">
        <v>5.74</v>
      </c>
      <c r="H18" s="11">
        <f>NewData[[#This Row],[Reading]]+Datum</f>
        <v>1377.5</v>
      </c>
    </row>
    <row r="19" spans="1:8" x14ac:dyDescent="0.25">
      <c r="A19" s="12">
        <v>45462</v>
      </c>
      <c r="B19">
        <v>1377.83</v>
      </c>
      <c r="F19" s="10">
        <v>45462</v>
      </c>
      <c r="G19" s="11">
        <v>6.07</v>
      </c>
      <c r="H19" s="11">
        <f>NewData[[#This Row],[Reading]]+Datum</f>
        <v>1377.83</v>
      </c>
    </row>
    <row r="20" spans="1:8" x14ac:dyDescent="0.25">
      <c r="A20" s="12">
        <v>45464</v>
      </c>
      <c r="B20">
        <v>1377.78</v>
      </c>
      <c r="F20" s="10">
        <v>45464</v>
      </c>
      <c r="G20" s="11">
        <v>6.02</v>
      </c>
      <c r="H20" s="11">
        <f>NewData[[#This Row],[Reading]]+Datum</f>
        <v>1377.78</v>
      </c>
    </row>
    <row r="21" spans="1:8" x14ac:dyDescent="0.25">
      <c r="A21" s="12">
        <v>45467</v>
      </c>
      <c r="B21">
        <v>1377.76</v>
      </c>
      <c r="F21" s="10">
        <v>45467</v>
      </c>
      <c r="G21" s="11">
        <v>6</v>
      </c>
      <c r="H21" s="11">
        <f>NewData[[#This Row],[Reading]]+Datum</f>
        <v>1377.76</v>
      </c>
    </row>
    <row r="22" spans="1:8" x14ac:dyDescent="0.25">
      <c r="A22" s="12">
        <v>45468</v>
      </c>
      <c r="B22">
        <v>1377.77</v>
      </c>
      <c r="F22" s="10">
        <v>45468</v>
      </c>
      <c r="G22" s="11">
        <v>6.01</v>
      </c>
      <c r="H22" s="11">
        <f>NewData[[#This Row],[Reading]]+Datum</f>
        <v>1377.77</v>
      </c>
    </row>
    <row r="23" spans="1:8" x14ac:dyDescent="0.25">
      <c r="A23" s="12">
        <v>45469</v>
      </c>
      <c r="B23">
        <v>1377.75</v>
      </c>
      <c r="F23" s="10">
        <v>45469</v>
      </c>
      <c r="G23" s="11">
        <v>5.99</v>
      </c>
      <c r="H23" s="11">
        <f>NewData[[#This Row],[Reading]]+Datum</f>
        <v>1377.75</v>
      </c>
    </row>
    <row r="24" spans="1:8" x14ac:dyDescent="0.25">
      <c r="A24" s="12">
        <v>45472</v>
      </c>
      <c r="B24">
        <v>1377.78</v>
      </c>
      <c r="F24" s="10">
        <v>45472</v>
      </c>
      <c r="G24" s="11">
        <v>6.02</v>
      </c>
      <c r="H24" s="11">
        <f>NewData[[#This Row],[Reading]]+Datum</f>
        <v>1377.78</v>
      </c>
    </row>
    <row r="25" spans="1:8" x14ac:dyDescent="0.25">
      <c r="A25" s="12">
        <v>45474</v>
      </c>
      <c r="B25">
        <v>1377.77</v>
      </c>
      <c r="F25" s="10">
        <v>45474</v>
      </c>
      <c r="G25" s="11">
        <v>6.01</v>
      </c>
      <c r="H25" s="11">
        <f>NewData[[#This Row],[Reading]]+Datum</f>
        <v>1377.77</v>
      </c>
    </row>
    <row r="26" spans="1:8" x14ac:dyDescent="0.25">
      <c r="A26" s="12">
        <v>45477</v>
      </c>
      <c r="B26">
        <v>1377.74</v>
      </c>
      <c r="F26" s="10">
        <v>45477</v>
      </c>
      <c r="G26" s="11">
        <v>5.98</v>
      </c>
      <c r="H26" s="11">
        <f>NewData[[#This Row],[Reading]]+Datum</f>
        <v>1377.74</v>
      </c>
    </row>
    <row r="27" spans="1:8" x14ac:dyDescent="0.25">
      <c r="A27" s="12">
        <v>45479</v>
      </c>
      <c r="B27">
        <v>1377.76</v>
      </c>
      <c r="F27" s="10">
        <v>45479</v>
      </c>
      <c r="G27" s="11">
        <v>6</v>
      </c>
      <c r="H27" s="11">
        <f>NewData[[#This Row],[Reading]]+Datum</f>
        <v>1377.76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J105"/>
  <sheetViews>
    <sheetView tabSelected="1" topLeftCell="A37" workbookViewId="0">
      <selection activeCell="N22" sqref="N22"/>
    </sheetView>
  </sheetViews>
  <sheetFormatPr defaultRowHeight="13.2" x14ac:dyDescent="0.25"/>
  <cols>
    <col min="1" max="1" width="2.33203125" customWidth="1"/>
    <col min="3" max="3" width="10" bestFit="1" customWidth="1"/>
  </cols>
  <sheetData>
    <row r="105" spans="10:10" x14ac:dyDescent="0.25">
      <c r="J105">
        <f>0.09*12</f>
        <v>1.08</v>
      </c>
    </row>
  </sheetData>
  <pageMargins left="0.7" right="0.7" top="0.75" bottom="0.75" header="0.3" footer="0.3"/>
  <pageSetup scale="83" fitToHeight="0" orientation="portrait" r:id="rId1"/>
  <headerFooter>
    <oddFooter>&amp;LQuick Look Eagle Lake Level Report&amp;C&amp;P of &amp;N&amp;R&amp;F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34" sqref="H34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13-Jul-2024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13-Jul-2024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95C58-F066-4B70-81E4-4807BFA73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Append1</vt:lpstr>
      <vt:lpstr>NewData</vt:lpstr>
      <vt:lpstr>Report</vt:lpstr>
      <vt:lpstr>Formats</vt:lpstr>
      <vt:lpstr>Lists</vt:lpstr>
      <vt:lpstr>Datum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2024-07-13T19:08:01Z</cp:lastPrinted>
  <dcterms:created xsi:type="dcterms:W3CDTF">2021-09-27T12:19:57Z</dcterms:created>
  <dcterms:modified xsi:type="dcterms:W3CDTF">2024-07-13T20:10:44Z</dcterms:modified>
</cp:coreProperties>
</file>