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AAF3EA6-3AC0-4F08-8299-7D33506A6E18}" xr6:coauthVersionLast="47" xr6:coauthVersionMax="47" xr10:uidLastSave="{00000000-0000-0000-0000-000000000000}"/>
  <bookViews>
    <workbookView xWindow="-30720" yWindow="-450" windowWidth="28830" windowHeight="17775" xr2:uid="{AD5FE48E-9CE6-4EDE-8F69-E8FD3B4EAF42}"/>
  </bookViews>
  <sheets>
    <sheet name="InitialLook" sheetId="4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  <definedName name="taxCalc">_xlfn.LAMBDA(_xlpm.income,_xlpm.brackLow,_xlpm.rat,     _xlfn.LET(_xlpm.brackHigh,_xlfn.VSTACK(_xlfn.DROP(_xlpm.brackLow,1),_xlpm.income),         _xlpm.inBand,IF(_xlpm.income&lt;_xlpm.brackLow,0,IF(_xlpm.income&gt;_xlpm.brackHigh,_xlpm.brackHigh,_xlpm.income)-_xlpm.brackLow),         SUM(_xlpm.inBand*_xlpm.rat)))</definedName>
  </definedNames>
  <calcPr calcId="191029"/>
  <pivotCaches>
    <pivotCache cacheId="1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4" l="1"/>
  <c r="I10" i="4"/>
  <c r="H11" i="4"/>
  <c r="I11" i="4" s="1"/>
  <c r="H12" i="4"/>
  <c r="E19" i="4" a="1"/>
  <c r="E19" i="4" s="1"/>
  <c r="E20" i="4" a="1"/>
  <c r="E20" i="4" s="1"/>
  <c r="B3" i="3" a="1"/>
  <c r="B3" i="3" s="1"/>
  <c r="B3" i="2" a="1"/>
  <c r="B3" i="2" s="1"/>
  <c r="H13" i="4" l="1"/>
  <c r="I12" i="4"/>
  <c r="I1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<sst xmlns="http://schemas.openxmlformats.org/spreadsheetml/2006/main" count="52" uniqueCount="32">
  <si>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</si>
  <si>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</si>
  <si>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</si>
  <si>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</si>
  <si>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</si>
  <si>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</si>
  <si>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</si>
  <si>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</si>
  <si>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</si>
  <si>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</si>
  <si>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</si>
  <si>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</si>
  <si>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</si>
  <si>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</si>
  <si>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</si>
  <si>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</si>
  <si>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</si>
  <si>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</si>
  <si>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</si>
  <si>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</si>
  <si>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</si>
  <si>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Lower bound</t>
  </si>
  <si>
    <t>Rate</t>
  </si>
  <si>
    <t>US Federal Tax Rates 2022 Married Filing Jointly</t>
  </si>
  <si>
    <t>Income</t>
  </si>
  <si>
    <t>My initial lambda capture</t>
  </si>
  <si>
    <t>New lambda function for gist</t>
  </si>
  <si>
    <t>Alternative Calculation</t>
  </si>
  <si>
    <t>Reference</t>
  </si>
  <si>
    <t>Link</t>
  </si>
  <si>
    <t>Calculation Work</t>
  </si>
  <si>
    <t>Effective 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</si>
</sst>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u/>
      <sz val="10"/>
      <color theme="1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16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9" fontId="0" fillId="0" borderId="0" xfId="0" applyNumberFormat="1"/>
    <xf numFmtId="3" fontId="0" fillId="0" borderId="0" xfId="0" applyNumberFormat="1"/>
    <xf numFmtId="0" fontId="4" fillId="2" borderId="0" xfId="3"/>
    <xf numFmtId="0" fontId="9" fillId="0" borderId="0" xfId="12"/>
    <xf numFmtId="0" fontId="11" fillId="0" borderId="0" xfId="0" applyFont="1"/>
    <xf numFmtId="0" fontId="0" fillId="0" borderId="3" xfId="0" applyBorder="1"/>
    <xf numFmtId="164" fontId="0" fillId="0" borderId="0" xfId="14" applyNumberFormat="1" applyFont="1"/>
  </cellXfs>
  <cellStyles count="15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Percent" xfId="14" builtinId="5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247650</xdr:colOff>
      <xdr:row>3</xdr:row>
      <xdr:rowOff>56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251028D-9F84-4440-94BD-ED590FEF1134}"/>
            </a:ext>
          </a:extLst>
        </xdr:cNvPr>
        <xdr:cNvGrpSpPr/>
      </xdr:nvGrpSpPr>
      <xdr:grpSpPr>
        <a:xfrm>
          <a:off x="0" y="0"/>
          <a:ext cx="3063240" cy="514406"/>
          <a:chOff x="3162301" y="274265"/>
          <a:chExt cx="3067050" cy="502976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17F3E0F-3729-C82B-B828-1FB33F1BEF5B}"/>
              </a:ext>
            </a:extLst>
          </xdr:cNvPr>
          <xdr:cNvSpPr txBox="1"/>
        </xdr:nvSpPr>
        <xdr:spPr>
          <a:xfrm>
            <a:off x="3162301" y="274265"/>
            <a:ext cx="809778" cy="502976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100" b="1"/>
              <a:t>FROM:</a:t>
            </a:r>
          </a:p>
          <a:p>
            <a:r>
              <a:rPr lang="en-US" sz="1100" b="1"/>
              <a:t>SUBJECT:</a:t>
            </a:r>
          </a:p>
          <a:p>
            <a:r>
              <a:rPr lang="en-US" sz="11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32B6302B-0237-47BD-9327-67786A435512}"/>
              </a:ext>
            </a:extLst>
          </xdr:cNvPr>
          <xdr:cNvSpPr txBox="1"/>
        </xdr:nvSpPr>
        <xdr:spPr>
          <a:xfrm>
            <a:off x="3908004" y="274265"/>
            <a:ext cx="2321347" cy="502976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100" b="0"/>
              <a:t>Mark Biegert</a:t>
            </a:r>
          </a:p>
          <a:p>
            <a:r>
              <a:rPr lang="en-US" sz="1100" b="0"/>
              <a:t>Progressive Tax Calculator</a:t>
            </a:r>
          </a:p>
          <a:p>
            <a:r>
              <a:rPr lang="en-US" sz="1100" b="0"/>
              <a:t>12-Jun-2024</a:t>
            </a:r>
          </a:p>
        </xdr:txBody>
      </xdr:sp>
    </xdr:grpSp>
    <xdr:clientData/>
  </xdr:twoCellAnchor>
  <xdr:twoCellAnchor editAs="oneCell">
    <xdr:from>
      <xdr:col>1</xdr:col>
      <xdr:colOff>0</xdr:colOff>
      <xdr:row>26</xdr:row>
      <xdr:rowOff>0</xdr:rowOff>
    </xdr:from>
    <xdr:to>
      <xdr:col>12</xdr:col>
      <xdr:colOff>440992</xdr:colOff>
      <xdr:row>51</xdr:row>
      <xdr:rowOff>98511</xdr:rowOff>
    </xdr:to>
    <xdr:pic>
      <xdr:nvPicPr>
        <xdr:cNvPr id="5" name="Picture 4" descr="A screenshot of a tax form&#10;&#10;Description automatically generated">
          <a:extLst>
            <a:ext uri="{FF2B5EF4-FFF2-40B4-BE49-F238E27FC236}">
              <a16:creationId xmlns:a16="http://schemas.microsoft.com/office/drawing/2014/main" id="{DAE60430-88FF-6ED9-97ED-2EEE15F99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305300"/>
          <a:ext cx="7742857" cy="43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454.87450243055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5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600A8C-4C46-4CDB-9084-A0ED55266A2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axfoundation.org/data/all/federal/2022-tax-bracket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21DE-AE5C-4466-B858-0D1F67BCF639}">
  <dimension ref="A5:I25"/>
  <sheetViews>
    <sheetView tabSelected="1" topLeftCell="A4" workbookViewId="0">
      <selection activeCell="L19" sqref="L19"/>
    </sheetView>
  </sheetViews>
  <sheetFormatPr defaultRowHeight="13.2" x14ac:dyDescent="0.25"/>
  <cols>
    <col min="2" max="2" width="12" bestFit="1" customWidth="1"/>
    <col min="3" max="3" width="11.44140625" customWidth="1"/>
    <col min="5" max="5" width="12" bestFit="1" customWidth="1"/>
  </cols>
  <sheetData>
    <row r="5" spans="1:9" ht="14.4" x14ac:dyDescent="0.3">
      <c r="A5" s="4" t="s">
        <v>23</v>
      </c>
    </row>
    <row r="7" spans="1:9" x14ac:dyDescent="0.25">
      <c r="A7" s="11" t="s">
        <v>30</v>
      </c>
      <c r="H7" s="11" t="s">
        <v>27</v>
      </c>
    </row>
    <row r="9" spans="1:9" x14ac:dyDescent="0.25">
      <c r="B9" s="13" t="s">
        <v>24</v>
      </c>
      <c r="C9">
        <v>140000</v>
      </c>
    </row>
    <row r="10" spans="1:9" x14ac:dyDescent="0.25">
      <c r="B10" s="13" t="s">
        <v>21</v>
      </c>
      <c r="C10" s="14" t="s">
        <v>22</v>
      </c>
      <c r="H10" s="10">
        <v>20550</v>
      </c>
      <c r="I10">
        <f>H10*C11</f>
        <v>2055</v>
      </c>
    </row>
    <row r="11" spans="1:9" x14ac:dyDescent="0.25">
      <c r="B11">
        <v>0</v>
      </c>
      <c r="C11" s="9">
        <v>0.1</v>
      </c>
      <c r="H11" s="10">
        <f>B13-B12</f>
        <v>63000</v>
      </c>
      <c r="I11">
        <f>C12*H11</f>
        <v>7560</v>
      </c>
    </row>
    <row r="12" spans="1:9" x14ac:dyDescent="0.25">
      <c r="B12" s="10">
        <v>20550</v>
      </c>
      <c r="C12" s="9">
        <v>0.12</v>
      </c>
      <c r="H12" s="10">
        <f>MIN(B14-B13,C9-B13)</f>
        <v>56450</v>
      </c>
      <c r="I12">
        <f>H12*C13</f>
        <v>12419</v>
      </c>
    </row>
    <row r="13" spans="1:9" x14ac:dyDescent="0.25">
      <c r="B13" s="10">
        <v>83550</v>
      </c>
      <c r="C13" s="9">
        <v>0.22</v>
      </c>
      <c r="H13" s="10">
        <f>SUM(H10:H12)</f>
        <v>140000</v>
      </c>
      <c r="I13">
        <f>SUM(I10:I12)</f>
        <v>22034</v>
      </c>
    </row>
    <row r="14" spans="1:9" x14ac:dyDescent="0.25">
      <c r="B14" s="10">
        <v>178150</v>
      </c>
      <c r="C14" s="9">
        <v>0.24</v>
      </c>
    </row>
    <row r="15" spans="1:9" x14ac:dyDescent="0.25">
      <c r="B15" s="10">
        <v>340100</v>
      </c>
      <c r="C15" s="9">
        <v>0.32</v>
      </c>
    </row>
    <row r="16" spans="1:9" x14ac:dyDescent="0.25">
      <c r="B16" s="10">
        <v>431900</v>
      </c>
      <c r="C16" s="9">
        <v>0.35</v>
      </c>
    </row>
    <row r="17" spans="1:5" x14ac:dyDescent="0.25">
      <c r="B17" s="10">
        <v>647850</v>
      </c>
      <c r="C17" s="9">
        <v>0.37</v>
      </c>
    </row>
    <row r="19" spans="1:5" x14ac:dyDescent="0.25">
      <c r="B19" t="s">
        <v>26</v>
      </c>
      <c r="E19" cm="1">
        <f t="array" ref="E19">taxCalc(C9,B11:B17,C11:C17)</f>
        <v>22034</v>
      </c>
    </row>
    <row r="20" spans="1:5" x14ac:dyDescent="0.25">
      <c r="B20" t="s">
        <v>25</v>
      </c>
      <c r="E20" cm="1">
        <f t="array" ref="E20">_xlfn.LAMBDA(_xlpm.income,_xlpm.brackLow,_xlpm.rat,
    _xlfn.LET(_xlpm.brackHigh,_xlfn.VSTACK(_xlfn.DROP(_xlpm.brackLow,1),_xlpm.income),
        _xlpm.inBand,IF(_xlpm.income&lt;_xlpm.brackLow,0,IF(_xlpm.income&gt;_xlpm.brackHigh,_xlpm.brackHigh,_xlpm.income)-_xlpm.brackLow),
        SUM(_xlpm.inBand*_xlpm.rat)))(C9,B11:B17,C11:C17)</f>
        <v>22034</v>
      </c>
    </row>
    <row r="21" spans="1:5" x14ac:dyDescent="0.25">
      <c r="B21" t="s">
        <v>31</v>
      </c>
      <c r="E21" s="15">
        <f>E19/C9</f>
        <v>0.1573857142857143</v>
      </c>
    </row>
    <row r="25" spans="1:5" ht="14.4" x14ac:dyDescent="0.3">
      <c r="A25" s="4" t="s">
        <v>28</v>
      </c>
      <c r="C25" s="12" t="s">
        <v>29</v>
      </c>
    </row>
  </sheetData>
  <hyperlinks>
    <hyperlink ref="C25" r:id="rId1" xr:uid="{BFFE080A-AD5C-4D9E-897C-5AB9E1CAE9EA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E1" sqref="E1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12-Jun-2024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12-Jun-2024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InitialLook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2024-06-12T21:46:36Z</dcterms:modified>
</cp:coreProperties>
</file>