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BEB586E-282D-48F8-A05A-D3E588AFB6FA}"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EDA" sheetId="2" r:id="rId2"/>
    <sheet name="Alt1" sheetId="3" r:id="rId3"/>
    <sheet name="Alt2" sheetId="4" r:id="rId4"/>
  </sheets>
  <definedNames>
    <definedName name="_xlnm._FilterDatabase" localSheetId="2" hidden="1">'Alt1'!$B$2:$E$5</definedName>
    <definedName name="_xlnm._FilterDatabase" localSheetId="3" hidden="1">'Alt2'!$B$2:$E$5</definedName>
    <definedName name="_xlnm._FilterDatabase" localSheetId="1" hidden="1">EDA!$B$2:$E$5</definedName>
    <definedName name="_xlnm._FilterDatabase" localSheetId="0" hidden="1">Original!$B$2:$E$5</definedName>
    <definedName name="fInterp">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 i="3" l="1" a="1"/>
  <c r="J18" i="3" s="1"/>
  <c r="I18" i="3" a="1"/>
  <c r="I18" i="3" s="1"/>
  <c r="B15" i="3" a="1"/>
  <c r="B15" i="3" s="1"/>
  <c r="G18" i="3" a="1"/>
  <c r="S13" i="3" a="1"/>
  <c r="S13" i="3" s="1"/>
  <c r="R13" i="3" a="1"/>
  <c r="R13" i="3" s="1"/>
  <c r="Q13" i="3"/>
  <c r="P13" i="3" a="1"/>
  <c r="P13" i="3" s="1"/>
  <c r="B20" i="4" a="1"/>
  <c r="B20" i="4"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19" i="2" a="1"/>
  <c r="D19" i="2" s="1"/>
  <c r="B8" i="2" a="1"/>
  <c r="B8" i="2" s="1"/>
  <c r="C19" i="2" a="1"/>
  <c r="C19" i="2" s="1"/>
  <c r="G18"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<sst xmlns="http://schemas.openxmlformats.org/spreadsheetml/2006/main" count="47" uniqueCount="11">
  <si>
    <t>Question</t>
  </si>
  <si>
    <t>Result</t>
  </si>
  <si>
    <t>A</t>
  </si>
  <si>
    <t>B</t>
  </si>
  <si>
    <t>C</t>
  </si>
  <si>
    <t>Year</t>
  </si>
  <si>
    <t>My standard function does not extrapolate.</t>
  </si>
  <si>
    <t>https://www.linkedin.com/feed/update/urn:li:activity:7229230243260022785/</t>
  </si>
  <si>
    <t>w</t>
  </si>
  <si>
    <t>s</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</si>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</sst>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Century Gothic"/>
      <family val="1"/>
      <scheme val="minor"/>
    </font>
    <font>
      <u/>
      <sz val="11"/>
      <color theme="10"/>
      <name val="Century Gothic"/>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249977111117893"/>
        <bgColor indexed="64"/>
      </patternFill>
    </fill>
    <fill>
      <patternFill patternType="solid">
        <fgColor rgb="FFFFFF00"/>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4" fontId="2" fillId="0" borderId="0" xfId="0" applyNumberFormat="1" applyFont="1" applyAlignment="1">
      <alignment horizontal="left"/>
    </xf>
    <xf numFmtId="3" fontId="2" fillId="0" borderId="4" xfId="0" applyNumberFormat="1" applyFont="1" applyBorder="1" applyAlignment="1">
      <alignment horizontal="center"/>
    </xf>
    <xf numFmtId="3" fontId="2" fillId="0" borderId="11" xfId="0" applyNumberFormat="1" applyFont="1" applyBorder="1" applyAlignment="1">
      <alignment horizontal="center"/>
    </xf>
    <xf numFmtId="3" fontId="2" fillId="0" borderId="6" xfId="0" applyNumberFormat="1" applyFont="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3" fontId="2" fillId="0" borderId="10" xfId="0" applyNumberFormat="1" applyFont="1" applyBorder="1" applyAlignment="1">
      <alignment horizontal="center"/>
    </xf>
    <xf numFmtId="0" fontId="0" fillId="0" borderId="0" xfId="0" applyAlignment="1">
      <alignment horizontal="left"/>
    </xf>
    <xf numFmtId="0" fontId="5" fillId="0" borderId="0" xfId="1" applyAlignment="1">
      <alignment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0" fillId="0" borderId="0" xfId="0" quotePrefix="1"/>
    <xf numFmtId="0" fontId="0" fillId="4" borderId="0" xfId="0" applyFill="1" applyAlignment="1">
      <alignment horizontal="center"/>
    </xf>
    <xf numFmtId="0" fontId="0" fillId="4" borderId="0" xfId="0" applyFill="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4959350" y="1346033"/>
          <a:ext cx="324649" cy="66568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xdr:colOff>
      <xdr:row>6</xdr:row>
      <xdr:rowOff>57148</xdr:rowOff>
    </xdr:from>
    <xdr:to>
      <xdr:col>6</xdr:col>
      <xdr:colOff>1200151</xdr:colOff>
      <xdr:row>22</xdr:row>
      <xdr:rowOff>47625</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 y="1314448"/>
          <a:ext cx="5076825" cy="3343277"/>
        </a:xfrm>
        <a:prstGeom prst="roundRect">
          <a:avLst>
            <a:gd name="adj" fmla="val 7254"/>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97: Linear Interpolation!</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the question table, the population data for cities A, B, and C are provided for different years. Use linear interpolation to determine the populations of these cities between 2010 and 2022.</a:t>
          </a: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City A, the population increased from 10 in 2010 to 15 in 2016, increasing by 1 each year. Thus, the population in 2012 is the population in 2011 plus 1, and in 2010, it is the population in 2011 minus 1. From 2016 to 2021, the population increased by 2 each year, so the population in 2017 is the population in 2016 plus 2, and in 2022, it is the population in 2021 plus 2.</a:t>
          </a:r>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2" name="Arrow: Bent 1">
          <a:extLst>
            <a:ext uri="{FF2B5EF4-FFF2-40B4-BE49-F238E27FC236}">
              <a16:creationId xmlns:a16="http://schemas.microsoft.com/office/drawing/2014/main" id="{CE562017-7BEC-CBC4-690D-D672DC475200}"/>
            </a:ext>
          </a:extLst>
        </xdr:cNvPr>
        <xdr:cNvSpPr/>
      </xdr:nvSpPr>
      <xdr:spPr>
        <a:xfrm rot="5400000">
          <a:off x="3095625" y="390525"/>
          <a:ext cx="701675" cy="101282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2" name="Arrow: Right 1">
          <a:extLst>
            <a:ext uri="{FF2B5EF4-FFF2-40B4-BE49-F238E27FC236}">
              <a16:creationId xmlns:a16="http://schemas.microsoft.com/office/drawing/2014/main" id="{2FDA41F1-F3FC-434E-B51D-1021822F21A6}"/>
            </a:ext>
          </a:extLst>
        </xdr:cNvPr>
        <xdr:cNvSpPr/>
      </xdr:nvSpPr>
      <xdr:spPr>
        <a:xfrm>
          <a:off x="4977130" y="1329523"/>
          <a:ext cx="323379" cy="65552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4" name="Arrow: Bent 3">
          <a:extLst>
            <a:ext uri="{FF2B5EF4-FFF2-40B4-BE49-F238E27FC236}">
              <a16:creationId xmlns:a16="http://schemas.microsoft.com/office/drawing/2014/main" id="{1D5AE31C-67C7-4125-9695-04585D82CE40}"/>
            </a:ext>
          </a:extLst>
        </xdr:cNvPr>
        <xdr:cNvSpPr/>
      </xdr:nvSpPr>
      <xdr:spPr>
        <a:xfrm rot="5400000">
          <a:off x="3120390" y="381000"/>
          <a:ext cx="691515" cy="100901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15F7D46-1555-46AB-933C-E6E4B5A055A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feed/update/urn:li:activity:722923024326002278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29230243260022785/"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linkedin.com/feed/update/urn:li:activity:7229230243260022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workbookViewId="0">
      <selection activeCell="P21" sqref="P21"/>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F20" s="9"/>
    </row>
    <row r="21" spans="1:6" x14ac:dyDescent="0.25">
      <c r="A21" s="1"/>
      <c r="F21" s="9"/>
    </row>
    <row r="22" spans="1:6" x14ac:dyDescent="0.25">
      <c r="A22" s="1"/>
      <c r="F22" s="9"/>
    </row>
    <row r="23" spans="1:6" x14ac:dyDescent="0.25">
      <c r="A23" s="1"/>
      <c r="F23" s="9"/>
    </row>
    <row r="24" spans="1:6" x14ac:dyDescent="0.25">
      <c r="F24" s="9"/>
    </row>
    <row r="25" spans="1:6" x14ac:dyDescent="0.25">
      <c r="F25" s="9"/>
    </row>
    <row r="26" spans="1:6" x14ac:dyDescent="0.25">
      <c r="F26" s="9"/>
    </row>
    <row r="27" spans="1:6" x14ac:dyDescent="0.25">
      <c r="F27" s="9"/>
    </row>
  </sheetData>
  <mergeCells count="2">
    <mergeCell ref="B1:E1"/>
    <mergeCell ref="H1:K1"/>
  </mergeCells>
  <phoneticPr fontId="1" type="noConversion"/>
  <hyperlinks>
    <hyperlink ref="M1" r:id="rId1" xr:uid="{40D954C3-A74C-4DB7-9BA1-0DC7887F718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CFFC0-BD62-4376-81FA-4B47E0475CF9}">
  <dimension ref="A1:P31"/>
  <sheetViews>
    <sheetView topLeftCell="A3" workbookViewId="0">
      <selection activeCell="I25" sqref="I25"/>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t="b" cm="1">
        <f t="array" ref="B8:E10">ISNUMBER(B3:E5)</f>
        <v>1</v>
      </c>
      <c r="C8" s="4" t="b">
        <v>1</v>
      </c>
      <c r="D8" s="4" t="b">
        <v>1</v>
      </c>
      <c r="E8" s="4" t="b">
        <v>1</v>
      </c>
      <c r="F8" s="9"/>
      <c r="G8"/>
      <c r="H8" s="16">
        <v>2015</v>
      </c>
      <c r="I8" s="15">
        <v>14</v>
      </c>
      <c r="J8" s="15">
        <v>2476982</v>
      </c>
      <c r="K8" s="13">
        <v>1960531</v>
      </c>
      <c r="L8"/>
      <c r="M8"/>
      <c r="N8"/>
      <c r="O8"/>
      <c r="P8"/>
    </row>
    <row r="9" spans="1:16" s="2" customFormat="1" x14ac:dyDescent="0.25">
      <c r="B9" s="4" t="b">
        <v>1</v>
      </c>
      <c r="C9" s="4" t="b">
        <v>1</v>
      </c>
      <c r="D9" s="4" t="b">
        <v>1</v>
      </c>
      <c r="E9" s="4" t="b">
        <v>1</v>
      </c>
      <c r="F9" s="9"/>
      <c r="G9"/>
      <c r="H9" s="16">
        <v>2016</v>
      </c>
      <c r="I9" s="15">
        <v>15</v>
      </c>
      <c r="J9" s="15">
        <v>2525540</v>
      </c>
      <c r="K9" s="13">
        <v>1992674</v>
      </c>
      <c r="L9"/>
      <c r="M9"/>
      <c r="N9"/>
      <c r="O9"/>
      <c r="P9"/>
    </row>
    <row r="10" spans="1:16" s="2" customFormat="1" x14ac:dyDescent="0.25">
      <c r="B10" s="4" t="b">
        <v>1</v>
      </c>
      <c r="C10" s="4" t="b">
        <v>1</v>
      </c>
      <c r="D10" s="4" t="b">
        <v>1</v>
      </c>
      <c r="E10" s="4" t="b">
        <v>1</v>
      </c>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C17" s="19" t="s">
        <v>6</v>
      </c>
      <c r="F17" s="9"/>
    </row>
    <row r="18" spans="1:6" x14ac:dyDescent="0.25">
      <c r="A18" s="1"/>
      <c r="F18" s="9"/>
    </row>
    <row r="19" spans="1:6" x14ac:dyDescent="0.25">
      <c r="A19" s="1"/>
      <c r="C19" s="4" cm="1">
        <f t="array" ref="C19:C31">H3:H15</f>
        <v>2010</v>
      </c>
      <c r="D19" s="4" t="e" cm="1">
        <f t="array" ref="D19">fInterp($C19,$B$3:$B$5,C$3:C$5)</f>
        <v>#N/A</v>
      </c>
      <c r="E19" s="4" t="e" cm="1">
        <f t="array" ref="E19">fInterp($C19,$B$3:$B$5,D$3:D$5)</f>
        <v>#N/A</v>
      </c>
      <c r="F19" s="4" t="e" cm="1">
        <f t="array" ref="F19">fInterp($C19,$B$3:$B$5,E$3:E$5)</f>
        <v>#N/A</v>
      </c>
    </row>
    <row r="20" spans="1:6" x14ac:dyDescent="0.25">
      <c r="A20" s="1"/>
      <c r="C20" s="4">
        <v>2011</v>
      </c>
      <c r="D20" s="4" cm="1">
        <f t="array" ref="D20">fInterp($C20,$B$3:$B$5,C$3:C$5)</f>
        <v>10</v>
      </c>
      <c r="E20" s="4" cm="1">
        <f t="array" ref="E20">fInterp($C20,$B$3:$B$5,D$3:D$5)</f>
        <v>2282751</v>
      </c>
      <c r="F20" s="4" cm="1">
        <f t="array" ref="F20">fInterp($C20,$B$3:$B$5,E$3:E$5)</f>
        <v>1831961</v>
      </c>
    </row>
    <row r="21" spans="1:6" x14ac:dyDescent="0.25">
      <c r="A21" s="1"/>
      <c r="C21" s="4">
        <v>2012</v>
      </c>
      <c r="D21" s="4" cm="1">
        <f t="array" ref="D21">fInterp($C21,$B$3:$B$5,C$3:C$5)</f>
        <v>11</v>
      </c>
      <c r="E21" s="4" cm="1">
        <f t="array" ref="E21">fInterp($C21,$B$3:$B$5,D$3:D$5)</f>
        <v>2331308.7999999998</v>
      </c>
      <c r="F21" s="4" cm="1">
        <f t="array" ref="F21">fInterp($C21,$B$3:$B$5,E$3:E$5)</f>
        <v>1864103.6</v>
      </c>
    </row>
    <row r="22" spans="1:6" x14ac:dyDescent="0.25">
      <c r="A22" s="1"/>
      <c r="C22" s="4">
        <v>2013</v>
      </c>
      <c r="D22" s="4" cm="1">
        <f t="array" ref="D22">fInterp($C22,$B$3:$B$5,C$3:C$5)</f>
        <v>12</v>
      </c>
      <c r="E22" s="4" cm="1">
        <f t="array" ref="E22">fInterp($C22,$B$3:$B$5,D$3:D$5)</f>
        <v>2379866.6</v>
      </c>
      <c r="F22" s="4" cm="1">
        <f t="array" ref="F22">fInterp($C22,$B$3:$B$5,E$3:E$5)</f>
        <v>1896246.2</v>
      </c>
    </row>
    <row r="23" spans="1:6" x14ac:dyDescent="0.25">
      <c r="A23" s="1"/>
      <c r="C23" s="4">
        <v>2014</v>
      </c>
      <c r="D23" s="4" cm="1">
        <f t="array" ref="D23">fInterp($C23,$B$3:$B$5,C$3:C$5)</f>
        <v>13</v>
      </c>
      <c r="E23" s="4" cm="1">
        <f t="array" ref="E23">fInterp($C23,$B$3:$B$5,D$3:D$5)</f>
        <v>2428424.4</v>
      </c>
      <c r="F23" s="4" cm="1">
        <f t="array" ref="F23">fInterp($C23,$B$3:$B$5,E$3:E$5)</f>
        <v>1928388.8</v>
      </c>
    </row>
    <row r="24" spans="1:6" x14ac:dyDescent="0.25">
      <c r="C24" s="4">
        <v>2015</v>
      </c>
      <c r="D24" s="4" cm="1">
        <f t="array" ref="D24">fInterp($C24,$B$3:$B$5,C$3:C$5)</f>
        <v>14</v>
      </c>
      <c r="E24" s="4" cm="1">
        <f t="array" ref="E24">fInterp($C24,$B$3:$B$5,D$3:D$5)</f>
        <v>2476982.2000000002</v>
      </c>
      <c r="F24" s="4" cm="1">
        <f t="array" ref="F24">fInterp($C24,$B$3:$B$5,E$3:E$5)</f>
        <v>1960531.4</v>
      </c>
    </row>
    <row r="25" spans="1:6" x14ac:dyDescent="0.25">
      <c r="C25" s="4">
        <v>2016</v>
      </c>
      <c r="D25" s="4" cm="1">
        <f t="array" ref="D25">fInterp($C25,$B$3:$B$5,C$3:C$5)</f>
        <v>15</v>
      </c>
      <c r="E25" s="4" cm="1">
        <f t="array" ref="E25">fInterp($C25,$B$3:$B$5,D$3:D$5)</f>
        <v>2525540</v>
      </c>
      <c r="F25" s="4" cm="1">
        <f t="array" ref="F25">fInterp($C25,$B$3:$B$5,E$3:E$5)</f>
        <v>1992674</v>
      </c>
    </row>
    <row r="26" spans="1:6" x14ac:dyDescent="0.25">
      <c r="C26" s="4">
        <v>2017</v>
      </c>
      <c r="D26" s="4" cm="1">
        <f t="array" ref="D26">fInterp($C26,$B$3:$B$5,C$3:C$5)</f>
        <v>17</v>
      </c>
      <c r="E26" s="4" cm="1">
        <f t="array" ref="E26">fInterp($C26,$B$3:$B$5,D$3:D$5)</f>
        <v>2582595</v>
      </c>
      <c r="F26" s="4" cm="1">
        <f t="array" ref="F26">fInterp($C26,$B$3:$B$5,E$3:E$5)</f>
        <v>2033258.2</v>
      </c>
    </row>
    <row r="27" spans="1:6" x14ac:dyDescent="0.25">
      <c r="C27" s="4">
        <v>2018</v>
      </c>
      <c r="D27" s="4" cm="1">
        <f t="array" ref="D27">fInterp($C27,$B$3:$B$5,C$3:C$5)</f>
        <v>19</v>
      </c>
      <c r="E27" s="4" cm="1">
        <f t="array" ref="E27">fInterp($C27,$B$3:$B$5,D$3:D$5)</f>
        <v>2639650</v>
      </c>
      <c r="F27" s="4" cm="1">
        <f t="array" ref="F27">fInterp($C27,$B$3:$B$5,E$3:E$5)</f>
        <v>2073842.4</v>
      </c>
    </row>
    <row r="28" spans="1:6" x14ac:dyDescent="0.25">
      <c r="C28" s="4">
        <v>2019</v>
      </c>
      <c r="D28" s="4" cm="1">
        <f t="array" ref="D28">fInterp($C28,$B$3:$B$5,C$3:C$5)</f>
        <v>21</v>
      </c>
      <c r="E28" s="4" cm="1">
        <f t="array" ref="E28">fInterp($C28,$B$3:$B$5,D$3:D$5)</f>
        <v>2696705</v>
      </c>
      <c r="F28" s="4" cm="1">
        <f t="array" ref="F28">fInterp($C28,$B$3:$B$5,E$3:E$5)</f>
        <v>2114426.6</v>
      </c>
    </row>
    <row r="29" spans="1:6" x14ac:dyDescent="0.25">
      <c r="C29" s="4">
        <v>2020</v>
      </c>
      <c r="D29" s="4" cm="1">
        <f t="array" ref="D29">fInterp($C29,$B$3:$B$5,C$3:C$5)</f>
        <v>23</v>
      </c>
      <c r="E29" s="4" cm="1">
        <f t="array" ref="E29">fInterp($C29,$B$3:$B$5,D$3:D$5)</f>
        <v>2753760</v>
      </c>
      <c r="F29" s="4" cm="1">
        <f t="array" ref="F29">fInterp($C29,$B$3:$B$5,E$3:E$5)</f>
        <v>2155010.7999999998</v>
      </c>
    </row>
    <row r="30" spans="1:6" x14ac:dyDescent="0.25">
      <c r="C30" s="4">
        <v>2021</v>
      </c>
      <c r="D30" s="4" cm="1">
        <f t="array" ref="D30">fInterp($C30,$B$3:$B$5,C$3:C$5)</f>
        <v>25</v>
      </c>
      <c r="E30" s="4" cm="1">
        <f t="array" ref="E30">fInterp($C30,$B$3:$B$5,D$3:D$5)</f>
        <v>2810815</v>
      </c>
      <c r="F30" s="4" cm="1">
        <f t="array" ref="F30">fInterp($C30,$B$3:$B$5,E$3:E$5)</f>
        <v>2195595</v>
      </c>
    </row>
    <row r="31" spans="1:6" x14ac:dyDescent="0.25">
      <c r="C31" s="4">
        <v>2022</v>
      </c>
      <c r="D31" s="4" t="e" cm="1">
        <f t="array" ref="D31">fInterp($C31,$B$3:$B$5,C$3:C$5)</f>
        <v>#N/A</v>
      </c>
      <c r="E31" s="4" t="e" cm="1">
        <f t="array" ref="E31">fInterp($C31,$B$3:$B$5,D$3:D$5)</f>
        <v>#N/A</v>
      </c>
      <c r="F31" s="4" t="e" cm="1">
        <f t="array" ref="F31">fInterp($C31,$B$3:$B$5,E$3:E$5)</f>
        <v>#N/A</v>
      </c>
    </row>
  </sheetData>
  <mergeCells count="2">
    <mergeCell ref="B1:E1"/>
    <mergeCell ref="H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DDB07-353D-4E20-83DB-DA29E5CD4726}">
  <dimension ref="A1:S27"/>
  <sheetViews>
    <sheetView tabSelected="1" topLeftCell="H1" workbookViewId="0">
      <selection activeCell="L6" sqref="L5:L6"/>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9" s="7" customFormat="1" ht="22.5" customHeight="1" x14ac:dyDescent="0.25">
      <c r="B1" s="21" t="s">
        <v>0</v>
      </c>
      <c r="C1" s="22"/>
      <c r="D1" s="22"/>
      <c r="E1" s="22"/>
      <c r="H1" s="23" t="s">
        <v>1</v>
      </c>
      <c r="I1" s="24"/>
      <c r="J1" s="24"/>
      <c r="K1" s="24"/>
      <c r="M1" s="20" t="s">
        <v>7</v>
      </c>
    </row>
    <row r="2" spans="1:19" s="2" customFormat="1" x14ac:dyDescent="0.25">
      <c r="B2" s="6" t="s">
        <v>5</v>
      </c>
      <c r="C2" s="8" t="s">
        <v>2</v>
      </c>
      <c r="D2" s="8" t="s">
        <v>3</v>
      </c>
      <c r="E2" s="8" t="s">
        <v>4</v>
      </c>
      <c r="F2" s="3"/>
      <c r="H2" s="6" t="s">
        <v>5</v>
      </c>
      <c r="I2" s="8" t="s">
        <v>2</v>
      </c>
      <c r="J2" s="8" t="s">
        <v>3</v>
      </c>
      <c r="K2" s="10" t="s">
        <v>4</v>
      </c>
    </row>
    <row r="3" spans="1:19" s="2" customFormat="1" x14ac:dyDescent="0.25">
      <c r="B3" s="16">
        <v>2011</v>
      </c>
      <c r="C3" s="15">
        <v>10</v>
      </c>
      <c r="D3" s="15">
        <v>2282751</v>
      </c>
      <c r="E3" s="15">
        <v>1831961</v>
      </c>
      <c r="F3" s="9"/>
      <c r="H3" s="16">
        <v>2010</v>
      </c>
      <c r="I3" s="15">
        <v>9</v>
      </c>
      <c r="J3" s="15">
        <v>2234193</v>
      </c>
      <c r="K3" s="13">
        <v>1799818</v>
      </c>
      <c r="L3" s="12"/>
      <c r="M3" s="11"/>
      <c r="N3" s="11"/>
      <c r="O3" s="11"/>
      <c r="P3" s="9"/>
    </row>
    <row r="4" spans="1:19" s="2" customFormat="1" x14ac:dyDescent="0.25">
      <c r="B4" s="16">
        <v>2016</v>
      </c>
      <c r="C4" s="15">
        <v>15</v>
      </c>
      <c r="D4" s="15">
        <v>2525540</v>
      </c>
      <c r="E4" s="15">
        <v>1992674</v>
      </c>
      <c r="F4" s="9"/>
      <c r="H4" s="16">
        <v>2011</v>
      </c>
      <c r="I4" s="15">
        <v>10</v>
      </c>
      <c r="J4" s="15">
        <v>2282751</v>
      </c>
      <c r="K4" s="13">
        <v>1831961</v>
      </c>
      <c r="L4" s="12"/>
      <c r="M4" s="11"/>
      <c r="N4" s="11"/>
      <c r="O4" s="11"/>
      <c r="P4" s="9"/>
    </row>
    <row r="5" spans="1:19" s="2" customFormat="1" x14ac:dyDescent="0.25">
      <c r="B5" s="16">
        <v>2021</v>
      </c>
      <c r="C5" s="15">
        <v>25</v>
      </c>
      <c r="D5" s="15">
        <v>2810815</v>
      </c>
      <c r="E5" s="15">
        <v>2195595</v>
      </c>
      <c r="F5" s="9"/>
      <c r="H5" s="16">
        <v>2012</v>
      </c>
      <c r="I5" s="15">
        <v>11</v>
      </c>
      <c r="J5" s="15">
        <v>2331309</v>
      </c>
      <c r="K5" s="13">
        <v>1864104</v>
      </c>
      <c r="L5" s="12"/>
      <c r="M5" s="11"/>
      <c r="N5" s="11"/>
      <c r="O5" s="11"/>
      <c r="P5" s="9"/>
    </row>
    <row r="6" spans="1:19" s="2" customFormat="1" x14ac:dyDescent="0.25">
      <c r="B6" s="4"/>
      <c r="C6" s="4"/>
      <c r="D6" s="4"/>
      <c r="E6" s="4"/>
      <c r="F6" s="9"/>
      <c r="H6" s="16">
        <v>2013</v>
      </c>
      <c r="I6" s="15">
        <v>12</v>
      </c>
      <c r="J6" s="15">
        <v>2379867</v>
      </c>
      <c r="K6" s="13">
        <v>1896246</v>
      </c>
      <c r="L6" s="12"/>
      <c r="M6" s="11"/>
      <c r="N6" s="11"/>
      <c r="O6" s="11"/>
      <c r="P6" s="9"/>
    </row>
    <row r="7" spans="1:19" s="2" customFormat="1" x14ac:dyDescent="0.25">
      <c r="B7" s="4"/>
      <c r="C7" s="4"/>
      <c r="D7" s="4"/>
      <c r="E7" s="4"/>
      <c r="F7" s="9"/>
      <c r="H7" s="16">
        <v>2014</v>
      </c>
      <c r="I7" s="15">
        <v>13</v>
      </c>
      <c r="J7" s="15">
        <v>2428424</v>
      </c>
      <c r="K7" s="13">
        <v>1928389</v>
      </c>
      <c r="L7" s="9"/>
    </row>
    <row r="8" spans="1:19" s="2" customFormat="1" x14ac:dyDescent="0.25">
      <c r="B8" s="4"/>
      <c r="C8" s="4"/>
      <c r="D8" s="4"/>
      <c r="E8" s="4"/>
      <c r="F8" s="9"/>
      <c r="G8"/>
      <c r="H8" s="16">
        <v>2015</v>
      </c>
      <c r="I8" s="15">
        <v>14</v>
      </c>
      <c r="J8" s="15">
        <v>2476982</v>
      </c>
      <c r="K8" s="13">
        <v>1960531</v>
      </c>
      <c r="L8"/>
      <c r="M8"/>
      <c r="N8"/>
      <c r="O8"/>
      <c r="P8"/>
    </row>
    <row r="9" spans="1:19" s="2" customFormat="1" x14ac:dyDescent="0.25">
      <c r="B9" s="4"/>
      <c r="C9" s="4"/>
      <c r="D9" s="4"/>
      <c r="E9" s="4"/>
      <c r="F9" s="9"/>
      <c r="G9"/>
      <c r="H9" s="16">
        <v>2016</v>
      </c>
      <c r="I9" s="15">
        <v>15</v>
      </c>
      <c r="J9" s="15">
        <v>2525540</v>
      </c>
      <c r="K9" s="13">
        <v>1992674</v>
      </c>
      <c r="L9"/>
      <c r="M9"/>
      <c r="N9"/>
      <c r="O9"/>
      <c r="P9"/>
    </row>
    <row r="10" spans="1:19" s="2" customFormat="1" x14ac:dyDescent="0.25">
      <c r="B10" s="4"/>
      <c r="C10" s="4"/>
      <c r="D10" s="4"/>
      <c r="E10" s="4"/>
      <c r="F10" s="9"/>
      <c r="G10"/>
      <c r="H10" s="16">
        <v>2017</v>
      </c>
      <c r="I10" s="15">
        <v>17</v>
      </c>
      <c r="J10" s="15">
        <v>2582595</v>
      </c>
      <c r="K10" s="13">
        <v>2033258</v>
      </c>
      <c r="L10"/>
      <c r="M10"/>
      <c r="N10"/>
      <c r="O10"/>
      <c r="P10"/>
    </row>
    <row r="11" spans="1:19" s="2" customFormat="1" x14ac:dyDescent="0.25">
      <c r="B11" s="4"/>
      <c r="C11" s="4"/>
      <c r="D11" s="4"/>
      <c r="E11" s="4"/>
      <c r="F11" s="9"/>
      <c r="G11"/>
      <c r="H11" s="16">
        <v>2018</v>
      </c>
      <c r="I11" s="15">
        <v>19</v>
      </c>
      <c r="J11" s="15">
        <v>2639650</v>
      </c>
      <c r="K11" s="13">
        <v>2073842</v>
      </c>
      <c r="L11"/>
      <c r="M11"/>
      <c r="N11"/>
      <c r="O11"/>
      <c r="P11"/>
    </row>
    <row r="12" spans="1:19" s="2" customFormat="1" x14ac:dyDescent="0.25">
      <c r="B12" s="4"/>
      <c r="C12" s="4"/>
      <c r="D12" s="4"/>
      <c r="E12" s="4"/>
      <c r="F12" s="9"/>
      <c r="G12"/>
      <c r="H12" s="16">
        <v>2019</v>
      </c>
      <c r="I12" s="15">
        <v>21</v>
      </c>
      <c r="J12" s="15">
        <v>2696705</v>
      </c>
      <c r="K12" s="13">
        <v>2114427</v>
      </c>
      <c r="L12"/>
      <c r="M12"/>
      <c r="N12" t="s">
        <v>8</v>
      </c>
      <c r="O12" t="s">
        <v>9</v>
      </c>
      <c r="P12" t="s">
        <v>10</v>
      </c>
    </row>
    <row r="13" spans="1:19" x14ac:dyDescent="0.25">
      <c r="F13" s="9"/>
      <c r="H13" s="16">
        <v>2020</v>
      </c>
      <c r="I13" s="15">
        <v>23</v>
      </c>
      <c r="J13" s="15">
        <v>2753760</v>
      </c>
      <c r="K13" s="13">
        <v>2155011</v>
      </c>
      <c r="N13">
        <v>2010</v>
      </c>
      <c r="O13">
        <v>2010</v>
      </c>
      <c r="P13" cm="1">
        <f t="array" ref="P13:P15">B3:B5</f>
        <v>2011</v>
      </c>
      <c r="Q13">
        <f>MEDIAN(N13,_xlfn.ANCHORARRAY( P13))</f>
        <v>2013.5</v>
      </c>
      <c r="R13" cm="1">
        <f t="array" ref="R13:R14">MATCH(MEDIAN(N13,_xlfn.ANCHORARRAY( P13)),_xlfn.ANCHORARRAY( P13)) + {0;1}</f>
        <v>1</v>
      </c>
      <c r="S13" s="25" cm="1">
        <f t="array" ref="S13">TREND(INDEX(E3:E5,_xlfn.ANCHORARRAY( R13), 1), INDEX(_xlfn.ANCHORARRAY(P13),_xlfn.ANCHORARRAY( R13)), N13)</f>
        <v>1799818.400000006</v>
      </c>
    </row>
    <row r="14" spans="1:19" x14ac:dyDescent="0.25">
      <c r="F14" s="9"/>
      <c r="H14" s="16">
        <v>2021</v>
      </c>
      <c r="I14" s="15">
        <v>25</v>
      </c>
      <c r="J14" s="15">
        <v>2810815</v>
      </c>
      <c r="K14" s="13">
        <v>2195595</v>
      </c>
      <c r="P14">
        <v>2016</v>
      </c>
      <c r="R14">
        <v>2</v>
      </c>
    </row>
    <row r="15" spans="1:19" x14ac:dyDescent="0.25">
      <c r="A15" s="1"/>
      <c r="B15" s="4" cm="1">
        <f t="array" ref="B15:E27">_xlfn.LET(
    _xlpm.y, B3:B5,
    _xlpm.s, _xlfn.SEQUENCE(13, , 2010),
    _xlfn.REDUCE(
        _xlpm.s,
        C3:E3,
        _xlfn.LAMBDA(_xlpm.a,_xlpm.c,
            _xlfn.HSTACK(
                _xlpm.a,
                _xlfn.MAP(
                    _xlpm.s,
                    _xlfn.LAMBDA(_xlpm.w,
                        _xlfn.LET(
                            _xlpm.n, MATCH(MEDIAN(_xlpm.w, _xlpm.y), _xlpm.y) + {0;1},
                            TREND(INDEX(E5:_xlpm.c, _xlpm.n, 1), INDEX(_xlpm.y, _xlpm.n), _xlpm.w)
                        )
                    )
                )
            )
        )
    )
)</f>
        <v>2010</v>
      </c>
      <c r="C15" s="4">
        <v>9</v>
      </c>
      <c r="D15" s="4">
        <v>2234193.1999999881</v>
      </c>
      <c r="E15" s="4">
        <v>1799818.400000006</v>
      </c>
      <c r="F15" s="9"/>
      <c r="H15" s="17">
        <v>2022</v>
      </c>
      <c r="I15" s="18">
        <v>27</v>
      </c>
      <c r="J15" s="18">
        <v>2867870</v>
      </c>
      <c r="K15" s="14">
        <v>2236179</v>
      </c>
      <c r="P15">
        <v>2021</v>
      </c>
    </row>
    <row r="16" spans="1:19" x14ac:dyDescent="0.25">
      <c r="A16" s="1"/>
      <c r="B16" s="4">
        <v>2011</v>
      </c>
      <c r="C16" s="4">
        <v>10</v>
      </c>
      <c r="D16" s="26">
        <v>2282751</v>
      </c>
      <c r="E16" s="4">
        <v>1831961</v>
      </c>
      <c r="F16" s="9"/>
    </row>
    <row r="17" spans="1:10" x14ac:dyDescent="0.25">
      <c r="A17" s="1"/>
      <c r="B17" s="4">
        <v>2012</v>
      </c>
      <c r="C17" s="4">
        <v>11</v>
      </c>
      <c r="D17" s="26">
        <v>2331308.799999997</v>
      </c>
      <c r="E17" s="4">
        <v>1864103.6000000015</v>
      </c>
      <c r="F17" s="9"/>
    </row>
    <row r="18" spans="1:10" x14ac:dyDescent="0.25">
      <c r="A18" s="1"/>
      <c r="B18" s="4">
        <v>2013</v>
      </c>
      <c r="C18" s="4">
        <v>12</v>
      </c>
      <c r="D18" s="26">
        <v>2379866.599999994</v>
      </c>
      <c r="E18" s="4">
        <v>1896246.200000003</v>
      </c>
      <c r="F18" s="9"/>
      <c r="G18" s="27" cm="1">
        <f t="array" ref="G18:G22">TREND(D3:D4,B3:B4,B16:B20)</f>
        <v>2282751</v>
      </c>
      <c r="I18" s="5" cm="1">
        <f t="array" ref="I18:I19">TREND(C3:C4,B3:B4,B15:B16)</f>
        <v>9</v>
      </c>
      <c r="J18" s="28" cm="1">
        <f t="array" ref="J18:J19">MATCH(MEDIAN(B15,B3:B5),B3:B5)+{0;1}</f>
        <v>1</v>
      </c>
    </row>
    <row r="19" spans="1:10" x14ac:dyDescent="0.25">
      <c r="A19" s="1"/>
      <c r="B19" s="4">
        <v>2014</v>
      </c>
      <c r="C19" s="4">
        <v>13</v>
      </c>
      <c r="D19" s="26">
        <v>2428424.3999999911</v>
      </c>
      <c r="E19" s="4">
        <v>1928388.8000000045</v>
      </c>
      <c r="F19" s="9"/>
      <c r="G19" s="27">
        <v>2331308.799999997</v>
      </c>
      <c r="I19" s="5">
        <v>10</v>
      </c>
      <c r="J19">
        <v>2</v>
      </c>
    </row>
    <row r="20" spans="1:10" x14ac:dyDescent="0.25">
      <c r="A20" s="1"/>
      <c r="B20" s="4">
        <v>2015</v>
      </c>
      <c r="C20" s="4">
        <v>14</v>
      </c>
      <c r="D20" s="26">
        <v>2476982.1999999881</v>
      </c>
      <c r="E20" s="4">
        <v>1960531.400000006</v>
      </c>
      <c r="F20" s="9"/>
      <c r="G20" s="27">
        <v>2379866.599999994</v>
      </c>
    </row>
    <row r="21" spans="1:10" x14ac:dyDescent="0.25">
      <c r="A21" s="1"/>
      <c r="B21" s="4">
        <v>2016</v>
      </c>
      <c r="C21" s="4">
        <v>15</v>
      </c>
      <c r="D21" s="4">
        <v>2525540</v>
      </c>
      <c r="E21" s="4">
        <v>1992674</v>
      </c>
      <c r="F21" s="9"/>
      <c r="G21" s="27">
        <v>2428424.3999999911</v>
      </c>
    </row>
    <row r="22" spans="1:10" x14ac:dyDescent="0.25">
      <c r="A22" s="1"/>
      <c r="B22" s="4">
        <v>2017</v>
      </c>
      <c r="C22" s="4">
        <v>17</v>
      </c>
      <c r="D22" s="4">
        <v>2582595</v>
      </c>
      <c r="E22" s="4">
        <v>2033258.200000003</v>
      </c>
      <c r="F22" s="9"/>
      <c r="G22" s="27">
        <v>2476982.1999999881</v>
      </c>
    </row>
    <row r="23" spans="1:10" x14ac:dyDescent="0.25">
      <c r="A23" s="1"/>
      <c r="B23" s="4">
        <v>2018</v>
      </c>
      <c r="C23" s="4">
        <v>19</v>
      </c>
      <c r="D23" s="4">
        <v>2639650</v>
      </c>
      <c r="E23" s="4">
        <v>2073842.400000006</v>
      </c>
      <c r="F23" s="9"/>
    </row>
    <row r="24" spans="1:10" x14ac:dyDescent="0.25">
      <c r="B24" s="4">
        <v>2019</v>
      </c>
      <c r="C24" s="4">
        <v>21</v>
      </c>
      <c r="D24" s="4">
        <v>2696705</v>
      </c>
      <c r="E24" s="4">
        <v>2114426.6000000089</v>
      </c>
      <c r="F24" s="9"/>
    </row>
    <row r="25" spans="1:10" x14ac:dyDescent="0.25">
      <c r="B25" s="4">
        <v>2020</v>
      </c>
      <c r="C25" s="4">
        <v>23</v>
      </c>
      <c r="D25" s="4">
        <v>2753760</v>
      </c>
      <c r="E25" s="4">
        <v>2155010.8000000119</v>
      </c>
      <c r="F25" s="9"/>
    </row>
    <row r="26" spans="1:10" x14ac:dyDescent="0.25">
      <c r="B26" s="4">
        <v>2021</v>
      </c>
      <c r="C26" s="4">
        <v>25</v>
      </c>
      <c r="D26" s="4">
        <v>2810815</v>
      </c>
      <c r="E26" s="4">
        <v>2195595</v>
      </c>
      <c r="F26" s="9"/>
    </row>
    <row r="27" spans="1:10" x14ac:dyDescent="0.25">
      <c r="B27" s="4">
        <v>2022</v>
      </c>
      <c r="C27" s="4">
        <v>27</v>
      </c>
      <c r="D27" s="4">
        <v>2867870</v>
      </c>
      <c r="E27" s="4">
        <v>2236179.200000003</v>
      </c>
      <c r="F27" s="9"/>
    </row>
  </sheetData>
  <mergeCells count="2">
    <mergeCell ref="B1:E1"/>
    <mergeCell ref="H1:K1"/>
  </mergeCells>
  <hyperlinks>
    <hyperlink ref="M1" r:id="rId1" xr:uid="{1FDA400C-46A9-4247-9D0A-F419D2A285D7}"/>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CDBB6-6407-45B9-A6D1-E739D6B53A87}">
  <dimension ref="A1:P32"/>
  <sheetViews>
    <sheetView topLeftCell="A20" workbookViewId="0">
      <selection activeCell="B20" sqref="B20"/>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B20" s="4" cm="1">
        <f t="array" ref="B20:E32">ROUND(
    _xlfn.DROP(
        _xlfn.REDUCE(
            C3:E3,
            _xlfn.SEQUENCE(13) + 2009,
            _xlfn.LAMBDA(_xlpm.a,_xlpm.v,
                _xlfn.LET(
                    _xlpm.i, _xlfn.TAKE(_xlpm.a, -1, -3),
                    _xlfn.VSTACK(
                        _xlpm.a,
                        _xlfn.HSTACK(
                            _xlpm.v,
                            _xlfn.IFNA(
                                _xlfn.XLOOKUP(_xlpm.v, B3:B5, C3:E5),
                                IF(
                                    _xlpm.v &lt; B3,
                                    _xlpm.i - ((B3 - _xlpm.v) * ((C4:E4 - C3:E3) / (B4 - B3))),
                                    _xlpm.i +
                                        IF(
                                            _xlpm.v &gt; B5,
                                            (_xlpm.v - B5) * ((C5:E5 - C4:E4) / (B5 - B4)),
                                            _xlfn.XLOOKUP(
                                                _xlpm.v,
                                                B4:B5,
                                                (C4:E5 - C3:E4) / (B4:B5 - B3:B4),
                                                0,
                                                1
                                            )
                                        )
                                )
                            )
                        )
                    )
                )
            )
        ),
        1
    ),
)</f>
        <v>2010</v>
      </c>
      <c r="C20" s="4">
        <v>9</v>
      </c>
      <c r="D20" s="4">
        <v>2234193</v>
      </c>
      <c r="E20" s="4">
        <v>1799818</v>
      </c>
      <c r="F20" s="9"/>
    </row>
    <row r="21" spans="1:6" x14ac:dyDescent="0.25">
      <c r="A21" s="1"/>
      <c r="B21" s="4">
        <v>2011</v>
      </c>
      <c r="C21" s="4">
        <v>10</v>
      </c>
      <c r="D21" s="4">
        <v>2282751</v>
      </c>
      <c r="E21" s="4">
        <v>1831961</v>
      </c>
      <c r="F21" s="9"/>
    </row>
    <row r="22" spans="1:6" x14ac:dyDescent="0.25">
      <c r="A22" s="1"/>
      <c r="B22" s="4">
        <v>2012</v>
      </c>
      <c r="C22" s="4">
        <v>11</v>
      </c>
      <c r="D22" s="4">
        <v>2331309</v>
      </c>
      <c r="E22" s="4">
        <v>1864104</v>
      </c>
      <c r="F22" s="9"/>
    </row>
    <row r="23" spans="1:6" x14ac:dyDescent="0.25">
      <c r="A23" s="1"/>
      <c r="B23" s="4">
        <v>2013</v>
      </c>
      <c r="C23" s="4">
        <v>12</v>
      </c>
      <c r="D23" s="4">
        <v>2379867</v>
      </c>
      <c r="E23" s="4">
        <v>1896246</v>
      </c>
      <c r="F23" s="9"/>
    </row>
    <row r="24" spans="1:6" x14ac:dyDescent="0.25">
      <c r="B24" s="4">
        <v>2014</v>
      </c>
      <c r="C24" s="4">
        <v>13</v>
      </c>
      <c r="D24" s="4">
        <v>2428424</v>
      </c>
      <c r="E24" s="4">
        <v>1928389</v>
      </c>
      <c r="F24" s="9"/>
    </row>
    <row r="25" spans="1:6" x14ac:dyDescent="0.25">
      <c r="B25" s="4">
        <v>2015</v>
      </c>
      <c r="C25" s="4">
        <v>14</v>
      </c>
      <c r="D25" s="4">
        <v>2476982</v>
      </c>
      <c r="E25" s="4">
        <v>1960531</v>
      </c>
      <c r="F25" s="9"/>
    </row>
    <row r="26" spans="1:6" x14ac:dyDescent="0.25">
      <c r="B26" s="4">
        <v>2016</v>
      </c>
      <c r="C26" s="4">
        <v>15</v>
      </c>
      <c r="D26" s="4">
        <v>2525540</v>
      </c>
      <c r="E26" s="4">
        <v>1992674</v>
      </c>
      <c r="F26" s="9"/>
    </row>
    <row r="27" spans="1:6" x14ac:dyDescent="0.25">
      <c r="B27" s="4">
        <v>2017</v>
      </c>
      <c r="C27" s="4">
        <v>17</v>
      </c>
      <c r="D27" s="4">
        <v>2582595</v>
      </c>
      <c r="E27" s="4">
        <v>2033258</v>
      </c>
      <c r="F27" s="9"/>
    </row>
    <row r="28" spans="1:6" x14ac:dyDescent="0.25">
      <c r="B28" s="4">
        <v>2018</v>
      </c>
      <c r="C28" s="4">
        <v>19</v>
      </c>
      <c r="D28" s="4">
        <v>2639650</v>
      </c>
      <c r="E28" s="4">
        <v>2073842</v>
      </c>
    </row>
    <row r="29" spans="1:6" x14ac:dyDescent="0.25">
      <c r="B29" s="4">
        <v>2019</v>
      </c>
      <c r="C29" s="4">
        <v>21</v>
      </c>
      <c r="D29" s="4">
        <v>2696705</v>
      </c>
      <c r="E29" s="4">
        <v>2114427</v>
      </c>
    </row>
    <row r="30" spans="1:6" x14ac:dyDescent="0.25">
      <c r="B30" s="4">
        <v>2020</v>
      </c>
      <c r="C30" s="4">
        <v>23</v>
      </c>
      <c r="D30" s="4">
        <v>2753760</v>
      </c>
      <c r="E30" s="4">
        <v>2155011</v>
      </c>
    </row>
    <row r="31" spans="1:6" x14ac:dyDescent="0.25">
      <c r="B31" s="4">
        <v>2021</v>
      </c>
      <c r="C31" s="4">
        <v>25</v>
      </c>
      <c r="D31" s="4">
        <v>2810815</v>
      </c>
      <c r="E31" s="4">
        <v>2195595</v>
      </c>
    </row>
    <row r="32" spans="1:6" x14ac:dyDescent="0.25">
      <c r="B32" s="4">
        <v>2022</v>
      </c>
      <c r="C32" s="4">
        <v>27</v>
      </c>
      <c r="D32" s="4">
        <v>2867870</v>
      </c>
      <c r="E32" s="4">
        <v>2236179</v>
      </c>
    </row>
  </sheetData>
  <mergeCells count="2">
    <mergeCell ref="B1:E1"/>
    <mergeCell ref="H1:K1"/>
  </mergeCells>
  <hyperlinks>
    <hyperlink ref="M1" r:id="rId1" xr:uid="{6D318425-B753-4267-8770-41210348035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Alt1</vt:lpstr>
      <vt:lpstr>Alt2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2024-08-16T04:16:00Z</dcterms:modified>
</cp:coreProperties>
</file>