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E9B2575-151E-4180-91DF-452E2AC0099A}" xr6:coauthVersionLast="47" xr6:coauthVersionMax="47" xr10:uidLastSave="{00000000-0000-0000-0000-000000000000}"/>
  <bookViews>
    <workbookView xWindow="-37120" yWindow="1280" windowWidth="28820" windowHeight="15420" activeTab="1" xr2:uid="{AD5FE48E-9CE6-4EDE-8F69-E8FD3B4EAF42}"/>
  </bookViews>
  <sheets>
    <sheet name="Sheet1" sheetId="6" r:id="rId1"/>
    <sheet name="Append1" sheetId="5" r:id="rId2"/>
    <sheet name="NewData" sheetId="4" r:id="rId3"/>
    <sheet name="Report" sheetId="1" r:id="rId4"/>
    <sheet name="Formats" sheetId="2" r:id="rId5"/>
    <sheet name="Lists" sheetId="3" r:id="rId6"/>
  </sheets>
  <definedNames>
    <definedName name="Datum">NewData!$K$2</definedName>
    <definedName name="ExternalData_1" localSheetId="2" hidden="1">NewData!$A$1:$B$3</definedName>
    <definedName name="ExternalData_2" localSheetId="1" hidden="1">Append1!$A$1:$B$545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3">Report!$A$1:$M$98</definedName>
  </definedNames>
  <calcPr calcId="191029"/>
  <pivotCaches>
    <pivotCache cacheId="10" r:id="rId7"/>
    <pivotCache cacheId="1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5" l="1" a="1"/>
  <c r="E8" i="5" s="1"/>
  <c r="H3" i="4"/>
  <c r="C15" i="4"/>
  <c r="G13" i="6"/>
  <c r="J105" i="1"/>
  <c r="J32" i="5"/>
  <c r="H2" i="4"/>
  <c r="H7" i="6"/>
  <c r="I7" i="6" s="1"/>
  <c r="H6" i="6"/>
  <c r="I29" i="5"/>
  <c r="I26" i="5"/>
  <c r="E66" i="5" a="1"/>
  <c r="E7" i="5"/>
  <c r="F7" i="5" s="1"/>
  <c r="B3" i="3" a="1"/>
  <c r="B3" i="3" s="1"/>
  <c r="B3" i="2" a="1"/>
  <c r="B3" i="2" s="1"/>
  <c r="E9" i="5" l="1"/>
  <c r="E10" i="5" s="1"/>
  <c r="I6" i="6"/>
  <c r="H8" i="6"/>
  <c r="H9" i="6" s="1"/>
  <c r="E6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E6330C-B70A-486A-9ACA-6A52C7110556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9D3A5AF5-95F3-4F92-801E-8D9F4A9D2552}" keepAlive="1" name="Query - lk_levels_dump" description="Connection to the 'lk_levels_dump' query in the workbook." type="5" refreshedVersion="0" background="1">
    <dbPr connection="Provider=Microsoft.Mashup.OleDb.1;Data Source=$Workbook$;Location=lk_levels_dump;Extended Properties=&quot;&quot;" command="SELECT * FROM [lk_levels_dump]"/>
  </connection>
  <connection id="3" xr16:uid="{A6BB087B-B9E9-4C96-948C-C025D38A81F6}" keepAlive="1" name="Query - NewData" description="Connection to the 'NewData' query in the workbook." type="5" refreshedVersion="8" background="1" saveData="1">
    <dbPr connection="Provider=Microsoft.Mashup.OleDb.1;Data Source=$Workbook$;Location=NewData;Extended Properties=&quot;&quot;" command="SELECT * FROM [New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<sst xmlns="http://schemas.openxmlformats.org/spreadsheetml/2006/main" count="104" uniqueCount="71">
  <si>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</si>
  <si>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</si>
  <si>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</si>
  <si>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</si>
  <si>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</si>
  <si>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</si>
  <si>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</si>
  <si>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</si>
  <si>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</si>
  <si>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</si>
  <si>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</si>
  <si>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</si>
  <si>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</si>
  <si>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</si>
  <si>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</si>
  <si>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</si>
  <si>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</si>
  <si>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</si>
  <si>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</si>
  <si>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</si>
  <si>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</si>
  <si>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Date</t>
  </si>
  <si>
    <t>Level</t>
  </si>
  <si>
    <t>Reading</t>
  </si>
  <si>
    <t>Sealevel</t>
  </si>
  <si>
    <t>Datum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</si>
  <si>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</si>
  <si>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</si>
  <si>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</si>
  <si>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</si>
  <si>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</si>
  <si>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</si>
  <si>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</si>
  <si>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</si>
  <si>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</si>
  <si>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</si>
  <si>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</si>
  <si>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</si>
  <si>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</si>
  <si>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</si>
  <si>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</si>
  <si>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</si>
  <si>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</si>
  <si>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</si>
  <si>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</si>
  <si>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</si>
  <si>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</si>
  <si>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</si>
  <si>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</si>
  <si>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</si>
  <si>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sy</t>
  </si>
  <si>
    <t>py</t>
  </si>
  <si>
    <t>px</t>
  </si>
  <si>
    <t>Year</t>
  </si>
  <si>
    <t>sx</t>
  </si>
  <si>
    <t>Water Level (ft.)</t>
  </si>
  <si>
    <t>Level (ft)</t>
  </si>
  <si>
    <t>Highest Level</t>
  </si>
  <si>
    <t>2nd Highest</t>
  </si>
  <si>
    <t>Difference</t>
  </si>
  <si>
    <t>ft</t>
  </si>
  <si>
    <t>in</t>
  </si>
  <si>
    <t>Lake Level</t>
  </si>
  <si>
    <t>Max Level (ft)</t>
  </si>
  <si>
    <t>feet</t>
  </si>
  <si>
    <t>Range</t>
  </si>
  <si>
    <t>I checked my conversion with that of the state. Looks like I got it correct.</t>
  </si>
  <si>
    <t>Drop from Peak</t>
  </si>
  <si>
    <t>Peak</t>
  </si>
  <si>
    <t>Last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</si>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</sst>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m/yyyy"/>
    <numFmt numFmtId="165" formatCode="[$-409]dd/mmm/yy;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6" xfId="0" applyNumberFormat="1" applyBorder="1"/>
    <xf numFmtId="0" fontId="0" fillId="0" borderId="6" xfId="0" applyBorder="1"/>
    <xf numFmtId="2" fontId="0" fillId="0" borderId="7" xfId="0" applyNumberFormat="1" applyBorder="1"/>
    <xf numFmtId="165" fontId="0" fillId="0" borderId="3" xfId="0" applyNumberFormat="1" applyBorder="1"/>
    <xf numFmtId="0" fontId="11" fillId="0" borderId="4" xfId="0" applyFont="1" applyBorder="1"/>
    <xf numFmtId="0" fontId="11" fillId="0" borderId="5" xfId="0" applyFont="1" applyBorder="1"/>
    <xf numFmtId="0" fontId="11" fillId="4" borderId="5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6">
    <dxf>
      <numFmt numFmtId="2" formatCode="0.00"/>
    </dxf>
    <dxf>
      <numFmt numFmtId="2" formatCode="0.00"/>
    </dxf>
    <dxf>
      <numFmt numFmtId="19" formatCode="dd/mm/yyyy"/>
    </dxf>
    <dxf>
      <numFmt numFmtId="19" formatCode="dd/mm/yyyy"/>
    </dxf>
    <dxf>
      <numFmt numFmtId="2" formatCode="0.00"/>
    </dxf>
    <dxf>
      <numFmt numFmtId="19" formatCode="dd/mm/yyyy"/>
    </dxf>
    <dxf>
      <alignment horizontal="center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5"/>
      <tableStyleElement type="headerRow" dxfId="24"/>
      <tableStyleElement type="totalRow" dxfId="23"/>
      <tableStyleElement type="firstColumnStripe" dxfId="22"/>
      <tableStyleElement type="firstHeaderCell" dxfId="21"/>
      <tableStyleElement type="firstSubtotalColumn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  <tableStyle name="Biegert Table Standard" pivot="0" count="7" xr9:uid="{95B43237-2845-4068-A415-A5A3E7804959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Append1!$B$1</c:f>
              <c:strCache>
                <c:ptCount val="1"/>
                <c:pt idx="0">
                  <c:v>Sealevel</c:v>
                </c:pt>
              </c:strCache>
            </c:strRef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Append1!$A$2:$A$545</c:f>
              <c:numCache>
                <c:formatCode>m/d/yyyy</c:formatCode>
                <c:ptCount val="544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45392</c:v>
                </c:pt>
                <c:pt idx="515">
                  <c:v>45405</c:v>
                </c:pt>
                <c:pt idx="516">
                  <c:v>45410</c:v>
                </c:pt>
                <c:pt idx="517">
                  <c:v>45412</c:v>
                </c:pt>
                <c:pt idx="518">
                  <c:v>45413</c:v>
                </c:pt>
                <c:pt idx="519">
                  <c:v>45420</c:v>
                </c:pt>
                <c:pt idx="520">
                  <c:v>45425</c:v>
                </c:pt>
                <c:pt idx="521">
                  <c:v>45428</c:v>
                </c:pt>
                <c:pt idx="522">
                  <c:v>45428</c:v>
                </c:pt>
                <c:pt idx="523">
                  <c:v>45432</c:v>
                </c:pt>
                <c:pt idx="524">
                  <c:v>45435</c:v>
                </c:pt>
                <c:pt idx="525">
                  <c:v>45437</c:v>
                </c:pt>
                <c:pt idx="526">
                  <c:v>45439</c:v>
                </c:pt>
                <c:pt idx="527">
                  <c:v>45441</c:v>
                </c:pt>
                <c:pt idx="528">
                  <c:v>45449</c:v>
                </c:pt>
                <c:pt idx="529">
                  <c:v>45455</c:v>
                </c:pt>
                <c:pt idx="530">
                  <c:v>45457</c:v>
                </c:pt>
                <c:pt idx="531">
                  <c:v>45460</c:v>
                </c:pt>
                <c:pt idx="532">
                  <c:v>45462</c:v>
                </c:pt>
                <c:pt idx="533">
                  <c:v>45464</c:v>
                </c:pt>
                <c:pt idx="534">
                  <c:v>45467</c:v>
                </c:pt>
                <c:pt idx="535">
                  <c:v>45468</c:v>
                </c:pt>
                <c:pt idx="536">
                  <c:v>45469</c:v>
                </c:pt>
                <c:pt idx="537">
                  <c:v>45471</c:v>
                </c:pt>
                <c:pt idx="538">
                  <c:v>45472</c:v>
                </c:pt>
                <c:pt idx="539">
                  <c:v>45474</c:v>
                </c:pt>
                <c:pt idx="540">
                  <c:v>45477</c:v>
                </c:pt>
                <c:pt idx="541">
                  <c:v>45480</c:v>
                </c:pt>
                <c:pt idx="542">
                  <c:v>45495</c:v>
                </c:pt>
                <c:pt idx="543">
                  <c:v>45509</c:v>
                </c:pt>
              </c:numCache>
            </c:numRef>
          </c:xVal>
          <c:yVal>
            <c:numRef>
              <c:f>Append1!$B$2:$B$545</c:f>
              <c:numCache>
                <c:formatCode>0.00</c:formatCode>
                <c:ptCount val="544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1376.86</c:v>
                </c:pt>
                <c:pt idx="375">
                  <c:v>1376.87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1377.04</c:v>
                </c:pt>
                <c:pt idx="515">
                  <c:v>1377.14</c:v>
                </c:pt>
                <c:pt idx="516">
                  <c:v>1377.21</c:v>
                </c:pt>
                <c:pt idx="517">
                  <c:v>1377.28</c:v>
                </c:pt>
                <c:pt idx="518">
                  <c:v>1377.33</c:v>
                </c:pt>
                <c:pt idx="519">
                  <c:v>1377.34</c:v>
                </c:pt>
                <c:pt idx="520">
                  <c:v>1377.32</c:v>
                </c:pt>
                <c:pt idx="521">
                  <c:v>1377.4</c:v>
                </c:pt>
                <c:pt idx="522">
                  <c:v>1377.42</c:v>
                </c:pt>
                <c:pt idx="523">
                  <c:v>1377.44</c:v>
                </c:pt>
                <c:pt idx="524">
                  <c:v>1377.54</c:v>
                </c:pt>
                <c:pt idx="525">
                  <c:v>1377.53</c:v>
                </c:pt>
                <c:pt idx="526">
                  <c:v>1377.5</c:v>
                </c:pt>
                <c:pt idx="527">
                  <c:v>1377.51</c:v>
                </c:pt>
                <c:pt idx="528">
                  <c:v>1377.56</c:v>
                </c:pt>
                <c:pt idx="529">
                  <c:v>1377.51</c:v>
                </c:pt>
                <c:pt idx="530">
                  <c:v>1377.53</c:v>
                </c:pt>
                <c:pt idx="531">
                  <c:v>1377.52</c:v>
                </c:pt>
                <c:pt idx="532">
                  <c:v>1377.85</c:v>
                </c:pt>
                <c:pt idx="533">
                  <c:v>1377.8</c:v>
                </c:pt>
                <c:pt idx="534">
                  <c:v>1377.78</c:v>
                </c:pt>
                <c:pt idx="535">
                  <c:v>1377.79</c:v>
                </c:pt>
                <c:pt idx="536">
                  <c:v>1377.77</c:v>
                </c:pt>
                <c:pt idx="537">
                  <c:v>1377.78</c:v>
                </c:pt>
                <c:pt idx="538">
                  <c:v>1377.8</c:v>
                </c:pt>
                <c:pt idx="539">
                  <c:v>1377.79</c:v>
                </c:pt>
                <c:pt idx="540">
                  <c:v>1377.76</c:v>
                </c:pt>
                <c:pt idx="541">
                  <c:v>1377.78</c:v>
                </c:pt>
                <c:pt idx="542">
                  <c:v>1377.7</c:v>
                </c:pt>
                <c:pt idx="543">
                  <c:v>1377.6299999999999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F-46D5-BB2A-B03ACC65D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573520"/>
        <c:axId val="1834763072"/>
      </c:scatterChart>
      <c:valAx>
        <c:axId val="1840573520"/>
        <c:scaling>
          <c:orientation val="minMax"/>
          <c:max val="45504"/>
          <c:min val="368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63072"/>
        <c:crosses val="autoZero"/>
        <c:crossBetween val="midCat"/>
      </c:valAx>
      <c:valAx>
        <c:axId val="1834763072"/>
        <c:scaling>
          <c:orientation val="minMax"/>
          <c:max val="1377.8"/>
          <c:min val="1376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Append1!$I$26</c:f>
          <c:strCache>
            <c:ptCount val="1"/>
            <c:pt idx="0">
              <c:v>Recorded Water Levels
01-Jan-2014 to 05-Aug-2024</c:v>
            </c:pt>
          </c:strCache>
        </c:strRef>
      </c:tx>
      <c:layout>
        <c:manualLayout>
          <c:xMode val="edge"/>
          <c:yMode val="edge"/>
          <c:x val="0.2898135750334741"/>
          <c:y val="2.71493212669683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77278813472035"/>
          <c:y val="0.17945701357466062"/>
          <c:w val="0.7752375948372533"/>
          <c:h val="0.62475113122171944"/>
        </c:manualLayout>
      </c:layout>
      <c:lineChart>
        <c:grouping val="standard"/>
        <c:varyColors val="0"/>
        <c:ser>
          <c:idx val="0"/>
          <c:order val="0"/>
          <c:tx>
            <c:strRef>
              <c:f>Append1!$F$65</c:f>
              <c:strCache>
                <c:ptCount val="1"/>
                <c:pt idx="0">
                  <c:v>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Append1!$E$66:$E$186</c:f>
              <c:numCache>
                <c:formatCode>dd/mmm/yyyy</c:formatCode>
                <c:ptCount val="121"/>
                <c:pt idx="0">
                  <c:v>41821</c:v>
                </c:pt>
                <c:pt idx="1">
                  <c:v>41852</c:v>
                </c:pt>
                <c:pt idx="2">
                  <c:v>41883</c:v>
                </c:pt>
                <c:pt idx="3">
                  <c:v>41913</c:v>
                </c:pt>
                <c:pt idx="4">
                  <c:v>41944</c:v>
                </c:pt>
                <c:pt idx="5">
                  <c:v>41974</c:v>
                </c:pt>
                <c:pt idx="6">
                  <c:v>42005</c:v>
                </c:pt>
                <c:pt idx="7">
                  <c:v>42036</c:v>
                </c:pt>
                <c:pt idx="8">
                  <c:v>42064</c:v>
                </c:pt>
                <c:pt idx="9">
                  <c:v>42095</c:v>
                </c:pt>
                <c:pt idx="10">
                  <c:v>42125</c:v>
                </c:pt>
                <c:pt idx="11">
                  <c:v>42156</c:v>
                </c:pt>
                <c:pt idx="12">
                  <c:v>42186</c:v>
                </c:pt>
                <c:pt idx="13">
                  <c:v>42217</c:v>
                </c:pt>
                <c:pt idx="14">
                  <c:v>42248</c:v>
                </c:pt>
                <c:pt idx="15">
                  <c:v>42278</c:v>
                </c:pt>
                <c:pt idx="16">
                  <c:v>42309</c:v>
                </c:pt>
                <c:pt idx="17">
                  <c:v>42339</c:v>
                </c:pt>
                <c:pt idx="18">
                  <c:v>42370</c:v>
                </c:pt>
                <c:pt idx="19">
                  <c:v>42401</c:v>
                </c:pt>
                <c:pt idx="20">
                  <c:v>42430</c:v>
                </c:pt>
                <c:pt idx="21">
                  <c:v>42461</c:v>
                </c:pt>
                <c:pt idx="22">
                  <c:v>42491</c:v>
                </c:pt>
                <c:pt idx="23">
                  <c:v>42522</c:v>
                </c:pt>
                <c:pt idx="24">
                  <c:v>42552</c:v>
                </c:pt>
                <c:pt idx="25">
                  <c:v>42583</c:v>
                </c:pt>
                <c:pt idx="26">
                  <c:v>42614</c:v>
                </c:pt>
                <c:pt idx="27">
                  <c:v>42644</c:v>
                </c:pt>
                <c:pt idx="28">
                  <c:v>42675</c:v>
                </c:pt>
                <c:pt idx="29">
                  <c:v>42705</c:v>
                </c:pt>
                <c:pt idx="30">
                  <c:v>42736</c:v>
                </c:pt>
                <c:pt idx="31">
                  <c:v>42767</c:v>
                </c:pt>
                <c:pt idx="32">
                  <c:v>42795</c:v>
                </c:pt>
                <c:pt idx="33">
                  <c:v>42826</c:v>
                </c:pt>
                <c:pt idx="34">
                  <c:v>42856</c:v>
                </c:pt>
                <c:pt idx="35">
                  <c:v>42887</c:v>
                </c:pt>
                <c:pt idx="36">
                  <c:v>42917</c:v>
                </c:pt>
                <c:pt idx="37">
                  <c:v>42948</c:v>
                </c:pt>
                <c:pt idx="38">
                  <c:v>42979</c:v>
                </c:pt>
                <c:pt idx="39">
                  <c:v>43009</c:v>
                </c:pt>
                <c:pt idx="40">
                  <c:v>43040</c:v>
                </c:pt>
                <c:pt idx="41">
                  <c:v>43070</c:v>
                </c:pt>
                <c:pt idx="42">
                  <c:v>43101</c:v>
                </c:pt>
                <c:pt idx="43">
                  <c:v>43132</c:v>
                </c:pt>
                <c:pt idx="44">
                  <c:v>43160</c:v>
                </c:pt>
                <c:pt idx="45">
                  <c:v>43191</c:v>
                </c:pt>
                <c:pt idx="46">
                  <c:v>43221</c:v>
                </c:pt>
                <c:pt idx="47">
                  <c:v>43252</c:v>
                </c:pt>
                <c:pt idx="48">
                  <c:v>43282</c:v>
                </c:pt>
                <c:pt idx="49">
                  <c:v>43313</c:v>
                </c:pt>
                <c:pt idx="50">
                  <c:v>43344</c:v>
                </c:pt>
                <c:pt idx="51">
                  <c:v>43374</c:v>
                </c:pt>
                <c:pt idx="52">
                  <c:v>43405</c:v>
                </c:pt>
                <c:pt idx="53">
                  <c:v>43435</c:v>
                </c:pt>
                <c:pt idx="54">
                  <c:v>43466</c:v>
                </c:pt>
                <c:pt idx="55">
                  <c:v>43497</c:v>
                </c:pt>
                <c:pt idx="56">
                  <c:v>43525</c:v>
                </c:pt>
                <c:pt idx="57">
                  <c:v>43556</c:v>
                </c:pt>
                <c:pt idx="58">
                  <c:v>43586</c:v>
                </c:pt>
                <c:pt idx="59">
                  <c:v>43617</c:v>
                </c:pt>
                <c:pt idx="60">
                  <c:v>43647</c:v>
                </c:pt>
                <c:pt idx="61">
                  <c:v>43678</c:v>
                </c:pt>
                <c:pt idx="62">
                  <c:v>43709</c:v>
                </c:pt>
                <c:pt idx="63">
                  <c:v>43739</c:v>
                </c:pt>
                <c:pt idx="64">
                  <c:v>43770</c:v>
                </c:pt>
                <c:pt idx="65">
                  <c:v>43800</c:v>
                </c:pt>
                <c:pt idx="66">
                  <c:v>43831</c:v>
                </c:pt>
                <c:pt idx="67">
                  <c:v>43862</c:v>
                </c:pt>
                <c:pt idx="68">
                  <c:v>43891</c:v>
                </c:pt>
                <c:pt idx="69">
                  <c:v>43922</c:v>
                </c:pt>
                <c:pt idx="70">
                  <c:v>43952</c:v>
                </c:pt>
                <c:pt idx="71">
                  <c:v>43983</c:v>
                </c:pt>
                <c:pt idx="72">
                  <c:v>44013</c:v>
                </c:pt>
                <c:pt idx="73">
                  <c:v>44044</c:v>
                </c:pt>
                <c:pt idx="74">
                  <c:v>44075</c:v>
                </c:pt>
                <c:pt idx="75">
                  <c:v>44105</c:v>
                </c:pt>
                <c:pt idx="76">
                  <c:v>44136</c:v>
                </c:pt>
                <c:pt idx="77">
                  <c:v>44166</c:v>
                </c:pt>
                <c:pt idx="78">
                  <c:v>44197</c:v>
                </c:pt>
                <c:pt idx="79">
                  <c:v>44228</c:v>
                </c:pt>
                <c:pt idx="80">
                  <c:v>44256</c:v>
                </c:pt>
                <c:pt idx="81">
                  <c:v>44287</c:v>
                </c:pt>
                <c:pt idx="82">
                  <c:v>44317</c:v>
                </c:pt>
                <c:pt idx="83">
                  <c:v>44348</c:v>
                </c:pt>
                <c:pt idx="84">
                  <c:v>44378</c:v>
                </c:pt>
                <c:pt idx="85">
                  <c:v>44409</c:v>
                </c:pt>
                <c:pt idx="86">
                  <c:v>44440</c:v>
                </c:pt>
                <c:pt idx="87">
                  <c:v>44470</c:v>
                </c:pt>
                <c:pt idx="88">
                  <c:v>44501</c:v>
                </c:pt>
                <c:pt idx="89">
                  <c:v>44531</c:v>
                </c:pt>
                <c:pt idx="90">
                  <c:v>44562</c:v>
                </c:pt>
                <c:pt idx="91">
                  <c:v>44593</c:v>
                </c:pt>
                <c:pt idx="92">
                  <c:v>44621</c:v>
                </c:pt>
                <c:pt idx="93">
                  <c:v>44652</c:v>
                </c:pt>
                <c:pt idx="94">
                  <c:v>44682</c:v>
                </c:pt>
                <c:pt idx="95">
                  <c:v>44713</c:v>
                </c:pt>
                <c:pt idx="96">
                  <c:v>44743</c:v>
                </c:pt>
                <c:pt idx="97">
                  <c:v>44774</c:v>
                </c:pt>
                <c:pt idx="98">
                  <c:v>44805</c:v>
                </c:pt>
                <c:pt idx="99">
                  <c:v>44835</c:v>
                </c:pt>
                <c:pt idx="100">
                  <c:v>44866</c:v>
                </c:pt>
                <c:pt idx="101">
                  <c:v>44896</c:v>
                </c:pt>
                <c:pt idx="102">
                  <c:v>44927</c:v>
                </c:pt>
                <c:pt idx="103">
                  <c:v>44958</c:v>
                </c:pt>
                <c:pt idx="104">
                  <c:v>44986</c:v>
                </c:pt>
                <c:pt idx="105">
                  <c:v>45017</c:v>
                </c:pt>
                <c:pt idx="106">
                  <c:v>45047</c:v>
                </c:pt>
                <c:pt idx="107">
                  <c:v>45078</c:v>
                </c:pt>
                <c:pt idx="108">
                  <c:v>45108</c:v>
                </c:pt>
                <c:pt idx="109">
                  <c:v>45139</c:v>
                </c:pt>
                <c:pt idx="110">
                  <c:v>45170</c:v>
                </c:pt>
                <c:pt idx="111">
                  <c:v>45200</c:v>
                </c:pt>
                <c:pt idx="112">
                  <c:v>45231</c:v>
                </c:pt>
                <c:pt idx="113">
                  <c:v>45261</c:v>
                </c:pt>
                <c:pt idx="114">
                  <c:v>45292</c:v>
                </c:pt>
                <c:pt idx="115">
                  <c:v>45323</c:v>
                </c:pt>
                <c:pt idx="116">
                  <c:v>45352</c:v>
                </c:pt>
                <c:pt idx="117">
                  <c:v>45383</c:v>
                </c:pt>
                <c:pt idx="118">
                  <c:v>45413</c:v>
                </c:pt>
                <c:pt idx="119">
                  <c:v>45444</c:v>
                </c:pt>
                <c:pt idx="120">
                  <c:v>45474</c:v>
                </c:pt>
              </c:numCache>
            </c:numRef>
          </c:cat>
          <c:val>
            <c:numRef>
              <c:f>Append1!$F$66:$F$186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9-4A41-B3D1-BF79F7DA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46960"/>
        <c:axId val="67967600"/>
      </c:lineChart>
      <c:scatterChart>
        <c:scatterStyle val="lineMarker"/>
        <c:varyColors val="0"/>
        <c:ser>
          <c:idx val="1"/>
          <c:order val="1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Append1!$A$2:$A$545</c:f>
              <c:numCache>
                <c:formatCode>m/d/yyyy</c:formatCode>
                <c:ptCount val="544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45392</c:v>
                </c:pt>
                <c:pt idx="515">
                  <c:v>45405</c:v>
                </c:pt>
                <c:pt idx="516">
                  <c:v>45410</c:v>
                </c:pt>
                <c:pt idx="517">
                  <c:v>45412</c:v>
                </c:pt>
                <c:pt idx="518">
                  <c:v>45413</c:v>
                </c:pt>
                <c:pt idx="519">
                  <c:v>45420</c:v>
                </c:pt>
                <c:pt idx="520">
                  <c:v>45425</c:v>
                </c:pt>
                <c:pt idx="521">
                  <c:v>45428</c:v>
                </c:pt>
                <c:pt idx="522">
                  <c:v>45428</c:v>
                </c:pt>
                <c:pt idx="523">
                  <c:v>45432</c:v>
                </c:pt>
                <c:pt idx="524">
                  <c:v>45435</c:v>
                </c:pt>
                <c:pt idx="525">
                  <c:v>45437</c:v>
                </c:pt>
                <c:pt idx="526">
                  <c:v>45439</c:v>
                </c:pt>
                <c:pt idx="527">
                  <c:v>45441</c:v>
                </c:pt>
                <c:pt idx="528">
                  <c:v>45449</c:v>
                </c:pt>
                <c:pt idx="529">
                  <c:v>45455</c:v>
                </c:pt>
                <c:pt idx="530">
                  <c:v>45457</c:v>
                </c:pt>
                <c:pt idx="531">
                  <c:v>45460</c:v>
                </c:pt>
                <c:pt idx="532">
                  <c:v>45462</c:v>
                </c:pt>
                <c:pt idx="533">
                  <c:v>45464</c:v>
                </c:pt>
                <c:pt idx="534">
                  <c:v>45467</c:v>
                </c:pt>
                <c:pt idx="535">
                  <c:v>45468</c:v>
                </c:pt>
                <c:pt idx="536">
                  <c:v>45469</c:v>
                </c:pt>
                <c:pt idx="537">
                  <c:v>45471</c:v>
                </c:pt>
                <c:pt idx="538">
                  <c:v>45472</c:v>
                </c:pt>
                <c:pt idx="539">
                  <c:v>45474</c:v>
                </c:pt>
                <c:pt idx="540">
                  <c:v>45477</c:v>
                </c:pt>
                <c:pt idx="541">
                  <c:v>45480</c:v>
                </c:pt>
                <c:pt idx="542">
                  <c:v>45495</c:v>
                </c:pt>
                <c:pt idx="543">
                  <c:v>45509</c:v>
                </c:pt>
              </c:numCache>
            </c:numRef>
          </c:xVal>
          <c:yVal>
            <c:numRef>
              <c:f>Append1!$B$2:$B$545</c:f>
              <c:numCache>
                <c:formatCode>0.00</c:formatCode>
                <c:ptCount val="544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1376.86</c:v>
                </c:pt>
                <c:pt idx="375">
                  <c:v>1376.87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1377.04</c:v>
                </c:pt>
                <c:pt idx="515">
                  <c:v>1377.14</c:v>
                </c:pt>
                <c:pt idx="516">
                  <c:v>1377.21</c:v>
                </c:pt>
                <c:pt idx="517">
                  <c:v>1377.28</c:v>
                </c:pt>
                <c:pt idx="518">
                  <c:v>1377.33</c:v>
                </c:pt>
                <c:pt idx="519">
                  <c:v>1377.34</c:v>
                </c:pt>
                <c:pt idx="520">
                  <c:v>1377.32</c:v>
                </c:pt>
                <c:pt idx="521">
                  <c:v>1377.4</c:v>
                </c:pt>
                <c:pt idx="522">
                  <c:v>1377.42</c:v>
                </c:pt>
                <c:pt idx="523">
                  <c:v>1377.44</c:v>
                </c:pt>
                <c:pt idx="524">
                  <c:v>1377.54</c:v>
                </c:pt>
                <c:pt idx="525">
                  <c:v>1377.53</c:v>
                </c:pt>
                <c:pt idx="526">
                  <c:v>1377.5</c:v>
                </c:pt>
                <c:pt idx="527">
                  <c:v>1377.51</c:v>
                </c:pt>
                <c:pt idx="528">
                  <c:v>1377.56</c:v>
                </c:pt>
                <c:pt idx="529">
                  <c:v>1377.51</c:v>
                </c:pt>
                <c:pt idx="530">
                  <c:v>1377.53</c:v>
                </c:pt>
                <c:pt idx="531">
                  <c:v>1377.52</c:v>
                </c:pt>
                <c:pt idx="532">
                  <c:v>1377.85</c:v>
                </c:pt>
                <c:pt idx="533">
                  <c:v>1377.8</c:v>
                </c:pt>
                <c:pt idx="534">
                  <c:v>1377.78</c:v>
                </c:pt>
                <c:pt idx="535">
                  <c:v>1377.79</c:v>
                </c:pt>
                <c:pt idx="536">
                  <c:v>1377.77</c:v>
                </c:pt>
                <c:pt idx="537">
                  <c:v>1377.78</c:v>
                </c:pt>
                <c:pt idx="538">
                  <c:v>1377.8</c:v>
                </c:pt>
                <c:pt idx="539">
                  <c:v>1377.79</c:v>
                </c:pt>
                <c:pt idx="540">
                  <c:v>1377.76</c:v>
                </c:pt>
                <c:pt idx="541">
                  <c:v>1377.78</c:v>
                </c:pt>
                <c:pt idx="542">
                  <c:v>1377.7</c:v>
                </c:pt>
                <c:pt idx="543">
                  <c:v>1377.6299999999999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A9-4A41-B3D1-BF79F7DA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71184"/>
        <c:axId val="1840579280"/>
      </c:scatterChart>
      <c:dateAx>
        <c:axId val="67946960"/>
        <c:scaling>
          <c:orientation val="minMax"/>
          <c:max val="45536"/>
          <c:min val="416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strRef>
              <c:f>Append1!$I$23</c:f>
              <c:strCache>
                <c:ptCount val="1"/>
                <c:pt idx="0">
                  <c:v>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7600"/>
        <c:crosses val="autoZero"/>
        <c:auto val="0"/>
        <c:lblOffset val="100"/>
        <c:baseTimeUnit val="months"/>
        <c:majorUnit val="1"/>
        <c:majorTimeUnit val="years"/>
        <c:minorUnit val="1"/>
        <c:minorTimeUnit val="months"/>
      </c:dateAx>
      <c:valAx>
        <c:axId val="67967600"/>
        <c:scaling>
          <c:orientation val="minMax"/>
          <c:max val="1377.8"/>
          <c:min val="1376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Append1!$I$22</c:f>
              <c:strCache>
                <c:ptCount val="1"/>
                <c:pt idx="0">
                  <c:v>Water Level (ft.)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6960"/>
        <c:crosses val="autoZero"/>
        <c:crossBetween val="between"/>
      </c:valAx>
      <c:valAx>
        <c:axId val="1840579280"/>
        <c:scaling>
          <c:orientation val="minMax"/>
          <c:max val="1377.8"/>
          <c:min val="1376.2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71184"/>
        <c:crosses val="max"/>
        <c:crossBetween val="midCat"/>
      </c:valAx>
      <c:valAx>
        <c:axId val="1658971184"/>
        <c:scaling>
          <c:orientation val="minMax"/>
          <c:max val="45505"/>
          <c:min val="41640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9280"/>
        <c:crosses val="max"/>
        <c:crossBetween val="midCat"/>
        <c:majorUnit val="1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Append1!$I$29</c:f>
          <c:strCache>
            <c:ptCount val="1"/>
            <c:pt idx="0">
              <c:v>Recorded Water Levels
01-Jan-2001 to 05-Aug-2024</c:v>
            </c:pt>
          </c:strCache>
        </c:strRef>
      </c:tx>
      <c:layout>
        <c:manualLayout>
          <c:xMode val="edge"/>
          <c:yMode val="edge"/>
          <c:x val="0.2898135750334741"/>
          <c:y val="2.71493212669683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77278813472035"/>
          <c:y val="0.17945701357466062"/>
          <c:w val="0.77527502320058683"/>
          <c:h val="0.62475113122171944"/>
        </c:manualLayout>
      </c:layout>
      <c:lineChart>
        <c:grouping val="standard"/>
        <c:varyColors val="0"/>
        <c:ser>
          <c:idx val="0"/>
          <c:order val="0"/>
          <c:tx>
            <c:strRef>
              <c:f>Append1!$F$65</c:f>
              <c:strCache>
                <c:ptCount val="1"/>
                <c:pt idx="0">
                  <c:v>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Append1!$E$66:$E$186</c:f>
              <c:numCache>
                <c:formatCode>dd/mmm/yyyy</c:formatCode>
                <c:ptCount val="121"/>
                <c:pt idx="0">
                  <c:v>41821</c:v>
                </c:pt>
                <c:pt idx="1">
                  <c:v>41852</c:v>
                </c:pt>
                <c:pt idx="2">
                  <c:v>41883</c:v>
                </c:pt>
                <c:pt idx="3">
                  <c:v>41913</c:v>
                </c:pt>
                <c:pt idx="4">
                  <c:v>41944</c:v>
                </c:pt>
                <c:pt idx="5">
                  <c:v>41974</c:v>
                </c:pt>
                <c:pt idx="6">
                  <c:v>42005</c:v>
                </c:pt>
                <c:pt idx="7">
                  <c:v>42036</c:v>
                </c:pt>
                <c:pt idx="8">
                  <c:v>42064</c:v>
                </c:pt>
                <c:pt idx="9">
                  <c:v>42095</c:v>
                </c:pt>
                <c:pt idx="10">
                  <c:v>42125</c:v>
                </c:pt>
                <c:pt idx="11">
                  <c:v>42156</c:v>
                </c:pt>
                <c:pt idx="12">
                  <c:v>42186</c:v>
                </c:pt>
                <c:pt idx="13">
                  <c:v>42217</c:v>
                </c:pt>
                <c:pt idx="14">
                  <c:v>42248</c:v>
                </c:pt>
                <c:pt idx="15">
                  <c:v>42278</c:v>
                </c:pt>
                <c:pt idx="16">
                  <c:v>42309</c:v>
                </c:pt>
                <c:pt idx="17">
                  <c:v>42339</c:v>
                </c:pt>
                <c:pt idx="18">
                  <c:v>42370</c:v>
                </c:pt>
                <c:pt idx="19">
                  <c:v>42401</c:v>
                </c:pt>
                <c:pt idx="20">
                  <c:v>42430</c:v>
                </c:pt>
                <c:pt idx="21">
                  <c:v>42461</c:v>
                </c:pt>
                <c:pt idx="22">
                  <c:v>42491</c:v>
                </c:pt>
                <c:pt idx="23">
                  <c:v>42522</c:v>
                </c:pt>
                <c:pt idx="24">
                  <c:v>42552</c:v>
                </c:pt>
                <c:pt idx="25">
                  <c:v>42583</c:v>
                </c:pt>
                <c:pt idx="26">
                  <c:v>42614</c:v>
                </c:pt>
                <c:pt idx="27">
                  <c:v>42644</c:v>
                </c:pt>
                <c:pt idx="28">
                  <c:v>42675</c:v>
                </c:pt>
                <c:pt idx="29">
                  <c:v>42705</c:v>
                </c:pt>
                <c:pt idx="30">
                  <c:v>42736</c:v>
                </c:pt>
                <c:pt idx="31">
                  <c:v>42767</c:v>
                </c:pt>
                <c:pt idx="32">
                  <c:v>42795</c:v>
                </c:pt>
                <c:pt idx="33">
                  <c:v>42826</c:v>
                </c:pt>
                <c:pt idx="34">
                  <c:v>42856</c:v>
                </c:pt>
                <c:pt idx="35">
                  <c:v>42887</c:v>
                </c:pt>
                <c:pt idx="36">
                  <c:v>42917</c:v>
                </c:pt>
                <c:pt idx="37">
                  <c:v>42948</c:v>
                </c:pt>
                <c:pt idx="38">
                  <c:v>42979</c:v>
                </c:pt>
                <c:pt idx="39">
                  <c:v>43009</c:v>
                </c:pt>
                <c:pt idx="40">
                  <c:v>43040</c:v>
                </c:pt>
                <c:pt idx="41">
                  <c:v>43070</c:v>
                </c:pt>
                <c:pt idx="42">
                  <c:v>43101</c:v>
                </c:pt>
                <c:pt idx="43">
                  <c:v>43132</c:v>
                </c:pt>
                <c:pt idx="44">
                  <c:v>43160</c:v>
                </c:pt>
                <c:pt idx="45">
                  <c:v>43191</c:v>
                </c:pt>
                <c:pt idx="46">
                  <c:v>43221</c:v>
                </c:pt>
                <c:pt idx="47">
                  <c:v>43252</c:v>
                </c:pt>
                <c:pt idx="48">
                  <c:v>43282</c:v>
                </c:pt>
                <c:pt idx="49">
                  <c:v>43313</c:v>
                </c:pt>
                <c:pt idx="50">
                  <c:v>43344</c:v>
                </c:pt>
                <c:pt idx="51">
                  <c:v>43374</c:v>
                </c:pt>
                <c:pt idx="52">
                  <c:v>43405</c:v>
                </c:pt>
                <c:pt idx="53">
                  <c:v>43435</c:v>
                </c:pt>
                <c:pt idx="54">
                  <c:v>43466</c:v>
                </c:pt>
                <c:pt idx="55">
                  <c:v>43497</c:v>
                </c:pt>
                <c:pt idx="56">
                  <c:v>43525</c:v>
                </c:pt>
                <c:pt idx="57">
                  <c:v>43556</c:v>
                </c:pt>
                <c:pt idx="58">
                  <c:v>43586</c:v>
                </c:pt>
                <c:pt idx="59">
                  <c:v>43617</c:v>
                </c:pt>
                <c:pt idx="60">
                  <c:v>43647</c:v>
                </c:pt>
                <c:pt idx="61">
                  <c:v>43678</c:v>
                </c:pt>
                <c:pt idx="62">
                  <c:v>43709</c:v>
                </c:pt>
                <c:pt idx="63">
                  <c:v>43739</c:v>
                </c:pt>
                <c:pt idx="64">
                  <c:v>43770</c:v>
                </c:pt>
                <c:pt idx="65">
                  <c:v>43800</c:v>
                </c:pt>
                <c:pt idx="66">
                  <c:v>43831</c:v>
                </c:pt>
                <c:pt idx="67">
                  <c:v>43862</c:v>
                </c:pt>
                <c:pt idx="68">
                  <c:v>43891</c:v>
                </c:pt>
                <c:pt idx="69">
                  <c:v>43922</c:v>
                </c:pt>
                <c:pt idx="70">
                  <c:v>43952</c:v>
                </c:pt>
                <c:pt idx="71">
                  <c:v>43983</c:v>
                </c:pt>
                <c:pt idx="72">
                  <c:v>44013</c:v>
                </c:pt>
                <c:pt idx="73">
                  <c:v>44044</c:v>
                </c:pt>
                <c:pt idx="74">
                  <c:v>44075</c:v>
                </c:pt>
                <c:pt idx="75">
                  <c:v>44105</c:v>
                </c:pt>
                <c:pt idx="76">
                  <c:v>44136</c:v>
                </c:pt>
                <c:pt idx="77">
                  <c:v>44166</c:v>
                </c:pt>
                <c:pt idx="78">
                  <c:v>44197</c:v>
                </c:pt>
                <c:pt idx="79">
                  <c:v>44228</c:v>
                </c:pt>
                <c:pt idx="80">
                  <c:v>44256</c:v>
                </c:pt>
                <c:pt idx="81">
                  <c:v>44287</c:v>
                </c:pt>
                <c:pt idx="82">
                  <c:v>44317</c:v>
                </c:pt>
                <c:pt idx="83">
                  <c:v>44348</c:v>
                </c:pt>
                <c:pt idx="84">
                  <c:v>44378</c:v>
                </c:pt>
                <c:pt idx="85">
                  <c:v>44409</c:v>
                </c:pt>
                <c:pt idx="86">
                  <c:v>44440</c:v>
                </c:pt>
                <c:pt idx="87">
                  <c:v>44470</c:v>
                </c:pt>
                <c:pt idx="88">
                  <c:v>44501</c:v>
                </c:pt>
                <c:pt idx="89">
                  <c:v>44531</c:v>
                </c:pt>
                <c:pt idx="90">
                  <c:v>44562</c:v>
                </c:pt>
                <c:pt idx="91">
                  <c:v>44593</c:v>
                </c:pt>
                <c:pt idx="92">
                  <c:v>44621</c:v>
                </c:pt>
                <c:pt idx="93">
                  <c:v>44652</c:v>
                </c:pt>
                <c:pt idx="94">
                  <c:v>44682</c:v>
                </c:pt>
                <c:pt idx="95">
                  <c:v>44713</c:v>
                </c:pt>
                <c:pt idx="96">
                  <c:v>44743</c:v>
                </c:pt>
                <c:pt idx="97">
                  <c:v>44774</c:v>
                </c:pt>
                <c:pt idx="98">
                  <c:v>44805</c:v>
                </c:pt>
                <c:pt idx="99">
                  <c:v>44835</c:v>
                </c:pt>
                <c:pt idx="100">
                  <c:v>44866</c:v>
                </c:pt>
                <c:pt idx="101">
                  <c:v>44896</c:v>
                </c:pt>
                <c:pt idx="102">
                  <c:v>44927</c:v>
                </c:pt>
                <c:pt idx="103">
                  <c:v>44958</c:v>
                </c:pt>
                <c:pt idx="104">
                  <c:v>44986</c:v>
                </c:pt>
                <c:pt idx="105">
                  <c:v>45017</c:v>
                </c:pt>
                <c:pt idx="106">
                  <c:v>45047</c:v>
                </c:pt>
                <c:pt idx="107">
                  <c:v>45078</c:v>
                </c:pt>
                <c:pt idx="108">
                  <c:v>45108</c:v>
                </c:pt>
                <c:pt idx="109">
                  <c:v>45139</c:v>
                </c:pt>
                <c:pt idx="110">
                  <c:v>45170</c:v>
                </c:pt>
                <c:pt idx="111">
                  <c:v>45200</c:v>
                </c:pt>
                <c:pt idx="112">
                  <c:v>45231</c:v>
                </c:pt>
                <c:pt idx="113">
                  <c:v>45261</c:v>
                </c:pt>
                <c:pt idx="114">
                  <c:v>45292</c:v>
                </c:pt>
                <c:pt idx="115">
                  <c:v>45323</c:v>
                </c:pt>
                <c:pt idx="116">
                  <c:v>45352</c:v>
                </c:pt>
                <c:pt idx="117">
                  <c:v>45383</c:v>
                </c:pt>
                <c:pt idx="118">
                  <c:v>45413</c:v>
                </c:pt>
                <c:pt idx="119">
                  <c:v>45444</c:v>
                </c:pt>
                <c:pt idx="120">
                  <c:v>45474</c:v>
                </c:pt>
              </c:numCache>
            </c:numRef>
          </c:cat>
          <c:val>
            <c:numRef>
              <c:f>Append1!$F$66:$F$186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D-4E68-A8F6-AA0054FE0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46960"/>
        <c:axId val="67967600"/>
      </c:lineChart>
      <c:scatterChart>
        <c:scatterStyle val="lineMarker"/>
        <c:varyColors val="0"/>
        <c:ser>
          <c:idx val="1"/>
          <c:order val="1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Append1!$A$2:$A$545</c:f>
              <c:numCache>
                <c:formatCode>m/d/yyyy</c:formatCode>
                <c:ptCount val="544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45392</c:v>
                </c:pt>
                <c:pt idx="515">
                  <c:v>45405</c:v>
                </c:pt>
                <c:pt idx="516">
                  <c:v>45410</c:v>
                </c:pt>
                <c:pt idx="517">
                  <c:v>45412</c:v>
                </c:pt>
                <c:pt idx="518">
                  <c:v>45413</c:v>
                </c:pt>
                <c:pt idx="519">
                  <c:v>45420</c:v>
                </c:pt>
                <c:pt idx="520">
                  <c:v>45425</c:v>
                </c:pt>
                <c:pt idx="521">
                  <c:v>45428</c:v>
                </c:pt>
                <c:pt idx="522">
                  <c:v>45428</c:v>
                </c:pt>
                <c:pt idx="523">
                  <c:v>45432</c:v>
                </c:pt>
                <c:pt idx="524">
                  <c:v>45435</c:v>
                </c:pt>
                <c:pt idx="525">
                  <c:v>45437</c:v>
                </c:pt>
                <c:pt idx="526">
                  <c:v>45439</c:v>
                </c:pt>
                <c:pt idx="527">
                  <c:v>45441</c:v>
                </c:pt>
                <c:pt idx="528">
                  <c:v>45449</c:v>
                </c:pt>
                <c:pt idx="529">
                  <c:v>45455</c:v>
                </c:pt>
                <c:pt idx="530">
                  <c:v>45457</c:v>
                </c:pt>
                <c:pt idx="531">
                  <c:v>45460</c:v>
                </c:pt>
                <c:pt idx="532">
                  <c:v>45462</c:v>
                </c:pt>
                <c:pt idx="533">
                  <c:v>45464</c:v>
                </c:pt>
                <c:pt idx="534">
                  <c:v>45467</c:v>
                </c:pt>
                <c:pt idx="535">
                  <c:v>45468</c:v>
                </c:pt>
                <c:pt idx="536">
                  <c:v>45469</c:v>
                </c:pt>
                <c:pt idx="537">
                  <c:v>45471</c:v>
                </c:pt>
                <c:pt idx="538">
                  <c:v>45472</c:v>
                </c:pt>
                <c:pt idx="539">
                  <c:v>45474</c:v>
                </c:pt>
                <c:pt idx="540">
                  <c:v>45477</c:v>
                </c:pt>
                <c:pt idx="541">
                  <c:v>45480</c:v>
                </c:pt>
                <c:pt idx="542">
                  <c:v>45495</c:v>
                </c:pt>
                <c:pt idx="543">
                  <c:v>45509</c:v>
                </c:pt>
              </c:numCache>
            </c:numRef>
          </c:xVal>
          <c:yVal>
            <c:numRef>
              <c:f>Append1!$B$2:$B$545</c:f>
              <c:numCache>
                <c:formatCode>0.00</c:formatCode>
                <c:ptCount val="544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1376.86</c:v>
                </c:pt>
                <c:pt idx="375">
                  <c:v>1376.87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1377.04</c:v>
                </c:pt>
                <c:pt idx="515">
                  <c:v>1377.14</c:v>
                </c:pt>
                <c:pt idx="516">
                  <c:v>1377.21</c:v>
                </c:pt>
                <c:pt idx="517">
                  <c:v>1377.28</c:v>
                </c:pt>
                <c:pt idx="518">
                  <c:v>1377.33</c:v>
                </c:pt>
                <c:pt idx="519">
                  <c:v>1377.34</c:v>
                </c:pt>
                <c:pt idx="520">
                  <c:v>1377.32</c:v>
                </c:pt>
                <c:pt idx="521">
                  <c:v>1377.4</c:v>
                </c:pt>
                <c:pt idx="522">
                  <c:v>1377.42</c:v>
                </c:pt>
                <c:pt idx="523">
                  <c:v>1377.44</c:v>
                </c:pt>
                <c:pt idx="524">
                  <c:v>1377.54</c:v>
                </c:pt>
                <c:pt idx="525">
                  <c:v>1377.53</c:v>
                </c:pt>
                <c:pt idx="526">
                  <c:v>1377.5</c:v>
                </c:pt>
                <c:pt idx="527">
                  <c:v>1377.51</c:v>
                </c:pt>
                <c:pt idx="528">
                  <c:v>1377.56</c:v>
                </c:pt>
                <c:pt idx="529">
                  <c:v>1377.51</c:v>
                </c:pt>
                <c:pt idx="530">
                  <c:v>1377.53</c:v>
                </c:pt>
                <c:pt idx="531">
                  <c:v>1377.52</c:v>
                </c:pt>
                <c:pt idx="532">
                  <c:v>1377.85</c:v>
                </c:pt>
                <c:pt idx="533">
                  <c:v>1377.8</c:v>
                </c:pt>
                <c:pt idx="534">
                  <c:v>1377.78</c:v>
                </c:pt>
                <c:pt idx="535">
                  <c:v>1377.79</c:v>
                </c:pt>
                <c:pt idx="536">
                  <c:v>1377.77</c:v>
                </c:pt>
                <c:pt idx="537">
                  <c:v>1377.78</c:v>
                </c:pt>
                <c:pt idx="538">
                  <c:v>1377.8</c:v>
                </c:pt>
                <c:pt idx="539">
                  <c:v>1377.79</c:v>
                </c:pt>
                <c:pt idx="540">
                  <c:v>1377.76</c:v>
                </c:pt>
                <c:pt idx="541">
                  <c:v>1377.78</c:v>
                </c:pt>
                <c:pt idx="542">
                  <c:v>1377.7</c:v>
                </c:pt>
                <c:pt idx="543">
                  <c:v>1377.6299999999999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5D-4E68-A8F6-AA0054FE0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71184"/>
        <c:axId val="1840579280"/>
      </c:scatterChart>
      <c:dateAx>
        <c:axId val="67946960"/>
        <c:scaling>
          <c:orientation val="minMax"/>
          <c:max val="45536"/>
          <c:min val="368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strRef>
              <c:f>Append1!$I$23</c:f>
              <c:strCache>
                <c:ptCount val="1"/>
                <c:pt idx="0">
                  <c:v>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7600"/>
        <c:crosses val="autoZero"/>
        <c:auto val="0"/>
        <c:lblOffset val="100"/>
        <c:baseTimeUnit val="months"/>
        <c:majorUnit val="1"/>
        <c:majorTimeUnit val="years"/>
        <c:minorUnit val="1"/>
        <c:minorTimeUnit val="months"/>
      </c:dateAx>
      <c:valAx>
        <c:axId val="67967600"/>
        <c:scaling>
          <c:orientation val="minMax"/>
          <c:max val="1378"/>
          <c:min val="1375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Append1!$I$22</c:f>
              <c:strCache>
                <c:ptCount val="1"/>
                <c:pt idx="0">
                  <c:v>Water Level (ft.)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6960"/>
        <c:crosses val="autoZero"/>
        <c:crossBetween val="between"/>
      </c:valAx>
      <c:valAx>
        <c:axId val="1840579280"/>
        <c:scaling>
          <c:orientation val="minMax"/>
          <c:max val="1378"/>
          <c:min val="1375.4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71184"/>
        <c:crosses val="max"/>
        <c:crossBetween val="midCat"/>
      </c:valAx>
      <c:valAx>
        <c:axId val="1658971184"/>
        <c:scaling>
          <c:orientation val="minMax"/>
          <c:max val="45505"/>
          <c:min val="36892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9280"/>
        <c:crosses val="max"/>
        <c:crossBetween val="midCat"/>
        <c:majorUnit val="1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139700</xdr:colOff>
      <xdr:row>38</xdr:row>
      <xdr:rowOff>82550</xdr:rowOff>
    </xdr:from>
    <xdr:to>
      <xdr:col>28</xdr:col>
      <xdr:colOff>243840</xdr:colOff>
      <xdr:row>55</xdr:row>
      <xdr:rowOff>21590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4CCD47-397B-5BA9-D07A-481402E0B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37</xdr:row>
      <xdr:rowOff>0</xdr:rowOff>
    </xdr:from>
    <xdr:to>
      <xdr:col>15</xdr:col>
      <xdr:colOff>269240</xdr:colOff>
      <xdr:row>62</xdr:row>
      <xdr:rowOff>0</xdr:rowOff>
    </xdr:to>
    <xdr:pic>
      <xdr:nvPicPr>
        <xdr:cNvPr id="3" name="Picture 2" descr="A graph with blue lines and numbers&#10;&#10;Description automatically generated">
          <a:extLst>
            <a:ext uri="{FF2B5EF4-FFF2-40B4-BE49-F238E27FC236}">
              <a16:creationId xmlns:a16="http://schemas.microsoft.com/office/drawing/2014/main" id="{62C03439-F7CA-B596-84C3-D0DF5C5D7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202680"/>
          <a:ext cx="74295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16</xdr:col>
      <xdr:colOff>602615</xdr:colOff>
      <xdr:row>18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EEB216-65C3-4942-B1A4-1F5279867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28</xdr:col>
      <xdr:colOff>71755</xdr:colOff>
      <xdr:row>18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2405B2-A355-4CB6-A835-52AEDAD3F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301625</xdr:colOff>
      <xdr:row>3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352E836-83B7-41D7-931C-475F02680E4E}"/>
            </a:ext>
          </a:extLst>
        </xdr:cNvPr>
        <xdr:cNvGrpSpPr/>
      </xdr:nvGrpSpPr>
      <xdr:grpSpPr>
        <a:xfrm>
          <a:off x="158750" y="0"/>
          <a:ext cx="2206625" cy="495300"/>
          <a:chOff x="3162301" y="274265"/>
          <a:chExt cx="2198370" cy="512657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917E5938-24DA-CCF8-7178-D96F705B5D30}"/>
              </a:ext>
            </a:extLst>
          </xdr:cNvPr>
          <xdr:cNvSpPr txBox="1"/>
        </xdr:nvSpPr>
        <xdr:spPr>
          <a:xfrm>
            <a:off x="3162301" y="274265"/>
            <a:ext cx="993792" cy="512657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6A827C0-885E-395A-7959-A4364E82E9EA}"/>
              </a:ext>
            </a:extLst>
          </xdr:cNvPr>
          <xdr:cNvSpPr txBox="1"/>
        </xdr:nvSpPr>
        <xdr:spPr>
          <a:xfrm>
            <a:off x="3864514" y="274265"/>
            <a:ext cx="1496157" cy="512657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Lake</a:t>
            </a:r>
            <a:r>
              <a:rPr lang="en-US" sz="1000" b="0" baseline="0"/>
              <a:t> Level Overview</a:t>
            </a:r>
            <a:endParaRPr lang="en-US" sz="1000" b="0"/>
          </a:p>
          <a:p>
            <a:r>
              <a:rPr lang="en-US" sz="1000" b="0"/>
              <a:t>13-July-2024</a:t>
            </a:r>
          </a:p>
        </xdr:txBody>
      </xdr:sp>
    </xdr:grpSp>
    <xdr:clientData/>
  </xdr:twoCellAnchor>
  <xdr:twoCellAnchor>
    <xdr:from>
      <xdr:col>1</xdr:col>
      <xdr:colOff>2540</xdr:colOff>
      <xdr:row>3</xdr:row>
      <xdr:rowOff>2540</xdr:rowOff>
    </xdr:from>
    <xdr:to>
      <xdr:col>13</xdr:col>
      <xdr:colOff>0</xdr:colOff>
      <xdr:row>16</xdr:row>
      <xdr:rowOff>44450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7A5ADD1-38A0-21FB-66A7-452FBA333615}"/>
            </a:ext>
          </a:extLst>
        </xdr:cNvPr>
        <xdr:cNvSpPr txBox="1"/>
      </xdr:nvSpPr>
      <xdr:spPr>
        <a:xfrm>
          <a:off x="161290" y="497840"/>
          <a:ext cx="7388860" cy="21882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r>
            <a:rPr lang="en-US" sz="1100"/>
            <a:t>Hi</a:t>
          </a:r>
          <a:r>
            <a:rPr lang="en-US" sz="1100" baseline="0"/>
            <a:t> folks,</a:t>
          </a:r>
        </a:p>
        <a:p>
          <a:endParaRPr lang="en-US" sz="1100" baseline="0"/>
        </a:p>
        <a:p>
          <a:r>
            <a:rPr lang="en-US" sz="1100" baseline="0"/>
            <a:t>I have heard people asking questions about our current lake height relative to previous years. We actually have data on this subject and I thought I would pull together a quick report.</a:t>
          </a:r>
        </a:p>
        <a:p>
          <a:endParaRPr lang="en-US" sz="1100" baseline="0"/>
        </a:p>
        <a:p>
          <a:r>
            <a:rPr lang="en-US" sz="1100" baseline="0"/>
            <a:t>I need to say a quick thanks to Brent for sending me his lake level readings before MnDNR has had time to update their website.</a:t>
          </a:r>
        </a:p>
        <a:p>
          <a:endParaRPr lang="en-US" sz="1100" baseline="0"/>
        </a:p>
        <a:p>
          <a:r>
            <a:rPr lang="en-US" sz="1100" baseline="0"/>
            <a:t>Here is the current MnDNR chart of the Eagle Lake level. The data is limited to a 10 year range and no information after 16-May-2024.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red line is the Ordinary High Water Level of 1376.4 feet above sea level.</a:t>
          </a:r>
          <a:endParaRPr lang="en-US" sz="1100" baseline="0"/>
        </a:p>
      </xdr:txBody>
    </xdr:sp>
    <xdr:clientData/>
  </xdr:twoCellAnchor>
  <xdr:twoCellAnchor editAs="oneCell">
    <xdr:from>
      <xdr:col>1</xdr:col>
      <xdr:colOff>0</xdr:colOff>
      <xdr:row>14</xdr:row>
      <xdr:rowOff>80856</xdr:rowOff>
    </xdr:from>
    <xdr:to>
      <xdr:col>13</xdr:col>
      <xdr:colOff>0</xdr:colOff>
      <xdr:row>39</xdr:row>
      <xdr:rowOff>48259</xdr:rowOff>
    </xdr:to>
    <xdr:pic>
      <xdr:nvPicPr>
        <xdr:cNvPr id="6" name="Picture 5" descr="A graph with blue lines and numbers&#10;&#10;Description automatically generated">
          <a:extLst>
            <a:ext uri="{FF2B5EF4-FFF2-40B4-BE49-F238E27FC236}">
              <a16:creationId xmlns:a16="http://schemas.microsoft.com/office/drawing/2014/main" id="{47F8ADB2-9807-EA06-77B6-C4C05611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2392256"/>
          <a:ext cx="7391400" cy="4094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</xdr:row>
      <xdr:rowOff>12700</xdr:rowOff>
    </xdr:from>
    <xdr:to>
      <xdr:col>13</xdr:col>
      <xdr:colOff>0</xdr:colOff>
      <xdr:row>42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991FE09-1B16-1890-3905-B83CC610397B}"/>
            </a:ext>
          </a:extLst>
        </xdr:cNvPr>
        <xdr:cNvSpPr txBox="1"/>
      </xdr:nvSpPr>
      <xdr:spPr>
        <a:xfrm>
          <a:off x="158750" y="6616700"/>
          <a:ext cx="7391400" cy="482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I created</a:t>
          </a:r>
          <a:r>
            <a:rPr lang="en-US" sz="1100" baseline="0"/>
            <a:t> my version of this chart with Brent's recent data that runs through 7-July-2024.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127000</xdr:colOff>
          <xdr:row>40</xdr:row>
          <xdr:rowOff>161290</xdr:rowOff>
        </xdr:from>
        <xdr:to>
          <xdr:col>12</xdr:col>
          <xdr:colOff>579120</xdr:colOff>
          <xdr:row>64</xdr:row>
          <xdr:rowOff>10584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150D42DF-B4A6-1EAC-668E-B2F2B75DEF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ppend1!$H$1:$Q$19" spid="_x0000_s210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7000" y="6765290"/>
              <a:ext cx="7395210" cy="381677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12700</xdr:colOff>
      <xdr:row>61</xdr:row>
      <xdr:rowOff>158750</xdr:rowOff>
    </xdr:from>
    <xdr:to>
      <xdr:col>13</xdr:col>
      <xdr:colOff>12700</xdr:colOff>
      <xdr:row>64</xdr:row>
      <xdr:rowOff>158750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8A0164F-1523-4C1B-9CDC-4C58FE618B52}"/>
            </a:ext>
          </a:extLst>
        </xdr:cNvPr>
        <xdr:cNvSpPr txBox="1"/>
      </xdr:nvSpPr>
      <xdr:spPr>
        <a:xfrm>
          <a:off x="171450" y="10229850"/>
          <a:ext cx="73914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As you can see,</a:t>
          </a:r>
          <a:r>
            <a:rPr lang="en-US" sz="1100" baseline="0"/>
            <a:t> the lake level is the highest we have seen in the last ten years. If I plot all the data the MnDNR has, I get the following chart. 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24372</xdr:rowOff>
        </xdr:from>
        <xdr:to>
          <xdr:col>13</xdr:col>
          <xdr:colOff>0</xdr:colOff>
          <xdr:row>88</xdr:row>
          <xdr:rowOff>81950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C816C23-A151-A3DC-AD9F-409B032D14B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ppend1!$S$1:$AB$19" spid="_x0000_s211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58750" y="11581372"/>
              <a:ext cx="7391400" cy="386503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90</xdr:row>
          <xdr:rowOff>64770</xdr:rowOff>
        </xdr:from>
        <xdr:to>
          <xdr:col>8</xdr:col>
          <xdr:colOff>579120</xdr:colOff>
          <xdr:row>97</xdr:row>
          <xdr:rowOff>123190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B38D3933-7E19-D896-C9F0-C56208B5FEC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G$4:$I$10" spid="_x0000_s211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2459990" y="15419070"/>
              <a:ext cx="2628900" cy="122301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19050</xdr:colOff>
      <xdr:row>87</xdr:row>
      <xdr:rowOff>6350</xdr:rowOff>
    </xdr:from>
    <xdr:to>
      <xdr:col>13</xdr:col>
      <xdr:colOff>19050</xdr:colOff>
      <xdr:row>91</xdr:row>
      <xdr:rowOff>6350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9C956C7-6DD0-4D43-8725-C93C65F4F960}"/>
            </a:ext>
          </a:extLst>
        </xdr:cNvPr>
        <xdr:cNvSpPr txBox="1"/>
      </xdr:nvSpPr>
      <xdr:spPr>
        <a:xfrm>
          <a:off x="177800" y="14865350"/>
          <a:ext cx="7391400" cy="660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The highest recorded</a:t>
          </a:r>
          <a:r>
            <a:rPr lang="en-US" sz="1100" baseline="0"/>
            <a:t> lake level was on 19-Jun-2024 at 1377.83 feet above sea level, which is 1.56 inches above the previous high. It has dropped about 1 inch as of today. Since 2001, the lake level has had a range (max to min) of 2.32 feet.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840741</xdr:colOff>
      <xdr:row>1</xdr:row>
      <xdr:rowOff>92655</xdr:rowOff>
    </xdr:from>
    <xdr:to>
      <xdr:col>7</xdr:col>
      <xdr:colOff>338456</xdr:colOff>
      <xdr:row>4</xdr:row>
      <xdr:rowOff>46355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90241" y="255215"/>
          <a:ext cx="2197735" cy="45027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510.42282349537" createdVersion="8" refreshedVersion="8" minRefreshableVersion="3" recordCount="543" xr:uid="{9835262D-4B6B-4D54-BFCE-A11763E0AA99}">
  <cacheSource type="worksheet">
    <worksheetSource name="Append1"/>
  </cacheSource>
  <cacheFields count="5">
    <cacheField name="Date" numFmtId="14">
      <sharedItems containsSemiMixedTypes="0" containsNonDate="0" containsDate="1" containsString="0" minDate="2001-08-22T00:00:00" maxDate="2024-07-23T00:00:00" count="534">
        <d v="2001-08-22T00:00:00"/>
        <d v="2001-08-23T00:00:00"/>
        <d v="2001-08-30T00:00:00"/>
        <d v="2001-09-06T00:00:00"/>
        <d v="2001-09-13T00:00:00"/>
        <d v="2001-09-19T00:00:00"/>
        <d v="2001-09-26T00:00:00"/>
        <d v="2001-10-03T00:00:00"/>
        <d v="2001-10-11T00:00:00"/>
        <d v="2001-10-17T00:00:00"/>
        <d v="2001-10-24T00:00:00"/>
        <d v="2001-10-31T00:00:00"/>
        <d v="2002-05-15T00:00:00"/>
        <d v="2002-05-22T00:00:00"/>
        <d v="2002-05-29T00:00:00"/>
        <d v="2002-06-05T00:00:00"/>
        <d v="2002-06-12T00:00:00"/>
        <d v="2002-06-19T00:00:00"/>
        <d v="2002-06-26T00:00:00"/>
        <d v="2002-07-03T00:00:00"/>
        <d v="2002-07-10T00:00:00"/>
        <d v="2002-07-17T00:00:00"/>
        <d v="2002-07-24T00:00:00"/>
        <d v="2002-07-31T00:00:00"/>
        <d v="2002-08-07T00:00:00"/>
        <d v="2002-08-13T00:00:00"/>
        <d v="2002-08-21T00:00:00"/>
        <d v="2002-08-28T00:00:00"/>
        <d v="2002-09-04T00:00:00"/>
        <d v="2002-09-12T00:00:00"/>
        <d v="2002-09-18T00:00:00"/>
        <d v="2002-09-25T00:00:00"/>
        <d v="2002-10-02T00:00:00"/>
        <d v="2002-10-09T00:00:00"/>
        <d v="2002-10-16T00:00:00"/>
        <d v="2002-10-23T00:00:00"/>
        <d v="2003-05-08T00:00:00"/>
        <d v="2003-05-09T00:00:00"/>
        <d v="2003-05-16T00:00:00"/>
        <d v="2003-05-23T00:00:00"/>
        <d v="2003-05-30T00:00:00"/>
        <d v="2003-06-06T00:00:00"/>
        <d v="2003-06-13T00:00:00"/>
        <d v="2003-06-20T00:00:00"/>
        <d v="2003-06-27T00:00:00"/>
        <d v="2003-07-04T00:00:00"/>
        <d v="2003-07-11T00:00:00"/>
        <d v="2003-07-18T00:00:00"/>
        <d v="2003-07-25T00:00:00"/>
        <d v="2003-08-01T00:00:00"/>
        <d v="2003-08-08T00:00:00"/>
        <d v="2003-08-15T00:00:00"/>
        <d v="2003-08-22T00:00:00"/>
        <d v="2003-08-29T00:00:00"/>
        <d v="2003-09-05T00:00:00"/>
        <d v="2003-09-12T00:00:00"/>
        <d v="2003-09-19T00:00:00"/>
        <d v="2003-09-26T00:00:00"/>
        <d v="2003-10-04T00:00:00"/>
        <d v="2004-05-05T00:00:00"/>
        <d v="2004-05-17T00:00:00"/>
        <d v="2004-05-24T00:00:00"/>
        <d v="2004-05-31T00:00:00"/>
        <d v="2004-06-07T00:00:00"/>
        <d v="2004-06-15T00:00:00"/>
        <d v="2004-06-21T00:00:00"/>
        <d v="2004-06-28T00:00:00"/>
        <d v="2004-07-05T00:00:00"/>
        <d v="2004-07-12T00:00:00"/>
        <d v="2004-07-19T00:00:00"/>
        <d v="2004-07-26T00:00:00"/>
        <d v="2004-08-02T00:00:00"/>
        <d v="2004-08-09T00:00:00"/>
        <d v="2004-08-16T00:00:00"/>
        <d v="2004-08-23T00:00:00"/>
        <d v="2004-08-30T00:00:00"/>
        <d v="2004-09-07T00:00:00"/>
        <d v="2004-09-15T00:00:00"/>
        <d v="2004-09-20T00:00:00"/>
        <d v="2004-09-27T00:00:00"/>
        <d v="2004-10-04T00:00:00"/>
        <d v="2004-10-11T00:00:00"/>
        <d v="2005-05-18T00:00:00"/>
        <d v="2005-05-27T00:00:00"/>
        <d v="2005-06-03T00:00:00"/>
        <d v="2005-06-10T00:00:00"/>
        <d v="2005-06-17T00:00:00"/>
        <d v="2005-06-24T00:00:00"/>
        <d v="2005-06-30T00:00:00"/>
        <d v="2005-07-07T00:00:00"/>
        <d v="2005-07-15T00:00:00"/>
        <d v="2005-07-22T00:00:00"/>
        <d v="2005-07-29T00:00:00"/>
        <d v="2005-08-05T00:00:00"/>
        <d v="2005-08-12T00:00:00"/>
        <d v="2005-08-19T00:00:00"/>
        <d v="2005-08-28T00:00:00"/>
        <d v="2005-09-02T00:00:00"/>
        <d v="2005-09-09T00:00:00"/>
        <d v="2005-09-16T00:00:00"/>
        <d v="2005-09-23T00:00:00"/>
        <d v="2005-09-30T00:00:00"/>
        <d v="2005-10-07T00:00:00"/>
        <d v="2005-10-14T00:00:00"/>
        <d v="2005-10-21T00:00:00"/>
        <d v="2005-10-28T00:00:00"/>
        <d v="2005-11-04T00:00:00"/>
        <d v="2005-11-11T00:00:00"/>
        <d v="2006-03-01T00:00:00"/>
        <d v="2006-05-10T00:00:00"/>
        <d v="2006-05-13T00:00:00"/>
        <d v="2006-05-20T00:00:00"/>
        <d v="2006-05-26T00:00:00"/>
        <d v="2006-06-02T00:00:00"/>
        <d v="2006-06-09T00:00:00"/>
        <d v="2006-06-16T00:00:00"/>
        <d v="2006-06-23T00:00:00"/>
        <d v="2006-06-30T00:00:00"/>
        <d v="2006-07-07T00:00:00"/>
        <d v="2006-07-14T00:00:00"/>
        <d v="2006-07-21T00:00:00"/>
        <d v="2006-07-28T00:00:00"/>
        <d v="2006-08-04T00:00:00"/>
        <d v="2006-08-11T00:00:00"/>
        <d v="2006-08-19T00:00:00"/>
        <d v="2006-08-25T00:00:00"/>
        <d v="2006-09-01T00:00:00"/>
        <d v="2006-09-08T00:00:00"/>
        <d v="2006-09-15T00:00:00"/>
        <d v="2006-09-22T00:00:00"/>
        <d v="2006-09-29T00:00:00"/>
        <d v="2006-10-05T00:00:00"/>
        <d v="2006-10-13T00:00:00"/>
        <d v="2006-10-19T00:00:00"/>
        <d v="2007-05-21T00:00:00"/>
        <d v="2007-06-01T00:00:00"/>
        <d v="2007-06-08T00:00:00"/>
        <d v="2007-06-15T00:00:00"/>
        <d v="2007-06-22T00:00:00"/>
        <d v="2007-06-29T00:00:00"/>
        <d v="2007-07-06T00:00:00"/>
        <d v="2007-07-13T00:00:00"/>
        <d v="2007-07-20T00:00:00"/>
        <d v="2007-07-27T00:00:00"/>
        <d v="2007-08-03T00:00:00"/>
        <d v="2007-08-10T00:00:00"/>
        <d v="2007-08-17T00:00:00"/>
        <d v="2007-08-24T00:00:00"/>
        <d v="2007-08-31T00:00:00"/>
        <d v="2007-09-07T00:00:00"/>
        <d v="2007-09-14T00:00:00"/>
        <d v="2007-09-21T00:00:00"/>
        <d v="2007-09-28T00:00:00"/>
        <d v="2007-10-12T00:00:00"/>
        <d v="2007-10-19T00:00:00"/>
        <d v="2007-10-26T00:00:00"/>
        <d v="2008-05-21T00:00:00"/>
        <d v="2008-05-28T00:00:00"/>
        <d v="2008-06-04T00:00:00"/>
        <d v="2008-06-11T00:00:00"/>
        <d v="2008-06-18T00:00:00"/>
        <d v="2008-06-25T00:00:00"/>
        <d v="2008-07-02T00:00:00"/>
        <d v="2008-07-09T00:00:00"/>
        <d v="2008-07-16T00:00:00"/>
        <d v="2008-07-23T00:00:00"/>
        <d v="2008-07-30T00:00:00"/>
        <d v="2008-08-06T00:00:00"/>
        <d v="2008-08-13T00:00:00"/>
        <d v="2008-08-20T00:00:00"/>
        <d v="2008-08-27T00:00:00"/>
        <d v="2008-09-03T00:00:00"/>
        <d v="2008-09-10T00:00:00"/>
        <d v="2008-09-17T00:00:00"/>
        <d v="2008-09-24T00:00:00"/>
        <d v="2008-10-01T00:00:00"/>
        <d v="2008-10-08T00:00:00"/>
        <d v="2008-10-15T00:00:00"/>
        <d v="2008-10-22T00:00:00"/>
        <d v="2008-10-29T00:00:00"/>
        <d v="2008-11-05T00:00:00"/>
        <d v="2008-11-10T00:00:00"/>
        <d v="2009-05-27T00:00:00"/>
        <d v="2009-06-01T00:00:00"/>
        <d v="2009-07-01T00:00:00"/>
        <d v="2009-07-20T00:00:00"/>
        <d v="2009-07-31T00:00:00"/>
        <d v="2009-08-04T00:00:00"/>
        <d v="2009-08-17T00:00:00"/>
        <d v="2009-08-21T00:00:00"/>
        <d v="2009-09-07T00:00:00"/>
        <d v="2009-09-15T00:00:00"/>
        <d v="2009-09-23T00:00:00"/>
        <d v="2009-09-27T00:00:00"/>
        <d v="2009-10-01T00:00:00"/>
        <d v="2009-10-08T00:00:00"/>
        <d v="2009-10-17T00:00:00"/>
        <d v="2010-05-11T00:00:00"/>
        <d v="2010-05-15T00:00:00"/>
        <d v="2010-05-19T00:00:00"/>
        <d v="2010-05-28T00:00:00"/>
        <d v="2010-06-10T00:00:00"/>
        <d v="2010-06-18T00:00:00"/>
        <d v="2010-06-29T00:00:00"/>
        <d v="2010-07-05T00:00:00"/>
        <d v="2010-07-19T00:00:00"/>
        <d v="2010-07-21T00:00:00"/>
        <d v="2010-07-28T00:00:00"/>
        <d v="2010-08-02T00:00:00"/>
        <d v="2010-08-08T00:00:00"/>
        <d v="2010-08-13T00:00:00"/>
        <d v="2010-08-23T00:00:00"/>
        <d v="2010-09-01T00:00:00"/>
        <d v="2010-09-04T00:00:00"/>
        <d v="2010-09-09T00:00:00"/>
        <d v="2010-09-20T00:00:00"/>
        <d v="2010-09-23T00:00:00"/>
        <d v="2010-10-02T00:00:00"/>
        <d v="2011-04-29T00:00:00"/>
        <d v="2011-05-25T00:00:00"/>
        <d v="2011-05-29T00:00:00"/>
        <d v="2011-06-03T00:00:00"/>
        <d v="2011-06-10T00:00:00"/>
        <d v="2011-06-16T00:00:00"/>
        <d v="2011-06-24T00:00:00"/>
        <d v="2011-06-28T00:00:00"/>
        <d v="2011-07-03T00:00:00"/>
        <d v="2011-07-08T00:00:00"/>
        <d v="2011-07-13T00:00:00"/>
        <d v="2011-07-17T00:00:00"/>
        <d v="2011-07-26T00:00:00"/>
        <d v="2011-07-29T00:00:00"/>
        <d v="2011-08-07T00:00:00"/>
        <d v="2011-08-12T00:00:00"/>
        <d v="2011-08-22T00:00:00"/>
        <d v="2011-08-29T00:00:00"/>
        <d v="2011-09-06T00:00:00"/>
        <d v="2011-09-17T00:00:00"/>
        <d v="2011-09-24T00:00:00"/>
        <d v="2012-05-01T00:00:00"/>
        <d v="2012-05-09T00:00:00"/>
        <d v="2012-05-10T00:00:00"/>
        <d v="2012-05-22T00:00:00"/>
        <d v="2012-05-28T00:00:00"/>
        <d v="2012-06-08T00:00:00"/>
        <d v="2012-06-13T00:00:00"/>
        <d v="2012-06-17T00:00:00"/>
        <d v="2012-06-21T00:00:00"/>
        <d v="2012-07-06T00:00:00"/>
        <d v="2012-07-15T00:00:00"/>
        <d v="2012-07-22T00:00:00"/>
        <d v="2012-07-26T00:00:00"/>
        <d v="2012-07-28T00:00:00"/>
        <d v="2012-08-01T00:00:00"/>
        <d v="2012-08-03T00:00:00"/>
        <d v="2012-08-06T00:00:00"/>
        <d v="2012-08-09T00:00:00"/>
        <d v="2012-08-12T00:00:00"/>
        <d v="2012-08-14T00:00:00"/>
        <d v="2012-08-24T00:00:00"/>
        <d v="2012-09-01T00:00:00"/>
        <d v="2012-09-05T00:00:00"/>
        <d v="2012-09-17T00:00:00"/>
        <d v="2012-09-26T00:00:00"/>
        <d v="2013-06-05T00:00:00"/>
        <d v="2013-06-06T00:00:00"/>
        <d v="2013-06-14T00:00:00"/>
        <d v="2013-07-04T00:00:00"/>
        <d v="2013-07-13T00:00:00"/>
        <d v="2013-07-24T00:00:00"/>
        <d v="2013-07-26T00:00:00"/>
        <d v="2013-07-29T00:00:00"/>
        <d v="2013-08-08T00:00:00"/>
        <d v="2013-08-15T00:00:00"/>
        <d v="2013-08-19T00:00:00"/>
        <d v="2013-08-25T00:00:00"/>
        <d v="2013-09-08T00:00:00"/>
        <d v="2013-09-24T00:00:00"/>
        <d v="2013-10-03T00:00:00"/>
        <d v="2013-10-07T00:00:00"/>
        <d v="2014-05-27T00:00:00"/>
        <d v="2014-06-20T00:00:00"/>
        <d v="2014-07-10T00:00:00"/>
        <d v="2014-07-15T00:00:00"/>
        <d v="2014-07-17T00:00:00"/>
        <d v="2014-07-25T00:00:00"/>
        <d v="2014-08-04T00:00:00"/>
        <d v="2014-08-09T00:00:00"/>
        <d v="2014-08-23T00:00:00"/>
        <d v="2014-09-01T00:00:00"/>
        <d v="2014-09-04T00:00:00"/>
        <d v="2014-09-11T00:00:00"/>
        <d v="2014-09-19T00:00:00"/>
        <d v="2014-09-26T00:00:00"/>
        <d v="2014-10-02T00:00:00"/>
        <d v="2015-05-18T00:00:00"/>
        <d v="2015-05-19T00:00:00"/>
        <d v="2015-05-24T00:00:00"/>
        <d v="2015-06-02T00:00:00"/>
        <d v="2015-06-17T00:00:00"/>
        <d v="2015-06-26T00:00:00"/>
        <d v="2015-07-05T00:00:00"/>
        <d v="2015-08-04T00:00:00"/>
        <d v="2015-08-10T00:00:00"/>
        <d v="2015-08-20T00:00:00"/>
        <d v="2015-09-02T00:00:00"/>
        <d v="2015-09-04T00:00:00"/>
        <d v="2015-09-06T00:00:00"/>
        <d v="2015-09-08T00:00:00"/>
        <d v="2015-09-14T00:00:00"/>
        <d v="2015-09-20T00:00:00"/>
        <d v="2015-09-27T00:00:00"/>
        <d v="2015-10-04T00:00:00"/>
        <d v="2015-10-12T00:00:00"/>
        <d v="2016-05-10T00:00:00"/>
        <d v="2016-05-18T00:00:00"/>
        <d v="2016-05-25T00:00:00"/>
        <d v="2016-05-29T00:00:00"/>
        <d v="2016-06-01T00:00:00"/>
        <d v="2016-06-04T00:00:00"/>
        <d v="2016-06-10T00:00:00"/>
        <d v="2016-06-12T00:00:00"/>
        <d v="2016-06-16T00:00:00"/>
        <d v="2016-06-19T00:00:00"/>
        <d v="2016-06-21T00:00:00"/>
        <d v="2016-06-22T00:00:00"/>
        <d v="2016-06-24T00:00:00"/>
        <d v="2016-06-28T00:00:00"/>
        <d v="2016-07-02T00:00:00"/>
        <d v="2016-07-08T00:00:00"/>
        <d v="2016-07-11T00:00:00"/>
        <d v="2016-07-14T00:00:00"/>
        <d v="2016-07-22T00:00:00"/>
        <d v="2016-08-01T00:00:00"/>
        <d v="2016-08-02T00:00:00"/>
        <d v="2016-08-05T00:00:00"/>
        <d v="2016-08-12T00:00:00"/>
        <d v="2016-08-22T00:00:00"/>
        <d v="2016-08-25T00:00:00"/>
        <d v="2016-09-01T00:00:00"/>
        <d v="2016-09-14T00:00:00"/>
        <d v="2016-09-30T00:00:00"/>
        <d v="2016-10-09T00:00:00"/>
        <d v="2016-10-18T00:00:00"/>
        <d v="2017-05-08T00:00:00"/>
        <d v="2017-05-17T00:00:00"/>
        <d v="2017-05-25T00:00:00"/>
        <d v="2017-06-02T00:00:00"/>
        <d v="2017-06-15T00:00:00"/>
        <d v="2017-06-26T00:00:00"/>
        <d v="2017-06-30T00:00:00"/>
        <d v="2017-07-02T00:00:00"/>
        <d v="2017-07-10T00:00:00"/>
        <d v="2017-07-15T00:00:00"/>
        <d v="2017-07-18T00:00:00"/>
        <d v="2017-07-21T00:00:00"/>
        <d v="2017-07-27T00:00:00"/>
        <d v="2017-07-31T00:00:00"/>
        <d v="2017-08-05T00:00:00"/>
        <d v="2017-08-10T00:00:00"/>
        <d v="2017-08-18T00:00:00"/>
        <d v="2017-08-21T00:00:00"/>
        <d v="2017-08-28T00:00:00"/>
        <d v="2017-09-07T00:00:00"/>
        <d v="2017-09-18T00:00:00"/>
        <d v="2017-09-24T00:00:00"/>
        <d v="2017-10-01T00:00:00"/>
        <d v="2017-10-12T00:00:00"/>
        <d v="2018-06-13T00:00:00"/>
        <d v="2018-06-16T00:00:00"/>
        <d v="2018-06-18T00:00:00"/>
        <d v="2018-06-23T00:00:00"/>
        <d v="2018-06-27T00:00:00"/>
        <d v="2018-07-04T00:00:00"/>
        <d v="2018-07-12T00:00:00"/>
        <d v="2018-07-31T00:00:00"/>
        <d v="2018-08-03T00:00:00"/>
        <d v="2018-08-13T00:00:00"/>
        <d v="2018-08-19T00:00:00"/>
        <d v="2018-08-28T00:00:00"/>
        <d v="2018-09-06T00:00:00"/>
        <d v="2018-09-22T00:00:00"/>
        <d v="2018-10-01T00:00:00"/>
        <d v="2018-10-13T00:00:00"/>
        <d v="2019-05-29T00:00:00"/>
        <d v="2019-06-13T00:00:00"/>
        <d v="2019-06-22T00:00:00"/>
        <d v="2019-06-28T00:00:00"/>
        <d v="2019-07-04T00:00:00"/>
        <d v="2019-07-07T00:00:00"/>
        <d v="2019-07-10T00:00:00"/>
        <d v="2019-07-20T00:00:00"/>
        <d v="2019-07-24T00:00:00"/>
        <d v="2019-07-31T00:00:00"/>
        <d v="2019-08-06T00:00:00"/>
        <d v="2019-08-15T00:00:00"/>
        <d v="2019-08-21T00:00:00"/>
        <d v="2019-08-30T00:00:00"/>
        <d v="2019-09-06T00:00:00"/>
        <d v="2019-09-14T00:00:00"/>
        <d v="2019-09-23T00:00:00"/>
        <d v="2019-10-03T00:00:00"/>
        <d v="2019-10-08T00:00:00"/>
        <d v="2019-10-11T00:00:00"/>
        <d v="2019-10-17T00:00:00"/>
        <d v="2019-10-20T00:00:00"/>
        <d v="2019-10-25T00:00:00"/>
        <d v="2020-05-04T00:00:00"/>
        <d v="2020-05-12T00:00:00"/>
        <d v="2020-05-26T00:00:00"/>
        <d v="2020-06-07T00:00:00"/>
        <d v="2020-06-11T00:00:00"/>
        <d v="2020-06-22T00:00:00"/>
        <d v="2020-06-28T00:00:00"/>
        <d v="2020-07-04T00:00:00"/>
        <d v="2020-07-12T00:00:00"/>
        <d v="2020-07-15T00:00:00"/>
        <d v="2020-07-22T00:00:00"/>
        <d v="2020-07-28T00:00:00"/>
        <d v="2020-08-02T00:00:00"/>
        <d v="2020-08-09T00:00:00"/>
        <d v="2020-08-15T00:00:00"/>
        <d v="2020-08-29T00:00:00"/>
        <d v="2020-09-04T00:00:00"/>
        <d v="2020-09-09T00:00:00"/>
        <d v="2020-09-15T00:00:00"/>
        <d v="2020-10-08T00:00:00"/>
        <d v="2020-10-11T00:00:00"/>
        <d v="2021-05-20T00:00:00"/>
        <d v="2021-05-29T00:00:00"/>
        <d v="2021-05-31T00:00:00"/>
        <d v="2021-06-04T00:00:00"/>
        <d v="2021-06-09T00:00:00"/>
        <d v="2021-06-15T00:00:00"/>
        <d v="2021-06-22T00:00:00"/>
        <d v="2021-06-26T00:00:00"/>
        <d v="2021-07-03T00:00:00"/>
        <d v="2021-07-09T00:00:00"/>
        <d v="2021-07-14T00:00:00"/>
        <d v="2021-07-21T00:00:00"/>
        <d v="2021-07-27T00:00:00"/>
        <d v="2021-07-30T00:00:00"/>
        <d v="2021-08-01T00:00:00"/>
        <d v="2021-08-10T00:00:00"/>
        <d v="2021-08-14T00:00:00"/>
        <d v="2021-08-18T00:00:00"/>
        <d v="2021-08-24T00:00:00"/>
        <d v="2021-08-30T00:00:00"/>
        <d v="2021-09-06T00:00:00"/>
        <d v="2021-09-15T00:00:00"/>
        <d v="2021-09-22T00:00:00"/>
        <d v="2021-10-03T00:00:00"/>
        <d v="2021-10-09T00:00:00"/>
        <d v="2021-10-13T00:00:00"/>
        <d v="2022-06-08T00:00:00"/>
        <d v="2023-05-20T00:00:00"/>
        <d v="2023-05-22T00:00:00"/>
        <d v="2023-05-24T00:00:00"/>
        <d v="2023-05-27T00:00:00"/>
        <d v="2023-05-29T00:00:00"/>
        <d v="2023-05-31T00:00:00"/>
        <d v="2023-06-01T00:00:00"/>
        <d v="2023-06-04T00:00:00"/>
        <d v="2023-06-07T00:00:00"/>
        <d v="2023-06-10T00:00:00"/>
        <d v="2023-06-12T00:00:00"/>
        <d v="2023-06-15T00:00:00"/>
        <d v="2023-06-17T00:00:00"/>
        <d v="2023-06-23T00:00:00"/>
        <d v="2023-06-24T00:00:00"/>
        <d v="2023-06-26T00:00:00"/>
        <d v="2023-06-28T00:00:00"/>
        <d v="2023-07-05T00:00:00"/>
        <d v="2023-07-07T00:00:00"/>
        <d v="2023-07-10T00:00:00"/>
        <d v="2023-07-12T00:00:00"/>
        <d v="2023-07-14T00:00:00"/>
        <d v="2023-07-17T00:00:00"/>
        <d v="2023-07-19T00:00:00"/>
        <d v="2023-07-23T00:00:00"/>
        <d v="2023-07-28T00:00:00"/>
        <d v="2023-08-02T00:00:00"/>
        <d v="2023-08-09T00:00:00"/>
        <d v="2023-08-11T00:00:00"/>
        <d v="2023-08-14T00:00:00"/>
        <d v="2023-08-16T00:00:00"/>
        <d v="2023-08-18T00:00:00"/>
        <d v="2023-08-21T00:00:00"/>
        <d v="2023-08-30T00:00:00"/>
        <d v="2023-09-04T00:00:00"/>
        <d v="2023-09-06T00:00:00"/>
        <d v="2023-09-08T00:00:00"/>
        <d v="2023-09-11T00:00:00"/>
        <d v="2023-09-13T00:00:00"/>
        <d v="2023-09-20T00:00:00"/>
        <d v="2023-09-25T00:00:00"/>
        <d v="2023-09-27T00:00:00"/>
        <d v="2023-09-29T00:00:00"/>
        <d v="2023-10-02T00:00:00"/>
        <d v="2023-10-04T00:00:00"/>
        <d v="2023-10-09T00:00:00"/>
        <d v="2023-10-11T00:00:00"/>
        <d v="2023-10-16T00:00:00"/>
        <d v="2023-10-25T00:00:00"/>
        <d v="2023-11-08T00:00:00"/>
        <d v="2024-04-10T00:00:00"/>
        <d v="2024-04-23T00:00:00"/>
        <d v="2024-04-28T00:00:00"/>
        <d v="2024-04-30T00:00:00"/>
        <d v="2024-05-01T00:00:00"/>
        <d v="2024-05-08T00:00:00"/>
        <d v="2024-05-13T00:00:00"/>
        <d v="2024-05-16T00:00:00"/>
        <d v="2024-05-20T00:00:00"/>
        <d v="2024-05-23T00:00:00"/>
        <d v="2024-05-25T00:00:00"/>
        <d v="2024-05-27T00:00:00"/>
        <d v="2024-05-29T00:00:00"/>
        <d v="2024-06-06T00:00:00"/>
        <d v="2024-06-12T00:00:00"/>
        <d v="2024-06-14T00:00:00"/>
        <d v="2024-06-17T00:00:00"/>
        <d v="2024-06-19T00:00:00"/>
        <d v="2024-06-21T00:00:00"/>
        <d v="2024-06-24T00:00:00"/>
        <d v="2024-06-25T00:00:00"/>
        <d v="2024-06-26T00:00:00"/>
        <d v="2024-06-28T00:00:00"/>
        <d v="2024-06-29T00:00:00"/>
        <d v="2024-07-01T00:00:00"/>
        <d v="2024-07-04T00:00:00"/>
        <d v="2024-07-07T00:00:00"/>
        <d v="2024-07-22T00:00:00"/>
        <d v="2024-07-06T00:00:00" u="1"/>
      </sharedItems>
      <fieldGroup par="4"/>
    </cacheField>
    <cacheField name="Sealevel" numFmtId="2">
      <sharedItems containsSemiMixedTypes="0" containsString="0" containsNumber="1" minValue="1375.51" maxValue="1377.85"/>
    </cacheField>
    <cacheField name="Months (Date)" numFmtId="0" databaseField="0">
      <fieldGroup base="0">
        <rangePr groupBy="months" startDate="2001-08-22T00:00:00" endDate="2024-07-23T00:00:00"/>
        <groupItems count="14">
          <s v="&lt;8/22/20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23/2024"/>
        </groupItems>
      </fieldGroup>
    </cacheField>
    <cacheField name="Quarters (Date)" numFmtId="0" databaseField="0">
      <fieldGroup base="0">
        <rangePr groupBy="quarters" startDate="2001-08-22T00:00:00" endDate="2024-07-23T00:00:00"/>
        <groupItems count="6">
          <s v="&lt;8/22/2001"/>
          <s v="Qtr1"/>
          <s v="Qtr2"/>
          <s v="Qtr3"/>
          <s v="Qtr4"/>
          <s v="&gt;7/23/2024"/>
        </groupItems>
      </fieldGroup>
    </cacheField>
    <cacheField name="Years (Date)" numFmtId="0" databaseField="0">
      <fieldGroup base="0">
        <rangePr groupBy="years" startDate="2001-08-22T00:00:00" endDate="2024-07-23T00:00:00"/>
        <groupItems count="26">
          <s v="&lt;8/22/2001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7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510.42282372685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3">
  <r>
    <x v="0"/>
    <n v="1376.14"/>
  </r>
  <r>
    <x v="1"/>
    <n v="1376.13"/>
  </r>
  <r>
    <x v="2"/>
    <n v="1376.08"/>
  </r>
  <r>
    <x v="3"/>
    <n v="1376.03"/>
  </r>
  <r>
    <x v="4"/>
    <n v="1376.06"/>
  </r>
  <r>
    <x v="5"/>
    <n v="1376.06"/>
  </r>
  <r>
    <x v="6"/>
    <n v="1376.08"/>
  </r>
  <r>
    <x v="7"/>
    <n v="1376.04"/>
  </r>
  <r>
    <x v="8"/>
    <n v="1376.24"/>
  </r>
  <r>
    <x v="9"/>
    <n v="1376.32"/>
  </r>
  <r>
    <x v="10"/>
    <n v="1376.34"/>
  </r>
  <r>
    <x v="11"/>
    <n v="1376.48"/>
  </r>
  <r>
    <x v="12"/>
    <n v="1376.55"/>
  </r>
  <r>
    <x v="13"/>
    <n v="1376.53"/>
  </r>
  <r>
    <x v="14"/>
    <n v="1376.55"/>
  </r>
  <r>
    <x v="15"/>
    <n v="1376.55"/>
  </r>
  <r>
    <x v="16"/>
    <n v="1376.61"/>
  </r>
  <r>
    <x v="17"/>
    <n v="1376.63"/>
  </r>
  <r>
    <x v="18"/>
    <n v="1377.15"/>
  </r>
  <r>
    <x v="19"/>
    <n v="1376.89"/>
  </r>
  <r>
    <x v="20"/>
    <n v="1377.09"/>
  </r>
  <r>
    <x v="21"/>
    <n v="1376.94"/>
  </r>
  <r>
    <x v="22"/>
    <n v="1376.88"/>
  </r>
  <r>
    <x v="23"/>
    <n v="1377.08"/>
  </r>
  <r>
    <x v="24"/>
    <n v="1376.98"/>
  </r>
  <r>
    <x v="25"/>
    <n v="1376.99"/>
  </r>
  <r>
    <x v="26"/>
    <n v="1377.04"/>
  </r>
  <r>
    <x v="27"/>
    <n v="1377"/>
  </r>
  <r>
    <x v="28"/>
    <n v="1377.03"/>
  </r>
  <r>
    <x v="29"/>
    <n v="1376.97"/>
  </r>
  <r>
    <x v="30"/>
    <n v="1376.91"/>
  </r>
  <r>
    <x v="31"/>
    <n v="1376.85"/>
  </r>
  <r>
    <x v="32"/>
    <n v="1376.81"/>
  </r>
  <r>
    <x v="33"/>
    <n v="1376.89"/>
  </r>
  <r>
    <x v="34"/>
    <n v="1377.01"/>
  </r>
  <r>
    <x v="35"/>
    <n v="1377.02"/>
  </r>
  <r>
    <x v="36"/>
    <n v="1376.55"/>
  </r>
  <r>
    <x v="37"/>
    <n v="1376.61"/>
  </r>
  <r>
    <x v="38"/>
    <n v="1376.57"/>
  </r>
  <r>
    <x v="39"/>
    <n v="1376.73"/>
  </r>
  <r>
    <x v="40"/>
    <n v="1376.81"/>
  </r>
  <r>
    <x v="41"/>
    <n v="1376.75"/>
  </r>
  <r>
    <x v="42"/>
    <n v="1376.83"/>
  </r>
  <r>
    <x v="43"/>
    <n v="1376.79"/>
  </r>
  <r>
    <x v="44"/>
    <n v="1376.91"/>
  </r>
  <r>
    <x v="45"/>
    <n v="1376.83"/>
  </r>
  <r>
    <x v="46"/>
    <n v="1376.65"/>
  </r>
  <r>
    <x v="47"/>
    <n v="1376.53"/>
  </r>
  <r>
    <x v="48"/>
    <n v="1376.41"/>
  </r>
  <r>
    <x v="49"/>
    <n v="1376.41"/>
  </r>
  <r>
    <x v="50"/>
    <n v="1376.39"/>
  </r>
  <r>
    <x v="51"/>
    <n v="1376.37"/>
  </r>
  <r>
    <x v="52"/>
    <n v="1376.39"/>
  </r>
  <r>
    <x v="53"/>
    <n v="1376.35"/>
  </r>
  <r>
    <x v="54"/>
    <n v="1376.31"/>
  </r>
  <r>
    <x v="55"/>
    <n v="1376.35"/>
  </r>
  <r>
    <x v="56"/>
    <n v="1376.33"/>
  </r>
  <r>
    <x v="57"/>
    <n v="1376.31"/>
  </r>
  <r>
    <x v="58"/>
    <n v="1376.27"/>
  </r>
  <r>
    <x v="59"/>
    <n v="1376.53"/>
  </r>
  <r>
    <x v="60"/>
    <n v="1376.56"/>
  </r>
  <r>
    <x v="61"/>
    <n v="1376.64"/>
  </r>
  <r>
    <x v="62"/>
    <n v="1376.86"/>
  </r>
  <r>
    <x v="63"/>
    <n v="1376.9"/>
  </r>
  <r>
    <x v="64"/>
    <n v="1376.84"/>
  </r>
  <r>
    <x v="65"/>
    <n v="1376.82"/>
  </r>
  <r>
    <x v="66"/>
    <n v="1376.8"/>
  </r>
  <r>
    <x v="67"/>
    <n v="1376.8"/>
  </r>
  <r>
    <x v="68"/>
    <n v="1377.1"/>
  </r>
  <r>
    <x v="69"/>
    <n v="1377.04"/>
  </r>
  <r>
    <x v="70"/>
    <n v="1376.96"/>
  </r>
  <r>
    <x v="71"/>
    <n v="1377.08"/>
  </r>
  <r>
    <x v="72"/>
    <n v="1377.12"/>
  </r>
  <r>
    <x v="73"/>
    <n v="1377.1"/>
  </r>
  <r>
    <x v="74"/>
    <n v="1377.02"/>
  </r>
  <r>
    <x v="75"/>
    <n v="1377.02"/>
  </r>
  <r>
    <x v="76"/>
    <n v="1377.36"/>
  </r>
  <r>
    <x v="77"/>
    <n v="1377.44"/>
  </r>
  <r>
    <x v="78"/>
    <n v="1377.42"/>
  </r>
  <r>
    <x v="79"/>
    <n v="1377.32"/>
  </r>
  <r>
    <x v="80"/>
    <n v="1377.26"/>
  </r>
  <r>
    <x v="81"/>
    <n v="1377.22"/>
  </r>
  <r>
    <x v="82"/>
    <n v="1376.87"/>
  </r>
  <r>
    <x v="83"/>
    <n v="1377.09"/>
  </r>
  <r>
    <x v="84"/>
    <n v="1376.95"/>
  </r>
  <r>
    <x v="85"/>
    <n v="1376.99"/>
  </r>
  <r>
    <x v="86"/>
    <n v="1377"/>
  </r>
  <r>
    <x v="87"/>
    <n v="1376.83"/>
  </r>
  <r>
    <x v="88"/>
    <n v="1376.91"/>
  </r>
  <r>
    <x v="89"/>
    <n v="1376.81"/>
  </r>
  <r>
    <x v="90"/>
    <n v="1376.89"/>
  </r>
  <r>
    <x v="91"/>
    <n v="1376.87"/>
  </r>
  <r>
    <x v="92"/>
    <n v="1376.84"/>
  </r>
  <r>
    <x v="93"/>
    <n v="1376.79"/>
  </r>
  <r>
    <x v="94"/>
    <n v="1376.73"/>
  </r>
  <r>
    <x v="95"/>
    <n v="1376.79"/>
  </r>
  <r>
    <x v="96"/>
    <n v="1376.73"/>
  </r>
  <r>
    <x v="97"/>
    <n v="1376.69"/>
  </r>
  <r>
    <x v="98"/>
    <n v="1376.66"/>
  </r>
  <r>
    <x v="99"/>
    <n v="1376.67"/>
  </r>
  <r>
    <x v="100"/>
    <n v="1376.71"/>
  </r>
  <r>
    <x v="101"/>
    <n v="1376.68"/>
  </r>
  <r>
    <x v="102"/>
    <n v="1376.89"/>
  </r>
  <r>
    <x v="103"/>
    <n v="1376.91"/>
  </r>
  <r>
    <x v="104"/>
    <n v="1376.99"/>
  </r>
  <r>
    <x v="105"/>
    <n v="1376.97"/>
  </r>
  <r>
    <x v="106"/>
    <n v="1377.08"/>
  </r>
  <r>
    <x v="107"/>
    <n v="1377.07"/>
  </r>
  <r>
    <x v="108"/>
    <n v="1376.25"/>
  </r>
  <r>
    <x v="109"/>
    <n v="1377.19"/>
  </r>
  <r>
    <x v="110"/>
    <n v="1377.23"/>
  </r>
  <r>
    <x v="111"/>
    <n v="1377.13"/>
  </r>
  <r>
    <x v="112"/>
    <n v="1377.13"/>
  </r>
  <r>
    <x v="113"/>
    <n v="1376.65"/>
  </r>
  <r>
    <x v="114"/>
    <n v="1376.31"/>
  </r>
  <r>
    <x v="115"/>
    <n v="1376.09"/>
  </r>
  <r>
    <x v="116"/>
    <n v="1376"/>
  </r>
  <r>
    <x v="117"/>
    <n v="1376.09"/>
  </r>
  <r>
    <x v="118"/>
    <n v="1375.99"/>
  </r>
  <r>
    <x v="119"/>
    <n v="1375.95"/>
  </r>
  <r>
    <x v="120"/>
    <n v="1375.89"/>
  </r>
  <r>
    <x v="121"/>
    <n v="1375.85"/>
  </r>
  <r>
    <x v="122"/>
    <n v="1375.8"/>
  </r>
  <r>
    <x v="123"/>
    <n v="1375.72"/>
  </r>
  <r>
    <x v="124"/>
    <n v="1375.74"/>
  </r>
  <r>
    <x v="125"/>
    <n v="1375.66"/>
  </r>
  <r>
    <x v="126"/>
    <n v="1375.63"/>
  </r>
  <r>
    <x v="127"/>
    <n v="1375.6"/>
  </r>
  <r>
    <x v="128"/>
    <n v="1375.51"/>
  </r>
  <r>
    <x v="129"/>
    <n v="1375.57"/>
  </r>
  <r>
    <x v="130"/>
    <n v="1375.57"/>
  </r>
  <r>
    <x v="131"/>
    <n v="1375.6"/>
  </r>
  <r>
    <x v="132"/>
    <n v="1375.63"/>
  </r>
  <r>
    <x v="133"/>
    <n v="1375.64"/>
  </r>
  <r>
    <x v="134"/>
    <n v="1376.47"/>
  </r>
  <r>
    <x v="135"/>
    <n v="1376.64"/>
  </r>
  <r>
    <x v="136"/>
    <n v="1376.72"/>
  </r>
  <r>
    <x v="137"/>
    <n v="1376.63"/>
  </r>
  <r>
    <x v="138"/>
    <n v="1376.57"/>
  </r>
  <r>
    <x v="139"/>
    <n v="1376.49"/>
  </r>
  <r>
    <x v="140"/>
    <n v="1376.53"/>
  </r>
  <r>
    <x v="141"/>
    <n v="1376.5"/>
  </r>
  <r>
    <x v="142"/>
    <n v="1376.43"/>
  </r>
  <r>
    <x v="143"/>
    <n v="1376.41"/>
  </r>
  <r>
    <x v="144"/>
    <n v="1376.27"/>
  </r>
  <r>
    <x v="145"/>
    <n v="1376.26"/>
  </r>
  <r>
    <x v="146"/>
    <n v="1376.11"/>
  </r>
  <r>
    <x v="147"/>
    <n v="1376.09"/>
  </r>
  <r>
    <x v="148"/>
    <n v="1376.07"/>
  </r>
  <r>
    <x v="149"/>
    <n v="1376.29"/>
  </r>
  <r>
    <x v="150"/>
    <n v="1376.19"/>
  </r>
  <r>
    <x v="151"/>
    <n v="1376.65"/>
  </r>
  <r>
    <x v="152"/>
    <n v="1376.69"/>
  </r>
  <r>
    <x v="153"/>
    <n v="1376.82"/>
  </r>
  <r>
    <x v="154"/>
    <n v="1376.87"/>
  </r>
  <r>
    <x v="155"/>
    <n v="1377.01"/>
  </r>
  <r>
    <x v="156"/>
    <n v="1376.69"/>
  </r>
  <r>
    <x v="157"/>
    <n v="1376.55"/>
  </r>
  <r>
    <x v="157"/>
    <n v="1376.55"/>
  </r>
  <r>
    <x v="158"/>
    <n v="1376.61"/>
  </r>
  <r>
    <x v="159"/>
    <n v="1376.63"/>
  </r>
  <r>
    <x v="160"/>
    <n v="1376.59"/>
  </r>
  <r>
    <x v="161"/>
    <n v="1376.51"/>
  </r>
  <r>
    <x v="162"/>
    <n v="1376.51"/>
  </r>
  <r>
    <x v="163"/>
    <n v="1376.41"/>
  </r>
  <r>
    <x v="164"/>
    <n v="1376.53"/>
  </r>
  <r>
    <x v="165"/>
    <n v="1376.57"/>
  </r>
  <r>
    <x v="166"/>
    <n v="1376.67"/>
  </r>
  <r>
    <x v="167"/>
    <n v="1376.59"/>
  </r>
  <r>
    <x v="168"/>
    <n v="1376.53"/>
  </r>
  <r>
    <x v="169"/>
    <n v="1376.45"/>
  </r>
  <r>
    <x v="170"/>
    <n v="1376.37"/>
  </r>
  <r>
    <x v="171"/>
    <n v="1376.33"/>
  </r>
  <r>
    <x v="172"/>
    <n v="1376.31"/>
  </r>
  <r>
    <x v="173"/>
    <n v="1376.33"/>
  </r>
  <r>
    <x v="174"/>
    <n v="1376.37"/>
  </r>
  <r>
    <x v="175"/>
    <n v="1376.33"/>
  </r>
  <r>
    <x v="176"/>
    <n v="1376.33"/>
  </r>
  <r>
    <x v="177"/>
    <n v="1376.51"/>
  </r>
  <r>
    <x v="178"/>
    <n v="1376.49"/>
  </r>
  <r>
    <x v="179"/>
    <n v="1376.55"/>
  </r>
  <r>
    <x v="180"/>
    <n v="1376.59"/>
  </r>
  <r>
    <x v="181"/>
    <n v="1376.65"/>
  </r>
  <r>
    <x v="182"/>
    <n v="1376.39"/>
  </r>
  <r>
    <x v="182"/>
    <n v="1376.39"/>
  </r>
  <r>
    <x v="183"/>
    <n v="1376.26"/>
  </r>
  <r>
    <x v="184"/>
    <n v="1376.06"/>
  </r>
  <r>
    <x v="185"/>
    <n v="1376.05"/>
  </r>
  <r>
    <x v="186"/>
    <n v="1376.16"/>
  </r>
  <r>
    <x v="187"/>
    <n v="1376.24"/>
  </r>
  <r>
    <x v="188"/>
    <n v="1376.41"/>
  </r>
  <r>
    <x v="189"/>
    <n v="1376.45"/>
  </r>
  <r>
    <x v="190"/>
    <n v="1376.36"/>
  </r>
  <r>
    <x v="191"/>
    <n v="1376.36"/>
  </r>
  <r>
    <x v="192"/>
    <n v="1376.32"/>
  </r>
  <r>
    <x v="193"/>
    <n v="1376.28"/>
  </r>
  <r>
    <x v="194"/>
    <n v="1376.24"/>
  </r>
  <r>
    <x v="195"/>
    <n v="1376.24"/>
  </r>
  <r>
    <x v="196"/>
    <n v="1376.24"/>
  </r>
  <r>
    <x v="197"/>
    <n v="1376.41"/>
  </r>
  <r>
    <x v="198"/>
    <n v="1376.5"/>
  </r>
  <r>
    <x v="199"/>
    <n v="1376.49"/>
  </r>
  <r>
    <x v="200"/>
    <n v="1376.45"/>
  </r>
  <r>
    <x v="201"/>
    <n v="1376.55"/>
  </r>
  <r>
    <x v="202"/>
    <n v="1376.68"/>
  </r>
  <r>
    <x v="203"/>
    <n v="1376.78"/>
  </r>
  <r>
    <x v="204"/>
    <n v="1376.87"/>
  </r>
  <r>
    <x v="205"/>
    <n v="1376.83"/>
  </r>
  <r>
    <x v="206"/>
    <n v="1376.85"/>
  </r>
  <r>
    <x v="207"/>
    <n v="1376.85"/>
  </r>
  <r>
    <x v="208"/>
    <n v="1377.11"/>
  </r>
  <r>
    <x v="209"/>
    <n v="1377.09"/>
  </r>
  <r>
    <x v="210"/>
    <n v="1377.13"/>
  </r>
  <r>
    <x v="211"/>
    <n v="1377.15"/>
  </r>
  <r>
    <x v="212"/>
    <n v="1377.15"/>
  </r>
  <r>
    <x v="213"/>
    <n v="1377.13"/>
  </r>
  <r>
    <x v="214"/>
    <n v="1377.21"/>
  </r>
  <r>
    <x v="215"/>
    <n v="1377.23"/>
  </r>
  <r>
    <x v="216"/>
    <n v="1377.37"/>
  </r>
  <r>
    <x v="217"/>
    <n v="1377.33"/>
  </r>
  <r>
    <x v="218"/>
    <n v="1377.13"/>
  </r>
  <r>
    <x v="219"/>
    <n v="1376.97"/>
  </r>
  <r>
    <x v="219"/>
    <n v="1376.97"/>
  </r>
  <r>
    <x v="219"/>
    <n v="1376.93"/>
  </r>
  <r>
    <x v="220"/>
    <n v="1376.87"/>
  </r>
  <r>
    <x v="221"/>
    <n v="1376.83"/>
  </r>
  <r>
    <x v="222"/>
    <n v="1376.75"/>
  </r>
  <r>
    <x v="223"/>
    <n v="1376.7"/>
  </r>
  <r>
    <x v="224"/>
    <n v="1376.91"/>
  </r>
  <r>
    <x v="225"/>
    <n v="1377.53"/>
  </r>
  <r>
    <x v="226"/>
    <n v="1377.31"/>
  </r>
  <r>
    <x v="227"/>
    <n v="1377.09"/>
  </r>
  <r>
    <x v="228"/>
    <n v="1376.91"/>
  </r>
  <r>
    <x v="229"/>
    <n v="1376.83"/>
  </r>
  <r>
    <x v="230"/>
    <n v="1376.89"/>
  </r>
  <r>
    <x v="231"/>
    <n v="1376.89"/>
  </r>
  <r>
    <x v="232"/>
    <n v="1377.25"/>
  </r>
  <r>
    <x v="233"/>
    <n v="1377.31"/>
  </r>
  <r>
    <x v="234"/>
    <n v="1377.33"/>
  </r>
  <r>
    <x v="235"/>
    <n v="1377.2"/>
  </r>
  <r>
    <x v="236"/>
    <n v="1377.11"/>
  </r>
  <r>
    <x v="237"/>
    <n v="1377.03"/>
  </r>
  <r>
    <x v="238"/>
    <n v="1377.09"/>
  </r>
  <r>
    <x v="239"/>
    <n v="1376.82"/>
  </r>
  <r>
    <x v="239"/>
    <n v="1376.82"/>
  </r>
  <r>
    <x v="240"/>
    <n v="1376.9"/>
  </r>
  <r>
    <x v="241"/>
    <n v="1376.88"/>
  </r>
  <r>
    <x v="242"/>
    <n v="1376.97"/>
  </r>
  <r>
    <x v="243"/>
    <n v="1377.26"/>
  </r>
  <r>
    <x v="244"/>
    <n v="1377.3"/>
  </r>
  <r>
    <x v="245"/>
    <n v="1377.4"/>
  </r>
  <r>
    <x v="246"/>
    <n v="1377.48"/>
  </r>
  <r>
    <x v="247"/>
    <n v="1377.6"/>
  </r>
  <r>
    <x v="248"/>
    <n v="1377.7"/>
  </r>
  <r>
    <x v="249"/>
    <n v="1377.6"/>
  </r>
  <r>
    <x v="250"/>
    <n v="1377.5"/>
  </r>
  <r>
    <x v="251"/>
    <n v="1377.4"/>
  </r>
  <r>
    <x v="252"/>
    <n v="1377.3"/>
  </r>
  <r>
    <x v="253"/>
    <n v="1377.2"/>
  </r>
  <r>
    <x v="254"/>
    <n v="1377.12"/>
  </r>
  <r>
    <x v="255"/>
    <n v="1377.07"/>
  </r>
  <r>
    <x v="256"/>
    <n v="1377"/>
  </r>
  <r>
    <x v="257"/>
    <n v="1376.94"/>
  </r>
  <r>
    <x v="258"/>
    <n v="1376.88"/>
  </r>
  <r>
    <x v="259"/>
    <n v="1376.8"/>
  </r>
  <r>
    <x v="260"/>
    <n v="1376.74"/>
  </r>
  <r>
    <x v="261"/>
    <n v="1376.68"/>
  </r>
  <r>
    <x v="262"/>
    <n v="1376.56"/>
  </r>
  <r>
    <x v="263"/>
    <n v="1376.5"/>
  </r>
  <r>
    <x v="264"/>
    <n v="1377.1"/>
  </r>
  <r>
    <x v="265"/>
    <n v="1377.3"/>
  </r>
  <r>
    <x v="266"/>
    <n v="1377.2"/>
  </r>
  <r>
    <x v="267"/>
    <n v="1377.25"/>
  </r>
  <r>
    <x v="268"/>
    <n v="1377.3"/>
  </r>
  <r>
    <x v="269"/>
    <n v="1377.3"/>
  </r>
  <r>
    <x v="270"/>
    <n v="1377.25"/>
  </r>
  <r>
    <x v="271"/>
    <n v="1377.2"/>
  </r>
  <r>
    <x v="272"/>
    <n v="1377.18"/>
  </r>
  <r>
    <x v="273"/>
    <n v="1377.16"/>
  </r>
  <r>
    <x v="274"/>
    <n v="1377.1"/>
  </r>
  <r>
    <x v="275"/>
    <n v="1377.06"/>
  </r>
  <r>
    <x v="276"/>
    <n v="1377"/>
  </r>
  <r>
    <x v="277"/>
    <n v="1376.98"/>
  </r>
  <r>
    <x v="278"/>
    <n v="1376.98"/>
  </r>
  <r>
    <x v="279"/>
    <n v="1377.1"/>
  </r>
  <r>
    <x v="280"/>
    <n v="1377.03"/>
  </r>
  <r>
    <x v="280"/>
    <n v="1377.03"/>
  </r>
  <r>
    <x v="281"/>
    <n v="1377.27"/>
  </r>
  <r>
    <x v="282"/>
    <n v="1377.21"/>
  </r>
  <r>
    <x v="283"/>
    <n v="1377.16"/>
  </r>
  <r>
    <x v="284"/>
    <n v="1377.11"/>
  </r>
  <r>
    <x v="285"/>
    <n v="1377.07"/>
  </r>
  <r>
    <x v="286"/>
    <n v="1377.01"/>
  </r>
  <r>
    <x v="287"/>
    <n v="1376.89"/>
  </r>
  <r>
    <x v="288"/>
    <n v="1376.81"/>
  </r>
  <r>
    <x v="289"/>
    <n v="1376.88"/>
  </r>
  <r>
    <x v="290"/>
    <n v="1377.01"/>
  </r>
  <r>
    <x v="291"/>
    <n v="1377.01"/>
  </r>
  <r>
    <x v="292"/>
    <n v="1377.06"/>
  </r>
  <r>
    <x v="293"/>
    <n v="1377.09"/>
  </r>
  <r>
    <x v="294"/>
    <n v="1377.08"/>
  </r>
  <r>
    <x v="295"/>
    <n v="1377.52"/>
  </r>
  <r>
    <x v="296"/>
    <n v="1377.46"/>
  </r>
  <r>
    <x v="297"/>
    <n v="1377.36"/>
  </r>
  <r>
    <x v="298"/>
    <n v="1377.32"/>
  </r>
  <r>
    <x v="299"/>
    <n v="1377.28"/>
  </r>
  <r>
    <x v="300"/>
    <n v="1377.56"/>
  </r>
  <r>
    <x v="301"/>
    <n v="1377.62"/>
  </r>
  <r>
    <x v="302"/>
    <n v="1377.48"/>
  </r>
  <r>
    <x v="303"/>
    <n v="1377.44"/>
  </r>
  <r>
    <x v="304"/>
    <n v="1377.46"/>
  </r>
  <r>
    <x v="305"/>
    <n v="1377.46"/>
  </r>
  <r>
    <x v="306"/>
    <n v="1377.56"/>
  </r>
  <r>
    <x v="307"/>
    <n v="1377.64"/>
  </r>
  <r>
    <x v="308"/>
    <n v="1377.66"/>
  </r>
  <r>
    <x v="309"/>
    <n v="1377.62"/>
  </r>
  <r>
    <x v="310"/>
    <n v="1377.62"/>
  </r>
  <r>
    <x v="311"/>
    <n v="1377.66"/>
  </r>
  <r>
    <x v="312"/>
    <n v="1377.6"/>
  </r>
  <r>
    <x v="313"/>
    <n v="1377.66"/>
  </r>
  <r>
    <x v="314"/>
    <n v="1377.35"/>
  </r>
  <r>
    <x v="315"/>
    <n v="1377.34"/>
  </r>
  <r>
    <x v="316"/>
    <n v="1377.28"/>
  </r>
  <r>
    <x v="317"/>
    <n v="1377.31"/>
  </r>
  <r>
    <x v="318"/>
    <n v="1377.37"/>
  </r>
  <r>
    <x v="319"/>
    <n v="1377.42"/>
  </r>
  <r>
    <x v="320"/>
    <n v="1377.27"/>
  </r>
  <r>
    <x v="321"/>
    <n v="1376.97"/>
  </r>
  <r>
    <x v="322"/>
    <n v="1376.79"/>
  </r>
  <r>
    <x v="323"/>
    <n v="1376.71"/>
  </r>
  <r>
    <x v="324"/>
    <n v="1376.61"/>
  </r>
  <r>
    <x v="325"/>
    <n v="1376.51"/>
  </r>
  <r>
    <x v="326"/>
    <n v="1376.49"/>
  </r>
  <r>
    <x v="327"/>
    <n v="1376.31"/>
  </r>
  <r>
    <x v="328"/>
    <n v="1376.27"/>
  </r>
  <r>
    <x v="329"/>
    <n v="1376.39"/>
  </r>
  <r>
    <x v="330"/>
    <n v="1376.46"/>
  </r>
  <r>
    <x v="331"/>
    <n v="1376.51"/>
  </r>
  <r>
    <x v="332"/>
    <n v="1376.59"/>
  </r>
  <r>
    <x v="333"/>
    <n v="1376.51"/>
  </r>
  <r>
    <x v="334"/>
    <n v="1376.59"/>
  </r>
  <r>
    <x v="335"/>
    <n v="1376.69"/>
  </r>
  <r>
    <x v="336"/>
    <n v="1376.69"/>
  </r>
  <r>
    <x v="337"/>
    <n v="1376.63"/>
  </r>
  <r>
    <x v="338"/>
    <n v="1376.59"/>
  </r>
  <r>
    <x v="339"/>
    <n v="1376.69"/>
  </r>
  <r>
    <x v="340"/>
    <n v="1376.77"/>
  </r>
  <r>
    <x v="341"/>
    <n v="1376.83"/>
  </r>
  <r>
    <x v="342"/>
    <n v="1376.77"/>
  </r>
  <r>
    <x v="343"/>
    <n v="1376.79"/>
  </r>
  <r>
    <x v="344"/>
    <n v="1376.74"/>
  </r>
  <r>
    <x v="345"/>
    <n v="1376.67"/>
  </r>
  <r>
    <x v="346"/>
    <n v="1376.67"/>
  </r>
  <r>
    <x v="347"/>
    <n v="1376.65"/>
  </r>
  <r>
    <x v="348"/>
    <n v="1376.75"/>
  </r>
  <r>
    <x v="349"/>
    <n v="1376.87"/>
  </r>
  <r>
    <x v="350"/>
    <n v="1376.81"/>
  </r>
  <r>
    <x v="351"/>
    <n v="1376.79"/>
  </r>
  <r>
    <x v="352"/>
    <n v="1376.77"/>
  </r>
  <r>
    <x v="353"/>
    <n v="1376.74"/>
  </r>
  <r>
    <x v="354"/>
    <n v="1376.71"/>
  </r>
  <r>
    <x v="355"/>
    <n v="1376.69"/>
  </r>
  <r>
    <x v="356"/>
    <n v="1376.69"/>
  </r>
  <r>
    <x v="357"/>
    <n v="1376.64"/>
  </r>
  <r>
    <x v="358"/>
    <n v="1376.59"/>
  </r>
  <r>
    <x v="359"/>
    <n v="1376.59"/>
  </r>
  <r>
    <x v="360"/>
    <n v="1376.67"/>
  </r>
  <r>
    <x v="361"/>
    <n v="1376.69"/>
  </r>
  <r>
    <x v="362"/>
    <n v="1376.71"/>
  </r>
  <r>
    <x v="363"/>
    <n v="1376.71"/>
  </r>
  <r>
    <x v="364"/>
    <n v="1376.79"/>
  </r>
  <r>
    <x v="365"/>
    <n v="1376.84"/>
  </r>
  <r>
    <x v="366"/>
    <n v="1376.86"/>
  </r>
  <r>
    <x v="367"/>
    <n v="1376.86"/>
  </r>
  <r>
    <x v="368"/>
    <n v="1376.86"/>
  </r>
  <r>
    <x v="368"/>
    <n v="1376.87"/>
  </r>
  <r>
    <x v="369"/>
    <n v="1376.97"/>
  </r>
  <r>
    <x v="370"/>
    <n v="1376.99"/>
  </r>
  <r>
    <x v="371"/>
    <n v="1376.87"/>
  </r>
  <r>
    <x v="372"/>
    <n v="1376.81"/>
  </r>
  <r>
    <x v="373"/>
    <n v="1376.91"/>
  </r>
  <r>
    <x v="374"/>
    <n v="1376.99"/>
  </r>
  <r>
    <x v="375"/>
    <n v="1376.91"/>
  </r>
  <r>
    <x v="376"/>
    <n v="1376.87"/>
  </r>
  <r>
    <x v="377"/>
    <n v="1376.81"/>
  </r>
  <r>
    <x v="378"/>
    <n v="1376.74"/>
  </r>
  <r>
    <x v="379"/>
    <n v="1376.71"/>
  </r>
  <r>
    <x v="380"/>
    <n v="1376.74"/>
  </r>
  <r>
    <x v="381"/>
    <n v="1376.81"/>
  </r>
  <r>
    <x v="382"/>
    <n v="1376.86"/>
  </r>
  <r>
    <x v="383"/>
    <n v="1377.01"/>
  </r>
  <r>
    <x v="384"/>
    <n v="1377.35"/>
  </r>
  <r>
    <x v="385"/>
    <n v="1377.17"/>
  </r>
  <r>
    <x v="386"/>
    <n v="1377.14"/>
  </r>
  <r>
    <x v="387"/>
    <n v="1377.21"/>
  </r>
  <r>
    <x v="388"/>
    <n v="1377.19"/>
  </r>
  <r>
    <x v="389"/>
    <n v="1377.21"/>
  </r>
  <r>
    <x v="390"/>
    <n v="1377.29"/>
  </r>
  <r>
    <x v="391"/>
    <n v="1377.25"/>
  </r>
  <r>
    <x v="392"/>
    <n v="1377.19"/>
  </r>
  <r>
    <x v="393"/>
    <n v="1377.13"/>
  </r>
  <r>
    <x v="394"/>
    <n v="1377.08"/>
  </r>
  <r>
    <x v="395"/>
    <n v="1377.05"/>
  </r>
  <r>
    <x v="396"/>
    <n v="1376.99"/>
  </r>
  <r>
    <x v="397"/>
    <n v="1377.03"/>
  </r>
  <r>
    <x v="398"/>
    <n v="1377.05"/>
  </r>
  <r>
    <x v="399"/>
    <n v="1377.31"/>
  </r>
  <r>
    <x v="400"/>
    <n v="1377.36"/>
  </r>
  <r>
    <x v="401"/>
    <n v="1377.45"/>
  </r>
  <r>
    <x v="402"/>
    <n v="1377.53"/>
  </r>
  <r>
    <x v="403"/>
    <n v="1377.51"/>
  </r>
  <r>
    <x v="404"/>
    <n v="1377.49"/>
  </r>
  <r>
    <x v="405"/>
    <n v="1377.45"/>
  </r>
  <r>
    <x v="406"/>
    <n v="1377.49"/>
  </r>
  <r>
    <x v="407"/>
    <n v="1377.11"/>
  </r>
  <r>
    <x v="408"/>
    <n v="1377.08"/>
  </r>
  <r>
    <x v="409"/>
    <n v="1377.15"/>
  </r>
  <r>
    <x v="410"/>
    <n v="1377.17"/>
  </r>
  <r>
    <x v="411"/>
    <n v="1377.29"/>
  </r>
  <r>
    <x v="412"/>
    <n v="1377.25"/>
  </r>
  <r>
    <x v="413"/>
    <n v="1377.21"/>
  </r>
  <r>
    <x v="414"/>
    <n v="1377.21"/>
  </r>
  <r>
    <x v="415"/>
    <n v="1377.17"/>
  </r>
  <r>
    <x v="416"/>
    <n v="1377.21"/>
  </r>
  <r>
    <x v="416"/>
    <n v="1377.23"/>
  </r>
  <r>
    <x v="417"/>
    <n v="1377.26"/>
  </r>
  <r>
    <x v="418"/>
    <n v="1377.23"/>
  </r>
  <r>
    <x v="419"/>
    <n v="1377.17"/>
  </r>
  <r>
    <x v="420"/>
    <n v="1377.36"/>
  </r>
  <r>
    <x v="421"/>
    <n v="1377.51"/>
  </r>
  <r>
    <x v="422"/>
    <n v="1377.46"/>
  </r>
  <r>
    <x v="423"/>
    <n v="1377.46"/>
  </r>
  <r>
    <x v="424"/>
    <n v="1377.41"/>
  </r>
  <r>
    <x v="425"/>
    <n v="1377.41"/>
  </r>
  <r>
    <x v="426"/>
    <n v="1377.38"/>
  </r>
  <r>
    <x v="427"/>
    <n v="1377.36"/>
  </r>
  <r>
    <x v="428"/>
    <n v="1377.22"/>
  </r>
  <r>
    <x v="429"/>
    <n v="1377.12"/>
  </r>
  <r>
    <x v="430"/>
    <n v="1377.11"/>
  </r>
  <r>
    <x v="431"/>
    <n v="1377.1"/>
  </r>
  <r>
    <x v="432"/>
    <n v="1377.15"/>
  </r>
  <r>
    <x v="433"/>
    <n v="1377.09"/>
  </r>
  <r>
    <x v="434"/>
    <n v="1377.08"/>
  </r>
  <r>
    <x v="435"/>
    <n v="1377.09"/>
  </r>
  <r>
    <x v="436"/>
    <n v="1377.07"/>
  </r>
  <r>
    <x v="437"/>
    <n v="1376.97"/>
  </r>
  <r>
    <x v="438"/>
    <n v="1376.87"/>
  </r>
  <r>
    <x v="439"/>
    <n v="1376.84"/>
  </r>
  <r>
    <x v="440"/>
    <n v="1376.78"/>
  </r>
  <r>
    <x v="441"/>
    <n v="1376.74"/>
  </r>
  <r>
    <x v="442"/>
    <n v="1376.7"/>
  </r>
  <r>
    <x v="443"/>
    <n v="1376.66"/>
  </r>
  <r>
    <x v="444"/>
    <n v="1376.58"/>
  </r>
  <r>
    <x v="445"/>
    <n v="1376.5"/>
  </r>
  <r>
    <x v="446"/>
    <n v="1376.47"/>
  </r>
  <r>
    <x v="447"/>
    <n v="1376.48"/>
  </r>
  <r>
    <x v="448"/>
    <n v="1376.48"/>
  </r>
  <r>
    <x v="449"/>
    <n v="1376.48"/>
  </r>
  <r>
    <x v="450"/>
    <n v="1376.6"/>
  </r>
  <r>
    <x v="451"/>
    <n v="1376.68"/>
  </r>
  <r>
    <x v="452"/>
    <n v="1376.61"/>
  </r>
  <r>
    <x v="453"/>
    <n v="1376.7"/>
  </r>
  <r>
    <x v="454"/>
    <n v="1377.07"/>
  </r>
  <r>
    <x v="455"/>
    <n v="1377.25"/>
  </r>
  <r>
    <x v="456"/>
    <n v="1377.22"/>
  </r>
  <r>
    <x v="457"/>
    <n v="1377.19"/>
  </r>
  <r>
    <x v="458"/>
    <n v="1377.17"/>
  </r>
  <r>
    <x v="459"/>
    <n v="1377.19"/>
  </r>
  <r>
    <x v="460"/>
    <n v="1377.19"/>
  </r>
  <r>
    <x v="461"/>
    <n v="1377.2"/>
  </r>
  <r>
    <x v="462"/>
    <n v="1377.07"/>
  </r>
  <r>
    <x v="463"/>
    <n v="1377.01"/>
  </r>
  <r>
    <x v="463"/>
    <n v="1377.01"/>
  </r>
  <r>
    <x v="464"/>
    <n v="1376.97"/>
  </r>
  <r>
    <x v="465"/>
    <n v="1376.93"/>
  </r>
  <r>
    <x v="466"/>
    <n v="1376.92"/>
  </r>
  <r>
    <x v="467"/>
    <n v="1376.91"/>
  </r>
  <r>
    <x v="468"/>
    <n v="1376.86"/>
  </r>
  <r>
    <x v="469"/>
    <n v="1376.82"/>
  </r>
  <r>
    <x v="470"/>
    <n v="1376.91"/>
  </r>
  <r>
    <x v="471"/>
    <n v="1376.93"/>
  </r>
  <r>
    <x v="472"/>
    <n v="1376.91"/>
  </r>
  <r>
    <x v="473"/>
    <n v="1376.9"/>
  </r>
  <r>
    <x v="474"/>
    <n v="1376.89"/>
  </r>
  <r>
    <x v="475"/>
    <n v="1376.87"/>
  </r>
  <r>
    <x v="476"/>
    <n v="1376.9"/>
  </r>
  <r>
    <x v="477"/>
    <n v="1376.88"/>
  </r>
  <r>
    <x v="478"/>
    <n v="1376.89"/>
  </r>
  <r>
    <x v="479"/>
    <n v="1376.94"/>
  </r>
  <r>
    <x v="480"/>
    <n v="1376.93"/>
  </r>
  <r>
    <x v="481"/>
    <n v="1376.87"/>
  </r>
  <r>
    <x v="482"/>
    <n v="1376.82"/>
  </r>
  <r>
    <x v="483"/>
    <n v="1376.82"/>
  </r>
  <r>
    <x v="484"/>
    <n v="1376.84"/>
  </r>
  <r>
    <x v="485"/>
    <n v="1376.8"/>
  </r>
  <r>
    <x v="486"/>
    <n v="1376.78"/>
  </r>
  <r>
    <x v="487"/>
    <n v="1376.74"/>
  </r>
  <r>
    <x v="488"/>
    <n v="1376.71"/>
  </r>
  <r>
    <x v="489"/>
    <n v="1376.66"/>
  </r>
  <r>
    <x v="490"/>
    <n v="1376.65"/>
  </r>
  <r>
    <x v="491"/>
    <n v="1376.68"/>
  </r>
  <r>
    <x v="492"/>
    <n v="1376.65"/>
  </r>
  <r>
    <x v="493"/>
    <n v="1376.69"/>
  </r>
  <r>
    <x v="494"/>
    <n v="1376.63"/>
  </r>
  <r>
    <x v="495"/>
    <n v="1376.9"/>
  </r>
  <r>
    <x v="496"/>
    <n v="1376.93"/>
  </r>
  <r>
    <x v="497"/>
    <n v="1376.99"/>
  </r>
  <r>
    <x v="498"/>
    <n v="1377.01"/>
  </r>
  <r>
    <x v="499"/>
    <n v="1377.03"/>
  </r>
  <r>
    <x v="500"/>
    <n v="1377.07"/>
  </r>
  <r>
    <x v="501"/>
    <n v="1377.05"/>
  </r>
  <r>
    <x v="502"/>
    <n v="1377.03"/>
  </r>
  <r>
    <x v="503"/>
    <n v="1377.07"/>
  </r>
  <r>
    <x v="504"/>
    <n v="1377.17"/>
  </r>
  <r>
    <x v="505"/>
    <n v="1377.04"/>
  </r>
  <r>
    <x v="506"/>
    <n v="1377.14"/>
  </r>
  <r>
    <x v="507"/>
    <n v="1377.21"/>
  </r>
  <r>
    <x v="508"/>
    <n v="1377.28"/>
  </r>
  <r>
    <x v="509"/>
    <n v="1377.33"/>
  </r>
  <r>
    <x v="510"/>
    <n v="1377.34"/>
  </r>
  <r>
    <x v="511"/>
    <n v="1377.32"/>
  </r>
  <r>
    <x v="512"/>
    <n v="1377.4"/>
  </r>
  <r>
    <x v="512"/>
    <n v="1377.42"/>
  </r>
  <r>
    <x v="513"/>
    <n v="1377.44"/>
  </r>
  <r>
    <x v="514"/>
    <n v="1377.54"/>
  </r>
  <r>
    <x v="515"/>
    <n v="1377.53"/>
  </r>
  <r>
    <x v="516"/>
    <n v="1377.5"/>
  </r>
  <r>
    <x v="517"/>
    <n v="1377.51"/>
  </r>
  <r>
    <x v="518"/>
    <n v="1377.56"/>
  </r>
  <r>
    <x v="519"/>
    <n v="1377.51"/>
  </r>
  <r>
    <x v="520"/>
    <n v="1377.53"/>
  </r>
  <r>
    <x v="521"/>
    <n v="1377.52"/>
  </r>
  <r>
    <x v="522"/>
    <n v="1377.85"/>
  </r>
  <r>
    <x v="523"/>
    <n v="1377.8"/>
  </r>
  <r>
    <x v="524"/>
    <n v="1377.78"/>
  </r>
  <r>
    <x v="525"/>
    <n v="1377.79"/>
  </r>
  <r>
    <x v="526"/>
    <n v="1377.77"/>
  </r>
  <r>
    <x v="527"/>
    <n v="1377.78"/>
  </r>
  <r>
    <x v="528"/>
    <n v="1377.8"/>
  </r>
  <r>
    <x v="529"/>
    <n v="1377.79"/>
  </r>
  <r>
    <x v="530"/>
    <n v="1377.76"/>
  </r>
  <r>
    <x v="531"/>
    <n v="1377.78"/>
  </r>
  <r>
    <x v="532"/>
    <n v="1377.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C83EF-0D39-43D0-B76F-B6FCA3AFEA23}" name="PivotTable1" cacheId="10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outline="1" outlineData="1" compactData="0" multipleFieldFilters="0">
  <location ref="B3:D27" firstHeaderRow="1" firstDataRow="1" firstDataCol="2"/>
  <pivotFields count="5">
    <pivotField axis="axisRow" compact="0" numFmtId="14" subtotalTop="0" showAll="0" defaultSubtotal="0">
      <items count="5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8"/>
        <item x="529"/>
        <item x="530"/>
        <item m="1" x="533"/>
        <item x="505"/>
        <item x="506"/>
        <item x="507"/>
        <item x="508"/>
        <item x="509"/>
        <item x="510"/>
        <item x="511"/>
        <item x="527"/>
        <item x="531"/>
        <item x="532"/>
      </items>
    </pivotField>
    <pivotField dataField="1" compact="0" numFmtId="2" subtotalTop="0" showAll="0" defaultSubtotal="0"/>
    <pivotField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1"/>
        <item sd="0" x="2"/>
        <item sd="0" x="3"/>
        <item sd="0" x="4"/>
        <item x="0"/>
        <item x="5"/>
      </items>
    </pivotField>
    <pivotField name="Year" axis="axisRow" compact="0" subtotalTop="0" showAll="0" defaultSubtotal="0">
      <items count="26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x="0"/>
        <item x="25"/>
      </items>
    </pivotField>
  </pivotFields>
  <rowFields count="2">
    <field x="4"/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Items count="1">
    <i/>
  </colItems>
  <dataFields count="1">
    <dataField name="Max Level (ft)" fld="1" subtotal="max" baseField="4" baseItem="1" numFmtId="2"/>
  </dataFields>
  <formats count="1">
    <format dxfId="6">
      <pivotArea dataOnly="0" outline="0" axis="axisValues" fieldPosition="0"/>
    </format>
  </formats>
  <pivotTableStyleInfo name="PivotStyleLight21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807551C-9EBF-4795-92B6-1F0E699786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ealeve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975375-22F8-465E-972B-0535AAF9B65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ealeve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E390EC-C374-4B25-A1D3-3088DB991017}" name="Append1" displayName="Append1" ref="A1:B545" tableType="queryTable" totalsRowShown="0">
  <autoFilter ref="A1:B545" xr:uid="{3DE390EC-C374-4B25-A1D3-3088DB991017}"/>
  <tableColumns count="2">
    <tableColumn id="1" xr3:uid="{34F7F1E8-8FC8-4FA0-ADD2-BBC9197CA2F3}" uniqueName="1" name="Date" queryTableFieldId="1" dataDxfId="5"/>
    <tableColumn id="2" xr3:uid="{53F079B8-251E-489B-A10A-E8925BCECD4F}" uniqueName="2" name="Sealevel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F2B62E-4934-422A-99A0-FE071B4B285F}" name="NewData_1" displayName="NewData_1" ref="A1:B3" tableType="queryTable" totalsRowShown="0">
  <autoFilter ref="A1:B3" xr:uid="{98F2B62E-4934-422A-99A0-FE071B4B285F}"/>
  <tableColumns count="2">
    <tableColumn id="1" xr3:uid="{99C1AC08-A55B-469A-8C61-F5AC5C79FCD6}" uniqueName="1" name="Date" queryTableFieldId="1" dataDxfId="3"/>
    <tableColumn id="2" xr3:uid="{B78903B8-431B-4DB7-BBA2-CC37BDF4AF38}" uniqueName="2" name="Sealevel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4B1ED-0E94-41A6-9A23-75D8C75231F4}" name="NewData" displayName="NewData" ref="F1:H3" totalsRowShown="0">
  <autoFilter ref="F1:H3" xr:uid="{BD04B1ED-0E94-41A6-9A23-75D8C75231F4}"/>
  <tableColumns count="3">
    <tableColumn id="1" xr3:uid="{6D60DF79-FCF3-4ECC-AF69-F7B7EB2F5316}" name="Date" dataDxfId="2"/>
    <tableColumn id="2" xr3:uid="{E01C1CBF-5C61-426E-8D72-F1835B019727}" name="Reading" dataDxfId="1"/>
    <tableColumn id="3" xr3:uid="{478D1094-8F68-4899-A317-69309383F693}" name="Sealevel" dataDxfId="0">
      <calculatedColumnFormula>NewData[[#This Row],[Reading]]+Datum</calculatedColumnFormula>
    </tableColumn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lIns="0" rtlCol="0" anchor="t"/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E9F1-267C-44D4-A0F0-46B3A7B4AC94}">
  <dimension ref="B3:I27"/>
  <sheetViews>
    <sheetView showGridLines="0" workbookViewId="0">
      <selection activeCell="I16" sqref="I16"/>
    </sheetView>
  </sheetViews>
  <sheetFormatPr defaultRowHeight="13.2" x14ac:dyDescent="0.25"/>
  <cols>
    <col min="3" max="3" width="0" hidden="1" customWidth="1"/>
    <col min="4" max="4" width="18.21875" customWidth="1"/>
    <col min="7" max="7" width="14.88671875" customWidth="1"/>
    <col min="8" max="8" width="12" customWidth="1"/>
    <col min="9" max="9" width="11.33203125" customWidth="1"/>
  </cols>
  <sheetData>
    <row r="3" spans="2:9" x14ac:dyDescent="0.25">
      <c r="B3" s="3" t="s">
        <v>53</v>
      </c>
      <c r="C3" s="3" t="s">
        <v>21</v>
      </c>
      <c r="D3" s="23" t="s">
        <v>63</v>
      </c>
    </row>
    <row r="4" spans="2:9" x14ac:dyDescent="0.25">
      <c r="B4" t="s">
        <v>26</v>
      </c>
      <c r="D4" s="10">
        <v>1376.48</v>
      </c>
    </row>
    <row r="5" spans="2:9" ht="13.8" thickBot="1" x14ac:dyDescent="0.3">
      <c r="B5" t="s">
        <v>27</v>
      </c>
      <c r="D5" s="10">
        <v>1377.15</v>
      </c>
      <c r="G5" s="20" t="s">
        <v>62</v>
      </c>
      <c r="H5" s="21" t="s">
        <v>56</v>
      </c>
      <c r="I5" s="22" t="s">
        <v>21</v>
      </c>
    </row>
    <row r="6" spans="2:9" ht="13.8" thickTop="1" x14ac:dyDescent="0.25">
      <c r="B6" t="s">
        <v>28</v>
      </c>
      <c r="D6" s="10">
        <v>1376.91</v>
      </c>
      <c r="G6" s="18" t="s">
        <v>57</v>
      </c>
      <c r="H6" s="14">
        <f>LARGE(D4:D27,1)</f>
        <v>1377.85</v>
      </c>
      <c r="I6" s="13">
        <f>_xlfn.XLOOKUP(H6,Append1[Sealevel],Append1[Date])</f>
        <v>45462</v>
      </c>
    </row>
    <row r="7" spans="2:9" ht="13.8" thickBot="1" x14ac:dyDescent="0.3">
      <c r="B7" t="s">
        <v>29</v>
      </c>
      <c r="D7" s="10">
        <v>1377.44</v>
      </c>
      <c r="G7" s="19" t="s">
        <v>58</v>
      </c>
      <c r="H7" s="16">
        <f>LARGE(D4:D27,2)</f>
        <v>1377.7</v>
      </c>
      <c r="I7" s="17">
        <f>_xlfn.XLOOKUP(H7,Append1[Sealevel],Append1[Date])</f>
        <v>41096</v>
      </c>
    </row>
    <row r="8" spans="2:9" ht="13.8" thickTop="1" x14ac:dyDescent="0.25">
      <c r="B8" t="s">
        <v>30</v>
      </c>
      <c r="D8" s="10">
        <v>1377.09</v>
      </c>
      <c r="G8" s="18" t="s">
        <v>59</v>
      </c>
      <c r="H8" s="14">
        <f>H6-H7</f>
        <v>0.14999999999986358</v>
      </c>
      <c r="I8" t="s">
        <v>60</v>
      </c>
    </row>
    <row r="9" spans="2:9" x14ac:dyDescent="0.25">
      <c r="B9" t="s">
        <v>31</v>
      </c>
      <c r="D9" s="10">
        <v>1377.23</v>
      </c>
      <c r="G9" s="18"/>
      <c r="H9" s="15">
        <f>H8*12</f>
        <v>1.7999999999983629</v>
      </c>
      <c r="I9" t="s">
        <v>61</v>
      </c>
    </row>
    <row r="10" spans="2:9" x14ac:dyDescent="0.25">
      <c r="B10" t="s">
        <v>32</v>
      </c>
      <c r="D10" s="10">
        <v>1377.01</v>
      </c>
    </row>
    <row r="11" spans="2:9" x14ac:dyDescent="0.25">
      <c r="B11" t="s">
        <v>33</v>
      </c>
      <c r="D11" s="10">
        <v>1376.69</v>
      </c>
    </row>
    <row r="12" spans="2:9" x14ac:dyDescent="0.25">
      <c r="B12" t="s">
        <v>34</v>
      </c>
      <c r="D12" s="10">
        <v>1376.45</v>
      </c>
    </row>
    <row r="13" spans="2:9" x14ac:dyDescent="0.25">
      <c r="B13" t="s">
        <v>35</v>
      </c>
      <c r="D13" s="10">
        <v>1377.37</v>
      </c>
      <c r="G13">
        <f>1377.85</f>
        <v>1377.85</v>
      </c>
    </row>
    <row r="14" spans="2:9" x14ac:dyDescent="0.25">
      <c r="B14" t="s">
        <v>36</v>
      </c>
      <c r="D14" s="10">
        <v>1377.53</v>
      </c>
    </row>
    <row r="15" spans="2:9" x14ac:dyDescent="0.25">
      <c r="B15" t="s">
        <v>37</v>
      </c>
      <c r="D15" s="10">
        <v>1377.7</v>
      </c>
    </row>
    <row r="16" spans="2:9" x14ac:dyDescent="0.25">
      <c r="B16" t="s">
        <v>38</v>
      </c>
      <c r="D16" s="10">
        <v>1377.3</v>
      </c>
    </row>
    <row r="17" spans="2:4" x14ac:dyDescent="0.25">
      <c r="B17" t="s">
        <v>39</v>
      </c>
      <c r="D17" s="10">
        <v>1377.27</v>
      </c>
    </row>
    <row r="18" spans="2:4" x14ac:dyDescent="0.25">
      <c r="B18" t="s">
        <v>40</v>
      </c>
      <c r="D18" s="10">
        <v>1377.66</v>
      </c>
    </row>
    <row r="19" spans="2:4" x14ac:dyDescent="0.25">
      <c r="B19" t="s">
        <v>41</v>
      </c>
      <c r="D19" s="10">
        <v>1377.42</v>
      </c>
    </row>
    <row r="20" spans="2:4" x14ac:dyDescent="0.25">
      <c r="B20" t="s">
        <v>42</v>
      </c>
      <c r="D20" s="10">
        <v>1376.87</v>
      </c>
    </row>
    <row r="21" spans="2:4" x14ac:dyDescent="0.25">
      <c r="B21" t="s">
        <v>43</v>
      </c>
      <c r="D21" s="10">
        <v>1377.01</v>
      </c>
    </row>
    <row r="22" spans="2:4" x14ac:dyDescent="0.25">
      <c r="B22" t="s">
        <v>44</v>
      </c>
      <c r="D22" s="10">
        <v>1377.53</v>
      </c>
    </row>
    <row r="23" spans="2:4" x14ac:dyDescent="0.25">
      <c r="B23" t="s">
        <v>45</v>
      </c>
      <c r="D23" s="10">
        <v>1377.51</v>
      </c>
    </row>
    <row r="24" spans="2:4" x14ac:dyDescent="0.25">
      <c r="B24" t="s">
        <v>46</v>
      </c>
      <c r="D24" s="10">
        <v>1377.22</v>
      </c>
    </row>
    <row r="25" spans="2:4" x14ac:dyDescent="0.25">
      <c r="B25" t="s">
        <v>47</v>
      </c>
      <c r="D25" s="10">
        <v>1377.07</v>
      </c>
    </row>
    <row r="26" spans="2:4" x14ac:dyDescent="0.25">
      <c r="B26" t="s">
        <v>48</v>
      </c>
      <c r="D26" s="10">
        <v>1377.25</v>
      </c>
    </row>
    <row r="27" spans="2:4" x14ac:dyDescent="0.25">
      <c r="B27" t="s">
        <v>49</v>
      </c>
      <c r="D27" s="10">
        <v>1377.85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094E-C46A-471D-80F3-D3E0FC2585E2}">
  <dimension ref="A1:K545"/>
  <sheetViews>
    <sheetView showGridLines="0" tabSelected="1" zoomScale="130" zoomScaleNormal="130" workbookViewId="0">
      <selection activeCell="E12" sqref="E12"/>
    </sheetView>
  </sheetViews>
  <sheetFormatPr defaultRowHeight="13.2" x14ac:dyDescent="0.25"/>
  <cols>
    <col min="1" max="1" width="10.77734375" bestFit="1" customWidth="1"/>
    <col min="2" max="2" width="11.109375" bestFit="1" customWidth="1"/>
    <col min="3" max="3" width="11.109375" customWidth="1"/>
    <col min="5" max="5" width="12.109375" bestFit="1" customWidth="1"/>
    <col min="6" max="6" width="11" bestFit="1" customWidth="1"/>
    <col min="8" max="8" width="10" bestFit="1" customWidth="1"/>
  </cols>
  <sheetData>
    <row r="1" spans="1:6" x14ac:dyDescent="0.25">
      <c r="A1" t="s">
        <v>21</v>
      </c>
      <c r="B1" t="s">
        <v>24</v>
      </c>
    </row>
    <row r="2" spans="1:6" x14ac:dyDescent="0.25">
      <c r="A2" s="11">
        <v>37125</v>
      </c>
      <c r="B2" s="10">
        <v>1376.14</v>
      </c>
      <c r="C2" s="10"/>
      <c r="E2" t="s">
        <v>67</v>
      </c>
    </row>
    <row r="3" spans="1:6" x14ac:dyDescent="0.25">
      <c r="A3" s="11">
        <v>37126</v>
      </c>
      <c r="B3" s="10">
        <v>1376.13</v>
      </c>
      <c r="C3" s="10"/>
    </row>
    <row r="4" spans="1:6" x14ac:dyDescent="0.25">
      <c r="A4" s="11">
        <v>37133</v>
      </c>
      <c r="B4" s="10">
        <v>1376.08</v>
      </c>
      <c r="C4" s="10"/>
    </row>
    <row r="5" spans="1:6" x14ac:dyDescent="0.25">
      <c r="A5" s="11">
        <v>37140</v>
      </c>
      <c r="B5" s="10">
        <v>1376.03</v>
      </c>
      <c r="C5" s="10"/>
    </row>
    <row r="6" spans="1:6" x14ac:dyDescent="0.25">
      <c r="A6" s="11">
        <v>37147</v>
      </c>
      <c r="B6" s="10">
        <v>1376.06</v>
      </c>
      <c r="C6" s="10"/>
    </row>
    <row r="7" spans="1:6" x14ac:dyDescent="0.25">
      <c r="A7" s="11">
        <v>37153</v>
      </c>
      <c r="B7" s="10">
        <v>1376.06</v>
      </c>
      <c r="C7" s="10"/>
      <c r="D7" t="s">
        <v>68</v>
      </c>
      <c r="E7">
        <f>MAX(Append1[Sealevel])</f>
        <v>1377.85</v>
      </c>
      <c r="F7" s="9">
        <f>_xlfn.XLOOKUP(E7,Append1[Sealevel],Append1[Date])</f>
        <v>45462</v>
      </c>
    </row>
    <row r="8" spans="1:6" x14ac:dyDescent="0.25">
      <c r="A8" s="11">
        <v>37160</v>
      </c>
      <c r="B8" s="10">
        <v>1376.08</v>
      </c>
      <c r="C8" s="10"/>
      <c r="D8" t="s">
        <v>69</v>
      </c>
      <c r="E8" cm="1">
        <f t="array" ref="E8:F8">_xlfn.CHOOSECOLS(_xlfn.TAKE(Append1[],-1),2,1)</f>
        <v>1377.6299999999999</v>
      </c>
      <c r="F8" s="9">
        <v>45509</v>
      </c>
    </row>
    <row r="9" spans="1:6" x14ac:dyDescent="0.25">
      <c r="A9" s="11">
        <v>37167</v>
      </c>
      <c r="B9" s="10">
        <v>1376.04</v>
      </c>
      <c r="C9" s="10"/>
      <c r="D9" t="s">
        <v>70</v>
      </c>
      <c r="E9">
        <f>E7-E8</f>
        <v>0.22000000000002728</v>
      </c>
      <c r="F9" t="s">
        <v>60</v>
      </c>
    </row>
    <row r="10" spans="1:6" x14ac:dyDescent="0.25">
      <c r="A10" s="11">
        <v>37175</v>
      </c>
      <c r="B10" s="10">
        <v>1376.24</v>
      </c>
      <c r="C10" s="10"/>
      <c r="D10" t="s">
        <v>70</v>
      </c>
      <c r="E10">
        <f>12*E9</f>
        <v>2.6400000000003274</v>
      </c>
      <c r="F10" t="s">
        <v>61</v>
      </c>
    </row>
    <row r="11" spans="1:6" x14ac:dyDescent="0.25">
      <c r="A11" s="11">
        <v>37181</v>
      </c>
      <c r="B11" s="10">
        <v>1376.32</v>
      </c>
      <c r="C11" s="10"/>
    </row>
    <row r="12" spans="1:6" x14ac:dyDescent="0.25">
      <c r="A12" s="11">
        <v>37188</v>
      </c>
      <c r="B12" s="10">
        <v>1376.34</v>
      </c>
      <c r="C12" s="10"/>
    </row>
    <row r="13" spans="1:6" x14ac:dyDescent="0.25">
      <c r="A13" s="11">
        <v>37195</v>
      </c>
      <c r="B13" s="10">
        <v>1376.48</v>
      </c>
      <c r="C13" s="10"/>
    </row>
    <row r="14" spans="1:6" x14ac:dyDescent="0.25">
      <c r="A14" s="11">
        <v>37391</v>
      </c>
      <c r="B14" s="10">
        <v>1376.55</v>
      </c>
      <c r="C14" s="10"/>
    </row>
    <row r="15" spans="1:6" x14ac:dyDescent="0.25">
      <c r="A15" s="11">
        <v>37398</v>
      </c>
      <c r="B15" s="10">
        <v>1376.53</v>
      </c>
      <c r="C15" s="10"/>
    </row>
    <row r="16" spans="1:6" x14ac:dyDescent="0.25">
      <c r="A16" s="11">
        <v>37405</v>
      </c>
      <c r="B16" s="10">
        <v>1376.55</v>
      </c>
      <c r="C16" s="10"/>
    </row>
    <row r="17" spans="1:11" x14ac:dyDescent="0.25">
      <c r="A17" s="11">
        <v>37412</v>
      </c>
      <c r="B17" s="10">
        <v>1376.55</v>
      </c>
      <c r="C17" s="10"/>
    </row>
    <row r="18" spans="1:11" x14ac:dyDescent="0.25">
      <c r="A18" s="11">
        <v>37419</v>
      </c>
      <c r="B18" s="10">
        <v>1376.61</v>
      </c>
      <c r="C18" s="10"/>
    </row>
    <row r="19" spans="1:11" x14ac:dyDescent="0.25">
      <c r="A19" s="11">
        <v>37426</v>
      </c>
      <c r="B19" s="10">
        <v>1376.63</v>
      </c>
      <c r="C19" s="10"/>
      <c r="H19" t="s">
        <v>66</v>
      </c>
    </row>
    <row r="20" spans="1:11" x14ac:dyDescent="0.25">
      <c r="A20" s="11">
        <v>37433</v>
      </c>
      <c r="B20" s="10">
        <v>1377.15</v>
      </c>
      <c r="C20" s="10"/>
    </row>
    <row r="21" spans="1:11" x14ac:dyDescent="0.25">
      <c r="A21" s="11">
        <v>37440</v>
      </c>
      <c r="B21" s="10">
        <v>1376.89</v>
      </c>
      <c r="C21" s="10"/>
      <c r="H21" t="s">
        <v>50</v>
      </c>
      <c r="I21" t="s">
        <v>24</v>
      </c>
    </row>
    <row r="22" spans="1:11" x14ac:dyDescent="0.25">
      <c r="A22" s="11">
        <v>37447</v>
      </c>
      <c r="B22" s="10">
        <v>1377.09</v>
      </c>
      <c r="C22" s="10"/>
      <c r="H22" t="s">
        <v>51</v>
      </c>
      <c r="I22" t="s">
        <v>55</v>
      </c>
    </row>
    <row r="23" spans="1:11" x14ac:dyDescent="0.25">
      <c r="A23" s="11">
        <v>37454</v>
      </c>
      <c r="B23" s="10">
        <v>1376.94</v>
      </c>
      <c r="C23" s="10"/>
      <c r="H23" t="s">
        <v>52</v>
      </c>
      <c r="I23" t="s">
        <v>53</v>
      </c>
    </row>
    <row r="24" spans="1:11" x14ac:dyDescent="0.25">
      <c r="A24" s="11">
        <v>37461</v>
      </c>
      <c r="B24" s="10">
        <v>1376.88</v>
      </c>
      <c r="C24" s="10"/>
      <c r="H24" t="s">
        <v>54</v>
      </c>
      <c r="I24" t="s">
        <v>53</v>
      </c>
    </row>
    <row r="25" spans="1:11" x14ac:dyDescent="0.25">
      <c r="A25" s="11">
        <v>37468</v>
      </c>
      <c r="B25" s="10">
        <v>1377.08</v>
      </c>
      <c r="C25" s="10"/>
    </row>
    <row r="26" spans="1:11" x14ac:dyDescent="0.25">
      <c r="A26" s="11">
        <v>37475</v>
      </c>
      <c r="B26" s="10">
        <v>1376.98</v>
      </c>
      <c r="C26" s="10"/>
      <c r="H26" s="9">
        <v>41640</v>
      </c>
      <c r="I26" t="str">
        <f>"Recorded Water Levels"&amp;CHAR(10)&amp;TEXT(H26,"dd-mmm-yyyy")&amp;" to "&amp;TEXT(H27,"dd-mmm-yyyy")</f>
        <v>Recorded Water Levels
01-Jan-2014 to 05-Aug-2024</v>
      </c>
    </row>
    <row r="27" spans="1:11" x14ac:dyDescent="0.25">
      <c r="A27" s="11">
        <v>37481</v>
      </c>
      <c r="B27" s="10">
        <v>1376.99</v>
      </c>
      <c r="C27" s="10"/>
      <c r="H27" s="9">
        <v>45509</v>
      </c>
    </row>
    <row r="28" spans="1:11" x14ac:dyDescent="0.25">
      <c r="A28" s="11">
        <v>37489</v>
      </c>
      <c r="B28" s="10">
        <v>1377.04</v>
      </c>
      <c r="C28" s="10"/>
    </row>
    <row r="29" spans="1:11" x14ac:dyDescent="0.25">
      <c r="A29" s="11">
        <v>37496</v>
      </c>
      <c r="B29" s="10">
        <v>1377</v>
      </c>
      <c r="C29" s="10"/>
      <c r="H29" s="9">
        <v>36892</v>
      </c>
      <c r="I29" t="str">
        <f>"Recorded Water Levels"&amp;CHAR(10)&amp;TEXT(H29,"dd-mmm-yyyy")&amp;" to "&amp;TEXT(H30,"dd-mmm-yyyy")</f>
        <v>Recorded Water Levels
01-Jan-2001 to 05-Aug-2024</v>
      </c>
    </row>
    <row r="30" spans="1:11" x14ac:dyDescent="0.25">
      <c r="A30" s="11">
        <v>37503</v>
      </c>
      <c r="B30" s="10">
        <v>1377.03</v>
      </c>
      <c r="C30" s="10"/>
      <c r="H30" s="9">
        <v>45509</v>
      </c>
    </row>
    <row r="31" spans="1:11" x14ac:dyDescent="0.25">
      <c r="A31" s="11">
        <v>37511</v>
      </c>
      <c r="B31" s="10">
        <v>1376.97</v>
      </c>
      <c r="C31" s="10"/>
    </row>
    <row r="32" spans="1:11" x14ac:dyDescent="0.25">
      <c r="A32" s="11">
        <v>37517</v>
      </c>
      <c r="B32" s="10">
        <v>1376.91</v>
      </c>
      <c r="C32" s="10"/>
      <c r="I32" t="s">
        <v>65</v>
      </c>
      <c r="J32" s="10">
        <f>MAX(Append1[Sealevel])-MIN(Append1[Sealevel])</f>
        <v>2.3399999999999181</v>
      </c>
      <c r="K32" t="s">
        <v>64</v>
      </c>
    </row>
    <row r="33" spans="1:3" x14ac:dyDescent="0.25">
      <c r="A33" s="11">
        <v>37524</v>
      </c>
      <c r="B33" s="10">
        <v>1376.85</v>
      </c>
      <c r="C33" s="10"/>
    </row>
    <row r="34" spans="1:3" x14ac:dyDescent="0.25">
      <c r="A34" s="11">
        <v>37531</v>
      </c>
      <c r="B34" s="10">
        <v>1376.81</v>
      </c>
      <c r="C34" s="10"/>
    </row>
    <row r="35" spans="1:3" x14ac:dyDescent="0.25">
      <c r="A35" s="11">
        <v>37538</v>
      </c>
      <c r="B35" s="10">
        <v>1376.89</v>
      </c>
      <c r="C35" s="10"/>
    </row>
    <row r="36" spans="1:3" x14ac:dyDescent="0.25">
      <c r="A36" s="11">
        <v>37545</v>
      </c>
      <c r="B36" s="10">
        <v>1377.01</v>
      </c>
      <c r="C36" s="10"/>
    </row>
    <row r="37" spans="1:3" x14ac:dyDescent="0.25">
      <c r="A37" s="11">
        <v>37552</v>
      </c>
      <c r="B37" s="10">
        <v>1377.02</v>
      </c>
      <c r="C37" s="10"/>
    </row>
    <row r="38" spans="1:3" x14ac:dyDescent="0.25">
      <c r="A38" s="11">
        <v>37749</v>
      </c>
      <c r="B38" s="10">
        <v>1376.55</v>
      </c>
      <c r="C38" s="10"/>
    </row>
    <row r="39" spans="1:3" x14ac:dyDescent="0.25">
      <c r="A39" s="11">
        <v>37750</v>
      </c>
      <c r="B39" s="10">
        <v>1376.61</v>
      </c>
      <c r="C39" s="10"/>
    </row>
    <row r="40" spans="1:3" x14ac:dyDescent="0.25">
      <c r="A40" s="11">
        <v>37757</v>
      </c>
      <c r="B40" s="10">
        <v>1376.57</v>
      </c>
      <c r="C40" s="10"/>
    </row>
    <row r="41" spans="1:3" x14ac:dyDescent="0.25">
      <c r="A41" s="11">
        <v>37764</v>
      </c>
      <c r="B41" s="10">
        <v>1376.73</v>
      </c>
      <c r="C41" s="10"/>
    </row>
    <row r="42" spans="1:3" x14ac:dyDescent="0.25">
      <c r="A42" s="11">
        <v>37771</v>
      </c>
      <c r="B42" s="10">
        <v>1376.81</v>
      </c>
      <c r="C42" s="10"/>
    </row>
    <row r="43" spans="1:3" x14ac:dyDescent="0.25">
      <c r="A43" s="11">
        <v>37778</v>
      </c>
      <c r="B43" s="10">
        <v>1376.75</v>
      </c>
      <c r="C43" s="10"/>
    </row>
    <row r="44" spans="1:3" x14ac:dyDescent="0.25">
      <c r="A44" s="11">
        <v>37785</v>
      </c>
      <c r="B44" s="10">
        <v>1376.83</v>
      </c>
      <c r="C44" s="10"/>
    </row>
    <row r="45" spans="1:3" x14ac:dyDescent="0.25">
      <c r="A45" s="11">
        <v>37792</v>
      </c>
      <c r="B45" s="10">
        <v>1376.79</v>
      </c>
      <c r="C45" s="10"/>
    </row>
    <row r="46" spans="1:3" x14ac:dyDescent="0.25">
      <c r="A46" s="11">
        <v>37799</v>
      </c>
      <c r="B46" s="10">
        <v>1376.91</v>
      </c>
      <c r="C46" s="10"/>
    </row>
    <row r="47" spans="1:3" x14ac:dyDescent="0.25">
      <c r="A47" s="11">
        <v>37806</v>
      </c>
      <c r="B47" s="10">
        <v>1376.83</v>
      </c>
      <c r="C47" s="10"/>
    </row>
    <row r="48" spans="1:3" x14ac:dyDescent="0.25">
      <c r="A48" s="11">
        <v>37813</v>
      </c>
      <c r="B48" s="10">
        <v>1376.65</v>
      </c>
      <c r="C48" s="10"/>
    </row>
    <row r="49" spans="1:3" x14ac:dyDescent="0.25">
      <c r="A49" s="11">
        <v>37820</v>
      </c>
      <c r="B49" s="10">
        <v>1376.53</v>
      </c>
      <c r="C49" s="10"/>
    </row>
    <row r="50" spans="1:3" x14ac:dyDescent="0.25">
      <c r="A50" s="11">
        <v>37827</v>
      </c>
      <c r="B50" s="10">
        <v>1376.41</v>
      </c>
      <c r="C50" s="10"/>
    </row>
    <row r="51" spans="1:3" x14ac:dyDescent="0.25">
      <c r="A51" s="11">
        <v>37834</v>
      </c>
      <c r="B51" s="10">
        <v>1376.41</v>
      </c>
      <c r="C51" s="10"/>
    </row>
    <row r="52" spans="1:3" x14ac:dyDescent="0.25">
      <c r="A52" s="11">
        <v>37841</v>
      </c>
      <c r="B52" s="10">
        <v>1376.39</v>
      </c>
      <c r="C52" s="10"/>
    </row>
    <row r="53" spans="1:3" x14ac:dyDescent="0.25">
      <c r="A53" s="11">
        <v>37848</v>
      </c>
      <c r="B53" s="10">
        <v>1376.37</v>
      </c>
      <c r="C53" s="10"/>
    </row>
    <row r="54" spans="1:3" x14ac:dyDescent="0.25">
      <c r="A54" s="11">
        <v>37855</v>
      </c>
      <c r="B54" s="10">
        <v>1376.39</v>
      </c>
      <c r="C54" s="10"/>
    </row>
    <row r="55" spans="1:3" x14ac:dyDescent="0.25">
      <c r="A55" s="11">
        <v>37862</v>
      </c>
      <c r="B55" s="10">
        <v>1376.35</v>
      </c>
      <c r="C55" s="10"/>
    </row>
    <row r="56" spans="1:3" x14ac:dyDescent="0.25">
      <c r="A56" s="11">
        <v>37869</v>
      </c>
      <c r="B56" s="10">
        <v>1376.31</v>
      </c>
      <c r="C56" s="10"/>
    </row>
    <row r="57" spans="1:3" x14ac:dyDescent="0.25">
      <c r="A57" s="11">
        <v>37876</v>
      </c>
      <c r="B57" s="10">
        <v>1376.35</v>
      </c>
      <c r="C57" s="10"/>
    </row>
    <row r="58" spans="1:3" x14ac:dyDescent="0.25">
      <c r="A58" s="11">
        <v>37883</v>
      </c>
      <c r="B58" s="10">
        <v>1376.33</v>
      </c>
      <c r="C58" s="10"/>
    </row>
    <row r="59" spans="1:3" x14ac:dyDescent="0.25">
      <c r="A59" s="11">
        <v>37890</v>
      </c>
      <c r="B59" s="10">
        <v>1376.31</v>
      </c>
      <c r="C59" s="10"/>
    </row>
    <row r="60" spans="1:3" x14ac:dyDescent="0.25">
      <c r="A60" s="11">
        <v>37898</v>
      </c>
      <c r="B60" s="10">
        <v>1376.27</v>
      </c>
      <c r="C60" s="10"/>
    </row>
    <row r="61" spans="1:3" x14ac:dyDescent="0.25">
      <c r="A61" s="11">
        <v>38112</v>
      </c>
      <c r="B61" s="10">
        <v>1376.53</v>
      </c>
      <c r="C61" s="10"/>
    </row>
    <row r="62" spans="1:3" x14ac:dyDescent="0.25">
      <c r="A62" s="11">
        <v>38124</v>
      </c>
      <c r="B62" s="10">
        <v>1376.56</v>
      </c>
      <c r="C62" s="10"/>
    </row>
    <row r="63" spans="1:3" x14ac:dyDescent="0.25">
      <c r="A63" s="11">
        <v>38131</v>
      </c>
      <c r="B63" s="10">
        <v>1376.64</v>
      </c>
      <c r="C63" s="10"/>
    </row>
    <row r="64" spans="1:3" x14ac:dyDescent="0.25">
      <c r="A64" s="11">
        <v>38138</v>
      </c>
      <c r="B64" s="10">
        <v>1376.86</v>
      </c>
      <c r="C64" s="10"/>
    </row>
    <row r="65" spans="1:6" x14ac:dyDescent="0.25">
      <c r="A65" s="11">
        <v>38145</v>
      </c>
      <c r="B65" s="10">
        <v>1376.9</v>
      </c>
      <c r="C65" s="10"/>
      <c r="E65" t="s">
        <v>21</v>
      </c>
      <c r="F65" t="s">
        <v>22</v>
      </c>
    </row>
    <row r="66" spans="1:6" x14ac:dyDescent="0.25">
      <c r="A66" s="11">
        <v>38153</v>
      </c>
      <c r="B66" s="10">
        <v>1376.84</v>
      </c>
      <c r="C66" s="10"/>
      <c r="E66" s="12" cm="1">
        <f t="array" ref="E66:E186">DATE(2014,_xlfn.SEQUENCE(121,1,7),1)</f>
        <v>41821</v>
      </c>
      <c r="F66">
        <v>0</v>
      </c>
    </row>
    <row r="67" spans="1:6" x14ac:dyDescent="0.25">
      <c r="A67" s="11">
        <v>38159</v>
      </c>
      <c r="B67" s="10">
        <v>1376.82</v>
      </c>
      <c r="C67" s="10"/>
      <c r="E67" s="12">
        <v>41852</v>
      </c>
      <c r="F67">
        <v>0</v>
      </c>
    </row>
    <row r="68" spans="1:6" x14ac:dyDescent="0.25">
      <c r="A68" s="11">
        <v>38166</v>
      </c>
      <c r="B68" s="10">
        <v>1376.8</v>
      </c>
      <c r="C68" s="10"/>
      <c r="E68" s="12">
        <v>41883</v>
      </c>
      <c r="F68">
        <v>0</v>
      </c>
    </row>
    <row r="69" spans="1:6" x14ac:dyDescent="0.25">
      <c r="A69" s="11">
        <v>38173</v>
      </c>
      <c r="B69" s="10">
        <v>1376.8</v>
      </c>
      <c r="C69" s="10"/>
      <c r="E69" s="12">
        <v>41913</v>
      </c>
      <c r="F69">
        <v>0</v>
      </c>
    </row>
    <row r="70" spans="1:6" x14ac:dyDescent="0.25">
      <c r="A70" s="11">
        <v>38180</v>
      </c>
      <c r="B70" s="10">
        <v>1377.1</v>
      </c>
      <c r="C70" s="10"/>
      <c r="E70" s="12">
        <v>41944</v>
      </c>
      <c r="F70">
        <v>0</v>
      </c>
    </row>
    <row r="71" spans="1:6" x14ac:dyDescent="0.25">
      <c r="A71" s="11">
        <v>38187</v>
      </c>
      <c r="B71" s="10">
        <v>1377.04</v>
      </c>
      <c r="C71" s="10"/>
      <c r="E71" s="12">
        <v>41974</v>
      </c>
      <c r="F71">
        <v>0</v>
      </c>
    </row>
    <row r="72" spans="1:6" x14ac:dyDescent="0.25">
      <c r="A72" s="11">
        <v>38194</v>
      </c>
      <c r="B72" s="10">
        <v>1376.96</v>
      </c>
      <c r="C72" s="10"/>
      <c r="E72" s="12">
        <v>42005</v>
      </c>
      <c r="F72">
        <v>0</v>
      </c>
    </row>
    <row r="73" spans="1:6" x14ac:dyDescent="0.25">
      <c r="A73" s="11">
        <v>38201</v>
      </c>
      <c r="B73" s="10">
        <v>1377.08</v>
      </c>
      <c r="C73" s="10"/>
      <c r="E73" s="12">
        <v>42036</v>
      </c>
      <c r="F73">
        <v>0</v>
      </c>
    </row>
    <row r="74" spans="1:6" x14ac:dyDescent="0.25">
      <c r="A74" s="11">
        <v>38208</v>
      </c>
      <c r="B74" s="10">
        <v>1377.12</v>
      </c>
      <c r="C74" s="10"/>
      <c r="E74" s="12">
        <v>42064</v>
      </c>
      <c r="F74">
        <v>0</v>
      </c>
    </row>
    <row r="75" spans="1:6" x14ac:dyDescent="0.25">
      <c r="A75" s="11">
        <v>38215</v>
      </c>
      <c r="B75" s="10">
        <v>1377.1</v>
      </c>
      <c r="C75" s="10"/>
      <c r="E75" s="12">
        <v>42095</v>
      </c>
      <c r="F75">
        <v>0</v>
      </c>
    </row>
    <row r="76" spans="1:6" x14ac:dyDescent="0.25">
      <c r="A76" s="11">
        <v>38222</v>
      </c>
      <c r="B76" s="10">
        <v>1377.02</v>
      </c>
      <c r="C76" s="10"/>
      <c r="E76" s="12">
        <v>42125</v>
      </c>
      <c r="F76">
        <v>0</v>
      </c>
    </row>
    <row r="77" spans="1:6" x14ac:dyDescent="0.25">
      <c r="A77" s="11">
        <v>38229</v>
      </c>
      <c r="B77" s="10">
        <v>1377.02</v>
      </c>
      <c r="C77" s="10"/>
      <c r="E77" s="12">
        <v>42156</v>
      </c>
      <c r="F77">
        <v>0</v>
      </c>
    </row>
    <row r="78" spans="1:6" x14ac:dyDescent="0.25">
      <c r="A78" s="11">
        <v>38237</v>
      </c>
      <c r="B78" s="10">
        <v>1377.36</v>
      </c>
      <c r="C78" s="10"/>
      <c r="E78" s="12">
        <v>42186</v>
      </c>
      <c r="F78">
        <v>0</v>
      </c>
    </row>
    <row r="79" spans="1:6" x14ac:dyDescent="0.25">
      <c r="A79" s="11">
        <v>38245</v>
      </c>
      <c r="B79" s="10">
        <v>1377.44</v>
      </c>
      <c r="C79" s="10"/>
      <c r="E79" s="12">
        <v>42217</v>
      </c>
      <c r="F79">
        <v>0</v>
      </c>
    </row>
    <row r="80" spans="1:6" x14ac:dyDescent="0.25">
      <c r="A80" s="11">
        <v>38250</v>
      </c>
      <c r="B80" s="10">
        <v>1377.42</v>
      </c>
      <c r="C80" s="10"/>
      <c r="E80" s="12">
        <v>42248</v>
      </c>
      <c r="F80">
        <v>0</v>
      </c>
    </row>
    <row r="81" spans="1:6" x14ac:dyDescent="0.25">
      <c r="A81" s="11">
        <v>38257</v>
      </c>
      <c r="B81" s="10">
        <v>1377.32</v>
      </c>
      <c r="C81" s="10"/>
      <c r="E81" s="12">
        <v>42278</v>
      </c>
      <c r="F81">
        <v>0</v>
      </c>
    </row>
    <row r="82" spans="1:6" x14ac:dyDescent="0.25">
      <c r="A82" s="11">
        <v>38264</v>
      </c>
      <c r="B82" s="10">
        <v>1377.26</v>
      </c>
      <c r="C82" s="10"/>
      <c r="E82" s="12">
        <v>42309</v>
      </c>
      <c r="F82">
        <v>0</v>
      </c>
    </row>
    <row r="83" spans="1:6" x14ac:dyDescent="0.25">
      <c r="A83" s="11">
        <v>38271</v>
      </c>
      <c r="B83" s="10">
        <v>1377.22</v>
      </c>
      <c r="C83" s="10"/>
      <c r="E83" s="12">
        <v>42339</v>
      </c>
      <c r="F83">
        <v>0</v>
      </c>
    </row>
    <row r="84" spans="1:6" x14ac:dyDescent="0.25">
      <c r="A84" s="11">
        <v>38490</v>
      </c>
      <c r="B84" s="10">
        <v>1376.87</v>
      </c>
      <c r="C84" s="10"/>
      <c r="E84" s="12">
        <v>42370</v>
      </c>
      <c r="F84">
        <v>0</v>
      </c>
    </row>
    <row r="85" spans="1:6" x14ac:dyDescent="0.25">
      <c r="A85" s="11">
        <v>38499</v>
      </c>
      <c r="B85" s="10">
        <v>1377.09</v>
      </c>
      <c r="C85" s="10"/>
      <c r="E85" s="12">
        <v>42401</v>
      </c>
      <c r="F85">
        <v>0</v>
      </c>
    </row>
    <row r="86" spans="1:6" x14ac:dyDescent="0.25">
      <c r="A86" s="11">
        <v>38506</v>
      </c>
      <c r="B86" s="10">
        <v>1376.95</v>
      </c>
      <c r="C86" s="10"/>
      <c r="E86" s="12">
        <v>42430</v>
      </c>
      <c r="F86">
        <v>0</v>
      </c>
    </row>
    <row r="87" spans="1:6" x14ac:dyDescent="0.25">
      <c r="A87" s="11">
        <v>38513</v>
      </c>
      <c r="B87" s="10">
        <v>1376.99</v>
      </c>
      <c r="C87" s="10"/>
      <c r="E87" s="12">
        <v>42461</v>
      </c>
      <c r="F87">
        <v>0</v>
      </c>
    </row>
    <row r="88" spans="1:6" x14ac:dyDescent="0.25">
      <c r="A88" s="11">
        <v>38520</v>
      </c>
      <c r="B88" s="10">
        <v>1377</v>
      </c>
      <c r="C88" s="10"/>
      <c r="E88" s="12">
        <v>42491</v>
      </c>
      <c r="F88">
        <v>0</v>
      </c>
    </row>
    <row r="89" spans="1:6" x14ac:dyDescent="0.25">
      <c r="A89" s="11">
        <v>38527</v>
      </c>
      <c r="B89" s="10">
        <v>1376.83</v>
      </c>
      <c r="C89" s="10"/>
      <c r="E89" s="12">
        <v>42522</v>
      </c>
      <c r="F89">
        <v>0</v>
      </c>
    </row>
    <row r="90" spans="1:6" x14ac:dyDescent="0.25">
      <c r="A90" s="11">
        <v>38533</v>
      </c>
      <c r="B90" s="10">
        <v>1376.91</v>
      </c>
      <c r="C90" s="10"/>
      <c r="E90" s="12">
        <v>42552</v>
      </c>
      <c r="F90">
        <v>0</v>
      </c>
    </row>
    <row r="91" spans="1:6" x14ac:dyDescent="0.25">
      <c r="A91" s="11">
        <v>38540</v>
      </c>
      <c r="B91" s="10">
        <v>1376.81</v>
      </c>
      <c r="C91" s="10"/>
      <c r="E91" s="12">
        <v>42583</v>
      </c>
      <c r="F91">
        <v>0</v>
      </c>
    </row>
    <row r="92" spans="1:6" x14ac:dyDescent="0.25">
      <c r="A92" s="11">
        <v>38548</v>
      </c>
      <c r="B92" s="10">
        <v>1376.89</v>
      </c>
      <c r="C92" s="10"/>
      <c r="E92" s="12">
        <v>42614</v>
      </c>
      <c r="F92">
        <v>0</v>
      </c>
    </row>
    <row r="93" spans="1:6" x14ac:dyDescent="0.25">
      <c r="A93" s="11">
        <v>38555</v>
      </c>
      <c r="B93" s="10">
        <v>1376.87</v>
      </c>
      <c r="C93" s="10"/>
      <c r="E93" s="12">
        <v>42644</v>
      </c>
      <c r="F93">
        <v>0</v>
      </c>
    </row>
    <row r="94" spans="1:6" x14ac:dyDescent="0.25">
      <c r="A94" s="11">
        <v>38562</v>
      </c>
      <c r="B94" s="10">
        <v>1376.84</v>
      </c>
      <c r="C94" s="10"/>
      <c r="E94" s="12">
        <v>42675</v>
      </c>
      <c r="F94">
        <v>0</v>
      </c>
    </row>
    <row r="95" spans="1:6" x14ac:dyDescent="0.25">
      <c r="A95" s="11">
        <v>38569</v>
      </c>
      <c r="B95" s="10">
        <v>1376.79</v>
      </c>
      <c r="C95" s="10"/>
      <c r="E95" s="12">
        <v>42705</v>
      </c>
      <c r="F95">
        <v>0</v>
      </c>
    </row>
    <row r="96" spans="1:6" x14ac:dyDescent="0.25">
      <c r="A96" s="11">
        <v>38576</v>
      </c>
      <c r="B96" s="10">
        <v>1376.73</v>
      </c>
      <c r="C96" s="10"/>
      <c r="E96" s="12">
        <v>42736</v>
      </c>
      <c r="F96">
        <v>0</v>
      </c>
    </row>
    <row r="97" spans="1:6" x14ac:dyDescent="0.25">
      <c r="A97" s="11">
        <v>38583</v>
      </c>
      <c r="B97" s="10">
        <v>1376.79</v>
      </c>
      <c r="C97" s="10"/>
      <c r="E97" s="12">
        <v>42767</v>
      </c>
      <c r="F97">
        <v>0</v>
      </c>
    </row>
    <row r="98" spans="1:6" x14ac:dyDescent="0.25">
      <c r="A98" s="11">
        <v>38592</v>
      </c>
      <c r="B98" s="10">
        <v>1376.73</v>
      </c>
      <c r="C98" s="10"/>
      <c r="E98" s="12">
        <v>42795</v>
      </c>
      <c r="F98">
        <v>0</v>
      </c>
    </row>
    <row r="99" spans="1:6" x14ac:dyDescent="0.25">
      <c r="A99" s="11">
        <v>38597</v>
      </c>
      <c r="B99" s="10">
        <v>1376.69</v>
      </c>
      <c r="C99" s="10"/>
      <c r="E99" s="12">
        <v>42826</v>
      </c>
      <c r="F99">
        <v>0</v>
      </c>
    </row>
    <row r="100" spans="1:6" x14ac:dyDescent="0.25">
      <c r="A100" s="11">
        <v>38604</v>
      </c>
      <c r="B100" s="10">
        <v>1376.66</v>
      </c>
      <c r="C100" s="10"/>
      <c r="E100" s="12">
        <v>42856</v>
      </c>
      <c r="F100">
        <v>0</v>
      </c>
    </row>
    <row r="101" spans="1:6" x14ac:dyDescent="0.25">
      <c r="A101" s="11">
        <v>38611</v>
      </c>
      <c r="B101" s="10">
        <v>1376.67</v>
      </c>
      <c r="C101" s="10"/>
      <c r="E101" s="12">
        <v>42887</v>
      </c>
      <c r="F101">
        <v>0</v>
      </c>
    </row>
    <row r="102" spans="1:6" x14ac:dyDescent="0.25">
      <c r="A102" s="11">
        <v>38618</v>
      </c>
      <c r="B102" s="10">
        <v>1376.71</v>
      </c>
      <c r="C102" s="10"/>
      <c r="E102" s="12">
        <v>42917</v>
      </c>
      <c r="F102">
        <v>0</v>
      </c>
    </row>
    <row r="103" spans="1:6" x14ac:dyDescent="0.25">
      <c r="A103" s="11">
        <v>38625</v>
      </c>
      <c r="B103" s="10">
        <v>1376.68</v>
      </c>
      <c r="C103" s="10"/>
      <c r="E103" s="12">
        <v>42948</v>
      </c>
      <c r="F103">
        <v>0</v>
      </c>
    </row>
    <row r="104" spans="1:6" x14ac:dyDescent="0.25">
      <c r="A104" s="11">
        <v>38632</v>
      </c>
      <c r="B104" s="10">
        <v>1376.89</v>
      </c>
      <c r="C104" s="10"/>
      <c r="E104" s="12">
        <v>42979</v>
      </c>
      <c r="F104">
        <v>0</v>
      </c>
    </row>
    <row r="105" spans="1:6" x14ac:dyDescent="0.25">
      <c r="A105" s="11">
        <v>38639</v>
      </c>
      <c r="B105" s="10">
        <v>1376.91</v>
      </c>
      <c r="C105" s="10"/>
      <c r="E105" s="12">
        <v>43009</v>
      </c>
      <c r="F105">
        <v>0</v>
      </c>
    </row>
    <row r="106" spans="1:6" x14ac:dyDescent="0.25">
      <c r="A106" s="11">
        <v>38646</v>
      </c>
      <c r="B106" s="10">
        <v>1376.99</v>
      </c>
      <c r="C106" s="10"/>
      <c r="E106" s="12">
        <v>43040</v>
      </c>
      <c r="F106">
        <v>0</v>
      </c>
    </row>
    <row r="107" spans="1:6" x14ac:dyDescent="0.25">
      <c r="A107" s="11">
        <v>38653</v>
      </c>
      <c r="B107" s="10">
        <v>1376.97</v>
      </c>
      <c r="C107" s="10"/>
      <c r="E107" s="12">
        <v>43070</v>
      </c>
      <c r="F107">
        <v>0</v>
      </c>
    </row>
    <row r="108" spans="1:6" x14ac:dyDescent="0.25">
      <c r="A108" s="11">
        <v>38660</v>
      </c>
      <c r="B108" s="10">
        <v>1377.08</v>
      </c>
      <c r="C108" s="10"/>
      <c r="E108" s="12">
        <v>43101</v>
      </c>
      <c r="F108">
        <v>0</v>
      </c>
    </row>
    <row r="109" spans="1:6" x14ac:dyDescent="0.25">
      <c r="A109" s="11">
        <v>38667</v>
      </c>
      <c r="B109" s="10">
        <v>1377.07</v>
      </c>
      <c r="C109" s="10"/>
      <c r="E109" s="12">
        <v>43132</v>
      </c>
      <c r="F109">
        <v>0</v>
      </c>
    </row>
    <row r="110" spans="1:6" x14ac:dyDescent="0.25">
      <c r="A110" s="11">
        <v>38777</v>
      </c>
      <c r="B110" s="10">
        <v>1376.25</v>
      </c>
      <c r="C110" s="10"/>
      <c r="E110" s="12">
        <v>43160</v>
      </c>
      <c r="F110">
        <v>0</v>
      </c>
    </row>
    <row r="111" spans="1:6" x14ac:dyDescent="0.25">
      <c r="A111" s="11">
        <v>38847</v>
      </c>
      <c r="B111" s="10">
        <v>1377.19</v>
      </c>
      <c r="C111" s="10"/>
      <c r="E111" s="12">
        <v>43191</v>
      </c>
      <c r="F111">
        <v>0</v>
      </c>
    </row>
    <row r="112" spans="1:6" x14ac:dyDescent="0.25">
      <c r="A112" s="11">
        <v>38850</v>
      </c>
      <c r="B112" s="10">
        <v>1377.23</v>
      </c>
      <c r="C112" s="10"/>
      <c r="E112" s="12">
        <v>43221</v>
      </c>
      <c r="F112">
        <v>0</v>
      </c>
    </row>
    <row r="113" spans="1:6" x14ac:dyDescent="0.25">
      <c r="A113" s="11">
        <v>38857</v>
      </c>
      <c r="B113" s="10">
        <v>1377.13</v>
      </c>
      <c r="C113" s="10"/>
      <c r="E113" s="12">
        <v>43252</v>
      </c>
      <c r="F113">
        <v>0</v>
      </c>
    </row>
    <row r="114" spans="1:6" x14ac:dyDescent="0.25">
      <c r="A114" s="11">
        <v>38863</v>
      </c>
      <c r="B114" s="10">
        <v>1377.13</v>
      </c>
      <c r="C114" s="10"/>
      <c r="E114" s="12">
        <v>43282</v>
      </c>
      <c r="F114">
        <v>0</v>
      </c>
    </row>
    <row r="115" spans="1:6" x14ac:dyDescent="0.25">
      <c r="A115" s="11">
        <v>38870</v>
      </c>
      <c r="B115" s="10">
        <v>1376.65</v>
      </c>
      <c r="C115" s="10"/>
      <c r="E115" s="12">
        <v>43313</v>
      </c>
      <c r="F115">
        <v>0</v>
      </c>
    </row>
    <row r="116" spans="1:6" x14ac:dyDescent="0.25">
      <c r="A116" s="11">
        <v>38877</v>
      </c>
      <c r="B116" s="10">
        <v>1376.31</v>
      </c>
      <c r="C116" s="10"/>
      <c r="E116" s="12">
        <v>43344</v>
      </c>
      <c r="F116">
        <v>0</v>
      </c>
    </row>
    <row r="117" spans="1:6" x14ac:dyDescent="0.25">
      <c r="A117" s="11">
        <v>38884</v>
      </c>
      <c r="B117" s="10">
        <v>1376.09</v>
      </c>
      <c r="C117" s="10"/>
      <c r="E117" s="12">
        <v>43374</v>
      </c>
      <c r="F117">
        <v>0</v>
      </c>
    </row>
    <row r="118" spans="1:6" x14ac:dyDescent="0.25">
      <c r="A118" s="11">
        <v>38891</v>
      </c>
      <c r="B118" s="10">
        <v>1376</v>
      </c>
      <c r="C118" s="10"/>
      <c r="E118" s="12">
        <v>43405</v>
      </c>
      <c r="F118">
        <v>0</v>
      </c>
    </row>
    <row r="119" spans="1:6" x14ac:dyDescent="0.25">
      <c r="A119" s="11">
        <v>38898</v>
      </c>
      <c r="B119" s="10">
        <v>1376.09</v>
      </c>
      <c r="C119" s="10"/>
      <c r="E119" s="12">
        <v>43435</v>
      </c>
      <c r="F119">
        <v>0</v>
      </c>
    </row>
    <row r="120" spans="1:6" x14ac:dyDescent="0.25">
      <c r="A120" s="11">
        <v>38905</v>
      </c>
      <c r="B120" s="10">
        <v>1375.99</v>
      </c>
      <c r="C120" s="10"/>
      <c r="E120" s="12">
        <v>43466</v>
      </c>
      <c r="F120">
        <v>0</v>
      </c>
    </row>
    <row r="121" spans="1:6" x14ac:dyDescent="0.25">
      <c r="A121" s="11">
        <v>38912</v>
      </c>
      <c r="B121" s="10">
        <v>1375.95</v>
      </c>
      <c r="C121" s="10"/>
      <c r="E121" s="12">
        <v>43497</v>
      </c>
      <c r="F121">
        <v>0</v>
      </c>
    </row>
    <row r="122" spans="1:6" x14ac:dyDescent="0.25">
      <c r="A122" s="11">
        <v>38919</v>
      </c>
      <c r="B122" s="10">
        <v>1375.89</v>
      </c>
      <c r="C122" s="10"/>
      <c r="E122" s="12">
        <v>43525</v>
      </c>
      <c r="F122">
        <v>0</v>
      </c>
    </row>
    <row r="123" spans="1:6" x14ac:dyDescent="0.25">
      <c r="A123" s="11">
        <v>38926</v>
      </c>
      <c r="B123" s="10">
        <v>1375.85</v>
      </c>
      <c r="C123" s="10"/>
      <c r="E123" s="12">
        <v>43556</v>
      </c>
      <c r="F123">
        <v>0</v>
      </c>
    </row>
    <row r="124" spans="1:6" x14ac:dyDescent="0.25">
      <c r="A124" s="11">
        <v>38933</v>
      </c>
      <c r="B124" s="10">
        <v>1375.8</v>
      </c>
      <c r="C124" s="10"/>
      <c r="E124" s="12">
        <v>43586</v>
      </c>
      <c r="F124">
        <v>0</v>
      </c>
    </row>
    <row r="125" spans="1:6" x14ac:dyDescent="0.25">
      <c r="A125" s="11">
        <v>38940</v>
      </c>
      <c r="B125" s="10">
        <v>1375.72</v>
      </c>
      <c r="C125" s="10"/>
      <c r="E125" s="12">
        <v>43617</v>
      </c>
      <c r="F125">
        <v>0</v>
      </c>
    </row>
    <row r="126" spans="1:6" x14ac:dyDescent="0.25">
      <c r="A126" s="11">
        <v>38948</v>
      </c>
      <c r="B126" s="10">
        <v>1375.74</v>
      </c>
      <c r="C126" s="10"/>
      <c r="E126" s="12">
        <v>43647</v>
      </c>
      <c r="F126">
        <v>0</v>
      </c>
    </row>
    <row r="127" spans="1:6" x14ac:dyDescent="0.25">
      <c r="A127" s="11">
        <v>38954</v>
      </c>
      <c r="B127" s="10">
        <v>1375.66</v>
      </c>
      <c r="C127" s="10"/>
      <c r="E127" s="12">
        <v>43678</v>
      </c>
      <c r="F127">
        <v>0</v>
      </c>
    </row>
    <row r="128" spans="1:6" x14ac:dyDescent="0.25">
      <c r="A128" s="11">
        <v>38961</v>
      </c>
      <c r="B128" s="10">
        <v>1375.63</v>
      </c>
      <c r="C128" s="10"/>
      <c r="E128" s="12">
        <v>43709</v>
      </c>
      <c r="F128">
        <v>0</v>
      </c>
    </row>
    <row r="129" spans="1:6" x14ac:dyDescent="0.25">
      <c r="A129" s="11">
        <v>38968</v>
      </c>
      <c r="B129" s="10">
        <v>1375.6</v>
      </c>
      <c r="C129" s="10"/>
      <c r="E129" s="12">
        <v>43739</v>
      </c>
      <c r="F129">
        <v>0</v>
      </c>
    </row>
    <row r="130" spans="1:6" x14ac:dyDescent="0.25">
      <c r="A130" s="11">
        <v>38975</v>
      </c>
      <c r="B130" s="10">
        <v>1375.51</v>
      </c>
      <c r="C130" s="10"/>
      <c r="E130" s="12">
        <v>43770</v>
      </c>
      <c r="F130">
        <v>0</v>
      </c>
    </row>
    <row r="131" spans="1:6" x14ac:dyDescent="0.25">
      <c r="A131" s="11">
        <v>38982</v>
      </c>
      <c r="B131" s="10">
        <v>1375.57</v>
      </c>
      <c r="C131" s="10"/>
      <c r="E131" s="12">
        <v>43800</v>
      </c>
      <c r="F131">
        <v>0</v>
      </c>
    </row>
    <row r="132" spans="1:6" x14ac:dyDescent="0.25">
      <c r="A132" s="11">
        <v>38989</v>
      </c>
      <c r="B132" s="10">
        <v>1375.57</v>
      </c>
      <c r="C132" s="10"/>
      <c r="E132" s="12">
        <v>43831</v>
      </c>
      <c r="F132">
        <v>0</v>
      </c>
    </row>
    <row r="133" spans="1:6" x14ac:dyDescent="0.25">
      <c r="A133" s="11">
        <v>38995</v>
      </c>
      <c r="B133" s="10">
        <v>1375.6</v>
      </c>
      <c r="C133" s="10"/>
      <c r="E133" s="12">
        <v>43862</v>
      </c>
      <c r="F133">
        <v>0</v>
      </c>
    </row>
    <row r="134" spans="1:6" x14ac:dyDescent="0.25">
      <c r="A134" s="11">
        <v>39003</v>
      </c>
      <c r="B134" s="10">
        <v>1375.63</v>
      </c>
      <c r="C134" s="10"/>
      <c r="E134" s="12">
        <v>43891</v>
      </c>
      <c r="F134">
        <v>0</v>
      </c>
    </row>
    <row r="135" spans="1:6" x14ac:dyDescent="0.25">
      <c r="A135" s="11">
        <v>39009</v>
      </c>
      <c r="B135" s="10">
        <v>1375.64</v>
      </c>
      <c r="C135" s="10"/>
      <c r="E135" s="12">
        <v>43922</v>
      </c>
      <c r="F135">
        <v>0</v>
      </c>
    </row>
    <row r="136" spans="1:6" x14ac:dyDescent="0.25">
      <c r="A136" s="11">
        <v>39223</v>
      </c>
      <c r="B136" s="10">
        <v>1376.47</v>
      </c>
      <c r="C136" s="10"/>
      <c r="E136" s="12">
        <v>43952</v>
      </c>
      <c r="F136">
        <v>0</v>
      </c>
    </row>
    <row r="137" spans="1:6" x14ac:dyDescent="0.25">
      <c r="A137" s="11">
        <v>39234</v>
      </c>
      <c r="B137" s="10">
        <v>1376.64</v>
      </c>
      <c r="C137" s="10"/>
      <c r="E137" s="12">
        <v>43983</v>
      </c>
      <c r="F137">
        <v>0</v>
      </c>
    </row>
    <row r="138" spans="1:6" x14ac:dyDescent="0.25">
      <c r="A138" s="11">
        <v>39241</v>
      </c>
      <c r="B138" s="10">
        <v>1376.72</v>
      </c>
      <c r="C138" s="10"/>
      <c r="E138" s="12">
        <v>44013</v>
      </c>
      <c r="F138">
        <v>0</v>
      </c>
    </row>
    <row r="139" spans="1:6" x14ac:dyDescent="0.25">
      <c r="A139" s="11">
        <v>39248</v>
      </c>
      <c r="B139" s="10">
        <v>1376.63</v>
      </c>
      <c r="C139" s="10"/>
      <c r="E139" s="12">
        <v>44044</v>
      </c>
      <c r="F139">
        <v>0</v>
      </c>
    </row>
    <row r="140" spans="1:6" x14ac:dyDescent="0.25">
      <c r="A140" s="11">
        <v>39255</v>
      </c>
      <c r="B140" s="10">
        <v>1376.57</v>
      </c>
      <c r="C140" s="10"/>
      <c r="E140" s="12">
        <v>44075</v>
      </c>
      <c r="F140">
        <v>0</v>
      </c>
    </row>
    <row r="141" spans="1:6" x14ac:dyDescent="0.25">
      <c r="A141" s="11">
        <v>39262</v>
      </c>
      <c r="B141" s="10">
        <v>1376.49</v>
      </c>
      <c r="C141" s="10"/>
      <c r="E141" s="12">
        <v>44105</v>
      </c>
      <c r="F141">
        <v>0</v>
      </c>
    </row>
    <row r="142" spans="1:6" x14ac:dyDescent="0.25">
      <c r="A142" s="11">
        <v>39269</v>
      </c>
      <c r="B142" s="10">
        <v>1376.53</v>
      </c>
      <c r="C142" s="10"/>
      <c r="E142" s="12">
        <v>44136</v>
      </c>
      <c r="F142">
        <v>0</v>
      </c>
    </row>
    <row r="143" spans="1:6" x14ac:dyDescent="0.25">
      <c r="A143" s="11">
        <v>39276</v>
      </c>
      <c r="B143" s="10">
        <v>1376.5</v>
      </c>
      <c r="C143" s="10"/>
      <c r="E143" s="12">
        <v>44166</v>
      </c>
      <c r="F143">
        <v>0</v>
      </c>
    </row>
    <row r="144" spans="1:6" x14ac:dyDescent="0.25">
      <c r="A144" s="11">
        <v>39283</v>
      </c>
      <c r="B144" s="10">
        <v>1376.43</v>
      </c>
      <c r="C144" s="10"/>
      <c r="E144" s="12">
        <v>44197</v>
      </c>
      <c r="F144">
        <v>0</v>
      </c>
    </row>
    <row r="145" spans="1:6" x14ac:dyDescent="0.25">
      <c r="A145" s="11">
        <v>39290</v>
      </c>
      <c r="B145" s="10">
        <v>1376.41</v>
      </c>
      <c r="C145" s="10"/>
      <c r="E145" s="12">
        <v>44228</v>
      </c>
      <c r="F145">
        <v>0</v>
      </c>
    </row>
    <row r="146" spans="1:6" x14ac:dyDescent="0.25">
      <c r="A146" s="11">
        <v>39297</v>
      </c>
      <c r="B146" s="10">
        <v>1376.27</v>
      </c>
      <c r="C146" s="10"/>
      <c r="E146" s="12">
        <v>44256</v>
      </c>
      <c r="F146">
        <v>0</v>
      </c>
    </row>
    <row r="147" spans="1:6" x14ac:dyDescent="0.25">
      <c r="A147" s="11">
        <v>39304</v>
      </c>
      <c r="B147" s="10">
        <v>1376.26</v>
      </c>
      <c r="C147" s="10"/>
      <c r="E147" s="12">
        <v>44287</v>
      </c>
      <c r="F147">
        <v>0</v>
      </c>
    </row>
    <row r="148" spans="1:6" x14ac:dyDescent="0.25">
      <c r="A148" s="11">
        <v>39311</v>
      </c>
      <c r="B148" s="10">
        <v>1376.11</v>
      </c>
      <c r="C148" s="10"/>
      <c r="E148" s="12">
        <v>44317</v>
      </c>
      <c r="F148">
        <v>0</v>
      </c>
    </row>
    <row r="149" spans="1:6" x14ac:dyDescent="0.25">
      <c r="A149" s="11">
        <v>39318</v>
      </c>
      <c r="B149" s="10">
        <v>1376.09</v>
      </c>
      <c r="C149" s="10"/>
      <c r="E149" s="12">
        <v>44348</v>
      </c>
      <c r="F149">
        <v>0</v>
      </c>
    </row>
    <row r="150" spans="1:6" x14ac:dyDescent="0.25">
      <c r="A150" s="11">
        <v>39325</v>
      </c>
      <c r="B150" s="10">
        <v>1376.07</v>
      </c>
      <c r="C150" s="10"/>
      <c r="E150" s="12">
        <v>44378</v>
      </c>
      <c r="F150">
        <v>0</v>
      </c>
    </row>
    <row r="151" spans="1:6" x14ac:dyDescent="0.25">
      <c r="A151" s="11">
        <v>39332</v>
      </c>
      <c r="B151" s="10">
        <v>1376.29</v>
      </c>
      <c r="C151" s="10"/>
      <c r="E151" s="12">
        <v>44409</v>
      </c>
      <c r="F151">
        <v>0</v>
      </c>
    </row>
    <row r="152" spans="1:6" x14ac:dyDescent="0.25">
      <c r="A152" s="11">
        <v>39339</v>
      </c>
      <c r="B152" s="10">
        <v>1376.19</v>
      </c>
      <c r="C152" s="10"/>
      <c r="E152" s="12">
        <v>44440</v>
      </c>
      <c r="F152">
        <v>0</v>
      </c>
    </row>
    <row r="153" spans="1:6" x14ac:dyDescent="0.25">
      <c r="A153" s="11">
        <v>39346</v>
      </c>
      <c r="B153" s="10">
        <v>1376.65</v>
      </c>
      <c r="C153" s="10"/>
      <c r="E153" s="12">
        <v>44470</v>
      </c>
      <c r="F153">
        <v>0</v>
      </c>
    </row>
    <row r="154" spans="1:6" x14ac:dyDescent="0.25">
      <c r="A154" s="11">
        <v>39353</v>
      </c>
      <c r="B154" s="10">
        <v>1376.69</v>
      </c>
      <c r="C154" s="10"/>
      <c r="E154" s="12">
        <v>44501</v>
      </c>
      <c r="F154">
        <v>0</v>
      </c>
    </row>
    <row r="155" spans="1:6" x14ac:dyDescent="0.25">
      <c r="A155" s="11">
        <v>39367</v>
      </c>
      <c r="B155" s="10">
        <v>1376.82</v>
      </c>
      <c r="C155" s="10"/>
      <c r="E155" s="12">
        <v>44531</v>
      </c>
      <c r="F155">
        <v>0</v>
      </c>
    </row>
    <row r="156" spans="1:6" x14ac:dyDescent="0.25">
      <c r="A156" s="11">
        <v>39374</v>
      </c>
      <c r="B156" s="10">
        <v>1376.87</v>
      </c>
      <c r="C156" s="10"/>
      <c r="E156" s="12">
        <v>44562</v>
      </c>
      <c r="F156">
        <v>0</v>
      </c>
    </row>
    <row r="157" spans="1:6" x14ac:dyDescent="0.25">
      <c r="A157" s="11">
        <v>39381</v>
      </c>
      <c r="B157" s="10">
        <v>1377.01</v>
      </c>
      <c r="C157" s="10"/>
      <c r="E157" s="12">
        <v>44593</v>
      </c>
      <c r="F157">
        <v>0</v>
      </c>
    </row>
    <row r="158" spans="1:6" x14ac:dyDescent="0.25">
      <c r="A158" s="11">
        <v>39589</v>
      </c>
      <c r="B158" s="10">
        <v>1376.69</v>
      </c>
      <c r="C158" s="10"/>
      <c r="E158" s="12">
        <v>44621</v>
      </c>
      <c r="F158">
        <v>0</v>
      </c>
    </row>
    <row r="159" spans="1:6" x14ac:dyDescent="0.25">
      <c r="A159" s="11">
        <v>39596</v>
      </c>
      <c r="B159" s="10">
        <v>1376.55</v>
      </c>
      <c r="C159" s="10"/>
      <c r="E159" s="12">
        <v>44652</v>
      </c>
      <c r="F159">
        <v>0</v>
      </c>
    </row>
    <row r="160" spans="1:6" x14ac:dyDescent="0.25">
      <c r="A160" s="11">
        <v>39596</v>
      </c>
      <c r="B160" s="10">
        <v>1376.55</v>
      </c>
      <c r="C160" s="10"/>
      <c r="E160" s="12">
        <v>44682</v>
      </c>
      <c r="F160">
        <v>0</v>
      </c>
    </row>
    <row r="161" spans="1:6" x14ac:dyDescent="0.25">
      <c r="A161" s="11">
        <v>39603</v>
      </c>
      <c r="B161" s="10">
        <v>1376.61</v>
      </c>
      <c r="C161" s="10"/>
      <c r="E161" s="12">
        <v>44713</v>
      </c>
      <c r="F161">
        <v>0</v>
      </c>
    </row>
    <row r="162" spans="1:6" x14ac:dyDescent="0.25">
      <c r="A162" s="11">
        <v>39610</v>
      </c>
      <c r="B162" s="10">
        <v>1376.63</v>
      </c>
      <c r="C162" s="10"/>
      <c r="E162" s="12">
        <v>44743</v>
      </c>
      <c r="F162">
        <v>0</v>
      </c>
    </row>
    <row r="163" spans="1:6" x14ac:dyDescent="0.25">
      <c r="A163" s="11">
        <v>39617</v>
      </c>
      <c r="B163" s="10">
        <v>1376.59</v>
      </c>
      <c r="C163" s="10"/>
      <c r="E163" s="12">
        <v>44774</v>
      </c>
      <c r="F163">
        <v>0</v>
      </c>
    </row>
    <row r="164" spans="1:6" x14ac:dyDescent="0.25">
      <c r="A164" s="11">
        <v>39624</v>
      </c>
      <c r="B164" s="10">
        <v>1376.51</v>
      </c>
      <c r="C164" s="10"/>
      <c r="E164" s="12">
        <v>44805</v>
      </c>
      <c r="F164">
        <v>0</v>
      </c>
    </row>
    <row r="165" spans="1:6" x14ac:dyDescent="0.25">
      <c r="A165" s="11">
        <v>39631</v>
      </c>
      <c r="B165" s="10">
        <v>1376.51</v>
      </c>
      <c r="C165" s="10"/>
      <c r="E165" s="12">
        <v>44835</v>
      </c>
      <c r="F165">
        <v>0</v>
      </c>
    </row>
    <row r="166" spans="1:6" x14ac:dyDescent="0.25">
      <c r="A166" s="11">
        <v>39638</v>
      </c>
      <c r="B166" s="10">
        <v>1376.41</v>
      </c>
      <c r="C166" s="10"/>
      <c r="E166" s="12">
        <v>44866</v>
      </c>
      <c r="F166">
        <v>0</v>
      </c>
    </row>
    <row r="167" spans="1:6" x14ac:dyDescent="0.25">
      <c r="A167" s="11">
        <v>39645</v>
      </c>
      <c r="B167" s="10">
        <v>1376.53</v>
      </c>
      <c r="C167" s="10"/>
      <c r="E167" s="12">
        <v>44896</v>
      </c>
      <c r="F167">
        <v>0</v>
      </c>
    </row>
    <row r="168" spans="1:6" x14ac:dyDescent="0.25">
      <c r="A168" s="11">
        <v>39652</v>
      </c>
      <c r="B168" s="10">
        <v>1376.57</v>
      </c>
      <c r="C168" s="10"/>
      <c r="E168" s="12">
        <v>44927</v>
      </c>
      <c r="F168">
        <v>0</v>
      </c>
    </row>
    <row r="169" spans="1:6" x14ac:dyDescent="0.25">
      <c r="A169" s="11">
        <v>39659</v>
      </c>
      <c r="B169" s="10">
        <v>1376.67</v>
      </c>
      <c r="C169" s="10"/>
      <c r="E169" s="12">
        <v>44958</v>
      </c>
      <c r="F169">
        <v>0</v>
      </c>
    </row>
    <row r="170" spans="1:6" x14ac:dyDescent="0.25">
      <c r="A170" s="11">
        <v>39666</v>
      </c>
      <c r="B170" s="10">
        <v>1376.59</v>
      </c>
      <c r="C170" s="10"/>
      <c r="E170" s="12">
        <v>44986</v>
      </c>
      <c r="F170">
        <v>0</v>
      </c>
    </row>
    <row r="171" spans="1:6" x14ac:dyDescent="0.25">
      <c r="A171" s="11">
        <v>39673</v>
      </c>
      <c r="B171" s="10">
        <v>1376.53</v>
      </c>
      <c r="C171" s="10"/>
      <c r="E171" s="12">
        <v>45017</v>
      </c>
      <c r="F171">
        <v>0</v>
      </c>
    </row>
    <row r="172" spans="1:6" x14ac:dyDescent="0.25">
      <c r="A172" s="11">
        <v>39680</v>
      </c>
      <c r="B172" s="10">
        <v>1376.45</v>
      </c>
      <c r="C172" s="10"/>
      <c r="E172" s="12">
        <v>45047</v>
      </c>
      <c r="F172">
        <v>0</v>
      </c>
    </row>
    <row r="173" spans="1:6" x14ac:dyDescent="0.25">
      <c r="A173" s="11">
        <v>39687</v>
      </c>
      <c r="B173" s="10">
        <v>1376.37</v>
      </c>
      <c r="C173" s="10"/>
      <c r="E173" s="12">
        <v>45078</v>
      </c>
      <c r="F173">
        <v>0</v>
      </c>
    </row>
    <row r="174" spans="1:6" x14ac:dyDescent="0.25">
      <c r="A174" s="11">
        <v>39694</v>
      </c>
      <c r="B174" s="10">
        <v>1376.33</v>
      </c>
      <c r="C174" s="10"/>
      <c r="E174" s="12">
        <v>45108</v>
      </c>
      <c r="F174">
        <v>0</v>
      </c>
    </row>
    <row r="175" spans="1:6" x14ac:dyDescent="0.25">
      <c r="A175" s="11">
        <v>39701</v>
      </c>
      <c r="B175" s="10">
        <v>1376.31</v>
      </c>
      <c r="C175" s="10"/>
      <c r="E175" s="12">
        <v>45139</v>
      </c>
      <c r="F175">
        <v>0</v>
      </c>
    </row>
    <row r="176" spans="1:6" x14ac:dyDescent="0.25">
      <c r="A176" s="11">
        <v>39708</v>
      </c>
      <c r="B176" s="10">
        <v>1376.33</v>
      </c>
      <c r="C176" s="10"/>
      <c r="E176" s="12">
        <v>45170</v>
      </c>
      <c r="F176">
        <v>0</v>
      </c>
    </row>
    <row r="177" spans="1:6" x14ac:dyDescent="0.25">
      <c r="A177" s="11">
        <v>39715</v>
      </c>
      <c r="B177" s="10">
        <v>1376.37</v>
      </c>
      <c r="C177" s="10"/>
      <c r="E177" s="12">
        <v>45200</v>
      </c>
      <c r="F177">
        <v>0</v>
      </c>
    </row>
    <row r="178" spans="1:6" x14ac:dyDescent="0.25">
      <c r="A178" s="11">
        <v>39722</v>
      </c>
      <c r="B178" s="10">
        <v>1376.33</v>
      </c>
      <c r="C178" s="10"/>
      <c r="E178" s="12">
        <v>45231</v>
      </c>
      <c r="F178">
        <v>0</v>
      </c>
    </row>
    <row r="179" spans="1:6" x14ac:dyDescent="0.25">
      <c r="A179" s="11">
        <v>39729</v>
      </c>
      <c r="B179" s="10">
        <v>1376.33</v>
      </c>
      <c r="C179" s="10"/>
      <c r="E179" s="12">
        <v>45261</v>
      </c>
      <c r="F179">
        <v>0</v>
      </c>
    </row>
    <row r="180" spans="1:6" x14ac:dyDescent="0.25">
      <c r="A180" s="11">
        <v>39736</v>
      </c>
      <c r="B180" s="10">
        <v>1376.51</v>
      </c>
      <c r="C180" s="10"/>
      <c r="E180" s="12">
        <v>45292</v>
      </c>
      <c r="F180">
        <v>0</v>
      </c>
    </row>
    <row r="181" spans="1:6" x14ac:dyDescent="0.25">
      <c r="A181" s="11">
        <v>39743</v>
      </c>
      <c r="B181" s="10">
        <v>1376.49</v>
      </c>
      <c r="C181" s="10"/>
      <c r="E181" s="12">
        <v>45323</v>
      </c>
      <c r="F181">
        <v>0</v>
      </c>
    </row>
    <row r="182" spans="1:6" x14ac:dyDescent="0.25">
      <c r="A182" s="11">
        <v>39750</v>
      </c>
      <c r="B182" s="10">
        <v>1376.55</v>
      </c>
      <c r="C182" s="10"/>
      <c r="E182" s="12">
        <v>45352</v>
      </c>
      <c r="F182">
        <v>0</v>
      </c>
    </row>
    <row r="183" spans="1:6" x14ac:dyDescent="0.25">
      <c r="A183" s="11">
        <v>39757</v>
      </c>
      <c r="B183" s="10">
        <v>1376.59</v>
      </c>
      <c r="C183" s="10"/>
      <c r="E183" s="12">
        <v>45383</v>
      </c>
      <c r="F183">
        <v>0</v>
      </c>
    </row>
    <row r="184" spans="1:6" x14ac:dyDescent="0.25">
      <c r="A184" s="11">
        <v>39762</v>
      </c>
      <c r="B184" s="10">
        <v>1376.65</v>
      </c>
      <c r="C184" s="10"/>
      <c r="E184" s="12">
        <v>45413</v>
      </c>
      <c r="F184">
        <v>0</v>
      </c>
    </row>
    <row r="185" spans="1:6" x14ac:dyDescent="0.25">
      <c r="A185" s="11">
        <v>39960</v>
      </c>
      <c r="B185" s="10">
        <v>1376.39</v>
      </c>
      <c r="C185" s="10"/>
      <c r="E185" s="12">
        <v>45444</v>
      </c>
      <c r="F185">
        <v>0</v>
      </c>
    </row>
    <row r="186" spans="1:6" x14ac:dyDescent="0.25">
      <c r="A186" s="11">
        <v>39960</v>
      </c>
      <c r="B186" s="10">
        <v>1376.39</v>
      </c>
      <c r="C186" s="10"/>
      <c r="E186" s="12">
        <v>45474</v>
      </c>
      <c r="F186">
        <v>0</v>
      </c>
    </row>
    <row r="187" spans="1:6" x14ac:dyDescent="0.25">
      <c r="A187" s="11">
        <v>39965</v>
      </c>
      <c r="B187" s="10">
        <v>1376.26</v>
      </c>
      <c r="C187" s="10"/>
    </row>
    <row r="188" spans="1:6" x14ac:dyDescent="0.25">
      <c r="A188" s="11">
        <v>39995</v>
      </c>
      <c r="B188" s="10">
        <v>1376.06</v>
      </c>
      <c r="C188" s="10"/>
    </row>
    <row r="189" spans="1:6" x14ac:dyDescent="0.25">
      <c r="A189" s="11">
        <v>40014</v>
      </c>
      <c r="B189" s="10">
        <v>1376.05</v>
      </c>
      <c r="C189" s="10"/>
    </row>
    <row r="190" spans="1:6" x14ac:dyDescent="0.25">
      <c r="A190" s="11">
        <v>40025</v>
      </c>
      <c r="B190" s="10">
        <v>1376.16</v>
      </c>
      <c r="C190" s="10"/>
    </row>
    <row r="191" spans="1:6" x14ac:dyDescent="0.25">
      <c r="A191" s="11">
        <v>40029</v>
      </c>
      <c r="B191" s="10">
        <v>1376.24</v>
      </c>
      <c r="C191" s="10"/>
    </row>
    <row r="192" spans="1:6" x14ac:dyDescent="0.25">
      <c r="A192" s="11">
        <v>40042</v>
      </c>
      <c r="B192" s="10">
        <v>1376.41</v>
      </c>
      <c r="C192" s="10"/>
    </row>
    <row r="193" spans="1:3" x14ac:dyDescent="0.25">
      <c r="A193" s="11">
        <v>40046</v>
      </c>
      <c r="B193" s="10">
        <v>1376.45</v>
      </c>
      <c r="C193" s="10"/>
    </row>
    <row r="194" spans="1:3" x14ac:dyDescent="0.25">
      <c r="A194" s="11">
        <v>40063</v>
      </c>
      <c r="B194" s="10">
        <v>1376.36</v>
      </c>
      <c r="C194" s="10"/>
    </row>
    <row r="195" spans="1:3" x14ac:dyDescent="0.25">
      <c r="A195" s="11">
        <v>40071</v>
      </c>
      <c r="B195" s="10">
        <v>1376.36</v>
      </c>
      <c r="C195" s="10"/>
    </row>
    <row r="196" spans="1:3" x14ac:dyDescent="0.25">
      <c r="A196" s="11">
        <v>40079</v>
      </c>
      <c r="B196" s="10">
        <v>1376.32</v>
      </c>
      <c r="C196" s="10"/>
    </row>
    <row r="197" spans="1:3" x14ac:dyDescent="0.25">
      <c r="A197" s="11">
        <v>40083</v>
      </c>
      <c r="B197" s="10">
        <v>1376.28</v>
      </c>
      <c r="C197" s="10"/>
    </row>
    <row r="198" spans="1:3" x14ac:dyDescent="0.25">
      <c r="A198" s="11">
        <v>40087</v>
      </c>
      <c r="B198" s="10">
        <v>1376.24</v>
      </c>
      <c r="C198" s="10"/>
    </row>
    <row r="199" spans="1:3" x14ac:dyDescent="0.25">
      <c r="A199" s="11">
        <v>40094</v>
      </c>
      <c r="B199" s="10">
        <v>1376.24</v>
      </c>
      <c r="C199" s="10"/>
    </row>
    <row r="200" spans="1:3" x14ac:dyDescent="0.25">
      <c r="A200" s="11">
        <v>40103</v>
      </c>
      <c r="B200" s="10">
        <v>1376.24</v>
      </c>
      <c r="C200" s="10"/>
    </row>
    <row r="201" spans="1:3" x14ac:dyDescent="0.25">
      <c r="A201" s="11">
        <v>40309</v>
      </c>
      <c r="B201" s="10">
        <v>1376.41</v>
      </c>
      <c r="C201" s="10"/>
    </row>
    <row r="202" spans="1:3" x14ac:dyDescent="0.25">
      <c r="A202" s="11">
        <v>40313</v>
      </c>
      <c r="B202" s="10">
        <v>1376.5</v>
      </c>
      <c r="C202" s="10"/>
    </row>
    <row r="203" spans="1:3" x14ac:dyDescent="0.25">
      <c r="A203" s="11">
        <v>40317</v>
      </c>
      <c r="B203" s="10">
        <v>1376.49</v>
      </c>
      <c r="C203" s="10"/>
    </row>
    <row r="204" spans="1:3" x14ac:dyDescent="0.25">
      <c r="A204" s="11">
        <v>40326</v>
      </c>
      <c r="B204" s="10">
        <v>1376.45</v>
      </c>
      <c r="C204" s="10"/>
    </row>
    <row r="205" spans="1:3" x14ac:dyDescent="0.25">
      <c r="A205" s="11">
        <v>40339</v>
      </c>
      <c r="B205" s="10">
        <v>1376.55</v>
      </c>
      <c r="C205" s="10"/>
    </row>
    <row r="206" spans="1:3" x14ac:dyDescent="0.25">
      <c r="A206" s="11">
        <v>40347</v>
      </c>
      <c r="B206" s="10">
        <v>1376.68</v>
      </c>
      <c r="C206" s="10"/>
    </row>
    <row r="207" spans="1:3" x14ac:dyDescent="0.25">
      <c r="A207" s="11">
        <v>40358</v>
      </c>
      <c r="B207" s="10">
        <v>1376.78</v>
      </c>
      <c r="C207" s="10"/>
    </row>
    <row r="208" spans="1:3" x14ac:dyDescent="0.25">
      <c r="A208" s="11">
        <v>40364</v>
      </c>
      <c r="B208" s="10">
        <v>1376.87</v>
      </c>
      <c r="C208" s="10"/>
    </row>
    <row r="209" spans="1:3" x14ac:dyDescent="0.25">
      <c r="A209" s="11">
        <v>40378</v>
      </c>
      <c r="B209" s="10">
        <v>1376.83</v>
      </c>
      <c r="C209" s="10"/>
    </row>
    <row r="210" spans="1:3" x14ac:dyDescent="0.25">
      <c r="A210" s="11">
        <v>40380</v>
      </c>
      <c r="B210" s="10">
        <v>1376.85</v>
      </c>
      <c r="C210" s="10"/>
    </row>
    <row r="211" spans="1:3" x14ac:dyDescent="0.25">
      <c r="A211" s="11">
        <v>40387</v>
      </c>
      <c r="B211" s="10">
        <v>1376.85</v>
      </c>
      <c r="C211" s="10"/>
    </row>
    <row r="212" spans="1:3" x14ac:dyDescent="0.25">
      <c r="A212" s="11">
        <v>40392</v>
      </c>
      <c r="B212" s="10">
        <v>1377.11</v>
      </c>
      <c r="C212" s="10"/>
    </row>
    <row r="213" spans="1:3" x14ac:dyDescent="0.25">
      <c r="A213" s="11">
        <v>40398</v>
      </c>
      <c r="B213" s="10">
        <v>1377.09</v>
      </c>
      <c r="C213" s="10"/>
    </row>
    <row r="214" spans="1:3" x14ac:dyDescent="0.25">
      <c r="A214" s="11">
        <v>40403</v>
      </c>
      <c r="B214" s="10">
        <v>1377.13</v>
      </c>
      <c r="C214" s="10"/>
    </row>
    <row r="215" spans="1:3" x14ac:dyDescent="0.25">
      <c r="A215" s="11">
        <v>40413</v>
      </c>
      <c r="B215" s="10">
        <v>1377.15</v>
      </c>
      <c r="C215" s="10"/>
    </row>
    <row r="216" spans="1:3" x14ac:dyDescent="0.25">
      <c r="A216" s="11">
        <v>40422</v>
      </c>
      <c r="B216" s="10">
        <v>1377.15</v>
      </c>
      <c r="C216" s="10"/>
    </row>
    <row r="217" spans="1:3" x14ac:dyDescent="0.25">
      <c r="A217" s="11">
        <v>40425</v>
      </c>
      <c r="B217" s="10">
        <v>1377.13</v>
      </c>
      <c r="C217" s="10"/>
    </row>
    <row r="218" spans="1:3" x14ac:dyDescent="0.25">
      <c r="A218" s="11">
        <v>40430</v>
      </c>
      <c r="B218" s="10">
        <v>1377.21</v>
      </c>
      <c r="C218" s="10"/>
    </row>
    <row r="219" spans="1:3" x14ac:dyDescent="0.25">
      <c r="A219" s="11">
        <v>40441</v>
      </c>
      <c r="B219" s="10">
        <v>1377.23</v>
      </c>
      <c r="C219" s="10"/>
    </row>
    <row r="220" spans="1:3" x14ac:dyDescent="0.25">
      <c r="A220" s="11">
        <v>40444</v>
      </c>
      <c r="B220" s="10">
        <v>1377.37</v>
      </c>
      <c r="C220" s="10"/>
    </row>
    <row r="221" spans="1:3" x14ac:dyDescent="0.25">
      <c r="A221" s="11">
        <v>40453</v>
      </c>
      <c r="B221" s="10">
        <v>1377.33</v>
      </c>
      <c r="C221" s="10"/>
    </row>
    <row r="222" spans="1:3" x14ac:dyDescent="0.25">
      <c r="A222" s="11">
        <v>40662</v>
      </c>
      <c r="B222" s="10">
        <v>1377.13</v>
      </c>
      <c r="C222" s="10"/>
    </row>
    <row r="223" spans="1:3" x14ac:dyDescent="0.25">
      <c r="A223" s="11">
        <v>40688</v>
      </c>
      <c r="B223" s="10">
        <v>1376.97</v>
      </c>
      <c r="C223" s="10"/>
    </row>
    <row r="224" spans="1:3" x14ac:dyDescent="0.25">
      <c r="A224" s="11">
        <v>40688</v>
      </c>
      <c r="B224" s="10">
        <v>1376.97</v>
      </c>
      <c r="C224" s="10"/>
    </row>
    <row r="225" spans="1:3" x14ac:dyDescent="0.25">
      <c r="A225" s="11">
        <v>40688</v>
      </c>
      <c r="B225" s="10">
        <v>1376.93</v>
      </c>
      <c r="C225" s="10"/>
    </row>
    <row r="226" spans="1:3" x14ac:dyDescent="0.25">
      <c r="A226" s="11">
        <v>40692</v>
      </c>
      <c r="B226" s="10">
        <v>1376.87</v>
      </c>
      <c r="C226" s="10"/>
    </row>
    <row r="227" spans="1:3" x14ac:dyDescent="0.25">
      <c r="A227" s="11">
        <v>40697</v>
      </c>
      <c r="B227" s="10">
        <v>1376.83</v>
      </c>
      <c r="C227" s="10"/>
    </row>
    <row r="228" spans="1:3" x14ac:dyDescent="0.25">
      <c r="A228" s="11">
        <v>40704</v>
      </c>
      <c r="B228" s="10">
        <v>1376.75</v>
      </c>
      <c r="C228" s="10"/>
    </row>
    <row r="229" spans="1:3" x14ac:dyDescent="0.25">
      <c r="A229" s="11">
        <v>40710</v>
      </c>
      <c r="B229" s="10">
        <v>1376.7</v>
      </c>
      <c r="C229" s="10"/>
    </row>
    <row r="230" spans="1:3" x14ac:dyDescent="0.25">
      <c r="A230" s="11">
        <v>40718</v>
      </c>
      <c r="B230" s="10">
        <v>1376.91</v>
      </c>
      <c r="C230" s="10"/>
    </row>
    <row r="231" spans="1:3" x14ac:dyDescent="0.25">
      <c r="A231" s="11">
        <v>40722</v>
      </c>
      <c r="B231" s="10">
        <v>1377.53</v>
      </c>
      <c r="C231" s="10"/>
    </row>
    <row r="232" spans="1:3" x14ac:dyDescent="0.25">
      <c r="A232" s="11">
        <v>40727</v>
      </c>
      <c r="B232" s="10">
        <v>1377.31</v>
      </c>
      <c r="C232" s="10"/>
    </row>
    <row r="233" spans="1:3" x14ac:dyDescent="0.25">
      <c r="A233" s="11">
        <v>40732</v>
      </c>
      <c r="B233" s="10">
        <v>1377.09</v>
      </c>
      <c r="C233" s="10"/>
    </row>
    <row r="234" spans="1:3" x14ac:dyDescent="0.25">
      <c r="A234" s="11">
        <v>40737</v>
      </c>
      <c r="B234" s="10">
        <v>1376.91</v>
      </c>
      <c r="C234" s="10"/>
    </row>
    <row r="235" spans="1:3" x14ac:dyDescent="0.25">
      <c r="A235" s="11">
        <v>40741</v>
      </c>
      <c r="B235" s="10">
        <v>1376.83</v>
      </c>
      <c r="C235" s="10"/>
    </row>
    <row r="236" spans="1:3" x14ac:dyDescent="0.25">
      <c r="A236" s="11">
        <v>40750</v>
      </c>
      <c r="B236" s="10">
        <v>1376.89</v>
      </c>
      <c r="C236" s="10"/>
    </row>
    <row r="237" spans="1:3" x14ac:dyDescent="0.25">
      <c r="A237" s="11">
        <v>40753</v>
      </c>
      <c r="B237" s="10">
        <v>1376.89</v>
      </c>
      <c r="C237" s="10"/>
    </row>
    <row r="238" spans="1:3" x14ac:dyDescent="0.25">
      <c r="A238" s="11">
        <v>40762</v>
      </c>
      <c r="B238" s="10">
        <v>1377.25</v>
      </c>
      <c r="C238" s="10"/>
    </row>
    <row r="239" spans="1:3" x14ac:dyDescent="0.25">
      <c r="A239" s="11">
        <v>40767</v>
      </c>
      <c r="B239" s="10">
        <v>1377.31</v>
      </c>
      <c r="C239" s="10"/>
    </row>
    <row r="240" spans="1:3" x14ac:dyDescent="0.25">
      <c r="A240" s="11">
        <v>40777</v>
      </c>
      <c r="B240" s="10">
        <v>1377.33</v>
      </c>
      <c r="C240" s="10"/>
    </row>
    <row r="241" spans="1:3" x14ac:dyDescent="0.25">
      <c r="A241" s="11">
        <v>40784</v>
      </c>
      <c r="B241" s="10">
        <v>1377.2</v>
      </c>
      <c r="C241" s="10"/>
    </row>
    <row r="242" spans="1:3" x14ac:dyDescent="0.25">
      <c r="A242" s="11">
        <v>40792</v>
      </c>
      <c r="B242" s="10">
        <v>1377.11</v>
      </c>
      <c r="C242" s="10"/>
    </row>
    <row r="243" spans="1:3" x14ac:dyDescent="0.25">
      <c r="A243" s="11">
        <v>40803</v>
      </c>
      <c r="B243" s="10">
        <v>1377.03</v>
      </c>
      <c r="C243" s="10"/>
    </row>
    <row r="244" spans="1:3" x14ac:dyDescent="0.25">
      <c r="A244" s="11">
        <v>40810</v>
      </c>
      <c r="B244" s="10">
        <v>1377.09</v>
      </c>
      <c r="C244" s="10"/>
    </row>
    <row r="245" spans="1:3" x14ac:dyDescent="0.25">
      <c r="A245" s="11">
        <v>41030</v>
      </c>
      <c r="B245" s="10">
        <v>1376.82</v>
      </c>
      <c r="C245" s="10"/>
    </row>
    <row r="246" spans="1:3" x14ac:dyDescent="0.25">
      <c r="A246" s="11">
        <v>41030</v>
      </c>
      <c r="B246" s="10">
        <v>1376.82</v>
      </c>
      <c r="C246" s="10"/>
    </row>
    <row r="247" spans="1:3" x14ac:dyDescent="0.25">
      <c r="A247" s="11">
        <v>41038</v>
      </c>
      <c r="B247" s="10">
        <v>1376.9</v>
      </c>
      <c r="C247" s="10"/>
    </row>
    <row r="248" spans="1:3" x14ac:dyDescent="0.25">
      <c r="A248" s="11">
        <v>41039</v>
      </c>
      <c r="B248" s="10">
        <v>1376.88</v>
      </c>
      <c r="C248" s="10"/>
    </row>
    <row r="249" spans="1:3" x14ac:dyDescent="0.25">
      <c r="A249" s="11">
        <v>41051</v>
      </c>
      <c r="B249" s="10">
        <v>1376.97</v>
      </c>
      <c r="C249" s="10"/>
    </row>
    <row r="250" spans="1:3" x14ac:dyDescent="0.25">
      <c r="A250" s="11">
        <v>41057</v>
      </c>
      <c r="B250" s="10">
        <v>1377.26</v>
      </c>
      <c r="C250" s="10"/>
    </row>
    <row r="251" spans="1:3" x14ac:dyDescent="0.25">
      <c r="A251" s="11">
        <v>41068</v>
      </c>
      <c r="B251" s="10">
        <v>1377.3</v>
      </c>
      <c r="C251" s="10"/>
    </row>
    <row r="252" spans="1:3" x14ac:dyDescent="0.25">
      <c r="A252" s="11">
        <v>41073</v>
      </c>
      <c r="B252" s="10">
        <v>1377.4</v>
      </c>
      <c r="C252" s="10"/>
    </row>
    <row r="253" spans="1:3" x14ac:dyDescent="0.25">
      <c r="A253" s="11">
        <v>41077</v>
      </c>
      <c r="B253" s="10">
        <v>1377.48</v>
      </c>
      <c r="C253" s="10"/>
    </row>
    <row r="254" spans="1:3" x14ac:dyDescent="0.25">
      <c r="A254" s="11">
        <v>41081</v>
      </c>
      <c r="B254" s="10">
        <v>1377.6</v>
      </c>
      <c r="C254" s="10"/>
    </row>
    <row r="255" spans="1:3" x14ac:dyDescent="0.25">
      <c r="A255" s="11">
        <v>41096</v>
      </c>
      <c r="B255" s="10">
        <v>1377.7</v>
      </c>
      <c r="C255" s="10"/>
    </row>
    <row r="256" spans="1:3" x14ac:dyDescent="0.25">
      <c r="A256" s="11">
        <v>41105</v>
      </c>
      <c r="B256" s="10">
        <v>1377.6</v>
      </c>
      <c r="C256" s="10"/>
    </row>
    <row r="257" spans="1:3" x14ac:dyDescent="0.25">
      <c r="A257" s="11">
        <v>41112</v>
      </c>
      <c r="B257" s="10">
        <v>1377.5</v>
      </c>
      <c r="C257" s="10"/>
    </row>
    <row r="258" spans="1:3" x14ac:dyDescent="0.25">
      <c r="A258" s="11">
        <v>41116</v>
      </c>
      <c r="B258" s="10">
        <v>1377.4</v>
      </c>
      <c r="C258" s="10"/>
    </row>
    <row r="259" spans="1:3" x14ac:dyDescent="0.25">
      <c r="A259" s="11">
        <v>41118</v>
      </c>
      <c r="B259" s="10">
        <v>1377.3</v>
      </c>
      <c r="C259" s="10"/>
    </row>
    <row r="260" spans="1:3" x14ac:dyDescent="0.25">
      <c r="A260" s="11">
        <v>41122</v>
      </c>
      <c r="B260" s="10">
        <v>1377.2</v>
      </c>
      <c r="C260" s="10"/>
    </row>
    <row r="261" spans="1:3" x14ac:dyDescent="0.25">
      <c r="A261" s="11">
        <v>41124</v>
      </c>
      <c r="B261" s="10">
        <v>1377.12</v>
      </c>
      <c r="C261" s="10"/>
    </row>
    <row r="262" spans="1:3" x14ac:dyDescent="0.25">
      <c r="A262" s="11">
        <v>41127</v>
      </c>
      <c r="B262" s="10">
        <v>1377.07</v>
      </c>
      <c r="C262" s="10"/>
    </row>
    <row r="263" spans="1:3" x14ac:dyDescent="0.25">
      <c r="A263" s="11">
        <v>41130</v>
      </c>
      <c r="B263" s="10">
        <v>1377</v>
      </c>
      <c r="C263" s="10"/>
    </row>
    <row r="264" spans="1:3" x14ac:dyDescent="0.25">
      <c r="A264" s="11">
        <v>41133</v>
      </c>
      <c r="B264" s="10">
        <v>1376.94</v>
      </c>
      <c r="C264" s="10"/>
    </row>
    <row r="265" spans="1:3" x14ac:dyDescent="0.25">
      <c r="A265" s="11">
        <v>41135</v>
      </c>
      <c r="B265" s="10">
        <v>1376.88</v>
      </c>
      <c r="C265" s="10"/>
    </row>
    <row r="266" spans="1:3" x14ac:dyDescent="0.25">
      <c r="A266" s="11">
        <v>41145</v>
      </c>
      <c r="B266" s="10">
        <v>1376.8</v>
      </c>
      <c r="C266" s="10"/>
    </row>
    <row r="267" spans="1:3" x14ac:dyDescent="0.25">
      <c r="A267" s="11">
        <v>41153</v>
      </c>
      <c r="B267" s="10">
        <v>1376.74</v>
      </c>
      <c r="C267" s="10"/>
    </row>
    <row r="268" spans="1:3" x14ac:dyDescent="0.25">
      <c r="A268" s="11">
        <v>41157</v>
      </c>
      <c r="B268" s="10">
        <v>1376.68</v>
      </c>
      <c r="C268" s="10"/>
    </row>
    <row r="269" spans="1:3" x14ac:dyDescent="0.25">
      <c r="A269" s="11">
        <v>41169</v>
      </c>
      <c r="B269" s="10">
        <v>1376.56</v>
      </c>
      <c r="C269" s="10"/>
    </row>
    <row r="270" spans="1:3" x14ac:dyDescent="0.25">
      <c r="A270" s="11">
        <v>41178</v>
      </c>
      <c r="B270" s="10">
        <v>1376.5</v>
      </c>
      <c r="C270" s="10"/>
    </row>
    <row r="271" spans="1:3" x14ac:dyDescent="0.25">
      <c r="A271" s="11">
        <v>41430</v>
      </c>
      <c r="B271" s="10">
        <v>1377.1</v>
      </c>
      <c r="C271" s="10"/>
    </row>
    <row r="272" spans="1:3" x14ac:dyDescent="0.25">
      <c r="A272" s="11">
        <v>41431</v>
      </c>
      <c r="B272" s="10">
        <v>1377.3</v>
      </c>
      <c r="C272" s="10"/>
    </row>
    <row r="273" spans="1:3" x14ac:dyDescent="0.25">
      <c r="A273" s="11">
        <v>41439</v>
      </c>
      <c r="B273" s="10">
        <v>1377.2</v>
      </c>
      <c r="C273" s="10"/>
    </row>
    <row r="274" spans="1:3" x14ac:dyDescent="0.25">
      <c r="A274" s="11">
        <v>41459</v>
      </c>
      <c r="B274" s="10">
        <v>1377.25</v>
      </c>
      <c r="C274" s="10"/>
    </row>
    <row r="275" spans="1:3" x14ac:dyDescent="0.25">
      <c r="A275" s="11">
        <v>41468</v>
      </c>
      <c r="B275" s="10">
        <v>1377.3</v>
      </c>
      <c r="C275" s="10"/>
    </row>
    <row r="276" spans="1:3" x14ac:dyDescent="0.25">
      <c r="A276" s="11">
        <v>41479</v>
      </c>
      <c r="B276" s="10">
        <v>1377.3</v>
      </c>
      <c r="C276" s="10"/>
    </row>
    <row r="277" spans="1:3" x14ac:dyDescent="0.25">
      <c r="A277" s="11">
        <v>41481</v>
      </c>
      <c r="B277" s="10">
        <v>1377.25</v>
      </c>
      <c r="C277" s="10"/>
    </row>
    <row r="278" spans="1:3" x14ac:dyDescent="0.25">
      <c r="A278" s="11">
        <v>41484</v>
      </c>
      <c r="B278" s="10">
        <v>1377.2</v>
      </c>
      <c r="C278" s="10"/>
    </row>
    <row r="279" spans="1:3" x14ac:dyDescent="0.25">
      <c r="A279" s="11">
        <v>41494</v>
      </c>
      <c r="B279" s="10">
        <v>1377.18</v>
      </c>
      <c r="C279" s="10"/>
    </row>
    <row r="280" spans="1:3" x14ac:dyDescent="0.25">
      <c r="A280" s="11">
        <v>41501</v>
      </c>
      <c r="B280" s="10">
        <v>1377.16</v>
      </c>
      <c r="C280" s="10"/>
    </row>
    <row r="281" spans="1:3" x14ac:dyDescent="0.25">
      <c r="A281" s="11">
        <v>41505</v>
      </c>
      <c r="B281" s="10">
        <v>1377.1</v>
      </c>
      <c r="C281" s="10"/>
    </row>
    <row r="282" spans="1:3" x14ac:dyDescent="0.25">
      <c r="A282" s="11">
        <v>41511</v>
      </c>
      <c r="B282" s="10">
        <v>1377.06</v>
      </c>
      <c r="C282" s="10"/>
    </row>
    <row r="283" spans="1:3" x14ac:dyDescent="0.25">
      <c r="A283" s="11">
        <v>41525</v>
      </c>
      <c r="B283" s="10">
        <v>1377</v>
      </c>
      <c r="C283" s="10"/>
    </row>
    <row r="284" spans="1:3" x14ac:dyDescent="0.25">
      <c r="A284" s="11">
        <v>41541</v>
      </c>
      <c r="B284" s="10">
        <v>1376.98</v>
      </c>
      <c r="C284" s="10"/>
    </row>
    <row r="285" spans="1:3" x14ac:dyDescent="0.25">
      <c r="A285" s="11">
        <v>41550</v>
      </c>
      <c r="B285" s="10">
        <v>1376.98</v>
      </c>
      <c r="C285" s="10"/>
    </row>
    <row r="286" spans="1:3" x14ac:dyDescent="0.25">
      <c r="A286" s="11">
        <v>41554</v>
      </c>
      <c r="B286" s="10">
        <v>1377.1</v>
      </c>
      <c r="C286" s="10"/>
    </row>
    <row r="287" spans="1:3" x14ac:dyDescent="0.25">
      <c r="A287" s="11">
        <v>41786</v>
      </c>
      <c r="B287" s="10">
        <v>1377.03</v>
      </c>
      <c r="C287" s="10"/>
    </row>
    <row r="288" spans="1:3" x14ac:dyDescent="0.25">
      <c r="A288" s="11">
        <v>41786</v>
      </c>
      <c r="B288" s="10">
        <v>1377.03</v>
      </c>
      <c r="C288" s="10"/>
    </row>
    <row r="289" spans="1:3" x14ac:dyDescent="0.25">
      <c r="A289" s="11">
        <v>41810</v>
      </c>
      <c r="B289" s="10">
        <v>1377.27</v>
      </c>
      <c r="C289" s="10"/>
    </row>
    <row r="290" spans="1:3" x14ac:dyDescent="0.25">
      <c r="A290" s="11">
        <v>41830</v>
      </c>
      <c r="B290" s="10">
        <v>1377.21</v>
      </c>
      <c r="C290" s="10"/>
    </row>
    <row r="291" spans="1:3" x14ac:dyDescent="0.25">
      <c r="A291" s="11">
        <v>41835</v>
      </c>
      <c r="B291" s="10">
        <v>1377.16</v>
      </c>
      <c r="C291" s="10"/>
    </row>
    <row r="292" spans="1:3" x14ac:dyDescent="0.25">
      <c r="A292" s="11">
        <v>41837</v>
      </c>
      <c r="B292" s="10">
        <v>1377.11</v>
      </c>
      <c r="C292" s="10"/>
    </row>
    <row r="293" spans="1:3" x14ac:dyDescent="0.25">
      <c r="A293" s="11">
        <v>41845</v>
      </c>
      <c r="B293" s="10">
        <v>1377.07</v>
      </c>
      <c r="C293" s="10"/>
    </row>
    <row r="294" spans="1:3" x14ac:dyDescent="0.25">
      <c r="A294" s="11">
        <v>41855</v>
      </c>
      <c r="B294" s="10">
        <v>1377.01</v>
      </c>
      <c r="C294" s="10"/>
    </row>
    <row r="295" spans="1:3" x14ac:dyDescent="0.25">
      <c r="A295" s="11">
        <v>41860</v>
      </c>
      <c r="B295" s="10">
        <v>1376.89</v>
      </c>
      <c r="C295" s="10"/>
    </row>
    <row r="296" spans="1:3" x14ac:dyDescent="0.25">
      <c r="A296" s="11">
        <v>41874</v>
      </c>
      <c r="B296" s="10">
        <v>1376.81</v>
      </c>
      <c r="C296" s="10"/>
    </row>
    <row r="297" spans="1:3" x14ac:dyDescent="0.25">
      <c r="A297" s="11">
        <v>41883</v>
      </c>
      <c r="B297" s="10">
        <v>1376.88</v>
      </c>
      <c r="C297" s="10"/>
    </row>
    <row r="298" spans="1:3" x14ac:dyDescent="0.25">
      <c r="A298" s="11">
        <v>41886</v>
      </c>
      <c r="B298" s="10">
        <v>1377.01</v>
      </c>
      <c r="C298" s="10"/>
    </row>
    <row r="299" spans="1:3" x14ac:dyDescent="0.25">
      <c r="A299" s="11">
        <v>41893</v>
      </c>
      <c r="B299" s="10">
        <v>1377.01</v>
      </c>
      <c r="C299" s="10"/>
    </row>
    <row r="300" spans="1:3" x14ac:dyDescent="0.25">
      <c r="A300" s="11">
        <v>41901</v>
      </c>
      <c r="B300" s="10">
        <v>1377.06</v>
      </c>
      <c r="C300" s="10"/>
    </row>
    <row r="301" spans="1:3" x14ac:dyDescent="0.25">
      <c r="A301" s="11">
        <v>41908</v>
      </c>
      <c r="B301" s="10">
        <v>1377.09</v>
      </c>
      <c r="C301" s="10"/>
    </row>
    <row r="302" spans="1:3" x14ac:dyDescent="0.25">
      <c r="A302" s="11">
        <v>41914</v>
      </c>
      <c r="B302" s="10">
        <v>1377.08</v>
      </c>
      <c r="C302" s="10"/>
    </row>
    <row r="303" spans="1:3" x14ac:dyDescent="0.25">
      <c r="A303" s="11">
        <v>42142</v>
      </c>
      <c r="B303" s="10">
        <v>1377.52</v>
      </c>
      <c r="C303" s="10"/>
    </row>
    <row r="304" spans="1:3" x14ac:dyDescent="0.25">
      <c r="A304" s="11">
        <v>42143</v>
      </c>
      <c r="B304" s="10">
        <v>1377.46</v>
      </c>
      <c r="C304" s="10"/>
    </row>
    <row r="305" spans="1:3" x14ac:dyDescent="0.25">
      <c r="A305" s="11">
        <v>42148</v>
      </c>
      <c r="B305" s="10">
        <v>1377.36</v>
      </c>
      <c r="C305" s="10"/>
    </row>
    <row r="306" spans="1:3" x14ac:dyDescent="0.25">
      <c r="A306" s="11">
        <v>42157</v>
      </c>
      <c r="B306" s="10">
        <v>1377.32</v>
      </c>
      <c r="C306" s="10"/>
    </row>
    <row r="307" spans="1:3" x14ac:dyDescent="0.25">
      <c r="A307" s="11">
        <v>42172</v>
      </c>
      <c r="B307" s="10">
        <v>1377.28</v>
      </c>
      <c r="C307" s="10"/>
    </row>
    <row r="308" spans="1:3" x14ac:dyDescent="0.25">
      <c r="A308" s="11">
        <v>42181</v>
      </c>
      <c r="B308" s="10">
        <v>1377.56</v>
      </c>
      <c r="C308" s="10"/>
    </row>
    <row r="309" spans="1:3" x14ac:dyDescent="0.25">
      <c r="A309" s="11">
        <v>42190</v>
      </c>
      <c r="B309" s="10">
        <v>1377.62</v>
      </c>
      <c r="C309" s="10"/>
    </row>
    <row r="310" spans="1:3" x14ac:dyDescent="0.25">
      <c r="A310" s="11">
        <v>42220</v>
      </c>
      <c r="B310" s="10">
        <v>1377.48</v>
      </c>
      <c r="C310" s="10"/>
    </row>
    <row r="311" spans="1:3" x14ac:dyDescent="0.25">
      <c r="A311" s="11">
        <v>42226</v>
      </c>
      <c r="B311" s="10">
        <v>1377.44</v>
      </c>
      <c r="C311" s="10"/>
    </row>
    <row r="312" spans="1:3" x14ac:dyDescent="0.25">
      <c r="A312" s="11">
        <v>42236</v>
      </c>
      <c r="B312" s="10">
        <v>1377.46</v>
      </c>
      <c r="C312" s="10"/>
    </row>
    <row r="313" spans="1:3" x14ac:dyDescent="0.25">
      <c r="A313" s="11">
        <v>42249</v>
      </c>
      <c r="B313" s="10">
        <v>1377.46</v>
      </c>
      <c r="C313" s="10"/>
    </row>
    <row r="314" spans="1:3" x14ac:dyDescent="0.25">
      <c r="A314" s="11">
        <v>42251</v>
      </c>
      <c r="B314" s="10">
        <v>1377.56</v>
      </c>
      <c r="C314" s="10"/>
    </row>
    <row r="315" spans="1:3" x14ac:dyDescent="0.25">
      <c r="A315" s="11">
        <v>42253</v>
      </c>
      <c r="B315" s="10">
        <v>1377.64</v>
      </c>
      <c r="C315" s="10"/>
    </row>
    <row r="316" spans="1:3" x14ac:dyDescent="0.25">
      <c r="A316" s="11">
        <v>42255</v>
      </c>
      <c r="B316" s="10">
        <v>1377.66</v>
      </c>
      <c r="C316" s="10"/>
    </row>
    <row r="317" spans="1:3" x14ac:dyDescent="0.25">
      <c r="A317" s="11">
        <v>42261</v>
      </c>
      <c r="B317" s="10">
        <v>1377.62</v>
      </c>
      <c r="C317" s="10"/>
    </row>
    <row r="318" spans="1:3" x14ac:dyDescent="0.25">
      <c r="A318" s="11">
        <v>42267</v>
      </c>
      <c r="B318" s="10">
        <v>1377.62</v>
      </c>
      <c r="C318" s="10"/>
    </row>
    <row r="319" spans="1:3" x14ac:dyDescent="0.25">
      <c r="A319" s="11">
        <v>42274</v>
      </c>
      <c r="B319" s="10">
        <v>1377.66</v>
      </c>
      <c r="C319" s="10"/>
    </row>
    <row r="320" spans="1:3" x14ac:dyDescent="0.25">
      <c r="A320" s="11">
        <v>42281</v>
      </c>
      <c r="B320" s="10">
        <v>1377.6</v>
      </c>
      <c r="C320" s="10"/>
    </row>
    <row r="321" spans="1:3" x14ac:dyDescent="0.25">
      <c r="A321" s="11">
        <v>42289</v>
      </c>
      <c r="B321" s="10">
        <v>1377.66</v>
      </c>
      <c r="C321" s="10"/>
    </row>
    <row r="322" spans="1:3" x14ac:dyDescent="0.25">
      <c r="A322" s="11">
        <v>42500</v>
      </c>
      <c r="B322" s="10">
        <v>1377.35</v>
      </c>
      <c r="C322" s="10"/>
    </row>
    <row r="323" spans="1:3" x14ac:dyDescent="0.25">
      <c r="A323" s="11">
        <v>42508</v>
      </c>
      <c r="B323" s="10">
        <v>1377.34</v>
      </c>
      <c r="C323" s="10"/>
    </row>
    <row r="324" spans="1:3" x14ac:dyDescent="0.25">
      <c r="A324" s="11">
        <v>42515</v>
      </c>
      <c r="B324" s="10">
        <v>1377.28</v>
      </c>
      <c r="C324" s="10"/>
    </row>
    <row r="325" spans="1:3" x14ac:dyDescent="0.25">
      <c r="A325" s="11">
        <v>42519</v>
      </c>
      <c r="B325" s="10">
        <v>1377.31</v>
      </c>
      <c r="C325" s="10"/>
    </row>
    <row r="326" spans="1:3" x14ac:dyDescent="0.25">
      <c r="A326" s="11">
        <v>42522</v>
      </c>
      <c r="B326" s="10">
        <v>1377.37</v>
      </c>
      <c r="C326" s="10"/>
    </row>
    <row r="327" spans="1:3" x14ac:dyDescent="0.25">
      <c r="A327" s="11">
        <v>42525</v>
      </c>
      <c r="B327" s="10">
        <v>1377.42</v>
      </c>
      <c r="C327" s="10"/>
    </row>
    <row r="328" spans="1:3" x14ac:dyDescent="0.25">
      <c r="A328" s="11">
        <v>42531</v>
      </c>
      <c r="B328" s="10">
        <v>1377.27</v>
      </c>
      <c r="C328" s="10"/>
    </row>
    <row r="329" spans="1:3" x14ac:dyDescent="0.25">
      <c r="A329" s="11">
        <v>42533</v>
      </c>
      <c r="B329" s="10">
        <v>1376.97</v>
      </c>
      <c r="C329" s="10"/>
    </row>
    <row r="330" spans="1:3" x14ac:dyDescent="0.25">
      <c r="A330" s="11">
        <v>42537</v>
      </c>
      <c r="B330" s="10">
        <v>1376.79</v>
      </c>
      <c r="C330" s="10"/>
    </row>
    <row r="331" spans="1:3" x14ac:dyDescent="0.25">
      <c r="A331" s="11">
        <v>42540</v>
      </c>
      <c r="B331" s="10">
        <v>1376.71</v>
      </c>
      <c r="C331" s="10"/>
    </row>
    <row r="332" spans="1:3" x14ac:dyDescent="0.25">
      <c r="A332" s="11">
        <v>42542</v>
      </c>
      <c r="B332" s="10">
        <v>1376.61</v>
      </c>
      <c r="C332" s="10"/>
    </row>
    <row r="333" spans="1:3" x14ac:dyDescent="0.25">
      <c r="A333" s="11">
        <v>42543</v>
      </c>
      <c r="B333" s="10">
        <v>1376.51</v>
      </c>
      <c r="C333" s="10"/>
    </row>
    <row r="334" spans="1:3" x14ac:dyDescent="0.25">
      <c r="A334" s="11">
        <v>42545</v>
      </c>
      <c r="B334" s="10">
        <v>1376.49</v>
      </c>
      <c r="C334" s="10"/>
    </row>
    <row r="335" spans="1:3" x14ac:dyDescent="0.25">
      <c r="A335" s="11">
        <v>42549</v>
      </c>
      <c r="B335" s="10">
        <v>1376.31</v>
      </c>
      <c r="C335" s="10"/>
    </row>
    <row r="336" spans="1:3" x14ac:dyDescent="0.25">
      <c r="A336" s="11">
        <v>42553</v>
      </c>
      <c r="B336" s="10">
        <v>1376.27</v>
      </c>
      <c r="C336" s="10"/>
    </row>
    <row r="337" spans="1:3" x14ac:dyDescent="0.25">
      <c r="A337" s="11">
        <v>42559</v>
      </c>
      <c r="B337" s="10">
        <v>1376.39</v>
      </c>
      <c r="C337" s="10"/>
    </row>
    <row r="338" spans="1:3" x14ac:dyDescent="0.25">
      <c r="A338" s="11">
        <v>42562</v>
      </c>
      <c r="B338" s="10">
        <v>1376.46</v>
      </c>
      <c r="C338" s="10"/>
    </row>
    <row r="339" spans="1:3" x14ac:dyDescent="0.25">
      <c r="A339" s="11">
        <v>42565</v>
      </c>
      <c r="B339" s="10">
        <v>1376.51</v>
      </c>
      <c r="C339" s="10"/>
    </row>
    <row r="340" spans="1:3" x14ac:dyDescent="0.25">
      <c r="A340" s="11">
        <v>42573</v>
      </c>
      <c r="B340" s="10">
        <v>1376.59</v>
      </c>
      <c r="C340" s="10"/>
    </row>
    <row r="341" spans="1:3" x14ac:dyDescent="0.25">
      <c r="A341" s="11">
        <v>42583</v>
      </c>
      <c r="B341" s="10">
        <v>1376.51</v>
      </c>
      <c r="C341" s="10"/>
    </row>
    <row r="342" spans="1:3" x14ac:dyDescent="0.25">
      <c r="A342" s="11">
        <v>42584</v>
      </c>
      <c r="B342" s="10">
        <v>1376.59</v>
      </c>
      <c r="C342" s="10"/>
    </row>
    <row r="343" spans="1:3" x14ac:dyDescent="0.25">
      <c r="A343" s="11">
        <v>42587</v>
      </c>
      <c r="B343" s="10">
        <v>1376.69</v>
      </c>
      <c r="C343" s="10"/>
    </row>
    <row r="344" spans="1:3" x14ac:dyDescent="0.25">
      <c r="A344" s="11">
        <v>42594</v>
      </c>
      <c r="B344" s="10">
        <v>1376.69</v>
      </c>
      <c r="C344" s="10"/>
    </row>
    <row r="345" spans="1:3" x14ac:dyDescent="0.25">
      <c r="A345" s="11">
        <v>42604</v>
      </c>
      <c r="B345" s="10">
        <v>1376.63</v>
      </c>
      <c r="C345" s="10"/>
    </row>
    <row r="346" spans="1:3" x14ac:dyDescent="0.25">
      <c r="A346" s="11">
        <v>42607</v>
      </c>
      <c r="B346" s="10">
        <v>1376.59</v>
      </c>
      <c r="C346" s="10"/>
    </row>
    <row r="347" spans="1:3" x14ac:dyDescent="0.25">
      <c r="A347" s="11">
        <v>42614</v>
      </c>
      <c r="B347" s="10">
        <v>1376.69</v>
      </c>
      <c r="C347" s="10"/>
    </row>
    <row r="348" spans="1:3" x14ac:dyDescent="0.25">
      <c r="A348" s="11">
        <v>42627</v>
      </c>
      <c r="B348" s="10">
        <v>1376.77</v>
      </c>
      <c r="C348" s="10"/>
    </row>
    <row r="349" spans="1:3" x14ac:dyDescent="0.25">
      <c r="A349" s="11">
        <v>42643</v>
      </c>
      <c r="B349" s="10">
        <v>1376.83</v>
      </c>
      <c r="C349" s="10"/>
    </row>
    <row r="350" spans="1:3" x14ac:dyDescent="0.25">
      <c r="A350" s="11">
        <v>42652</v>
      </c>
      <c r="B350" s="10">
        <v>1376.77</v>
      </c>
      <c r="C350" s="10"/>
    </row>
    <row r="351" spans="1:3" x14ac:dyDescent="0.25">
      <c r="A351" s="11">
        <v>42661</v>
      </c>
      <c r="B351" s="10">
        <v>1376.79</v>
      </c>
      <c r="C351" s="10"/>
    </row>
    <row r="352" spans="1:3" x14ac:dyDescent="0.25">
      <c r="A352" s="11">
        <v>42863</v>
      </c>
      <c r="B352" s="10">
        <v>1376.74</v>
      </c>
      <c r="C352" s="10"/>
    </row>
    <row r="353" spans="1:3" x14ac:dyDescent="0.25">
      <c r="A353" s="11">
        <v>42872</v>
      </c>
      <c r="B353" s="10">
        <v>1376.67</v>
      </c>
      <c r="C353" s="10"/>
    </row>
    <row r="354" spans="1:3" x14ac:dyDescent="0.25">
      <c r="A354" s="11">
        <v>42880</v>
      </c>
      <c r="B354" s="10">
        <v>1376.67</v>
      </c>
      <c r="C354" s="10"/>
    </row>
    <row r="355" spans="1:3" x14ac:dyDescent="0.25">
      <c r="A355" s="11">
        <v>42888</v>
      </c>
      <c r="B355" s="10">
        <v>1376.65</v>
      </c>
      <c r="C355" s="10"/>
    </row>
    <row r="356" spans="1:3" x14ac:dyDescent="0.25">
      <c r="A356" s="11">
        <v>42901</v>
      </c>
      <c r="B356" s="10">
        <v>1376.75</v>
      </c>
      <c r="C356" s="10"/>
    </row>
    <row r="357" spans="1:3" x14ac:dyDescent="0.25">
      <c r="A357" s="11">
        <v>42912</v>
      </c>
      <c r="B357" s="10">
        <v>1376.87</v>
      </c>
      <c r="C357" s="10"/>
    </row>
    <row r="358" spans="1:3" x14ac:dyDescent="0.25">
      <c r="A358" s="11">
        <v>42916</v>
      </c>
      <c r="B358" s="10">
        <v>1376.81</v>
      </c>
      <c r="C358" s="10"/>
    </row>
    <row r="359" spans="1:3" x14ac:dyDescent="0.25">
      <c r="A359" s="11">
        <v>42918</v>
      </c>
      <c r="B359" s="10">
        <v>1376.79</v>
      </c>
      <c r="C359" s="10"/>
    </row>
    <row r="360" spans="1:3" x14ac:dyDescent="0.25">
      <c r="A360" s="11">
        <v>42926</v>
      </c>
      <c r="B360" s="10">
        <v>1376.77</v>
      </c>
      <c r="C360" s="10"/>
    </row>
    <row r="361" spans="1:3" x14ac:dyDescent="0.25">
      <c r="A361" s="11">
        <v>42931</v>
      </c>
      <c r="B361" s="10">
        <v>1376.74</v>
      </c>
      <c r="C361" s="10"/>
    </row>
    <row r="362" spans="1:3" x14ac:dyDescent="0.25">
      <c r="A362" s="11">
        <v>42934</v>
      </c>
      <c r="B362" s="10">
        <v>1376.71</v>
      </c>
      <c r="C362" s="10"/>
    </row>
    <row r="363" spans="1:3" x14ac:dyDescent="0.25">
      <c r="A363" s="11">
        <v>42937</v>
      </c>
      <c r="B363" s="10">
        <v>1376.69</v>
      </c>
      <c r="C363" s="10"/>
    </row>
    <row r="364" spans="1:3" x14ac:dyDescent="0.25">
      <c r="A364" s="11">
        <v>42943</v>
      </c>
      <c r="B364" s="10">
        <v>1376.69</v>
      </c>
      <c r="C364" s="10"/>
    </row>
    <row r="365" spans="1:3" x14ac:dyDescent="0.25">
      <c r="A365" s="11">
        <v>42947</v>
      </c>
      <c r="B365" s="10">
        <v>1376.64</v>
      </c>
      <c r="C365" s="10"/>
    </row>
    <row r="366" spans="1:3" x14ac:dyDescent="0.25">
      <c r="A366" s="11">
        <v>42952</v>
      </c>
      <c r="B366" s="10">
        <v>1376.59</v>
      </c>
      <c r="C366" s="10"/>
    </row>
    <row r="367" spans="1:3" x14ac:dyDescent="0.25">
      <c r="A367" s="11">
        <v>42957</v>
      </c>
      <c r="B367" s="10">
        <v>1376.59</v>
      </c>
      <c r="C367" s="10"/>
    </row>
    <row r="368" spans="1:3" x14ac:dyDescent="0.25">
      <c r="A368" s="11">
        <v>42965</v>
      </c>
      <c r="B368" s="10">
        <v>1376.67</v>
      </c>
      <c r="C368" s="10"/>
    </row>
    <row r="369" spans="1:3" x14ac:dyDescent="0.25">
      <c r="A369" s="11">
        <v>42968</v>
      </c>
      <c r="B369" s="10">
        <v>1376.69</v>
      </c>
      <c r="C369" s="10"/>
    </row>
    <row r="370" spans="1:3" x14ac:dyDescent="0.25">
      <c r="A370" s="11">
        <v>42975</v>
      </c>
      <c r="B370" s="10">
        <v>1376.71</v>
      </c>
      <c r="C370" s="10"/>
    </row>
    <row r="371" spans="1:3" x14ac:dyDescent="0.25">
      <c r="A371" s="11">
        <v>42985</v>
      </c>
      <c r="B371" s="10">
        <v>1376.71</v>
      </c>
      <c r="C371" s="10"/>
    </row>
    <row r="372" spans="1:3" x14ac:dyDescent="0.25">
      <c r="A372" s="11">
        <v>42996</v>
      </c>
      <c r="B372" s="10">
        <v>1376.79</v>
      </c>
      <c r="C372" s="10"/>
    </row>
    <row r="373" spans="1:3" x14ac:dyDescent="0.25">
      <c r="A373" s="11">
        <v>43002</v>
      </c>
      <c r="B373" s="10">
        <v>1376.84</v>
      </c>
      <c r="C373" s="10"/>
    </row>
    <row r="374" spans="1:3" x14ac:dyDescent="0.25">
      <c r="A374" s="11">
        <v>43009</v>
      </c>
      <c r="B374" s="10">
        <v>1376.86</v>
      </c>
      <c r="C374" s="10"/>
    </row>
    <row r="375" spans="1:3" x14ac:dyDescent="0.25">
      <c r="A375" s="11">
        <v>43020</v>
      </c>
      <c r="B375" s="10">
        <v>1376.86</v>
      </c>
      <c r="C375" s="10"/>
    </row>
    <row r="376" spans="1:3" x14ac:dyDescent="0.25">
      <c r="A376" s="11">
        <v>43264</v>
      </c>
      <c r="B376" s="10">
        <v>1376.86</v>
      </c>
      <c r="C376" s="10"/>
    </row>
    <row r="377" spans="1:3" x14ac:dyDescent="0.25">
      <c r="A377" s="11">
        <v>43264</v>
      </c>
      <c r="B377" s="10">
        <v>1376.87</v>
      </c>
      <c r="C377" s="10"/>
    </row>
    <row r="378" spans="1:3" x14ac:dyDescent="0.25">
      <c r="A378" s="11">
        <v>43267</v>
      </c>
      <c r="B378" s="10">
        <v>1376.97</v>
      </c>
      <c r="C378" s="10"/>
    </row>
    <row r="379" spans="1:3" x14ac:dyDescent="0.25">
      <c r="A379" s="11">
        <v>43269</v>
      </c>
      <c r="B379" s="10">
        <v>1376.99</v>
      </c>
      <c r="C379" s="10"/>
    </row>
    <row r="380" spans="1:3" x14ac:dyDescent="0.25">
      <c r="A380" s="11">
        <v>43274</v>
      </c>
      <c r="B380" s="10">
        <v>1376.87</v>
      </c>
      <c r="C380" s="10"/>
    </row>
    <row r="381" spans="1:3" x14ac:dyDescent="0.25">
      <c r="A381" s="11">
        <v>43278</v>
      </c>
      <c r="B381" s="10">
        <v>1376.81</v>
      </c>
      <c r="C381" s="10"/>
    </row>
    <row r="382" spans="1:3" x14ac:dyDescent="0.25">
      <c r="A382" s="11">
        <v>43285</v>
      </c>
      <c r="B382" s="10">
        <v>1376.91</v>
      </c>
      <c r="C382" s="10"/>
    </row>
    <row r="383" spans="1:3" x14ac:dyDescent="0.25">
      <c r="A383" s="11">
        <v>43293</v>
      </c>
      <c r="B383" s="10">
        <v>1376.99</v>
      </c>
      <c r="C383" s="10"/>
    </row>
    <row r="384" spans="1:3" x14ac:dyDescent="0.25">
      <c r="A384" s="11">
        <v>43312</v>
      </c>
      <c r="B384" s="10">
        <v>1376.91</v>
      </c>
      <c r="C384" s="10"/>
    </row>
    <row r="385" spans="1:3" x14ac:dyDescent="0.25">
      <c r="A385" s="11">
        <v>43315</v>
      </c>
      <c r="B385" s="10">
        <v>1376.87</v>
      </c>
      <c r="C385" s="10"/>
    </row>
    <row r="386" spans="1:3" x14ac:dyDescent="0.25">
      <c r="A386" s="11">
        <v>43325</v>
      </c>
      <c r="B386" s="10">
        <v>1376.81</v>
      </c>
      <c r="C386" s="10"/>
    </row>
    <row r="387" spans="1:3" x14ac:dyDescent="0.25">
      <c r="A387" s="11">
        <v>43331</v>
      </c>
      <c r="B387" s="10">
        <v>1376.74</v>
      </c>
      <c r="C387" s="10"/>
    </row>
    <row r="388" spans="1:3" x14ac:dyDescent="0.25">
      <c r="A388" s="11">
        <v>43340</v>
      </c>
      <c r="B388" s="10">
        <v>1376.71</v>
      </c>
      <c r="C388" s="10"/>
    </row>
    <row r="389" spans="1:3" x14ac:dyDescent="0.25">
      <c r="A389" s="11">
        <v>43349</v>
      </c>
      <c r="B389" s="10">
        <v>1376.74</v>
      </c>
      <c r="C389" s="10"/>
    </row>
    <row r="390" spans="1:3" x14ac:dyDescent="0.25">
      <c r="A390" s="11">
        <v>43365</v>
      </c>
      <c r="B390" s="10">
        <v>1376.81</v>
      </c>
      <c r="C390" s="10"/>
    </row>
    <row r="391" spans="1:3" x14ac:dyDescent="0.25">
      <c r="A391" s="11">
        <v>43374</v>
      </c>
      <c r="B391" s="10">
        <v>1376.86</v>
      </c>
      <c r="C391" s="10"/>
    </row>
    <row r="392" spans="1:3" x14ac:dyDescent="0.25">
      <c r="A392" s="11">
        <v>43386</v>
      </c>
      <c r="B392" s="10">
        <v>1377.01</v>
      </c>
      <c r="C392" s="10"/>
    </row>
    <row r="393" spans="1:3" x14ac:dyDescent="0.25">
      <c r="A393" s="11">
        <v>43614</v>
      </c>
      <c r="B393" s="10">
        <v>1377.35</v>
      </c>
      <c r="C393" s="10"/>
    </row>
    <row r="394" spans="1:3" x14ac:dyDescent="0.25">
      <c r="A394" s="11">
        <v>43629</v>
      </c>
      <c r="B394" s="10">
        <v>1377.17</v>
      </c>
      <c r="C394" s="10"/>
    </row>
    <row r="395" spans="1:3" x14ac:dyDescent="0.25">
      <c r="A395" s="11">
        <v>43638</v>
      </c>
      <c r="B395" s="10">
        <v>1377.14</v>
      </c>
      <c r="C395" s="10"/>
    </row>
    <row r="396" spans="1:3" x14ac:dyDescent="0.25">
      <c r="A396" s="11">
        <v>43644</v>
      </c>
      <c r="B396" s="10">
        <v>1377.21</v>
      </c>
      <c r="C396" s="10"/>
    </row>
    <row r="397" spans="1:3" x14ac:dyDescent="0.25">
      <c r="A397" s="11">
        <v>43650</v>
      </c>
      <c r="B397" s="10">
        <v>1377.19</v>
      </c>
      <c r="C397" s="10"/>
    </row>
    <row r="398" spans="1:3" x14ac:dyDescent="0.25">
      <c r="A398" s="11">
        <v>43653</v>
      </c>
      <c r="B398" s="10">
        <v>1377.21</v>
      </c>
      <c r="C398" s="10"/>
    </row>
    <row r="399" spans="1:3" x14ac:dyDescent="0.25">
      <c r="A399" s="11">
        <v>43656</v>
      </c>
      <c r="B399" s="10">
        <v>1377.29</v>
      </c>
      <c r="C399" s="10"/>
    </row>
    <row r="400" spans="1:3" x14ac:dyDescent="0.25">
      <c r="A400" s="11">
        <v>43666</v>
      </c>
      <c r="B400" s="10">
        <v>1377.25</v>
      </c>
      <c r="C400" s="10"/>
    </row>
    <row r="401" spans="1:3" x14ac:dyDescent="0.25">
      <c r="A401" s="11">
        <v>43670</v>
      </c>
      <c r="B401" s="10">
        <v>1377.19</v>
      </c>
      <c r="C401" s="10"/>
    </row>
    <row r="402" spans="1:3" x14ac:dyDescent="0.25">
      <c r="A402" s="11">
        <v>43677</v>
      </c>
      <c r="B402" s="10">
        <v>1377.13</v>
      </c>
      <c r="C402" s="10"/>
    </row>
    <row r="403" spans="1:3" x14ac:dyDescent="0.25">
      <c r="A403" s="11">
        <v>43683</v>
      </c>
      <c r="B403" s="10">
        <v>1377.08</v>
      </c>
      <c r="C403" s="10"/>
    </row>
    <row r="404" spans="1:3" x14ac:dyDescent="0.25">
      <c r="A404" s="11">
        <v>43692</v>
      </c>
      <c r="B404" s="10">
        <v>1377.05</v>
      </c>
      <c r="C404" s="10"/>
    </row>
    <row r="405" spans="1:3" x14ac:dyDescent="0.25">
      <c r="A405" s="11">
        <v>43698</v>
      </c>
      <c r="B405" s="10">
        <v>1376.99</v>
      </c>
      <c r="C405" s="10"/>
    </row>
    <row r="406" spans="1:3" x14ac:dyDescent="0.25">
      <c r="A406" s="11">
        <v>43707</v>
      </c>
      <c r="B406" s="10">
        <v>1377.03</v>
      </c>
      <c r="C406" s="10"/>
    </row>
    <row r="407" spans="1:3" x14ac:dyDescent="0.25">
      <c r="A407" s="11">
        <v>43714</v>
      </c>
      <c r="B407" s="10">
        <v>1377.05</v>
      </c>
      <c r="C407" s="10"/>
    </row>
    <row r="408" spans="1:3" x14ac:dyDescent="0.25">
      <c r="A408" s="11">
        <v>43722</v>
      </c>
      <c r="B408" s="10">
        <v>1377.31</v>
      </c>
      <c r="C408" s="10"/>
    </row>
    <row r="409" spans="1:3" x14ac:dyDescent="0.25">
      <c r="A409" s="11">
        <v>43731</v>
      </c>
      <c r="B409" s="10">
        <v>1377.36</v>
      </c>
      <c r="C409" s="10"/>
    </row>
    <row r="410" spans="1:3" x14ac:dyDescent="0.25">
      <c r="A410" s="11">
        <v>43741</v>
      </c>
      <c r="B410" s="10">
        <v>1377.45</v>
      </c>
      <c r="C410" s="10"/>
    </row>
    <row r="411" spans="1:3" x14ac:dyDescent="0.25">
      <c r="A411" s="11">
        <v>43746</v>
      </c>
      <c r="B411" s="10">
        <v>1377.53</v>
      </c>
      <c r="C411" s="10"/>
    </row>
    <row r="412" spans="1:3" x14ac:dyDescent="0.25">
      <c r="A412" s="11">
        <v>43749</v>
      </c>
      <c r="B412" s="10">
        <v>1377.51</v>
      </c>
      <c r="C412" s="10"/>
    </row>
    <row r="413" spans="1:3" x14ac:dyDescent="0.25">
      <c r="A413" s="11">
        <v>43755</v>
      </c>
      <c r="B413" s="10">
        <v>1377.49</v>
      </c>
      <c r="C413" s="10"/>
    </row>
    <row r="414" spans="1:3" x14ac:dyDescent="0.25">
      <c r="A414" s="11">
        <v>43758</v>
      </c>
      <c r="B414" s="10">
        <v>1377.45</v>
      </c>
      <c r="C414" s="10"/>
    </row>
    <row r="415" spans="1:3" x14ac:dyDescent="0.25">
      <c r="A415" s="11">
        <v>43763</v>
      </c>
      <c r="B415" s="10">
        <v>1377.49</v>
      </c>
      <c r="C415" s="10"/>
    </row>
    <row r="416" spans="1:3" x14ac:dyDescent="0.25">
      <c r="A416" s="11">
        <v>43955</v>
      </c>
      <c r="B416" s="10">
        <v>1377.11</v>
      </c>
      <c r="C416" s="10"/>
    </row>
    <row r="417" spans="1:3" x14ac:dyDescent="0.25">
      <c r="A417" s="11">
        <v>43963</v>
      </c>
      <c r="B417" s="10">
        <v>1377.08</v>
      </c>
      <c r="C417" s="10"/>
    </row>
    <row r="418" spans="1:3" x14ac:dyDescent="0.25">
      <c r="A418" s="11">
        <v>43977</v>
      </c>
      <c r="B418" s="10">
        <v>1377.15</v>
      </c>
      <c r="C418" s="10"/>
    </row>
    <row r="419" spans="1:3" x14ac:dyDescent="0.25">
      <c r="A419" s="11">
        <v>43989</v>
      </c>
      <c r="B419" s="10">
        <v>1377.17</v>
      </c>
      <c r="C419" s="10"/>
    </row>
    <row r="420" spans="1:3" x14ac:dyDescent="0.25">
      <c r="A420" s="11">
        <v>43993</v>
      </c>
      <c r="B420" s="10">
        <v>1377.29</v>
      </c>
      <c r="C420" s="10"/>
    </row>
    <row r="421" spans="1:3" x14ac:dyDescent="0.25">
      <c r="A421" s="11">
        <v>44004</v>
      </c>
      <c r="B421" s="10">
        <v>1377.25</v>
      </c>
      <c r="C421" s="10"/>
    </row>
    <row r="422" spans="1:3" x14ac:dyDescent="0.25">
      <c r="A422" s="11">
        <v>44010</v>
      </c>
      <c r="B422" s="10">
        <v>1377.21</v>
      </c>
      <c r="C422" s="10"/>
    </row>
    <row r="423" spans="1:3" x14ac:dyDescent="0.25">
      <c r="A423" s="11">
        <v>44016</v>
      </c>
      <c r="B423" s="10">
        <v>1377.21</v>
      </c>
      <c r="C423" s="10"/>
    </row>
    <row r="424" spans="1:3" x14ac:dyDescent="0.25">
      <c r="A424" s="11">
        <v>44024</v>
      </c>
      <c r="B424" s="10">
        <v>1377.17</v>
      </c>
      <c r="C424" s="10"/>
    </row>
    <row r="425" spans="1:3" x14ac:dyDescent="0.25">
      <c r="A425" s="11">
        <v>44027</v>
      </c>
      <c r="B425" s="10">
        <v>1377.21</v>
      </c>
      <c r="C425" s="10"/>
    </row>
    <row r="426" spans="1:3" x14ac:dyDescent="0.25">
      <c r="A426" s="11">
        <v>44027</v>
      </c>
      <c r="B426" s="10">
        <v>1377.23</v>
      </c>
      <c r="C426" s="10"/>
    </row>
    <row r="427" spans="1:3" x14ac:dyDescent="0.25">
      <c r="A427" s="11">
        <v>44034</v>
      </c>
      <c r="B427" s="10">
        <v>1377.26</v>
      </c>
      <c r="C427" s="10"/>
    </row>
    <row r="428" spans="1:3" x14ac:dyDescent="0.25">
      <c r="A428" s="11">
        <v>44040</v>
      </c>
      <c r="B428" s="10">
        <v>1377.23</v>
      </c>
      <c r="C428" s="10"/>
    </row>
    <row r="429" spans="1:3" x14ac:dyDescent="0.25">
      <c r="A429" s="11">
        <v>44045</v>
      </c>
      <c r="B429" s="10">
        <v>1377.17</v>
      </c>
      <c r="C429" s="10"/>
    </row>
    <row r="430" spans="1:3" x14ac:dyDescent="0.25">
      <c r="A430" s="11">
        <v>44052</v>
      </c>
      <c r="B430" s="10">
        <v>1377.36</v>
      </c>
      <c r="C430" s="10"/>
    </row>
    <row r="431" spans="1:3" x14ac:dyDescent="0.25">
      <c r="A431" s="11">
        <v>44058</v>
      </c>
      <c r="B431" s="10">
        <v>1377.51</v>
      </c>
      <c r="C431" s="10"/>
    </row>
    <row r="432" spans="1:3" x14ac:dyDescent="0.25">
      <c r="A432" s="11">
        <v>44072</v>
      </c>
      <c r="B432" s="10">
        <v>1377.46</v>
      </c>
      <c r="C432" s="10"/>
    </row>
    <row r="433" spans="1:3" x14ac:dyDescent="0.25">
      <c r="A433" s="11">
        <v>44078</v>
      </c>
      <c r="B433" s="10">
        <v>1377.46</v>
      </c>
      <c r="C433" s="10"/>
    </row>
    <row r="434" spans="1:3" x14ac:dyDescent="0.25">
      <c r="A434" s="11">
        <v>44083</v>
      </c>
      <c r="B434" s="10">
        <v>1377.41</v>
      </c>
      <c r="C434" s="10"/>
    </row>
    <row r="435" spans="1:3" x14ac:dyDescent="0.25">
      <c r="A435" s="11">
        <v>44089</v>
      </c>
      <c r="B435" s="10">
        <v>1377.41</v>
      </c>
      <c r="C435" s="10"/>
    </row>
    <row r="436" spans="1:3" x14ac:dyDescent="0.25">
      <c r="A436" s="11">
        <v>44112</v>
      </c>
      <c r="B436" s="10">
        <v>1377.38</v>
      </c>
      <c r="C436" s="10"/>
    </row>
    <row r="437" spans="1:3" x14ac:dyDescent="0.25">
      <c r="A437" s="11">
        <v>44115</v>
      </c>
      <c r="B437" s="10">
        <v>1377.36</v>
      </c>
      <c r="C437" s="10"/>
    </row>
    <row r="438" spans="1:3" x14ac:dyDescent="0.25">
      <c r="A438" s="11">
        <v>44336</v>
      </c>
      <c r="B438" s="10">
        <v>1377.22</v>
      </c>
      <c r="C438" s="10"/>
    </row>
    <row r="439" spans="1:3" x14ac:dyDescent="0.25">
      <c r="A439" s="11">
        <v>44345</v>
      </c>
      <c r="B439" s="10">
        <v>1377.12</v>
      </c>
      <c r="C439" s="10"/>
    </row>
    <row r="440" spans="1:3" x14ac:dyDescent="0.25">
      <c r="A440" s="11">
        <v>44347</v>
      </c>
      <c r="B440" s="10">
        <v>1377.11</v>
      </c>
      <c r="C440" s="10"/>
    </row>
    <row r="441" spans="1:3" x14ac:dyDescent="0.25">
      <c r="A441" s="11">
        <v>44351</v>
      </c>
      <c r="B441" s="10">
        <v>1377.1</v>
      </c>
      <c r="C441" s="10"/>
    </row>
    <row r="442" spans="1:3" x14ac:dyDescent="0.25">
      <c r="A442" s="11">
        <v>44356</v>
      </c>
      <c r="B442" s="10">
        <v>1377.15</v>
      </c>
      <c r="C442" s="10"/>
    </row>
    <row r="443" spans="1:3" x14ac:dyDescent="0.25">
      <c r="A443" s="11">
        <v>44362</v>
      </c>
      <c r="B443" s="10">
        <v>1377.09</v>
      </c>
      <c r="C443" s="10"/>
    </row>
    <row r="444" spans="1:3" x14ac:dyDescent="0.25">
      <c r="A444" s="11">
        <v>44369</v>
      </c>
      <c r="B444" s="10">
        <v>1377.08</v>
      </c>
      <c r="C444" s="10"/>
    </row>
    <row r="445" spans="1:3" x14ac:dyDescent="0.25">
      <c r="A445" s="11">
        <v>44373</v>
      </c>
      <c r="B445" s="10">
        <v>1377.09</v>
      </c>
      <c r="C445" s="10"/>
    </row>
    <row r="446" spans="1:3" x14ac:dyDescent="0.25">
      <c r="A446" s="11">
        <v>44380</v>
      </c>
      <c r="B446" s="10">
        <v>1377.07</v>
      </c>
      <c r="C446" s="10"/>
    </row>
    <row r="447" spans="1:3" x14ac:dyDescent="0.25">
      <c r="A447" s="11">
        <v>44386</v>
      </c>
      <c r="B447" s="10">
        <v>1376.97</v>
      </c>
      <c r="C447" s="10"/>
    </row>
    <row r="448" spans="1:3" x14ac:dyDescent="0.25">
      <c r="A448" s="11">
        <v>44391</v>
      </c>
      <c r="B448" s="10">
        <v>1376.87</v>
      </c>
      <c r="C448" s="10"/>
    </row>
    <row r="449" spans="1:3" x14ac:dyDescent="0.25">
      <c r="A449" s="11">
        <v>44398</v>
      </c>
      <c r="B449" s="10">
        <v>1376.84</v>
      </c>
      <c r="C449" s="10"/>
    </row>
    <row r="450" spans="1:3" x14ac:dyDescent="0.25">
      <c r="A450" s="11">
        <v>44404</v>
      </c>
      <c r="B450" s="10">
        <v>1376.78</v>
      </c>
      <c r="C450" s="10"/>
    </row>
    <row r="451" spans="1:3" x14ac:dyDescent="0.25">
      <c r="A451" s="11">
        <v>44407</v>
      </c>
      <c r="B451" s="10">
        <v>1376.74</v>
      </c>
      <c r="C451" s="10"/>
    </row>
    <row r="452" spans="1:3" x14ac:dyDescent="0.25">
      <c r="A452" s="11">
        <v>44409</v>
      </c>
      <c r="B452" s="10">
        <v>1376.7</v>
      </c>
      <c r="C452" s="10"/>
    </row>
    <row r="453" spans="1:3" x14ac:dyDescent="0.25">
      <c r="A453" s="11">
        <v>44418</v>
      </c>
      <c r="B453" s="10">
        <v>1376.66</v>
      </c>
      <c r="C453" s="10"/>
    </row>
    <row r="454" spans="1:3" x14ac:dyDescent="0.25">
      <c r="A454" s="11">
        <v>44422</v>
      </c>
      <c r="B454" s="10">
        <v>1376.58</v>
      </c>
      <c r="C454" s="10"/>
    </row>
    <row r="455" spans="1:3" x14ac:dyDescent="0.25">
      <c r="A455" s="11">
        <v>44426</v>
      </c>
      <c r="B455" s="10">
        <v>1376.5</v>
      </c>
      <c r="C455" s="10"/>
    </row>
    <row r="456" spans="1:3" x14ac:dyDescent="0.25">
      <c r="A456" s="11">
        <v>44432</v>
      </c>
      <c r="B456" s="10">
        <v>1376.47</v>
      </c>
      <c r="C456" s="10"/>
    </row>
    <row r="457" spans="1:3" x14ac:dyDescent="0.25">
      <c r="A457" s="11">
        <v>44438</v>
      </c>
      <c r="B457" s="10">
        <v>1376.48</v>
      </c>
      <c r="C457" s="10"/>
    </row>
    <row r="458" spans="1:3" x14ac:dyDescent="0.25">
      <c r="A458" s="11">
        <v>44445</v>
      </c>
      <c r="B458" s="10">
        <v>1376.48</v>
      </c>
      <c r="C458" s="10"/>
    </row>
    <row r="459" spans="1:3" x14ac:dyDescent="0.25">
      <c r="A459" s="11">
        <v>44454</v>
      </c>
      <c r="B459" s="10">
        <v>1376.48</v>
      </c>
      <c r="C459" s="10"/>
    </row>
    <row r="460" spans="1:3" x14ac:dyDescent="0.25">
      <c r="A460" s="11">
        <v>44461</v>
      </c>
      <c r="B460" s="10">
        <v>1376.6</v>
      </c>
      <c r="C460" s="10"/>
    </row>
    <row r="461" spans="1:3" x14ac:dyDescent="0.25">
      <c r="A461" s="11">
        <v>44472</v>
      </c>
      <c r="B461" s="10">
        <v>1376.68</v>
      </c>
      <c r="C461" s="10"/>
    </row>
    <row r="462" spans="1:3" x14ac:dyDescent="0.25">
      <c r="A462" s="11">
        <v>44478</v>
      </c>
      <c r="B462" s="10">
        <v>1376.61</v>
      </c>
      <c r="C462" s="10"/>
    </row>
    <row r="463" spans="1:3" x14ac:dyDescent="0.25">
      <c r="A463" s="11">
        <v>44482</v>
      </c>
      <c r="B463" s="10">
        <v>1376.7</v>
      </c>
      <c r="C463" s="10"/>
    </row>
    <row r="464" spans="1:3" x14ac:dyDescent="0.25">
      <c r="A464" s="11">
        <v>44720</v>
      </c>
      <c r="B464" s="10">
        <v>1377.07</v>
      </c>
      <c r="C464" s="10"/>
    </row>
    <row r="465" spans="1:3" x14ac:dyDescent="0.25">
      <c r="A465" s="11">
        <v>45066</v>
      </c>
      <c r="B465" s="10">
        <v>1377.25</v>
      </c>
      <c r="C465" s="10"/>
    </row>
    <row r="466" spans="1:3" x14ac:dyDescent="0.25">
      <c r="A466" s="11">
        <v>45068</v>
      </c>
      <c r="B466" s="10">
        <v>1377.22</v>
      </c>
      <c r="C466" s="10"/>
    </row>
    <row r="467" spans="1:3" x14ac:dyDescent="0.25">
      <c r="A467" s="11">
        <v>45070</v>
      </c>
      <c r="B467" s="10">
        <v>1377.19</v>
      </c>
      <c r="C467" s="10"/>
    </row>
    <row r="468" spans="1:3" x14ac:dyDescent="0.25">
      <c r="A468" s="11">
        <v>45073</v>
      </c>
      <c r="B468" s="10">
        <v>1377.17</v>
      </c>
      <c r="C468" s="10"/>
    </row>
    <row r="469" spans="1:3" x14ac:dyDescent="0.25">
      <c r="A469" s="11">
        <v>45075</v>
      </c>
      <c r="B469" s="10">
        <v>1377.19</v>
      </c>
      <c r="C469" s="10"/>
    </row>
    <row r="470" spans="1:3" x14ac:dyDescent="0.25">
      <c r="A470" s="11">
        <v>45077</v>
      </c>
      <c r="B470" s="10">
        <v>1377.19</v>
      </c>
      <c r="C470" s="10"/>
    </row>
    <row r="471" spans="1:3" x14ac:dyDescent="0.25">
      <c r="A471" s="11">
        <v>45078</v>
      </c>
      <c r="B471" s="10">
        <v>1377.2</v>
      </c>
      <c r="C471" s="10"/>
    </row>
    <row r="472" spans="1:3" x14ac:dyDescent="0.25">
      <c r="A472" s="11">
        <v>45081</v>
      </c>
      <c r="B472" s="10">
        <v>1377.07</v>
      </c>
      <c r="C472" s="10"/>
    </row>
    <row r="473" spans="1:3" x14ac:dyDescent="0.25">
      <c r="A473" s="11">
        <v>45084</v>
      </c>
      <c r="B473" s="10">
        <v>1377.01</v>
      </c>
      <c r="C473" s="10"/>
    </row>
    <row r="474" spans="1:3" x14ac:dyDescent="0.25">
      <c r="A474" s="11">
        <v>45084</v>
      </c>
      <c r="B474" s="10">
        <v>1377.01</v>
      </c>
      <c r="C474" s="10"/>
    </row>
    <row r="475" spans="1:3" x14ac:dyDescent="0.25">
      <c r="A475" s="11">
        <v>45087</v>
      </c>
      <c r="B475" s="10">
        <v>1376.97</v>
      </c>
      <c r="C475" s="10"/>
    </row>
    <row r="476" spans="1:3" x14ac:dyDescent="0.25">
      <c r="A476" s="11">
        <v>45089</v>
      </c>
      <c r="B476" s="10">
        <v>1376.93</v>
      </c>
      <c r="C476" s="10"/>
    </row>
    <row r="477" spans="1:3" x14ac:dyDescent="0.25">
      <c r="A477" s="11">
        <v>45092</v>
      </c>
      <c r="B477" s="10">
        <v>1376.92</v>
      </c>
      <c r="C477" s="10"/>
    </row>
    <row r="478" spans="1:3" x14ac:dyDescent="0.25">
      <c r="A478" s="11">
        <v>45094</v>
      </c>
      <c r="B478" s="10">
        <v>1376.91</v>
      </c>
      <c r="C478" s="10"/>
    </row>
    <row r="479" spans="1:3" x14ac:dyDescent="0.25">
      <c r="A479" s="11">
        <v>45100</v>
      </c>
      <c r="B479" s="10">
        <v>1376.86</v>
      </c>
      <c r="C479" s="10"/>
    </row>
    <row r="480" spans="1:3" x14ac:dyDescent="0.25">
      <c r="A480" s="11">
        <v>45101</v>
      </c>
      <c r="B480" s="10">
        <v>1376.82</v>
      </c>
      <c r="C480" s="10"/>
    </row>
    <row r="481" spans="1:3" x14ac:dyDescent="0.25">
      <c r="A481" s="11">
        <v>45103</v>
      </c>
      <c r="B481" s="10">
        <v>1376.91</v>
      </c>
      <c r="C481" s="10"/>
    </row>
    <row r="482" spans="1:3" x14ac:dyDescent="0.25">
      <c r="A482" s="11">
        <v>45105</v>
      </c>
      <c r="B482" s="10">
        <v>1376.93</v>
      </c>
      <c r="C482" s="10"/>
    </row>
    <row r="483" spans="1:3" x14ac:dyDescent="0.25">
      <c r="A483" s="11">
        <v>45112</v>
      </c>
      <c r="B483" s="10">
        <v>1376.91</v>
      </c>
      <c r="C483" s="10"/>
    </row>
    <row r="484" spans="1:3" x14ac:dyDescent="0.25">
      <c r="A484" s="11">
        <v>45114</v>
      </c>
      <c r="B484" s="10">
        <v>1376.9</v>
      </c>
      <c r="C484" s="10"/>
    </row>
    <row r="485" spans="1:3" x14ac:dyDescent="0.25">
      <c r="A485" s="11">
        <v>45117</v>
      </c>
      <c r="B485" s="10">
        <v>1376.89</v>
      </c>
      <c r="C485" s="10"/>
    </row>
    <row r="486" spans="1:3" x14ac:dyDescent="0.25">
      <c r="A486" s="11">
        <v>45119</v>
      </c>
      <c r="B486" s="10">
        <v>1376.87</v>
      </c>
      <c r="C486" s="10"/>
    </row>
    <row r="487" spans="1:3" x14ac:dyDescent="0.25">
      <c r="A487" s="11">
        <v>45121</v>
      </c>
      <c r="B487" s="10">
        <v>1376.9</v>
      </c>
      <c r="C487" s="10"/>
    </row>
    <row r="488" spans="1:3" x14ac:dyDescent="0.25">
      <c r="A488" s="11">
        <v>45124</v>
      </c>
      <c r="B488" s="10">
        <v>1376.88</v>
      </c>
      <c r="C488" s="10"/>
    </row>
    <row r="489" spans="1:3" x14ac:dyDescent="0.25">
      <c r="A489" s="11">
        <v>45126</v>
      </c>
      <c r="B489" s="10">
        <v>1376.89</v>
      </c>
      <c r="C489" s="10"/>
    </row>
    <row r="490" spans="1:3" x14ac:dyDescent="0.25">
      <c r="A490" s="11">
        <v>45130</v>
      </c>
      <c r="B490" s="10">
        <v>1376.94</v>
      </c>
      <c r="C490" s="10"/>
    </row>
    <row r="491" spans="1:3" x14ac:dyDescent="0.25">
      <c r="A491" s="11">
        <v>45135</v>
      </c>
      <c r="B491" s="10">
        <v>1376.93</v>
      </c>
      <c r="C491" s="10"/>
    </row>
    <row r="492" spans="1:3" x14ac:dyDescent="0.25">
      <c r="A492" s="11">
        <v>45140</v>
      </c>
      <c r="B492" s="10">
        <v>1376.87</v>
      </c>
      <c r="C492" s="10"/>
    </row>
    <row r="493" spans="1:3" x14ac:dyDescent="0.25">
      <c r="A493" s="11">
        <v>45147</v>
      </c>
      <c r="B493" s="10">
        <v>1376.82</v>
      </c>
      <c r="C493" s="10"/>
    </row>
    <row r="494" spans="1:3" x14ac:dyDescent="0.25">
      <c r="A494" s="11">
        <v>45149</v>
      </c>
      <c r="B494" s="10">
        <v>1376.82</v>
      </c>
      <c r="C494" s="10"/>
    </row>
    <row r="495" spans="1:3" x14ac:dyDescent="0.25">
      <c r="A495" s="11">
        <v>45152</v>
      </c>
      <c r="B495" s="10">
        <v>1376.84</v>
      </c>
      <c r="C495" s="10"/>
    </row>
    <row r="496" spans="1:3" x14ac:dyDescent="0.25">
      <c r="A496" s="11">
        <v>45154</v>
      </c>
      <c r="B496" s="10">
        <v>1376.8</v>
      </c>
      <c r="C496" s="10"/>
    </row>
    <row r="497" spans="1:3" x14ac:dyDescent="0.25">
      <c r="A497" s="11">
        <v>45156</v>
      </c>
      <c r="B497" s="10">
        <v>1376.78</v>
      </c>
      <c r="C497" s="10"/>
    </row>
    <row r="498" spans="1:3" x14ac:dyDescent="0.25">
      <c r="A498" s="11">
        <v>45159</v>
      </c>
      <c r="B498" s="10">
        <v>1376.74</v>
      </c>
      <c r="C498" s="10"/>
    </row>
    <row r="499" spans="1:3" x14ac:dyDescent="0.25">
      <c r="A499" s="11">
        <v>45168</v>
      </c>
      <c r="B499" s="10">
        <v>1376.71</v>
      </c>
      <c r="C499" s="10"/>
    </row>
    <row r="500" spans="1:3" x14ac:dyDescent="0.25">
      <c r="A500" s="11">
        <v>45173</v>
      </c>
      <c r="B500" s="10">
        <v>1376.66</v>
      </c>
      <c r="C500" s="10"/>
    </row>
    <row r="501" spans="1:3" x14ac:dyDescent="0.25">
      <c r="A501" s="11">
        <v>45175</v>
      </c>
      <c r="B501" s="10">
        <v>1376.65</v>
      </c>
      <c r="C501" s="10"/>
    </row>
    <row r="502" spans="1:3" x14ac:dyDescent="0.25">
      <c r="A502" s="11">
        <v>45177</v>
      </c>
      <c r="B502" s="10">
        <v>1376.68</v>
      </c>
      <c r="C502" s="10"/>
    </row>
    <row r="503" spans="1:3" x14ac:dyDescent="0.25">
      <c r="A503" s="11">
        <v>45180</v>
      </c>
      <c r="B503" s="10">
        <v>1376.65</v>
      </c>
      <c r="C503" s="10"/>
    </row>
    <row r="504" spans="1:3" x14ac:dyDescent="0.25">
      <c r="A504" s="11">
        <v>45182</v>
      </c>
      <c r="B504" s="10">
        <v>1376.69</v>
      </c>
      <c r="C504" s="10"/>
    </row>
    <row r="505" spans="1:3" x14ac:dyDescent="0.25">
      <c r="A505" s="11">
        <v>45189</v>
      </c>
      <c r="B505" s="10">
        <v>1376.63</v>
      </c>
      <c r="C505" s="10"/>
    </row>
    <row r="506" spans="1:3" x14ac:dyDescent="0.25">
      <c r="A506" s="11">
        <v>45194</v>
      </c>
      <c r="B506" s="10">
        <v>1376.9</v>
      </c>
      <c r="C506" s="10"/>
    </row>
    <row r="507" spans="1:3" x14ac:dyDescent="0.25">
      <c r="A507" s="11">
        <v>45196</v>
      </c>
      <c r="B507" s="10">
        <v>1376.93</v>
      </c>
      <c r="C507" s="10"/>
    </row>
    <row r="508" spans="1:3" x14ac:dyDescent="0.25">
      <c r="A508" s="11">
        <v>45198</v>
      </c>
      <c r="B508" s="10">
        <v>1376.99</v>
      </c>
      <c r="C508" s="10"/>
    </row>
    <row r="509" spans="1:3" x14ac:dyDescent="0.25">
      <c r="A509" s="11">
        <v>45201</v>
      </c>
      <c r="B509" s="10">
        <v>1377.01</v>
      </c>
      <c r="C509" s="10"/>
    </row>
    <row r="510" spans="1:3" x14ac:dyDescent="0.25">
      <c r="A510" s="11">
        <v>45203</v>
      </c>
      <c r="B510" s="10">
        <v>1377.03</v>
      </c>
      <c r="C510" s="10"/>
    </row>
    <row r="511" spans="1:3" x14ac:dyDescent="0.25">
      <c r="A511" s="11">
        <v>45208</v>
      </c>
      <c r="B511" s="10">
        <v>1377.07</v>
      </c>
      <c r="C511" s="10"/>
    </row>
    <row r="512" spans="1:3" x14ac:dyDescent="0.25">
      <c r="A512" s="11">
        <v>45210</v>
      </c>
      <c r="B512" s="10">
        <v>1377.05</v>
      </c>
      <c r="C512" s="10"/>
    </row>
    <row r="513" spans="1:3" x14ac:dyDescent="0.25">
      <c r="A513" s="11">
        <v>45215</v>
      </c>
      <c r="B513" s="10">
        <v>1377.03</v>
      </c>
      <c r="C513" s="10"/>
    </row>
    <row r="514" spans="1:3" x14ac:dyDescent="0.25">
      <c r="A514" s="11">
        <v>45224</v>
      </c>
      <c r="B514" s="10">
        <v>1377.07</v>
      </c>
      <c r="C514" s="10"/>
    </row>
    <row r="515" spans="1:3" x14ac:dyDescent="0.25">
      <c r="A515" s="11">
        <v>45238</v>
      </c>
      <c r="B515" s="10">
        <v>1377.17</v>
      </c>
      <c r="C515" s="10"/>
    </row>
    <row r="516" spans="1:3" x14ac:dyDescent="0.25">
      <c r="A516" s="11">
        <v>45392</v>
      </c>
      <c r="B516" s="10">
        <v>1377.04</v>
      </c>
      <c r="C516" s="10"/>
    </row>
    <row r="517" spans="1:3" x14ac:dyDescent="0.25">
      <c r="A517" s="11">
        <v>45405</v>
      </c>
      <c r="B517" s="10">
        <v>1377.14</v>
      </c>
      <c r="C517" s="10"/>
    </row>
    <row r="518" spans="1:3" x14ac:dyDescent="0.25">
      <c r="A518" s="11">
        <v>45410</v>
      </c>
      <c r="B518" s="10">
        <v>1377.21</v>
      </c>
      <c r="C518" s="10"/>
    </row>
    <row r="519" spans="1:3" x14ac:dyDescent="0.25">
      <c r="A519" s="11">
        <v>45412</v>
      </c>
      <c r="B519" s="10">
        <v>1377.28</v>
      </c>
      <c r="C519" s="10"/>
    </row>
    <row r="520" spans="1:3" x14ac:dyDescent="0.25">
      <c r="A520" s="11">
        <v>45413</v>
      </c>
      <c r="B520" s="10">
        <v>1377.33</v>
      </c>
      <c r="C520" s="10"/>
    </row>
    <row r="521" spans="1:3" x14ac:dyDescent="0.25">
      <c r="A521" s="11">
        <v>45420</v>
      </c>
      <c r="B521" s="10">
        <v>1377.34</v>
      </c>
      <c r="C521" s="10"/>
    </row>
    <row r="522" spans="1:3" x14ac:dyDescent="0.25">
      <c r="A522" s="11">
        <v>45425</v>
      </c>
      <c r="B522" s="10">
        <v>1377.32</v>
      </c>
      <c r="C522" s="10"/>
    </row>
    <row r="523" spans="1:3" x14ac:dyDescent="0.25">
      <c r="A523" s="11">
        <v>45428</v>
      </c>
      <c r="B523" s="10">
        <v>1377.4</v>
      </c>
      <c r="C523" s="10"/>
    </row>
    <row r="524" spans="1:3" x14ac:dyDescent="0.25">
      <c r="A524" s="11">
        <v>45428</v>
      </c>
      <c r="B524" s="10">
        <v>1377.42</v>
      </c>
      <c r="C524" s="10"/>
    </row>
    <row r="525" spans="1:3" x14ac:dyDescent="0.25">
      <c r="A525" s="11">
        <v>45432</v>
      </c>
      <c r="B525" s="10">
        <v>1377.44</v>
      </c>
      <c r="C525" s="10"/>
    </row>
    <row r="526" spans="1:3" x14ac:dyDescent="0.25">
      <c r="A526" s="11">
        <v>45435</v>
      </c>
      <c r="B526" s="10">
        <v>1377.54</v>
      </c>
      <c r="C526" s="10"/>
    </row>
    <row r="527" spans="1:3" x14ac:dyDescent="0.25">
      <c r="A527" s="11">
        <v>45437</v>
      </c>
      <c r="B527" s="10">
        <v>1377.53</v>
      </c>
      <c r="C527" s="10"/>
    </row>
    <row r="528" spans="1:3" x14ac:dyDescent="0.25">
      <c r="A528" s="11">
        <v>45439</v>
      </c>
      <c r="B528" s="10">
        <v>1377.5</v>
      </c>
      <c r="C528" s="10"/>
    </row>
    <row r="529" spans="1:3" x14ac:dyDescent="0.25">
      <c r="A529" s="11">
        <v>45441</v>
      </c>
      <c r="B529" s="10">
        <v>1377.51</v>
      </c>
      <c r="C529" s="10"/>
    </row>
    <row r="530" spans="1:3" x14ac:dyDescent="0.25">
      <c r="A530" s="11">
        <v>45449</v>
      </c>
      <c r="B530" s="10">
        <v>1377.56</v>
      </c>
      <c r="C530" s="10"/>
    </row>
    <row r="531" spans="1:3" x14ac:dyDescent="0.25">
      <c r="A531" s="11">
        <v>45455</v>
      </c>
      <c r="B531" s="10">
        <v>1377.51</v>
      </c>
      <c r="C531" s="10"/>
    </row>
    <row r="532" spans="1:3" x14ac:dyDescent="0.25">
      <c r="A532" s="11">
        <v>45457</v>
      </c>
      <c r="B532" s="10">
        <v>1377.53</v>
      </c>
      <c r="C532" s="10"/>
    </row>
    <row r="533" spans="1:3" x14ac:dyDescent="0.25">
      <c r="A533" s="11">
        <v>45460</v>
      </c>
      <c r="B533" s="10">
        <v>1377.52</v>
      </c>
      <c r="C533" s="10"/>
    </row>
    <row r="534" spans="1:3" x14ac:dyDescent="0.25">
      <c r="A534" s="11">
        <v>45462</v>
      </c>
      <c r="B534" s="10">
        <v>1377.85</v>
      </c>
      <c r="C534" s="10"/>
    </row>
    <row r="535" spans="1:3" x14ac:dyDescent="0.25">
      <c r="A535" s="11">
        <v>45464</v>
      </c>
      <c r="B535" s="10">
        <v>1377.8</v>
      </c>
      <c r="C535" s="10"/>
    </row>
    <row r="536" spans="1:3" x14ac:dyDescent="0.25">
      <c r="A536" s="11">
        <v>45467</v>
      </c>
      <c r="B536" s="10">
        <v>1377.78</v>
      </c>
      <c r="C536" s="10"/>
    </row>
    <row r="537" spans="1:3" x14ac:dyDescent="0.25">
      <c r="A537" s="11">
        <v>45468</v>
      </c>
      <c r="B537" s="10">
        <v>1377.79</v>
      </c>
      <c r="C537" s="10"/>
    </row>
    <row r="538" spans="1:3" x14ac:dyDescent="0.25">
      <c r="A538" s="11">
        <v>45469</v>
      </c>
      <c r="B538" s="10">
        <v>1377.77</v>
      </c>
      <c r="C538" s="10"/>
    </row>
    <row r="539" spans="1:3" x14ac:dyDescent="0.25">
      <c r="A539" s="11">
        <v>45471</v>
      </c>
      <c r="B539" s="10">
        <v>1377.78</v>
      </c>
      <c r="C539" s="10"/>
    </row>
    <row r="540" spans="1:3" x14ac:dyDescent="0.25">
      <c r="A540" s="11">
        <v>45472</v>
      </c>
      <c r="B540" s="10">
        <v>1377.8</v>
      </c>
      <c r="C540" s="10"/>
    </row>
    <row r="541" spans="1:3" x14ac:dyDescent="0.25">
      <c r="A541" s="11">
        <v>45474</v>
      </c>
      <c r="B541" s="10">
        <v>1377.79</v>
      </c>
      <c r="C541" s="10"/>
    </row>
    <row r="542" spans="1:3" x14ac:dyDescent="0.25">
      <c r="A542" s="11">
        <v>45477</v>
      </c>
      <c r="B542" s="10">
        <v>1377.76</v>
      </c>
      <c r="C542" s="10"/>
    </row>
    <row r="543" spans="1:3" x14ac:dyDescent="0.25">
      <c r="A543" s="11">
        <v>45480</v>
      </c>
      <c r="B543" s="10">
        <v>1377.78</v>
      </c>
      <c r="C543" s="10"/>
    </row>
    <row r="544" spans="1:3" x14ac:dyDescent="0.25">
      <c r="A544" s="11">
        <v>45495</v>
      </c>
      <c r="B544" s="10">
        <v>1377.7</v>
      </c>
      <c r="C544" s="10"/>
    </row>
    <row r="545" spans="1:3" x14ac:dyDescent="0.25">
      <c r="A545" s="11">
        <v>45509</v>
      </c>
      <c r="B545" s="10">
        <v>1377.6299999999999</v>
      </c>
      <c r="C545" s="10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B0C1-A2F3-4DC9-BC67-F61343D9ADEE}">
  <dimension ref="A1:K15"/>
  <sheetViews>
    <sheetView workbookViewId="0">
      <selection sqref="A1:B3"/>
    </sheetView>
  </sheetViews>
  <sheetFormatPr defaultRowHeight="13.2" x14ac:dyDescent="0.25"/>
  <cols>
    <col min="1" max="1" width="10.88671875" bestFit="1" customWidth="1"/>
    <col min="2" max="2" width="11.109375" bestFit="1" customWidth="1"/>
    <col min="6" max="6" width="11" bestFit="1" customWidth="1"/>
  </cols>
  <sheetData>
    <row r="1" spans="1:11" x14ac:dyDescent="0.25">
      <c r="A1" t="s">
        <v>21</v>
      </c>
      <c r="B1" t="s">
        <v>24</v>
      </c>
      <c r="F1" t="s">
        <v>21</v>
      </c>
      <c r="G1" t="s">
        <v>23</v>
      </c>
      <c r="H1" t="s">
        <v>24</v>
      </c>
    </row>
    <row r="2" spans="1:11" x14ac:dyDescent="0.25">
      <c r="A2" s="11">
        <v>45495</v>
      </c>
      <c r="B2">
        <v>1377.7</v>
      </c>
      <c r="F2" s="11">
        <v>45495</v>
      </c>
      <c r="G2" s="10">
        <v>5.94</v>
      </c>
      <c r="H2" s="10">
        <f>NewData[[#This Row],[Reading]]+Datum</f>
        <v>1377.7</v>
      </c>
      <c r="J2" t="s">
        <v>25</v>
      </c>
      <c r="K2">
        <v>1371.76</v>
      </c>
    </row>
    <row r="3" spans="1:11" x14ac:dyDescent="0.25">
      <c r="A3" s="11">
        <v>45509</v>
      </c>
      <c r="B3">
        <v>1377.6299999999999</v>
      </c>
      <c r="F3" s="11">
        <v>45509</v>
      </c>
      <c r="G3" s="10">
        <v>5.87</v>
      </c>
      <c r="H3" s="10">
        <f>NewData[[#This Row],[Reading]]+Datum</f>
        <v>1377.6299999999999</v>
      </c>
    </row>
    <row r="15" spans="1:11" x14ac:dyDescent="0.25">
      <c r="C15">
        <f>0.15*12</f>
        <v>1.7999999999999998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  <pageSetUpPr fitToPage="1"/>
  </sheetPr>
  <dimension ref="J105"/>
  <sheetViews>
    <sheetView topLeftCell="A28" workbookViewId="0">
      <selection activeCell="O75" sqref="O75"/>
    </sheetView>
  </sheetViews>
  <sheetFormatPr defaultRowHeight="13.2" x14ac:dyDescent="0.25"/>
  <cols>
    <col min="1" max="1" width="2.33203125" customWidth="1"/>
    <col min="3" max="3" width="10" bestFit="1" customWidth="1"/>
  </cols>
  <sheetData>
    <row r="105" spans="10:10" x14ac:dyDescent="0.25">
      <c r="J105">
        <f>0.09*12</f>
        <v>1.08</v>
      </c>
    </row>
  </sheetData>
  <pageMargins left="0.7" right="0.7" top="0.75" bottom="0.75" header="0.3" footer="0.3"/>
  <pageSetup scale="83" fitToHeight="0" orientation="portrait" r:id="rId1"/>
  <headerFooter>
    <oddFooter>&amp;LQuick Look Eagle Lake Level Report&amp;C&amp;P of &amp;N&amp;R&amp;F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34" sqref="H34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09-Aug-2024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09-Aug-2024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95C58-F066-4B70-81E4-4807BFA73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Append1</vt:lpstr>
      <vt:lpstr>NewData</vt:lpstr>
      <vt:lpstr>Report</vt:lpstr>
      <vt:lpstr>Formats</vt:lpstr>
      <vt:lpstr>Lists</vt:lpstr>
      <vt:lpstr>Datum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2024-07-13T19:08:01Z</cp:lastPrinted>
  <dcterms:created xsi:type="dcterms:W3CDTF">2021-09-27T12:19:57Z</dcterms:created>
  <dcterms:modified xsi:type="dcterms:W3CDTF">2024-08-09T18:19:44Z</dcterms:modified>
</cp:coreProperties>
</file>