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6.xml" ContentType="application/vnd.openxmlformats-officedocument.drawing+xml"/>
  <Override PartName="/xl/ctrlProps/ctrlProp1.xml" ContentType="application/vnd.ms-excel.controlproperti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7.xml" ContentType="application/vnd.openxmlformats-officedocument.drawing+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8.xml" ContentType="application/vnd.openxmlformats-officedocument.drawing+xml"/>
  <Override PartName="/xl/ctrlProps/ctrlProp2.xml" ContentType="application/vnd.ms-excel.controlproperti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9.xml" ContentType="application/vnd.openxmlformats-officedocument.drawing+xml"/>
  <Override PartName="/xl/ctrlProps/ctrlProp3.xml" ContentType="application/vnd.ms-excel.controlproperti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10.xml" ContentType="application/vnd.openxmlformats-officedocument.drawing+xml"/>
  <Override PartName="/xl/ctrlProps/ctrlProp4.xml" ContentType="application/vnd.ms-excel.controlproperti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11.xml" ContentType="application/vnd.openxmlformats-officedocument.drawing+xml"/>
  <Override PartName="/xl/ctrlProps/ctrlProp5.xml" ContentType="application/vnd.ms-excel.controlproperti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12.xml" ContentType="application/vnd.openxmlformats-officedocument.drawing+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13.xml" ContentType="application/vnd.openxmlformats-officedocument.drawingml.chartshapes+xml"/>
  <Override PartName="/xl/drawings/drawing14.xml" ContentType="application/vnd.openxmlformats-officedocument.drawing+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15.xml" ContentType="application/vnd.openxmlformats-officedocument.drawing+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16.xml" ContentType="application/vnd.openxmlformats-officedocument.drawing+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17.xml" ContentType="application/vnd.openxmlformats-officedocument.drawing+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18.xml" ContentType="application/vnd.openxmlformats-officedocument.drawing+xml"/>
  <Override PartName="/xl/ctrlProps/ctrlProp6.xml" ContentType="application/vnd.ms-excel.controlproperties+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19.xml" ContentType="application/vnd.openxmlformats-officedocument.drawing+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20.xml" ContentType="application/vnd.openxmlformats-officedocument.drawing+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21.xml" ContentType="application/vnd.openxmlformats-officedocument.drawing+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22.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23.xml" ContentType="application/vnd.openxmlformats-officedocument.drawing+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24.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charts/chart51.xml" ContentType="application/vnd.openxmlformats-officedocument.drawingml.chart+xml"/>
  <Override PartName="/xl/charts/style51.xml" ContentType="application/vnd.ms-office.chartstyle+xml"/>
  <Override PartName="/xl/charts/colors51.xml" ContentType="application/vnd.ms-office.chartcolorstyle+xml"/>
  <Override PartName="/xl/charts/chart52.xml" ContentType="application/vnd.openxmlformats-officedocument.drawingml.chart+xml"/>
  <Override PartName="/xl/charts/style52.xml" ContentType="application/vnd.ms-office.chartstyle+xml"/>
  <Override PartName="/xl/charts/colors52.xml" ContentType="application/vnd.ms-office.chartcolorstyle+xml"/>
  <Override PartName="/xl/charts/chart53.xml" ContentType="application/vnd.openxmlformats-officedocument.drawingml.chart+xml"/>
  <Override PartName="/xl/charts/style53.xml" ContentType="application/vnd.ms-office.chartstyle+xml"/>
  <Override PartName="/xl/charts/colors53.xml" ContentType="application/vnd.ms-office.chartcolorstyle+xml"/>
  <Override PartName="/xl/charts/chart54.xml" ContentType="application/vnd.openxmlformats-officedocument.drawingml.chart+xml"/>
  <Override PartName="/xl/charts/style54.xml" ContentType="application/vnd.ms-office.chartstyle+xml"/>
  <Override PartName="/xl/charts/colors5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0" documentId="8_{77D29EC5-BDBA-437A-9270-C5BD90AFAE6B}" xr6:coauthVersionLast="47" xr6:coauthVersionMax="47" xr10:uidLastSave="{00000000-0000-0000-0000-000000000000}"/>
  <bookViews>
    <workbookView xWindow="-120" yWindow="-120" windowWidth="29040" windowHeight="15840" firstSheet="3" activeTab="5" xr2:uid="{9068311E-CE78-442A-9C60-AECF023F4D55}"/>
  </bookViews>
  <sheets>
    <sheet name="TOC Gallery" sheetId="24" r:id="rId1"/>
    <sheet name="Control" sheetId="19" state="hidden" r:id="rId2"/>
    <sheet name="Dashboard" sheetId="26" r:id="rId3"/>
    <sheet name="Dashboard Dark" sheetId="21" r:id="rId4"/>
    <sheet name="Calendar Styles" sheetId="41" r:id="rId5"/>
    <sheet name="Follow Along" sheetId="42" r:id="rId6"/>
    <sheet name="Original Calendar" sheetId="28" r:id="rId7"/>
    <sheet name="Month Only" sheetId="37" r:id="rId8"/>
    <sheet name="Full Calendar" sheetId="43" r:id="rId9"/>
    <sheet name="Goals" sheetId="39" r:id="rId10"/>
    <sheet name="Donut" sheetId="5" r:id="rId11"/>
    <sheet name="Progress Bar" sheetId="2" r:id="rId12"/>
    <sheet name="Dot" sheetId="8" r:id="rId13"/>
    <sheet name="Steps" sheetId="4" r:id="rId14"/>
    <sheet name="Scorecard" sheetId="3" r:id="rId15"/>
    <sheet name="Calendar" sheetId="13" r:id="rId16"/>
    <sheet name="Outline" sheetId="33" r:id="rId17"/>
    <sheet name="Waffle" sheetId="11" r:id="rId18"/>
    <sheet name="Gauge" sheetId="10" r:id="rId19"/>
    <sheet name="Dashboard Vertical" sheetId="18" r:id="rId20"/>
    <sheet name="Dashboard Dark Vertical" sheetId="20" r:id="rId21"/>
    <sheet name="Source" sheetId="27"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42" l="1"/>
  <c r="K5" i="42" s="1"/>
  <c r="K6" i="42" s="1"/>
  <c r="K7" i="42" s="1"/>
  <c r="K8" i="42" s="1"/>
  <c r="K9" i="42" s="1"/>
  <c r="K10" i="42" s="1"/>
  <c r="K11" i="42" s="1"/>
  <c r="K12" i="42" s="1"/>
  <c r="K13" i="42" s="1"/>
  <c r="K14" i="42" s="1"/>
  <c r="K15" i="42" s="1"/>
  <c r="K16" i="42" s="1"/>
  <c r="K17" i="42" s="1"/>
  <c r="K18" i="42" s="1"/>
  <c r="K19" i="42" s="1"/>
  <c r="K20" i="42" s="1"/>
  <c r="K21" i="42" s="1"/>
  <c r="K22" i="42" s="1"/>
  <c r="K23" i="42" s="1"/>
  <c r="K24" i="42" s="1"/>
  <c r="K25" i="42" s="1"/>
  <c r="K26" i="42" s="1"/>
  <c r="K27" i="42" s="1"/>
  <c r="K28" i="42" s="1"/>
  <c r="K29" i="42" s="1"/>
  <c r="K30" i="42" s="1"/>
  <c r="K31" i="42" s="1"/>
  <c r="K32" i="42" s="1"/>
  <c r="K33" i="42" s="1"/>
  <c r="K34" i="42" s="1"/>
  <c r="K35" i="42" s="1"/>
  <c r="K36" i="42" s="1"/>
  <c r="K37" i="42" s="1"/>
  <c r="K38" i="42" s="1"/>
  <c r="K39" i="42" s="1"/>
  <c r="K40" i="42" s="1"/>
  <c r="K41" i="42" s="1"/>
  <c r="K42" i="42" s="1"/>
  <c r="K43" i="42" s="1"/>
  <c r="K44" i="42" s="1"/>
  <c r="K45" i="42" s="1"/>
  <c r="T3" i="28"/>
  <c r="K40" i="28" s="1"/>
  <c r="M40" i="28" s="1"/>
  <c r="I23" i="43"/>
  <c r="I30" i="43" s="1"/>
  <c r="I37" i="43" s="1"/>
  <c r="I44" i="43" s="1"/>
  <c r="I19" i="43"/>
  <c r="I26" i="43" s="1"/>
  <c r="I33" i="43" s="1"/>
  <c r="I40" i="43" s="1"/>
  <c r="S18" i="43"/>
  <c r="S25" i="43" s="1"/>
  <c r="S32" i="43" s="1"/>
  <c r="S39" i="43" s="1"/>
  <c r="O18" i="43"/>
  <c r="O25" i="43" s="1"/>
  <c r="O32" i="43" s="1"/>
  <c r="O39" i="43" s="1"/>
  <c r="I18" i="43"/>
  <c r="I25" i="43" s="1"/>
  <c r="I32" i="43" s="1"/>
  <c r="I39" i="43" s="1"/>
  <c r="S17" i="43"/>
  <c r="S24" i="43" s="1"/>
  <c r="S31" i="43" s="1"/>
  <c r="S38" i="43" s="1"/>
  <c r="S45" i="43" s="1"/>
  <c r="O17" i="43"/>
  <c r="O24" i="43" s="1"/>
  <c r="O31" i="43" s="1"/>
  <c r="O38" i="43" s="1"/>
  <c r="O45" i="43" s="1"/>
  <c r="J17" i="43"/>
  <c r="J24" i="43" s="1"/>
  <c r="J31" i="43" s="1"/>
  <c r="J38" i="43" s="1"/>
  <c r="J45" i="43" s="1"/>
  <c r="I17" i="43"/>
  <c r="I24" i="43" s="1"/>
  <c r="I31" i="43" s="1"/>
  <c r="I38" i="43" s="1"/>
  <c r="I45" i="43" s="1"/>
  <c r="S16" i="43"/>
  <c r="S23" i="43" s="1"/>
  <c r="S30" i="43" s="1"/>
  <c r="S37" i="43" s="1"/>
  <c r="S44" i="43" s="1"/>
  <c r="O16" i="43"/>
  <c r="O23" i="43" s="1"/>
  <c r="O30" i="43" s="1"/>
  <c r="O37" i="43" s="1"/>
  <c r="O44" i="43" s="1"/>
  <c r="J16" i="43"/>
  <c r="J23" i="43" s="1"/>
  <c r="J30" i="43" s="1"/>
  <c r="J37" i="43" s="1"/>
  <c r="J44" i="43" s="1"/>
  <c r="I16" i="43"/>
  <c r="S15" i="43"/>
  <c r="S22" i="43" s="1"/>
  <c r="S29" i="43" s="1"/>
  <c r="S36" i="43" s="1"/>
  <c r="S43" i="43" s="1"/>
  <c r="O15" i="43"/>
  <c r="O22" i="43" s="1"/>
  <c r="O29" i="43" s="1"/>
  <c r="O36" i="43" s="1"/>
  <c r="O43" i="43" s="1"/>
  <c r="J15" i="43"/>
  <c r="J22" i="43" s="1"/>
  <c r="J29" i="43" s="1"/>
  <c r="J36" i="43" s="1"/>
  <c r="J43" i="43" s="1"/>
  <c r="I15" i="43"/>
  <c r="I22" i="43" s="1"/>
  <c r="I29" i="43" s="1"/>
  <c r="I36" i="43" s="1"/>
  <c r="I43" i="43" s="1"/>
  <c r="S14" i="43"/>
  <c r="S21" i="43" s="1"/>
  <c r="S28" i="43" s="1"/>
  <c r="S35" i="43" s="1"/>
  <c r="S42" i="43" s="1"/>
  <c r="O14" i="43"/>
  <c r="O21" i="43" s="1"/>
  <c r="O28" i="43" s="1"/>
  <c r="O35" i="43" s="1"/>
  <c r="O42" i="43" s="1"/>
  <c r="J14" i="43"/>
  <c r="J21" i="43" s="1"/>
  <c r="J28" i="43" s="1"/>
  <c r="J35" i="43" s="1"/>
  <c r="J42" i="43" s="1"/>
  <c r="I14" i="43"/>
  <c r="I21" i="43" s="1"/>
  <c r="I28" i="43" s="1"/>
  <c r="I35" i="43" s="1"/>
  <c r="I42" i="43" s="1"/>
  <c r="S13" i="43"/>
  <c r="S20" i="43" s="1"/>
  <c r="S27" i="43" s="1"/>
  <c r="S34" i="43" s="1"/>
  <c r="S41" i="43" s="1"/>
  <c r="O13" i="43"/>
  <c r="O20" i="43" s="1"/>
  <c r="O27" i="43" s="1"/>
  <c r="O34" i="43" s="1"/>
  <c r="O41" i="43" s="1"/>
  <c r="J13" i="43"/>
  <c r="J20" i="43" s="1"/>
  <c r="J27" i="43" s="1"/>
  <c r="J34" i="43" s="1"/>
  <c r="J41" i="43" s="1"/>
  <c r="I13" i="43"/>
  <c r="I20" i="43" s="1"/>
  <c r="I27" i="43" s="1"/>
  <c r="I34" i="43" s="1"/>
  <c r="I41" i="43" s="1"/>
  <c r="S12" i="43"/>
  <c r="S19" i="43" s="1"/>
  <c r="S26" i="43" s="1"/>
  <c r="S33" i="43" s="1"/>
  <c r="S40" i="43" s="1"/>
  <c r="O12" i="43"/>
  <c r="O19" i="43" s="1"/>
  <c r="O26" i="43" s="1"/>
  <c r="O33" i="43" s="1"/>
  <c r="O40" i="43" s="1"/>
  <c r="J12" i="43"/>
  <c r="J19" i="43" s="1"/>
  <c r="J26" i="43" s="1"/>
  <c r="J33" i="43" s="1"/>
  <c r="J40" i="43" s="1"/>
  <c r="I12" i="43"/>
  <c r="S11" i="43"/>
  <c r="O11" i="43"/>
  <c r="J11" i="43"/>
  <c r="J18" i="43" s="1"/>
  <c r="J25" i="43" s="1"/>
  <c r="J32" i="43" s="1"/>
  <c r="J39" i="43" s="1"/>
  <c r="I11" i="43"/>
  <c r="Z7" i="43"/>
  <c r="Z3" i="43"/>
  <c r="J26" i="42"/>
  <c r="J33" i="42" s="1"/>
  <c r="J40" i="42" s="1"/>
  <c r="I24" i="42"/>
  <c r="I31" i="42" s="1"/>
  <c r="I38" i="42" s="1"/>
  <c r="I45" i="42" s="1"/>
  <c r="I23" i="42"/>
  <c r="I30" i="42" s="1"/>
  <c r="I37" i="42" s="1"/>
  <c r="I44" i="42" s="1"/>
  <c r="N22" i="42"/>
  <c r="N29" i="42" s="1"/>
  <c r="N36" i="42" s="1"/>
  <c r="N43" i="42" s="1"/>
  <c r="I22" i="42"/>
  <c r="I29" i="42" s="1"/>
  <c r="I36" i="42" s="1"/>
  <c r="I43" i="42" s="1"/>
  <c r="J21" i="42"/>
  <c r="J28" i="42" s="1"/>
  <c r="J35" i="42" s="1"/>
  <c r="J42" i="42" s="1"/>
  <c r="N20" i="42"/>
  <c r="N27" i="42" s="1"/>
  <c r="N34" i="42" s="1"/>
  <c r="N41" i="42" s="1"/>
  <c r="N19" i="42"/>
  <c r="N26" i="42" s="1"/>
  <c r="N33" i="42" s="1"/>
  <c r="N40" i="42" s="1"/>
  <c r="J19" i="42"/>
  <c r="N18" i="42"/>
  <c r="N25" i="42" s="1"/>
  <c r="N32" i="42" s="1"/>
  <c r="N39" i="42" s="1"/>
  <c r="I18" i="42"/>
  <c r="I25" i="42" s="1"/>
  <c r="I32" i="42" s="1"/>
  <c r="I39" i="42" s="1"/>
  <c r="N17" i="42"/>
  <c r="N24" i="42" s="1"/>
  <c r="N31" i="42" s="1"/>
  <c r="N38" i="42" s="1"/>
  <c r="N45" i="42" s="1"/>
  <c r="J17" i="42"/>
  <c r="J24" i="42" s="1"/>
  <c r="J31" i="42" s="1"/>
  <c r="J38" i="42" s="1"/>
  <c r="J45" i="42" s="1"/>
  <c r="I17" i="42"/>
  <c r="N16" i="42"/>
  <c r="N23" i="42" s="1"/>
  <c r="N30" i="42" s="1"/>
  <c r="N37" i="42" s="1"/>
  <c r="N44" i="42" s="1"/>
  <c r="J16" i="42"/>
  <c r="J23" i="42" s="1"/>
  <c r="J30" i="42" s="1"/>
  <c r="J37" i="42" s="1"/>
  <c r="J44" i="42" s="1"/>
  <c r="I16" i="42"/>
  <c r="N15" i="42"/>
  <c r="J15" i="42"/>
  <c r="J22" i="42" s="1"/>
  <c r="J29" i="42" s="1"/>
  <c r="J36" i="42" s="1"/>
  <c r="J43" i="42" s="1"/>
  <c r="I15" i="42"/>
  <c r="N14" i="42"/>
  <c r="N21" i="42" s="1"/>
  <c r="N28" i="42" s="1"/>
  <c r="N35" i="42" s="1"/>
  <c r="N42" i="42" s="1"/>
  <c r="J14" i="42"/>
  <c r="I14" i="42"/>
  <c r="I21" i="42" s="1"/>
  <c r="I28" i="42" s="1"/>
  <c r="I35" i="42" s="1"/>
  <c r="I42" i="42" s="1"/>
  <c r="N13" i="42"/>
  <c r="J13" i="42"/>
  <c r="J20" i="42" s="1"/>
  <c r="J27" i="42" s="1"/>
  <c r="J34" i="42" s="1"/>
  <c r="J41" i="42" s="1"/>
  <c r="I13" i="42"/>
  <c r="I20" i="42" s="1"/>
  <c r="I27" i="42" s="1"/>
  <c r="I34" i="42" s="1"/>
  <c r="I41" i="42" s="1"/>
  <c r="N12" i="42"/>
  <c r="J12" i="42"/>
  <c r="I12" i="42"/>
  <c r="I19" i="42" s="1"/>
  <c r="I26" i="42" s="1"/>
  <c r="I33" i="42" s="1"/>
  <c r="I40" i="42" s="1"/>
  <c r="N11" i="42"/>
  <c r="J11" i="42"/>
  <c r="J18" i="42" s="1"/>
  <c r="J25" i="42" s="1"/>
  <c r="J32" i="42" s="1"/>
  <c r="J39" i="42" s="1"/>
  <c r="I11" i="42"/>
  <c r="T7" i="42"/>
  <c r="O102" i="10"/>
  <c r="O2" i="10"/>
  <c r="O2" i="10" a="1"/>
  <c r="N2" i="10"/>
  <c r="N2" i="10" a="1"/>
  <c r="M2" i="10"/>
  <c r="M2" i="10" a="1"/>
  <c r="N103" i="11"/>
  <c r="M103" i="11"/>
  <c r="L103" i="11"/>
  <c r="K103" i="11"/>
  <c r="J103" i="11"/>
  <c r="I103" i="11"/>
  <c r="H103" i="11"/>
  <c r="N102" i="11"/>
  <c r="M102" i="11"/>
  <c r="L102" i="11"/>
  <c r="K102" i="11"/>
  <c r="J102" i="11"/>
  <c r="I102" i="11"/>
  <c r="H102" i="11"/>
  <c r="N101" i="11"/>
  <c r="M101" i="11"/>
  <c r="L101" i="11"/>
  <c r="K101" i="11"/>
  <c r="J101" i="11"/>
  <c r="I101" i="11"/>
  <c r="H101" i="11"/>
  <c r="N100" i="11"/>
  <c r="M100" i="11"/>
  <c r="L100" i="11"/>
  <c r="K100" i="11"/>
  <c r="J100" i="11"/>
  <c r="I100" i="11"/>
  <c r="H100" i="11"/>
  <c r="N99" i="11"/>
  <c r="M99" i="11"/>
  <c r="L99" i="11"/>
  <c r="K99" i="11"/>
  <c r="J99" i="11"/>
  <c r="I99" i="11"/>
  <c r="H99" i="11"/>
  <c r="N98" i="11"/>
  <c r="M98" i="11"/>
  <c r="L98" i="11"/>
  <c r="K98" i="11"/>
  <c r="J98" i="11"/>
  <c r="I98" i="11"/>
  <c r="H98" i="11"/>
  <c r="N97" i="11"/>
  <c r="M97" i="11"/>
  <c r="L97" i="11"/>
  <c r="K97" i="11"/>
  <c r="J97" i="11"/>
  <c r="I97" i="11"/>
  <c r="H97" i="11"/>
  <c r="N96" i="11"/>
  <c r="M96" i="11"/>
  <c r="L96" i="11"/>
  <c r="K96" i="11"/>
  <c r="J96" i="11"/>
  <c r="I96" i="11"/>
  <c r="H96" i="11"/>
  <c r="N95" i="11"/>
  <c r="M95" i="11"/>
  <c r="L95" i="11"/>
  <c r="K95" i="11"/>
  <c r="J95" i="11"/>
  <c r="I95" i="11"/>
  <c r="H95" i="11"/>
  <c r="N94" i="11"/>
  <c r="M94" i="11"/>
  <c r="L94" i="11"/>
  <c r="K94" i="11"/>
  <c r="J94" i="11"/>
  <c r="I94" i="11"/>
  <c r="H94" i="11"/>
  <c r="N93" i="11"/>
  <c r="M93" i="11"/>
  <c r="L93" i="11"/>
  <c r="K93" i="11"/>
  <c r="J93" i="11"/>
  <c r="I93" i="11"/>
  <c r="H93" i="11"/>
  <c r="N92" i="11"/>
  <c r="M92" i="11"/>
  <c r="L92" i="11"/>
  <c r="K92" i="11"/>
  <c r="J92" i="11"/>
  <c r="I92" i="11"/>
  <c r="H92" i="11"/>
  <c r="N91" i="11"/>
  <c r="M91" i="11"/>
  <c r="L91" i="11"/>
  <c r="K91" i="11"/>
  <c r="J91" i="11"/>
  <c r="I91" i="11"/>
  <c r="H91" i="11"/>
  <c r="N90" i="11"/>
  <c r="M90" i="11"/>
  <c r="L90" i="11"/>
  <c r="K90" i="11"/>
  <c r="J90" i="11"/>
  <c r="I90" i="11"/>
  <c r="H90" i="11"/>
  <c r="N89" i="11"/>
  <c r="M89" i="11"/>
  <c r="L89" i="11"/>
  <c r="K89" i="11"/>
  <c r="J89" i="11"/>
  <c r="I89" i="11"/>
  <c r="H89" i="11"/>
  <c r="N88" i="11"/>
  <c r="M88" i="11"/>
  <c r="L88" i="11"/>
  <c r="K88" i="11"/>
  <c r="J88" i="11"/>
  <c r="I88" i="11"/>
  <c r="H88" i="11"/>
  <c r="N87" i="11"/>
  <c r="M87" i="11"/>
  <c r="L87" i="11"/>
  <c r="K87" i="11"/>
  <c r="J87" i="11"/>
  <c r="I87" i="11"/>
  <c r="H87" i="11"/>
  <c r="N86" i="11"/>
  <c r="M86" i="11"/>
  <c r="L86" i="11"/>
  <c r="K86" i="11"/>
  <c r="J86" i="11"/>
  <c r="I86" i="11"/>
  <c r="H86" i="11"/>
  <c r="N85" i="11"/>
  <c r="M85" i="11"/>
  <c r="L85" i="11"/>
  <c r="K85" i="11"/>
  <c r="J85" i="11"/>
  <c r="I85" i="11"/>
  <c r="H85" i="11"/>
  <c r="N84" i="11"/>
  <c r="M84" i="11"/>
  <c r="L84" i="11"/>
  <c r="K84" i="11"/>
  <c r="J84" i="11"/>
  <c r="I84" i="11"/>
  <c r="H84" i="11"/>
  <c r="N83" i="11"/>
  <c r="M83" i="11"/>
  <c r="L83" i="11"/>
  <c r="K83" i="11"/>
  <c r="J83" i="11"/>
  <c r="I83" i="11"/>
  <c r="H83" i="11"/>
  <c r="N82" i="11"/>
  <c r="M82" i="11"/>
  <c r="L82" i="11"/>
  <c r="K82" i="11"/>
  <c r="J82" i="11"/>
  <c r="I82" i="11"/>
  <c r="H82" i="11"/>
  <c r="N81" i="11"/>
  <c r="M81" i="11"/>
  <c r="L81" i="11"/>
  <c r="K81" i="11"/>
  <c r="J81" i="11"/>
  <c r="I81" i="11"/>
  <c r="H81" i="11"/>
  <c r="N80" i="11"/>
  <c r="M80" i="11"/>
  <c r="L80" i="11"/>
  <c r="K80" i="11"/>
  <c r="J80" i="11"/>
  <c r="I80" i="11"/>
  <c r="H80" i="11"/>
  <c r="N79" i="11"/>
  <c r="M79" i="11"/>
  <c r="L79" i="11"/>
  <c r="K79" i="11"/>
  <c r="J79" i="11"/>
  <c r="I79" i="11"/>
  <c r="H79" i="11"/>
  <c r="N78" i="11"/>
  <c r="M78" i="11"/>
  <c r="L78" i="11"/>
  <c r="K78" i="11"/>
  <c r="J78" i="11"/>
  <c r="I78" i="11"/>
  <c r="H78" i="11"/>
  <c r="N77" i="11"/>
  <c r="M77" i="11"/>
  <c r="L77" i="11"/>
  <c r="K77" i="11"/>
  <c r="J77" i="11"/>
  <c r="I77" i="11"/>
  <c r="H77" i="11"/>
  <c r="N76" i="11"/>
  <c r="M76" i="11"/>
  <c r="L76" i="11"/>
  <c r="K76" i="11"/>
  <c r="J76" i="11"/>
  <c r="I76" i="11"/>
  <c r="H76" i="11"/>
  <c r="N75" i="11"/>
  <c r="M75" i="11"/>
  <c r="L75" i="11"/>
  <c r="K75" i="11"/>
  <c r="J75" i="11"/>
  <c r="I75" i="11"/>
  <c r="H75" i="11"/>
  <c r="N74" i="11"/>
  <c r="M74" i="11"/>
  <c r="L74" i="11"/>
  <c r="K74" i="11"/>
  <c r="J74" i="11"/>
  <c r="I74" i="11"/>
  <c r="H74" i="11"/>
  <c r="N73" i="11"/>
  <c r="M73" i="11"/>
  <c r="L73" i="11"/>
  <c r="K73" i="11"/>
  <c r="J73" i="11"/>
  <c r="I73" i="11"/>
  <c r="H73" i="11"/>
  <c r="N72" i="11"/>
  <c r="M72" i="11"/>
  <c r="L72" i="11"/>
  <c r="K72" i="11"/>
  <c r="J72" i="11"/>
  <c r="I72" i="11"/>
  <c r="H72" i="11"/>
  <c r="N71" i="11"/>
  <c r="M71" i="11"/>
  <c r="L71" i="11"/>
  <c r="K71" i="11"/>
  <c r="J71" i="11"/>
  <c r="I71" i="11"/>
  <c r="H71" i="11"/>
  <c r="N70" i="11"/>
  <c r="M70" i="11"/>
  <c r="L70" i="11"/>
  <c r="K70" i="11"/>
  <c r="J70" i="11"/>
  <c r="I70" i="11"/>
  <c r="H70" i="11"/>
  <c r="N69" i="11"/>
  <c r="M69" i="11"/>
  <c r="L69" i="11"/>
  <c r="K69" i="11"/>
  <c r="J69" i="11"/>
  <c r="I69" i="11"/>
  <c r="H69" i="11"/>
  <c r="N68" i="11"/>
  <c r="M68" i="11"/>
  <c r="L68" i="11"/>
  <c r="K68" i="11"/>
  <c r="J68" i="11"/>
  <c r="I68" i="11"/>
  <c r="H68" i="11"/>
  <c r="N67" i="11"/>
  <c r="M67" i="11"/>
  <c r="L67" i="11"/>
  <c r="K67" i="11"/>
  <c r="J67" i="11"/>
  <c r="I67" i="11"/>
  <c r="H67" i="11"/>
  <c r="N66" i="11"/>
  <c r="M66" i="11"/>
  <c r="L66" i="11"/>
  <c r="K66" i="11"/>
  <c r="J66" i="11"/>
  <c r="I66" i="11"/>
  <c r="H66" i="11"/>
  <c r="N65" i="11"/>
  <c r="M65" i="11"/>
  <c r="L65" i="11"/>
  <c r="K65" i="11"/>
  <c r="J65" i="11"/>
  <c r="I65" i="11"/>
  <c r="H65" i="11"/>
  <c r="N64" i="11"/>
  <c r="M64" i="11"/>
  <c r="L64" i="11"/>
  <c r="K64" i="11"/>
  <c r="J64" i="11"/>
  <c r="I64" i="11"/>
  <c r="H64" i="11"/>
  <c r="N63" i="11"/>
  <c r="M63" i="11"/>
  <c r="L63" i="11"/>
  <c r="K63" i="11"/>
  <c r="J63" i="11"/>
  <c r="I63" i="11"/>
  <c r="H63" i="11"/>
  <c r="N62" i="11"/>
  <c r="M62" i="11"/>
  <c r="L62" i="11"/>
  <c r="K62" i="11"/>
  <c r="J62" i="11"/>
  <c r="I62" i="11"/>
  <c r="H62" i="11"/>
  <c r="N61" i="11"/>
  <c r="M61" i="11"/>
  <c r="L61" i="11"/>
  <c r="K61" i="11"/>
  <c r="J61" i="11"/>
  <c r="I61" i="11"/>
  <c r="H61" i="11"/>
  <c r="N60" i="11"/>
  <c r="M60" i="11"/>
  <c r="L60" i="11"/>
  <c r="K60" i="11"/>
  <c r="J60" i="11"/>
  <c r="I60" i="11"/>
  <c r="H60" i="11"/>
  <c r="N59" i="11"/>
  <c r="M59" i="11"/>
  <c r="L59" i="11"/>
  <c r="K59" i="11"/>
  <c r="J59" i="11"/>
  <c r="I59" i="11"/>
  <c r="H59" i="11"/>
  <c r="N58" i="11"/>
  <c r="M58" i="11"/>
  <c r="L58" i="11"/>
  <c r="K58" i="11"/>
  <c r="J58" i="11"/>
  <c r="I58" i="11"/>
  <c r="H58" i="11"/>
  <c r="N57" i="11"/>
  <c r="M57" i="11"/>
  <c r="L57" i="11"/>
  <c r="K57" i="11"/>
  <c r="J57" i="11"/>
  <c r="I57" i="11"/>
  <c r="H57" i="11"/>
  <c r="N56" i="11"/>
  <c r="M56" i="11"/>
  <c r="L56" i="11"/>
  <c r="K56" i="11"/>
  <c r="J56" i="11"/>
  <c r="I56" i="11"/>
  <c r="H56" i="11"/>
  <c r="N55" i="11"/>
  <c r="M55" i="11"/>
  <c r="L55" i="11"/>
  <c r="K55" i="11"/>
  <c r="J55" i="11"/>
  <c r="I55" i="11"/>
  <c r="H55" i="11"/>
  <c r="N54" i="11"/>
  <c r="M54" i="11"/>
  <c r="L54" i="11"/>
  <c r="K54" i="11"/>
  <c r="J54" i="11"/>
  <c r="I54" i="11"/>
  <c r="H54" i="11"/>
  <c r="N53" i="11"/>
  <c r="M53" i="11"/>
  <c r="L53" i="11"/>
  <c r="K53" i="11"/>
  <c r="J53" i="11"/>
  <c r="I53" i="11"/>
  <c r="H53" i="11"/>
  <c r="N52" i="11"/>
  <c r="M52" i="11"/>
  <c r="L52" i="11"/>
  <c r="K52" i="11"/>
  <c r="J52" i="11"/>
  <c r="I52" i="11"/>
  <c r="H52" i="11"/>
  <c r="N51" i="11"/>
  <c r="M51" i="11"/>
  <c r="L51" i="11"/>
  <c r="K51" i="11"/>
  <c r="J51" i="11"/>
  <c r="I51" i="11"/>
  <c r="H51" i="11"/>
  <c r="N50" i="11"/>
  <c r="M50" i="11"/>
  <c r="L50" i="11"/>
  <c r="K50" i="11"/>
  <c r="J50" i="11"/>
  <c r="I50" i="11"/>
  <c r="H50" i="11"/>
  <c r="N49" i="11"/>
  <c r="M49" i="11"/>
  <c r="L49" i="11"/>
  <c r="K49" i="11"/>
  <c r="J49" i="11"/>
  <c r="I49" i="11"/>
  <c r="H49" i="11"/>
  <c r="N48" i="11"/>
  <c r="M48" i="11"/>
  <c r="L48" i="11"/>
  <c r="K48" i="11"/>
  <c r="J48" i="11"/>
  <c r="I48" i="11"/>
  <c r="H48" i="11"/>
  <c r="N47" i="11"/>
  <c r="M47" i="11"/>
  <c r="L47" i="11"/>
  <c r="K47" i="11"/>
  <c r="J47" i="11"/>
  <c r="I47" i="11"/>
  <c r="H47" i="11"/>
  <c r="N46" i="11"/>
  <c r="M46" i="11"/>
  <c r="L46" i="11"/>
  <c r="K46" i="11"/>
  <c r="J46" i="11"/>
  <c r="I46" i="11"/>
  <c r="H46" i="11"/>
  <c r="N45" i="11"/>
  <c r="M45" i="11"/>
  <c r="L45" i="11"/>
  <c r="K45" i="11"/>
  <c r="J45" i="11"/>
  <c r="I45" i="11"/>
  <c r="H45" i="11"/>
  <c r="N44" i="11"/>
  <c r="M44" i="11"/>
  <c r="L44" i="11"/>
  <c r="K44" i="11"/>
  <c r="J44" i="11"/>
  <c r="I44" i="11"/>
  <c r="H44" i="11"/>
  <c r="N43" i="11"/>
  <c r="M43" i="11"/>
  <c r="L43" i="11"/>
  <c r="K43" i="11"/>
  <c r="J43" i="11"/>
  <c r="I43" i="11"/>
  <c r="H43" i="11"/>
  <c r="N42" i="11"/>
  <c r="M42" i="11"/>
  <c r="L42" i="11"/>
  <c r="K42" i="11"/>
  <c r="J42" i="11"/>
  <c r="I42" i="11"/>
  <c r="H42" i="11"/>
  <c r="N41" i="11"/>
  <c r="M41" i="11"/>
  <c r="L41" i="11"/>
  <c r="K41" i="11"/>
  <c r="J41" i="11"/>
  <c r="I41" i="11"/>
  <c r="H41" i="11"/>
  <c r="N40" i="11"/>
  <c r="M40" i="11"/>
  <c r="L40" i="11"/>
  <c r="K40" i="11"/>
  <c r="J40" i="11"/>
  <c r="I40" i="11"/>
  <c r="H40" i="11"/>
  <c r="N39" i="11"/>
  <c r="M39" i="11"/>
  <c r="L39" i="11"/>
  <c r="K39" i="11"/>
  <c r="J39" i="11"/>
  <c r="I39" i="11"/>
  <c r="H39" i="11"/>
  <c r="N38" i="11"/>
  <c r="M38" i="11"/>
  <c r="L38" i="11"/>
  <c r="K38" i="11"/>
  <c r="J38" i="11"/>
  <c r="I38" i="11"/>
  <c r="H38" i="11"/>
  <c r="N37" i="11"/>
  <c r="M37" i="11"/>
  <c r="L37" i="11"/>
  <c r="K37" i="11"/>
  <c r="J37" i="11"/>
  <c r="I37" i="11"/>
  <c r="H37" i="11"/>
  <c r="N36" i="11"/>
  <c r="M36" i="11"/>
  <c r="L36" i="11"/>
  <c r="K36" i="11"/>
  <c r="J36" i="11"/>
  <c r="I36" i="11"/>
  <c r="H36" i="11"/>
  <c r="N35" i="11"/>
  <c r="M35" i="11"/>
  <c r="L35" i="11"/>
  <c r="K35" i="11"/>
  <c r="J35" i="11"/>
  <c r="I35" i="11"/>
  <c r="H35" i="11"/>
  <c r="N34" i="11"/>
  <c r="M34" i="11"/>
  <c r="L34" i="11"/>
  <c r="K34" i="11"/>
  <c r="J34" i="11"/>
  <c r="I34" i="11"/>
  <c r="H34" i="11"/>
  <c r="N33" i="11"/>
  <c r="M33" i="11"/>
  <c r="L33" i="11"/>
  <c r="K33" i="11"/>
  <c r="J33" i="11"/>
  <c r="I33" i="11"/>
  <c r="H33" i="11"/>
  <c r="N32" i="11"/>
  <c r="M32" i="11"/>
  <c r="L32" i="11"/>
  <c r="K32" i="11"/>
  <c r="J32" i="11"/>
  <c r="I32" i="11"/>
  <c r="H32" i="11"/>
  <c r="N31" i="11"/>
  <c r="M31" i="11"/>
  <c r="L31" i="11"/>
  <c r="K31" i="11"/>
  <c r="J31" i="11"/>
  <c r="I31" i="11"/>
  <c r="H31" i="11"/>
  <c r="N30" i="11"/>
  <c r="M30" i="11"/>
  <c r="L30" i="11"/>
  <c r="K30" i="11"/>
  <c r="J30" i="11"/>
  <c r="I30" i="11"/>
  <c r="H30" i="11"/>
  <c r="N29" i="11"/>
  <c r="M29" i="11"/>
  <c r="L29" i="11"/>
  <c r="K29" i="11"/>
  <c r="J29" i="11"/>
  <c r="I29" i="11"/>
  <c r="H29" i="11"/>
  <c r="N28" i="11"/>
  <c r="M28" i="11"/>
  <c r="L28" i="11"/>
  <c r="K28" i="11"/>
  <c r="J28" i="11"/>
  <c r="I28" i="11"/>
  <c r="H28" i="11"/>
  <c r="N27" i="11"/>
  <c r="M27" i="11"/>
  <c r="L27" i="11"/>
  <c r="K27" i="11"/>
  <c r="J27" i="11"/>
  <c r="I27" i="11"/>
  <c r="H27" i="11"/>
  <c r="N26" i="11"/>
  <c r="M26" i="11"/>
  <c r="L26" i="11"/>
  <c r="K26" i="11"/>
  <c r="J26" i="11"/>
  <c r="I26" i="11"/>
  <c r="H26" i="11"/>
  <c r="N25" i="11"/>
  <c r="M25" i="11"/>
  <c r="L25" i="11"/>
  <c r="K25" i="11"/>
  <c r="J25" i="11"/>
  <c r="I25" i="11"/>
  <c r="H25" i="11"/>
  <c r="N24" i="11"/>
  <c r="M24" i="11"/>
  <c r="L24" i="11"/>
  <c r="K24" i="11"/>
  <c r="J24" i="11"/>
  <c r="I24" i="11"/>
  <c r="H24" i="11"/>
  <c r="N23" i="11"/>
  <c r="M23" i="11"/>
  <c r="L23" i="11"/>
  <c r="K23" i="11"/>
  <c r="J23" i="11"/>
  <c r="I23" i="11"/>
  <c r="H23" i="11"/>
  <c r="N22" i="11"/>
  <c r="M22" i="11"/>
  <c r="L22" i="11"/>
  <c r="K22" i="11"/>
  <c r="J22" i="11"/>
  <c r="I22" i="11"/>
  <c r="H22" i="11"/>
  <c r="N21" i="11"/>
  <c r="M21" i="11"/>
  <c r="L21" i="11"/>
  <c r="K21" i="11"/>
  <c r="J21" i="11"/>
  <c r="I21" i="11"/>
  <c r="H21" i="11"/>
  <c r="N20" i="11"/>
  <c r="M20" i="11"/>
  <c r="L20" i="11"/>
  <c r="K20" i="11"/>
  <c r="J20" i="11"/>
  <c r="I20" i="11"/>
  <c r="H20" i="11"/>
  <c r="N19" i="11"/>
  <c r="M19" i="11"/>
  <c r="L19" i="11"/>
  <c r="K19" i="11"/>
  <c r="J19" i="11"/>
  <c r="I19" i="11"/>
  <c r="H19" i="11"/>
  <c r="N18" i="11"/>
  <c r="M18" i="11"/>
  <c r="L18" i="11"/>
  <c r="K18" i="11"/>
  <c r="J18" i="11"/>
  <c r="I18" i="11"/>
  <c r="H18" i="11"/>
  <c r="N17" i="11"/>
  <c r="M17" i="11"/>
  <c r="L17" i="11"/>
  <c r="K17" i="11"/>
  <c r="J17" i="11"/>
  <c r="I17" i="11"/>
  <c r="H17" i="11"/>
  <c r="N16" i="11"/>
  <c r="M16" i="11"/>
  <c r="L16" i="11"/>
  <c r="K16" i="11"/>
  <c r="J16" i="11"/>
  <c r="I16" i="11"/>
  <c r="H16" i="11"/>
  <c r="N15" i="11"/>
  <c r="M15" i="11"/>
  <c r="L15" i="11"/>
  <c r="K15" i="11"/>
  <c r="J15" i="11"/>
  <c r="I15" i="11"/>
  <c r="H15" i="11"/>
  <c r="N14" i="11"/>
  <c r="M14" i="11"/>
  <c r="L14" i="11"/>
  <c r="K14" i="11"/>
  <c r="J14" i="11"/>
  <c r="I14" i="11"/>
  <c r="H14" i="11"/>
  <c r="N13" i="11"/>
  <c r="M13" i="11"/>
  <c r="L13" i="11"/>
  <c r="K13" i="11"/>
  <c r="J13" i="11"/>
  <c r="N12" i="11"/>
  <c r="M12" i="11"/>
  <c r="L12" i="11"/>
  <c r="K12" i="11"/>
  <c r="J12" i="11"/>
  <c r="N11" i="11"/>
  <c r="M11" i="11"/>
  <c r="L11" i="11"/>
  <c r="K11" i="11"/>
  <c r="J11" i="11"/>
  <c r="N10" i="11"/>
  <c r="M10" i="11"/>
  <c r="L10" i="11"/>
  <c r="K10" i="11"/>
  <c r="J10" i="11"/>
  <c r="N9" i="11"/>
  <c r="M9" i="11"/>
  <c r="L9" i="11"/>
  <c r="K9" i="11"/>
  <c r="J9" i="11"/>
  <c r="N8" i="11"/>
  <c r="M8" i="11"/>
  <c r="L8" i="11"/>
  <c r="K8" i="11"/>
  <c r="J8" i="11"/>
  <c r="N7" i="11"/>
  <c r="M7" i="11"/>
  <c r="L7" i="11"/>
  <c r="K7" i="11"/>
  <c r="J7" i="11"/>
  <c r="N6" i="11"/>
  <c r="M6" i="11"/>
  <c r="L6" i="11"/>
  <c r="K6" i="11"/>
  <c r="J6" i="11"/>
  <c r="N5" i="11"/>
  <c r="M5" i="11"/>
  <c r="L5" i="11"/>
  <c r="K5" i="11"/>
  <c r="J5" i="11"/>
  <c r="Q4" i="11"/>
  <c r="N4" i="11"/>
  <c r="M4" i="11"/>
  <c r="L4" i="11"/>
  <c r="K4" i="11"/>
  <c r="J4" i="11"/>
  <c r="G4" i="11"/>
  <c r="G4" i="11" a="1"/>
  <c r="Q3" i="11"/>
  <c r="X50" i="39"/>
  <c r="X49" i="39"/>
  <c r="X48" i="39"/>
  <c r="X47" i="39"/>
  <c r="X46" i="39"/>
  <c r="X45" i="39"/>
  <c r="W45" i="39"/>
  <c r="V45" i="39"/>
  <c r="T45" i="39"/>
  <c r="S45" i="39"/>
  <c r="R45" i="39"/>
  <c r="P45" i="39"/>
  <c r="O45" i="39"/>
  <c r="N45" i="39"/>
  <c r="L45" i="39"/>
  <c r="K45" i="39"/>
  <c r="J45" i="39"/>
  <c r="I45" i="39"/>
  <c r="X44" i="39"/>
  <c r="W44" i="39"/>
  <c r="V44" i="39"/>
  <c r="T44" i="39"/>
  <c r="S44" i="39"/>
  <c r="R44" i="39"/>
  <c r="P44" i="39"/>
  <c r="O44" i="39"/>
  <c r="N44" i="39"/>
  <c r="L44" i="39"/>
  <c r="K44" i="39"/>
  <c r="J44" i="39"/>
  <c r="I44" i="39"/>
  <c r="W43" i="39"/>
  <c r="V43" i="39"/>
  <c r="T43" i="39"/>
  <c r="S43" i="39"/>
  <c r="R43" i="39"/>
  <c r="P43" i="39"/>
  <c r="O43" i="39"/>
  <c r="N43" i="39"/>
  <c r="L43" i="39"/>
  <c r="K43" i="39"/>
  <c r="J43" i="39"/>
  <c r="I43" i="39"/>
  <c r="X42" i="39"/>
  <c r="W42" i="39"/>
  <c r="V42" i="39"/>
  <c r="T42" i="39"/>
  <c r="S42" i="39"/>
  <c r="R42" i="39"/>
  <c r="P42" i="39"/>
  <c r="O42" i="39"/>
  <c r="N42" i="39"/>
  <c r="L42" i="39"/>
  <c r="K42" i="39"/>
  <c r="J42" i="39"/>
  <c r="I42" i="39"/>
  <c r="X41" i="39"/>
  <c r="W41" i="39"/>
  <c r="V41" i="39"/>
  <c r="T41" i="39"/>
  <c r="S41" i="39"/>
  <c r="R41" i="39"/>
  <c r="P41" i="39"/>
  <c r="O41" i="39"/>
  <c r="N41" i="39"/>
  <c r="L41" i="39"/>
  <c r="K41" i="39"/>
  <c r="J41" i="39"/>
  <c r="I41" i="39"/>
  <c r="X40" i="39"/>
  <c r="W40" i="39"/>
  <c r="V40" i="39"/>
  <c r="T40" i="39"/>
  <c r="S40" i="39"/>
  <c r="R40" i="39"/>
  <c r="P40" i="39"/>
  <c r="O40" i="39"/>
  <c r="N40" i="39"/>
  <c r="L40" i="39"/>
  <c r="K40" i="39"/>
  <c r="J40" i="39"/>
  <c r="I40" i="39"/>
  <c r="X39" i="39"/>
  <c r="W39" i="39"/>
  <c r="V39" i="39"/>
  <c r="T39" i="39"/>
  <c r="S39" i="39"/>
  <c r="R39" i="39"/>
  <c r="P39" i="39"/>
  <c r="O39" i="39"/>
  <c r="N39" i="39"/>
  <c r="L39" i="39"/>
  <c r="K39" i="39"/>
  <c r="J39" i="39"/>
  <c r="I39" i="39"/>
  <c r="X38" i="39"/>
  <c r="W38" i="39"/>
  <c r="V38" i="39"/>
  <c r="T38" i="39"/>
  <c r="S38" i="39"/>
  <c r="R38" i="39"/>
  <c r="P38" i="39"/>
  <c r="O38" i="39"/>
  <c r="N38" i="39"/>
  <c r="L38" i="39"/>
  <c r="K38" i="39"/>
  <c r="J38" i="39"/>
  <c r="I38" i="39"/>
  <c r="X37" i="39"/>
  <c r="W37" i="39"/>
  <c r="V37" i="39"/>
  <c r="T37" i="39"/>
  <c r="S37" i="39"/>
  <c r="R37" i="39"/>
  <c r="P37" i="39"/>
  <c r="O37" i="39"/>
  <c r="N37" i="39"/>
  <c r="L37" i="39"/>
  <c r="K37" i="39"/>
  <c r="J37" i="39"/>
  <c r="I37" i="39"/>
  <c r="X36" i="39"/>
  <c r="W36" i="39"/>
  <c r="V36" i="39"/>
  <c r="T36" i="39"/>
  <c r="S36" i="39"/>
  <c r="R36" i="39"/>
  <c r="P36" i="39"/>
  <c r="O36" i="39"/>
  <c r="N36" i="39"/>
  <c r="L36" i="39"/>
  <c r="K36" i="39"/>
  <c r="J36" i="39"/>
  <c r="I36" i="39"/>
  <c r="W35" i="39"/>
  <c r="V35" i="39"/>
  <c r="T35" i="39"/>
  <c r="S35" i="39"/>
  <c r="R35" i="39"/>
  <c r="P35" i="39"/>
  <c r="O35" i="39"/>
  <c r="N35" i="39"/>
  <c r="L35" i="39"/>
  <c r="K35" i="39"/>
  <c r="J35" i="39"/>
  <c r="I35" i="39"/>
  <c r="X34" i="39"/>
  <c r="W34" i="39"/>
  <c r="V34" i="39"/>
  <c r="T34" i="39"/>
  <c r="S34" i="39"/>
  <c r="R34" i="39"/>
  <c r="P34" i="39"/>
  <c r="O34" i="39"/>
  <c r="N34" i="39"/>
  <c r="L34" i="39"/>
  <c r="K34" i="39"/>
  <c r="J34" i="39"/>
  <c r="I34" i="39"/>
  <c r="X33" i="39"/>
  <c r="W33" i="39"/>
  <c r="V33" i="39"/>
  <c r="T33" i="39"/>
  <c r="S33" i="39"/>
  <c r="R33" i="39"/>
  <c r="P33" i="39"/>
  <c r="O33" i="39"/>
  <c r="N33" i="39"/>
  <c r="L33" i="39"/>
  <c r="K33" i="39"/>
  <c r="J33" i="39"/>
  <c r="I33" i="39"/>
  <c r="X32" i="39"/>
  <c r="W32" i="39"/>
  <c r="V32" i="39"/>
  <c r="T32" i="39"/>
  <c r="S32" i="39"/>
  <c r="R32" i="39"/>
  <c r="P32" i="39"/>
  <c r="O32" i="39"/>
  <c r="N32" i="39"/>
  <c r="L32" i="39"/>
  <c r="K32" i="39"/>
  <c r="J32" i="39"/>
  <c r="I32" i="39"/>
  <c r="X31" i="39"/>
  <c r="W31" i="39"/>
  <c r="V31" i="39"/>
  <c r="T31" i="39"/>
  <c r="S31" i="39"/>
  <c r="R31" i="39"/>
  <c r="P31" i="39"/>
  <c r="O31" i="39"/>
  <c r="N31" i="39"/>
  <c r="L31" i="39"/>
  <c r="K31" i="39"/>
  <c r="J31" i="39"/>
  <c r="I31" i="39"/>
  <c r="X30" i="39"/>
  <c r="W30" i="39"/>
  <c r="V30" i="39"/>
  <c r="T30" i="39"/>
  <c r="S30" i="39"/>
  <c r="R30" i="39"/>
  <c r="P30" i="39"/>
  <c r="O30" i="39"/>
  <c r="N30" i="39"/>
  <c r="L30" i="39"/>
  <c r="K30" i="39"/>
  <c r="J30" i="39"/>
  <c r="I30" i="39"/>
  <c r="X29" i="39"/>
  <c r="W29" i="39"/>
  <c r="V29" i="39"/>
  <c r="T29" i="39"/>
  <c r="S29" i="39"/>
  <c r="R29" i="39"/>
  <c r="P29" i="39"/>
  <c r="O29" i="39"/>
  <c r="N29" i="39"/>
  <c r="L29" i="39"/>
  <c r="K29" i="39"/>
  <c r="J29" i="39"/>
  <c r="I29" i="39"/>
  <c r="X28" i="39"/>
  <c r="W28" i="39"/>
  <c r="V28" i="39"/>
  <c r="T28" i="39"/>
  <c r="S28" i="39"/>
  <c r="R28" i="39"/>
  <c r="P28" i="39"/>
  <c r="O28" i="39"/>
  <c r="N28" i="39"/>
  <c r="L28" i="39"/>
  <c r="K28" i="39"/>
  <c r="J28" i="39"/>
  <c r="I28" i="39"/>
  <c r="W27" i="39"/>
  <c r="V27" i="39"/>
  <c r="T27" i="39"/>
  <c r="S27" i="39"/>
  <c r="R27" i="39"/>
  <c r="P27" i="39"/>
  <c r="O27" i="39"/>
  <c r="N27" i="39"/>
  <c r="L27" i="39"/>
  <c r="K27" i="39"/>
  <c r="J27" i="39"/>
  <c r="I27" i="39"/>
  <c r="X26" i="39"/>
  <c r="W26" i="39"/>
  <c r="V26" i="39"/>
  <c r="T26" i="39"/>
  <c r="S26" i="39"/>
  <c r="R26" i="39"/>
  <c r="P26" i="39"/>
  <c r="O26" i="39"/>
  <c r="N26" i="39"/>
  <c r="L26" i="39"/>
  <c r="K26" i="39"/>
  <c r="J26" i="39"/>
  <c r="I26" i="39"/>
  <c r="X25" i="39"/>
  <c r="W25" i="39"/>
  <c r="V25" i="39"/>
  <c r="T25" i="39"/>
  <c r="S25" i="39"/>
  <c r="R25" i="39"/>
  <c r="P25" i="39"/>
  <c r="O25" i="39"/>
  <c r="N25" i="39"/>
  <c r="L25" i="39"/>
  <c r="K25" i="39"/>
  <c r="J25" i="39"/>
  <c r="I25" i="39"/>
  <c r="X24" i="39"/>
  <c r="W24" i="39"/>
  <c r="V24" i="39"/>
  <c r="T24" i="39"/>
  <c r="S24" i="39"/>
  <c r="R24" i="39"/>
  <c r="P24" i="39"/>
  <c r="O24" i="39"/>
  <c r="N24" i="39"/>
  <c r="L24" i="39"/>
  <c r="K24" i="39"/>
  <c r="J24" i="39"/>
  <c r="I24" i="39"/>
  <c r="X23" i="39"/>
  <c r="W23" i="39"/>
  <c r="V23" i="39"/>
  <c r="T23" i="39"/>
  <c r="S23" i="39"/>
  <c r="R23" i="39"/>
  <c r="P23" i="39"/>
  <c r="O23" i="39"/>
  <c r="N23" i="39"/>
  <c r="L23" i="39"/>
  <c r="K23" i="39"/>
  <c r="J23" i="39"/>
  <c r="I23" i="39"/>
  <c r="X22" i="39"/>
  <c r="W22" i="39"/>
  <c r="V22" i="39"/>
  <c r="T22" i="39"/>
  <c r="S22" i="39"/>
  <c r="R22" i="39"/>
  <c r="P22" i="39"/>
  <c r="O22" i="39"/>
  <c r="N22" i="39"/>
  <c r="L22" i="39"/>
  <c r="K22" i="39"/>
  <c r="J22" i="39"/>
  <c r="I22" i="39"/>
  <c r="X21" i="39"/>
  <c r="W21" i="39"/>
  <c r="V21" i="39"/>
  <c r="T21" i="39"/>
  <c r="S21" i="39"/>
  <c r="R21" i="39"/>
  <c r="P21" i="39"/>
  <c r="O21" i="39"/>
  <c r="N21" i="39"/>
  <c r="L21" i="39"/>
  <c r="K21" i="39"/>
  <c r="J21" i="39"/>
  <c r="I21" i="39"/>
  <c r="X20" i="39"/>
  <c r="W20" i="39"/>
  <c r="V20" i="39"/>
  <c r="T20" i="39"/>
  <c r="S20" i="39"/>
  <c r="R20" i="39"/>
  <c r="P20" i="39"/>
  <c r="O20" i="39"/>
  <c r="N20" i="39"/>
  <c r="L20" i="39"/>
  <c r="K20" i="39"/>
  <c r="J20" i="39"/>
  <c r="I20" i="39"/>
  <c r="W19" i="39"/>
  <c r="V19" i="39"/>
  <c r="T19" i="39"/>
  <c r="S19" i="39"/>
  <c r="R19" i="39"/>
  <c r="P19" i="39"/>
  <c r="O19" i="39"/>
  <c r="N19" i="39"/>
  <c r="L19" i="39"/>
  <c r="K19" i="39"/>
  <c r="J19" i="39"/>
  <c r="I19" i="39"/>
  <c r="X18" i="39"/>
  <c r="W18" i="39"/>
  <c r="V18" i="39"/>
  <c r="T18" i="39"/>
  <c r="S18" i="39"/>
  <c r="R18" i="39"/>
  <c r="P18" i="39"/>
  <c r="O18" i="39"/>
  <c r="N18" i="39"/>
  <c r="L18" i="39"/>
  <c r="K18" i="39"/>
  <c r="J18" i="39"/>
  <c r="I18" i="39"/>
  <c r="X17" i="39"/>
  <c r="W17" i="39"/>
  <c r="V17" i="39"/>
  <c r="T17" i="39"/>
  <c r="S17" i="39"/>
  <c r="R17" i="39"/>
  <c r="P17" i="39"/>
  <c r="O17" i="39"/>
  <c r="N17" i="39"/>
  <c r="L17" i="39"/>
  <c r="K17" i="39"/>
  <c r="J17" i="39"/>
  <c r="I17" i="39"/>
  <c r="X16" i="39"/>
  <c r="W16" i="39"/>
  <c r="V16" i="39"/>
  <c r="T16" i="39"/>
  <c r="S16" i="39"/>
  <c r="R16" i="39"/>
  <c r="P16" i="39"/>
  <c r="O16" i="39"/>
  <c r="N16" i="39"/>
  <c r="L16" i="39"/>
  <c r="K16" i="39"/>
  <c r="J16" i="39"/>
  <c r="I16" i="39"/>
  <c r="X15" i="39"/>
  <c r="W15" i="39"/>
  <c r="V15" i="39"/>
  <c r="T15" i="39"/>
  <c r="S15" i="39"/>
  <c r="R15" i="39"/>
  <c r="P15" i="39"/>
  <c r="O15" i="39"/>
  <c r="N15" i="39"/>
  <c r="L15" i="39"/>
  <c r="K15" i="39"/>
  <c r="J15" i="39"/>
  <c r="I15" i="39"/>
  <c r="X14" i="39"/>
  <c r="W14" i="39"/>
  <c r="V14" i="39"/>
  <c r="T14" i="39"/>
  <c r="S14" i="39"/>
  <c r="R14" i="39"/>
  <c r="P14" i="39"/>
  <c r="O14" i="39"/>
  <c r="N14" i="39"/>
  <c r="L14" i="39"/>
  <c r="K14" i="39"/>
  <c r="J14" i="39"/>
  <c r="I14" i="39"/>
  <c r="X13" i="39"/>
  <c r="W13" i="39"/>
  <c r="V13" i="39"/>
  <c r="T13" i="39"/>
  <c r="S13" i="39"/>
  <c r="R13" i="39"/>
  <c r="P13" i="39"/>
  <c r="O13" i="39"/>
  <c r="N13" i="39"/>
  <c r="L13" i="39"/>
  <c r="K13" i="39"/>
  <c r="J13" i="39"/>
  <c r="I13" i="39"/>
  <c r="X12" i="39"/>
  <c r="W12" i="39"/>
  <c r="V12" i="39"/>
  <c r="T12" i="39"/>
  <c r="S12" i="39"/>
  <c r="R12" i="39"/>
  <c r="P12" i="39"/>
  <c r="O12" i="39"/>
  <c r="N12" i="39"/>
  <c r="L12" i="39"/>
  <c r="K12" i="39"/>
  <c r="J12" i="39"/>
  <c r="I12" i="39"/>
  <c r="W11" i="39"/>
  <c r="V11" i="39"/>
  <c r="T11" i="39"/>
  <c r="S11" i="39"/>
  <c r="R11" i="39"/>
  <c r="P11" i="39"/>
  <c r="O11" i="39"/>
  <c r="N11" i="39"/>
  <c r="L11" i="39"/>
  <c r="K11" i="39"/>
  <c r="J11" i="39"/>
  <c r="I11" i="39"/>
  <c r="AA10" i="39"/>
  <c r="X10" i="39"/>
  <c r="W10" i="39"/>
  <c r="V10" i="39"/>
  <c r="T10" i="39"/>
  <c r="R10" i="39"/>
  <c r="P10" i="39"/>
  <c r="N10" i="39"/>
  <c r="L10" i="39"/>
  <c r="K10" i="39"/>
  <c r="AA9" i="39"/>
  <c r="X9" i="39"/>
  <c r="W9" i="39"/>
  <c r="V9" i="39"/>
  <c r="T9" i="39"/>
  <c r="R9" i="39"/>
  <c r="P9" i="39"/>
  <c r="N9" i="39"/>
  <c r="L9" i="39"/>
  <c r="K9" i="39"/>
  <c r="AA8" i="39"/>
  <c r="X8" i="39"/>
  <c r="W8" i="39"/>
  <c r="V8" i="39"/>
  <c r="T8" i="39"/>
  <c r="R8" i="39"/>
  <c r="P8" i="39"/>
  <c r="N8" i="39"/>
  <c r="L8" i="39"/>
  <c r="K8" i="39"/>
  <c r="AE7" i="39"/>
  <c r="AA7" i="39"/>
  <c r="X7" i="39"/>
  <c r="W7" i="39"/>
  <c r="V7" i="39"/>
  <c r="T7" i="39"/>
  <c r="R7" i="39"/>
  <c r="P7" i="39"/>
  <c r="N7" i="39"/>
  <c r="L7" i="39"/>
  <c r="K7" i="39"/>
  <c r="AA6" i="39"/>
  <c r="X6" i="39"/>
  <c r="W6" i="39"/>
  <c r="V6" i="39"/>
  <c r="T6" i="39"/>
  <c r="R6" i="39"/>
  <c r="P6" i="39"/>
  <c r="N6" i="39"/>
  <c r="L6" i="39"/>
  <c r="K6" i="39"/>
  <c r="AA5" i="39"/>
  <c r="X5" i="39"/>
  <c r="W5" i="39"/>
  <c r="V5" i="39"/>
  <c r="T5" i="39"/>
  <c r="R5" i="39"/>
  <c r="P5" i="39"/>
  <c r="N5" i="39"/>
  <c r="L5" i="39"/>
  <c r="K5" i="39"/>
  <c r="AE4" i="39"/>
  <c r="AA4" i="39"/>
  <c r="X4" i="39"/>
  <c r="W4" i="39"/>
  <c r="V4" i="39"/>
  <c r="T4" i="39"/>
  <c r="R4" i="39"/>
  <c r="P4" i="39"/>
  <c r="N4" i="39"/>
  <c r="L4" i="39"/>
  <c r="K4" i="39"/>
  <c r="AE3" i="39"/>
  <c r="I26" i="37"/>
  <c r="I33" i="37" s="1"/>
  <c r="I40" i="37" s="1"/>
  <c r="I19" i="37"/>
  <c r="Q17" i="37"/>
  <c r="Q24" i="37" s="1"/>
  <c r="Q31" i="37" s="1"/>
  <c r="Q38" i="37" s="1"/>
  <c r="Q45" i="37" s="1"/>
  <c r="N17" i="37"/>
  <c r="N24" i="37" s="1"/>
  <c r="N31" i="37" s="1"/>
  <c r="N38" i="37" s="1"/>
  <c r="N45" i="37" s="1"/>
  <c r="J17" i="37"/>
  <c r="J24" i="37" s="1"/>
  <c r="J31" i="37" s="1"/>
  <c r="J38" i="37" s="1"/>
  <c r="J45" i="37" s="1"/>
  <c r="I17" i="37"/>
  <c r="I24" i="37" s="1"/>
  <c r="I31" i="37" s="1"/>
  <c r="I38" i="37" s="1"/>
  <c r="I45" i="37" s="1"/>
  <c r="Q16" i="37"/>
  <c r="Q23" i="37" s="1"/>
  <c r="Q30" i="37" s="1"/>
  <c r="Q37" i="37" s="1"/>
  <c r="Q44" i="37" s="1"/>
  <c r="N16" i="37"/>
  <c r="N23" i="37" s="1"/>
  <c r="N30" i="37" s="1"/>
  <c r="N37" i="37" s="1"/>
  <c r="N44" i="37" s="1"/>
  <c r="J16" i="37"/>
  <c r="J23" i="37" s="1"/>
  <c r="J30" i="37" s="1"/>
  <c r="J37" i="37" s="1"/>
  <c r="J44" i="37" s="1"/>
  <c r="I16" i="37"/>
  <c r="I23" i="37" s="1"/>
  <c r="I30" i="37" s="1"/>
  <c r="I37" i="37" s="1"/>
  <c r="I44" i="37" s="1"/>
  <c r="Q15" i="37"/>
  <c r="Q22" i="37" s="1"/>
  <c r="Q29" i="37" s="1"/>
  <c r="Q36" i="37" s="1"/>
  <c r="Q43" i="37" s="1"/>
  <c r="N15" i="37"/>
  <c r="N22" i="37" s="1"/>
  <c r="N29" i="37" s="1"/>
  <c r="N36" i="37" s="1"/>
  <c r="N43" i="37" s="1"/>
  <c r="J15" i="37"/>
  <c r="J22" i="37" s="1"/>
  <c r="J29" i="37" s="1"/>
  <c r="J36" i="37" s="1"/>
  <c r="J43" i="37" s="1"/>
  <c r="I15" i="37"/>
  <c r="I22" i="37" s="1"/>
  <c r="I29" i="37" s="1"/>
  <c r="I36" i="37" s="1"/>
  <c r="I43" i="37" s="1"/>
  <c r="Q14" i="37"/>
  <c r="Q21" i="37" s="1"/>
  <c r="Q28" i="37" s="1"/>
  <c r="Q35" i="37" s="1"/>
  <c r="Q42" i="37" s="1"/>
  <c r="N14" i="37"/>
  <c r="N21" i="37" s="1"/>
  <c r="N28" i="37" s="1"/>
  <c r="N35" i="37" s="1"/>
  <c r="N42" i="37" s="1"/>
  <c r="J14" i="37"/>
  <c r="J21" i="37" s="1"/>
  <c r="J28" i="37" s="1"/>
  <c r="J35" i="37" s="1"/>
  <c r="J42" i="37" s="1"/>
  <c r="I14" i="37"/>
  <c r="I21" i="37" s="1"/>
  <c r="I28" i="37" s="1"/>
  <c r="I35" i="37" s="1"/>
  <c r="I42" i="37" s="1"/>
  <c r="Q13" i="37"/>
  <c r="Q20" i="37" s="1"/>
  <c r="Q27" i="37" s="1"/>
  <c r="Q34" i="37" s="1"/>
  <c r="Q41" i="37" s="1"/>
  <c r="N13" i="37"/>
  <c r="N20" i="37" s="1"/>
  <c r="N27" i="37" s="1"/>
  <c r="N34" i="37" s="1"/>
  <c r="N41" i="37" s="1"/>
  <c r="J13" i="37"/>
  <c r="J20" i="37" s="1"/>
  <c r="J27" i="37" s="1"/>
  <c r="J34" i="37" s="1"/>
  <c r="J41" i="37" s="1"/>
  <c r="I13" i="37"/>
  <c r="I20" i="37" s="1"/>
  <c r="I27" i="37" s="1"/>
  <c r="I34" i="37" s="1"/>
  <c r="I41" i="37" s="1"/>
  <c r="Q12" i="37"/>
  <c r="Q19" i="37" s="1"/>
  <c r="Q26" i="37" s="1"/>
  <c r="Q33" i="37" s="1"/>
  <c r="Q40" i="37" s="1"/>
  <c r="N12" i="37"/>
  <c r="N19" i="37" s="1"/>
  <c r="N26" i="37" s="1"/>
  <c r="N33" i="37" s="1"/>
  <c r="N40" i="37" s="1"/>
  <c r="J12" i="37"/>
  <c r="J19" i="37" s="1"/>
  <c r="J26" i="37" s="1"/>
  <c r="J33" i="37" s="1"/>
  <c r="J40" i="37" s="1"/>
  <c r="I12" i="37"/>
  <c r="Q11" i="37"/>
  <c r="Q18" i="37" s="1"/>
  <c r="Q25" i="37" s="1"/>
  <c r="Q32" i="37" s="1"/>
  <c r="Q39" i="37" s="1"/>
  <c r="N11" i="37"/>
  <c r="N18" i="37" s="1"/>
  <c r="N25" i="37" s="1"/>
  <c r="N32" i="37" s="1"/>
  <c r="N39" i="37" s="1"/>
  <c r="J11" i="37"/>
  <c r="J18" i="37" s="1"/>
  <c r="J25" i="37" s="1"/>
  <c r="J32" i="37" s="1"/>
  <c r="J39" i="37" s="1"/>
  <c r="I11" i="37"/>
  <c r="I18" i="37" s="1"/>
  <c r="I25" i="37" s="1"/>
  <c r="I32" i="37" s="1"/>
  <c r="I39" i="37" s="1"/>
  <c r="W7" i="37"/>
  <c r="W3" i="37"/>
  <c r="K22" i="37" s="1"/>
  <c r="N45" i="28"/>
  <c r="J45" i="28"/>
  <c r="I45" i="28"/>
  <c r="N44" i="28"/>
  <c r="J44" i="28"/>
  <c r="I44" i="28"/>
  <c r="N43" i="28"/>
  <c r="J43" i="28"/>
  <c r="I43" i="28"/>
  <c r="N42" i="28"/>
  <c r="J42" i="28"/>
  <c r="I42" i="28"/>
  <c r="N41" i="28"/>
  <c r="J41" i="28"/>
  <c r="I41" i="28"/>
  <c r="N40" i="28"/>
  <c r="J40" i="28"/>
  <c r="I40" i="28"/>
  <c r="N39" i="28"/>
  <c r="J39" i="28"/>
  <c r="I39" i="28"/>
  <c r="N38" i="28"/>
  <c r="J38" i="28"/>
  <c r="I38" i="28"/>
  <c r="N37" i="28"/>
  <c r="J37" i="28"/>
  <c r="I37" i="28"/>
  <c r="N36" i="28"/>
  <c r="J36" i="28"/>
  <c r="I36" i="28"/>
  <c r="N35" i="28"/>
  <c r="J35" i="28"/>
  <c r="I35" i="28"/>
  <c r="N34" i="28"/>
  <c r="J34" i="28"/>
  <c r="I34" i="28"/>
  <c r="N33" i="28"/>
  <c r="J33" i="28"/>
  <c r="I33" i="28"/>
  <c r="N32" i="28"/>
  <c r="J32" i="28"/>
  <c r="I32" i="28"/>
  <c r="N31" i="28"/>
  <c r="J31" i="28"/>
  <c r="I31" i="28"/>
  <c r="N30" i="28"/>
  <c r="J30" i="28"/>
  <c r="I30" i="28"/>
  <c r="N29" i="28"/>
  <c r="J29" i="28"/>
  <c r="I29" i="28"/>
  <c r="N28" i="28"/>
  <c r="J28" i="28"/>
  <c r="I28" i="28"/>
  <c r="N27" i="28"/>
  <c r="J27" i="28"/>
  <c r="I27" i="28"/>
  <c r="N26" i="28"/>
  <c r="J26" i="28"/>
  <c r="I26" i="28"/>
  <c r="N25" i="28"/>
  <c r="J25" i="28"/>
  <c r="I25" i="28"/>
  <c r="N24" i="28"/>
  <c r="J24" i="28"/>
  <c r="I24" i="28"/>
  <c r="N23" i="28"/>
  <c r="J23" i="28"/>
  <c r="I23" i="28"/>
  <c r="N22" i="28"/>
  <c r="J22" i="28"/>
  <c r="I22" i="28"/>
  <c r="N21" i="28"/>
  <c r="J21" i="28"/>
  <c r="I21" i="28"/>
  <c r="N20" i="28"/>
  <c r="J20" i="28"/>
  <c r="I20" i="28"/>
  <c r="N19" i="28"/>
  <c r="J19" i="28"/>
  <c r="I19" i="28"/>
  <c r="N18" i="28"/>
  <c r="J18" i="28"/>
  <c r="I18" i="28"/>
  <c r="N17" i="28"/>
  <c r="J17" i="28"/>
  <c r="I17" i="28"/>
  <c r="N16" i="28"/>
  <c r="J16" i="28"/>
  <c r="I16" i="28"/>
  <c r="N15" i="28"/>
  <c r="J15" i="28"/>
  <c r="I15" i="28"/>
  <c r="N14" i="28"/>
  <c r="J14" i="28"/>
  <c r="I14" i="28"/>
  <c r="N13" i="28"/>
  <c r="J13" i="28"/>
  <c r="I13" i="28"/>
  <c r="N12" i="28"/>
  <c r="J12" i="28"/>
  <c r="I12" i="28"/>
  <c r="N11" i="28"/>
  <c r="J11" i="28"/>
  <c r="I11" i="28"/>
  <c r="T7" i="28"/>
  <c r="U50" i="13"/>
  <c r="U49" i="13"/>
  <c r="U48" i="13"/>
  <c r="U47" i="13"/>
  <c r="U46" i="13"/>
  <c r="U45" i="13"/>
  <c r="T45" i="13"/>
  <c r="S45" i="13"/>
  <c r="Q45" i="13"/>
  <c r="P45" i="13"/>
  <c r="N45" i="13"/>
  <c r="M45" i="13"/>
  <c r="J45" i="13"/>
  <c r="I45" i="13"/>
  <c r="U44" i="13"/>
  <c r="T44" i="13"/>
  <c r="S44" i="13"/>
  <c r="Q44" i="13"/>
  <c r="P44" i="13"/>
  <c r="N44" i="13"/>
  <c r="M44" i="13"/>
  <c r="J44" i="13"/>
  <c r="I44" i="13"/>
  <c r="T43" i="13"/>
  <c r="S43" i="13"/>
  <c r="Q43" i="13"/>
  <c r="P43" i="13"/>
  <c r="N43" i="13"/>
  <c r="M43" i="13"/>
  <c r="J43" i="13"/>
  <c r="I43" i="13"/>
  <c r="U42" i="13"/>
  <c r="T42" i="13"/>
  <c r="S42" i="13"/>
  <c r="Q42" i="13"/>
  <c r="P42" i="13"/>
  <c r="N42" i="13"/>
  <c r="M42" i="13"/>
  <c r="J42" i="13"/>
  <c r="I42" i="13"/>
  <c r="U41" i="13"/>
  <c r="T41" i="13"/>
  <c r="S41" i="13"/>
  <c r="Q41" i="13"/>
  <c r="P41" i="13"/>
  <c r="N41" i="13"/>
  <c r="M41" i="13"/>
  <c r="J41" i="13"/>
  <c r="I41" i="13"/>
  <c r="U40" i="13"/>
  <c r="T40" i="13"/>
  <c r="S40" i="13"/>
  <c r="Q40" i="13"/>
  <c r="P40" i="13"/>
  <c r="N40" i="13"/>
  <c r="M40" i="13"/>
  <c r="J40" i="13"/>
  <c r="I40" i="13"/>
  <c r="U39" i="13"/>
  <c r="T39" i="13"/>
  <c r="S39" i="13"/>
  <c r="Q39" i="13"/>
  <c r="P39" i="13"/>
  <c r="N39" i="13"/>
  <c r="M39" i="13"/>
  <c r="J39" i="13"/>
  <c r="I39" i="13"/>
  <c r="U38" i="13"/>
  <c r="T38" i="13"/>
  <c r="S38" i="13"/>
  <c r="Q38" i="13"/>
  <c r="P38" i="13"/>
  <c r="N38" i="13"/>
  <c r="M38" i="13"/>
  <c r="J38" i="13"/>
  <c r="I38" i="13"/>
  <c r="U37" i="13"/>
  <c r="T37" i="13"/>
  <c r="S37" i="13"/>
  <c r="Q37" i="13"/>
  <c r="P37" i="13"/>
  <c r="N37" i="13"/>
  <c r="M37" i="13"/>
  <c r="J37" i="13"/>
  <c r="I37" i="13"/>
  <c r="U36" i="13"/>
  <c r="T36" i="13"/>
  <c r="S36" i="13"/>
  <c r="Q36" i="13"/>
  <c r="P36" i="13"/>
  <c r="N36" i="13"/>
  <c r="M36" i="13"/>
  <c r="J36" i="13"/>
  <c r="I36" i="13"/>
  <c r="T35" i="13"/>
  <c r="S35" i="13"/>
  <c r="Q35" i="13"/>
  <c r="P35" i="13"/>
  <c r="N35" i="13"/>
  <c r="M35" i="13"/>
  <c r="J35" i="13"/>
  <c r="I35" i="13"/>
  <c r="U34" i="13"/>
  <c r="T34" i="13"/>
  <c r="S34" i="13"/>
  <c r="Q34" i="13"/>
  <c r="P34" i="13"/>
  <c r="N34" i="13"/>
  <c r="M34" i="13"/>
  <c r="J34" i="13"/>
  <c r="I34" i="13"/>
  <c r="U33" i="13"/>
  <c r="T33" i="13"/>
  <c r="S33" i="13"/>
  <c r="Q33" i="13"/>
  <c r="P33" i="13"/>
  <c r="N33" i="13"/>
  <c r="M33" i="13"/>
  <c r="J33" i="13"/>
  <c r="I33" i="13"/>
  <c r="U32" i="13"/>
  <c r="T32" i="13"/>
  <c r="S32" i="13"/>
  <c r="Q32" i="13"/>
  <c r="P32" i="13"/>
  <c r="N32" i="13"/>
  <c r="M32" i="13"/>
  <c r="J32" i="13"/>
  <c r="I32" i="13"/>
  <c r="U31" i="13"/>
  <c r="T31" i="13"/>
  <c r="S31" i="13"/>
  <c r="Q31" i="13"/>
  <c r="P31" i="13"/>
  <c r="N31" i="13"/>
  <c r="M31" i="13"/>
  <c r="J31" i="13"/>
  <c r="I31" i="13"/>
  <c r="U30" i="13"/>
  <c r="T30" i="13"/>
  <c r="S30" i="13"/>
  <c r="Q30" i="13"/>
  <c r="P30" i="13"/>
  <c r="N30" i="13"/>
  <c r="M30" i="13"/>
  <c r="J30" i="13"/>
  <c r="I30" i="13"/>
  <c r="U29" i="13"/>
  <c r="T29" i="13"/>
  <c r="S29" i="13"/>
  <c r="Q29" i="13"/>
  <c r="P29" i="13"/>
  <c r="N29" i="13"/>
  <c r="M29" i="13"/>
  <c r="J29" i="13"/>
  <c r="I29" i="13"/>
  <c r="U28" i="13"/>
  <c r="T28" i="13"/>
  <c r="S28" i="13"/>
  <c r="Q28" i="13"/>
  <c r="P28" i="13"/>
  <c r="N28" i="13"/>
  <c r="M28" i="13"/>
  <c r="J28" i="13"/>
  <c r="I28" i="13"/>
  <c r="T27" i="13"/>
  <c r="S27" i="13"/>
  <c r="Q27" i="13"/>
  <c r="P27" i="13"/>
  <c r="N27" i="13"/>
  <c r="M27" i="13"/>
  <c r="J27" i="13"/>
  <c r="I27" i="13"/>
  <c r="U26" i="13"/>
  <c r="T26" i="13"/>
  <c r="S26" i="13"/>
  <c r="Q26" i="13"/>
  <c r="P26" i="13"/>
  <c r="N26" i="13"/>
  <c r="M26" i="13"/>
  <c r="J26" i="13"/>
  <c r="I26" i="13"/>
  <c r="U25" i="13"/>
  <c r="T25" i="13"/>
  <c r="S25" i="13"/>
  <c r="Q25" i="13"/>
  <c r="P25" i="13"/>
  <c r="N25" i="13"/>
  <c r="M25" i="13"/>
  <c r="J25" i="13"/>
  <c r="I25" i="13"/>
  <c r="U24" i="13"/>
  <c r="T24" i="13"/>
  <c r="S24" i="13"/>
  <c r="Q24" i="13"/>
  <c r="P24" i="13"/>
  <c r="N24" i="13"/>
  <c r="M24" i="13"/>
  <c r="J24" i="13"/>
  <c r="I24" i="13"/>
  <c r="U23" i="13"/>
  <c r="T23" i="13"/>
  <c r="S23" i="13"/>
  <c r="Q23" i="13"/>
  <c r="P23" i="13"/>
  <c r="N23" i="13"/>
  <c r="M23" i="13"/>
  <c r="J23" i="13"/>
  <c r="I23" i="13"/>
  <c r="U22" i="13"/>
  <c r="T22" i="13"/>
  <c r="S22" i="13"/>
  <c r="Q22" i="13"/>
  <c r="P22" i="13"/>
  <c r="N22" i="13"/>
  <c r="M22" i="13"/>
  <c r="J22" i="13"/>
  <c r="I22" i="13"/>
  <c r="U21" i="13"/>
  <c r="T21" i="13"/>
  <c r="S21" i="13"/>
  <c r="Q21" i="13"/>
  <c r="P21" i="13"/>
  <c r="N21" i="13"/>
  <c r="M21" i="13"/>
  <c r="J21" i="13"/>
  <c r="I21" i="13"/>
  <c r="U20" i="13"/>
  <c r="T20" i="13"/>
  <c r="S20" i="13"/>
  <c r="Q20" i="13"/>
  <c r="P20" i="13"/>
  <c r="N20" i="13"/>
  <c r="M20" i="13"/>
  <c r="J20" i="13"/>
  <c r="I20" i="13"/>
  <c r="T19" i="13"/>
  <c r="S19" i="13"/>
  <c r="Q19" i="13"/>
  <c r="P19" i="13"/>
  <c r="N19" i="13"/>
  <c r="M19" i="13"/>
  <c r="J19" i="13"/>
  <c r="I19" i="13"/>
  <c r="U18" i="13"/>
  <c r="T18" i="13"/>
  <c r="S18" i="13"/>
  <c r="Q18" i="13"/>
  <c r="P18" i="13"/>
  <c r="N18" i="13"/>
  <c r="M18" i="13"/>
  <c r="J18" i="13"/>
  <c r="I18" i="13"/>
  <c r="U17" i="13"/>
  <c r="T17" i="13"/>
  <c r="S17" i="13"/>
  <c r="Q17" i="13"/>
  <c r="P17" i="13"/>
  <c r="N17" i="13"/>
  <c r="M17" i="13"/>
  <c r="J17" i="13"/>
  <c r="I17" i="13"/>
  <c r="U16" i="13"/>
  <c r="T16" i="13"/>
  <c r="S16" i="13"/>
  <c r="Q16" i="13"/>
  <c r="P16" i="13"/>
  <c r="N16" i="13"/>
  <c r="M16" i="13"/>
  <c r="J16" i="13"/>
  <c r="I16" i="13"/>
  <c r="U15" i="13"/>
  <c r="T15" i="13"/>
  <c r="S15" i="13"/>
  <c r="Q15" i="13"/>
  <c r="P15" i="13"/>
  <c r="N15" i="13"/>
  <c r="M15" i="13"/>
  <c r="J15" i="13"/>
  <c r="I15" i="13"/>
  <c r="U14" i="13"/>
  <c r="T14" i="13"/>
  <c r="S14" i="13"/>
  <c r="Q14" i="13"/>
  <c r="P14" i="13"/>
  <c r="N14" i="13"/>
  <c r="M14" i="13"/>
  <c r="J14" i="13"/>
  <c r="I14" i="13"/>
  <c r="U13" i="13"/>
  <c r="T13" i="13"/>
  <c r="S13" i="13"/>
  <c r="Q13" i="13"/>
  <c r="P13" i="13"/>
  <c r="N13" i="13"/>
  <c r="M13" i="13"/>
  <c r="J13" i="13"/>
  <c r="I13" i="13"/>
  <c r="U12" i="13"/>
  <c r="T12" i="13"/>
  <c r="S12" i="13"/>
  <c r="Q12" i="13"/>
  <c r="P12" i="13"/>
  <c r="N12" i="13"/>
  <c r="M12" i="13"/>
  <c r="J12" i="13"/>
  <c r="I12" i="13"/>
  <c r="T11" i="13"/>
  <c r="S11" i="13"/>
  <c r="Q11" i="13"/>
  <c r="P11" i="13"/>
  <c r="N11" i="13"/>
  <c r="M11" i="13"/>
  <c r="J11" i="13"/>
  <c r="I11" i="13"/>
  <c r="U10" i="13"/>
  <c r="T10" i="13"/>
  <c r="S10" i="13"/>
  <c r="P10" i="13"/>
  <c r="M10" i="13"/>
  <c r="U9" i="13"/>
  <c r="T9" i="13"/>
  <c r="S9" i="13"/>
  <c r="P9" i="13"/>
  <c r="M9" i="13"/>
  <c r="U8" i="13"/>
  <c r="T8" i="13"/>
  <c r="S8" i="13"/>
  <c r="P8" i="13"/>
  <c r="M8" i="13"/>
  <c r="U7" i="13"/>
  <c r="T7" i="13"/>
  <c r="S7" i="13"/>
  <c r="P7" i="13"/>
  <c r="M7" i="13"/>
  <c r="U6" i="13"/>
  <c r="T6" i="13"/>
  <c r="S6" i="13"/>
  <c r="P6" i="13"/>
  <c r="M6" i="13"/>
  <c r="U5" i="13"/>
  <c r="T5" i="13"/>
  <c r="S5" i="13"/>
  <c r="P5" i="13"/>
  <c r="M5" i="13"/>
  <c r="U4" i="13"/>
  <c r="T4" i="13"/>
  <c r="S4" i="13"/>
  <c r="P4" i="13"/>
  <c r="M4" i="13"/>
  <c r="K4" i="13"/>
  <c r="K4" i="13" a="1"/>
  <c r="H4" i="13"/>
  <c r="H4" i="13" a="1"/>
  <c r="Y3" i="13"/>
  <c r="Y2" i="13"/>
  <c r="M5" i="3"/>
  <c r="L5" i="3"/>
  <c r="K5" i="3"/>
  <c r="J5" i="3"/>
  <c r="I5" i="3"/>
  <c r="M4" i="3"/>
  <c r="L4" i="3"/>
  <c r="K4" i="3"/>
  <c r="J4" i="3"/>
  <c r="I4" i="3"/>
  <c r="M3" i="3"/>
  <c r="L3" i="3"/>
  <c r="K3" i="3"/>
  <c r="J3" i="3"/>
  <c r="I3" i="3"/>
  <c r="O4" i="4"/>
  <c r="N4" i="4"/>
  <c r="M4" i="4"/>
  <c r="L4" i="4"/>
  <c r="K4" i="4"/>
  <c r="L22" i="8"/>
  <c r="L21" i="8"/>
  <c r="L20" i="8"/>
  <c r="L19" i="8"/>
  <c r="L18" i="8"/>
  <c r="L17" i="8"/>
  <c r="L16" i="8"/>
  <c r="L15" i="8"/>
  <c r="L14" i="8"/>
  <c r="L13" i="8"/>
  <c r="L12" i="8"/>
  <c r="L11" i="8"/>
  <c r="L10" i="8"/>
  <c r="L9" i="8"/>
  <c r="L8" i="8"/>
  <c r="L7" i="8"/>
  <c r="L6" i="8"/>
  <c r="L5" i="8"/>
  <c r="L4" i="8"/>
  <c r="L3" i="8"/>
  <c r="K3" i="8"/>
  <c r="K3" i="8" a="1"/>
  <c r="J3" i="8"/>
  <c r="J3" i="8" a="1"/>
  <c r="I3" i="8"/>
  <c r="I3" i="8" a="1"/>
  <c r="M3" i="2"/>
  <c r="L3" i="5"/>
  <c r="A1" i="19"/>
  <c r="K5" i="37" l="1"/>
  <c r="M5" i="37" s="1"/>
  <c r="K28" i="37"/>
  <c r="M28" i="37" s="1"/>
  <c r="K12" i="37"/>
  <c r="M12" i="37" s="1"/>
  <c r="K26" i="37"/>
  <c r="P26" i="37" s="1"/>
  <c r="K35" i="37"/>
  <c r="M35" i="37" s="1"/>
  <c r="K6" i="37"/>
  <c r="K13" i="37"/>
  <c r="P13" i="37" s="1"/>
  <c r="K38" i="37"/>
  <c r="M38" i="37" s="1"/>
  <c r="K42" i="37"/>
  <c r="P42" i="37" s="1"/>
  <c r="K44" i="37"/>
  <c r="K37" i="37"/>
  <c r="K9" i="37"/>
  <c r="S9" i="37" s="1"/>
  <c r="K19" i="37"/>
  <c r="P19" i="37" s="1"/>
  <c r="K7" i="37"/>
  <c r="S7" i="37" s="1"/>
  <c r="K7" i="43"/>
  <c r="P7" i="43" s="1"/>
  <c r="K45" i="43"/>
  <c r="N45" i="43" s="1"/>
  <c r="K4" i="43"/>
  <c r="K14" i="43"/>
  <c r="N14" i="43" s="1"/>
  <c r="L45" i="43"/>
  <c r="L4" i="43"/>
  <c r="K19" i="43"/>
  <c r="N19" i="43" s="1"/>
  <c r="K24" i="43"/>
  <c r="N24" i="43" s="1"/>
  <c r="K29" i="43"/>
  <c r="N29" i="43" s="1"/>
  <c r="K34" i="43"/>
  <c r="K39" i="43"/>
  <c r="N39" i="43" s="1"/>
  <c r="K44" i="43"/>
  <c r="N44" i="43" s="1"/>
  <c r="P4" i="43"/>
  <c r="K13" i="43"/>
  <c r="N13" i="43" s="1"/>
  <c r="L34" i="43"/>
  <c r="L39" i="43"/>
  <c r="L44" i="43"/>
  <c r="P45" i="43"/>
  <c r="K35" i="43"/>
  <c r="N35" i="43" s="1"/>
  <c r="K9" i="43"/>
  <c r="N9" i="43" s="1"/>
  <c r="K18" i="43"/>
  <c r="N18" i="43" s="1"/>
  <c r="K23" i="43"/>
  <c r="N23" i="43" s="1"/>
  <c r="K28" i="43"/>
  <c r="N28" i="43" s="1"/>
  <c r="N34" i="43"/>
  <c r="K6" i="43"/>
  <c r="N6" i="43" s="1"/>
  <c r="L18" i="43"/>
  <c r="P19" i="43"/>
  <c r="L23" i="43"/>
  <c r="K33" i="43"/>
  <c r="L33" i="43" s="1"/>
  <c r="K38" i="43"/>
  <c r="N38" i="43" s="1"/>
  <c r="K40" i="43"/>
  <c r="N40" i="43" s="1"/>
  <c r="K12" i="43"/>
  <c r="P34" i="43"/>
  <c r="K43" i="43"/>
  <c r="P43" i="43" s="1"/>
  <c r="L12" i="43"/>
  <c r="P13" i="43"/>
  <c r="K17" i="43"/>
  <c r="L17" i="43" s="1"/>
  <c r="K22" i="43"/>
  <c r="L22" i="43" s="1"/>
  <c r="P6" i="43"/>
  <c r="N12" i="43"/>
  <c r="P18" i="43"/>
  <c r="P23" i="43"/>
  <c r="K27" i="43"/>
  <c r="P27" i="43" s="1"/>
  <c r="K32" i="43"/>
  <c r="L32" i="43" s="1"/>
  <c r="K37" i="43"/>
  <c r="N37" i="43" s="1"/>
  <c r="L27" i="43"/>
  <c r="L37" i="43"/>
  <c r="K42" i="43"/>
  <c r="Z4" i="43"/>
  <c r="K8" i="43"/>
  <c r="P8" i="43" s="1"/>
  <c r="K11" i="43"/>
  <c r="N11" i="43" s="1"/>
  <c r="K16" i="43"/>
  <c r="K21" i="43"/>
  <c r="P21" i="43" s="1"/>
  <c r="K5" i="43"/>
  <c r="L16" i="43"/>
  <c r="L21" i="43"/>
  <c r="K26" i="43"/>
  <c r="L26" i="43" s="1"/>
  <c r="K31" i="43"/>
  <c r="L31" i="43" s="1"/>
  <c r="K36" i="43"/>
  <c r="L36" i="43" s="1"/>
  <c r="L5" i="43"/>
  <c r="N16" i="43"/>
  <c r="N21" i="43"/>
  <c r="K41" i="43"/>
  <c r="L41" i="43" s="1"/>
  <c r="N5" i="43"/>
  <c r="K15" i="43"/>
  <c r="N15" i="43" s="1"/>
  <c r="K20" i="43"/>
  <c r="P20" i="43" s="1"/>
  <c r="P5" i="43"/>
  <c r="K10" i="43"/>
  <c r="N10" i="43" s="1"/>
  <c r="L15" i="43"/>
  <c r="P16" i="43"/>
  <c r="L20" i="43"/>
  <c r="K25" i="43"/>
  <c r="N25" i="43" s="1"/>
  <c r="K30" i="43"/>
  <c r="N30" i="43" s="1"/>
  <c r="P22" i="37"/>
  <c r="P35" i="37"/>
  <c r="M44" i="37"/>
  <c r="P37" i="37"/>
  <c r="M37" i="37"/>
  <c r="P9" i="37"/>
  <c r="M19" i="37"/>
  <c r="P44" i="37"/>
  <c r="M9" i="37"/>
  <c r="M26" i="37"/>
  <c r="K33" i="37"/>
  <c r="P33" i="37" s="1"/>
  <c r="M6" i="37"/>
  <c r="K10" i="37"/>
  <c r="M10" i="37" s="1"/>
  <c r="M17" i="37"/>
  <c r="K24" i="37"/>
  <c r="P24" i="37" s="1"/>
  <c r="M33" i="37"/>
  <c r="K40" i="37"/>
  <c r="P40" i="37" s="1"/>
  <c r="P12" i="37"/>
  <c r="K17" i="37"/>
  <c r="P17" i="37" s="1"/>
  <c r="K15" i="37"/>
  <c r="K31" i="37"/>
  <c r="M22" i="37"/>
  <c r="K29" i="37"/>
  <c r="P29" i="37" s="1"/>
  <c r="K45" i="37"/>
  <c r="P45" i="37" s="1"/>
  <c r="M13" i="37"/>
  <c r="K20" i="37"/>
  <c r="P20" i="37" s="1"/>
  <c r="M29" i="37"/>
  <c r="K36" i="37"/>
  <c r="P36" i="37" s="1"/>
  <c r="P7" i="37"/>
  <c r="K11" i="37"/>
  <c r="P11" i="37" s="1"/>
  <c r="K27" i="37"/>
  <c r="P27" i="37" s="1"/>
  <c r="K43" i="37"/>
  <c r="P43" i="37" s="1"/>
  <c r="K4" i="37"/>
  <c r="K18" i="37"/>
  <c r="P18" i="37" s="1"/>
  <c r="K34" i="37"/>
  <c r="P34" i="37" s="1"/>
  <c r="K25" i="37"/>
  <c r="P25" i="37" s="1"/>
  <c r="K41" i="37"/>
  <c r="P41" i="37" s="1"/>
  <c r="K8" i="37"/>
  <c r="K16" i="37"/>
  <c r="K32" i="37"/>
  <c r="K23" i="37"/>
  <c r="P23" i="37" s="1"/>
  <c r="K39" i="37"/>
  <c r="P39" i="37" s="1"/>
  <c r="W4" i="37"/>
  <c r="K14" i="37"/>
  <c r="M23" i="37"/>
  <c r="K30" i="37"/>
  <c r="M39" i="37"/>
  <c r="K21" i="37"/>
  <c r="M19" i="42"/>
  <c r="P8" i="42"/>
  <c r="M9" i="42"/>
  <c r="M24" i="42"/>
  <c r="M11" i="42"/>
  <c r="M26" i="42"/>
  <c r="M29" i="42"/>
  <c r="M30" i="42"/>
  <c r="M32" i="42"/>
  <c r="M27" i="42"/>
  <c r="M13" i="42"/>
  <c r="M18" i="42"/>
  <c r="M28" i="42"/>
  <c r="M14" i="42"/>
  <c r="M44" i="42"/>
  <c r="M20" i="42"/>
  <c r="M45" i="42"/>
  <c r="M34" i="42"/>
  <c r="M35" i="42"/>
  <c r="P4" i="42"/>
  <c r="M36" i="42"/>
  <c r="T4" i="42"/>
  <c r="M16" i="42"/>
  <c r="M22" i="42"/>
  <c r="M38" i="42"/>
  <c r="M12" i="42"/>
  <c r="M40" i="42"/>
  <c r="M42" i="42"/>
  <c r="P7" i="42"/>
  <c r="M43" i="42"/>
  <c r="K30" i="28"/>
  <c r="M30" i="28" s="1"/>
  <c r="K27" i="28"/>
  <c r="M27" i="28" s="1"/>
  <c r="K17" i="28"/>
  <c r="M17" i="28" s="1"/>
  <c r="K43" i="28"/>
  <c r="M43" i="28" s="1"/>
  <c r="K21" i="28"/>
  <c r="M21" i="28" s="1"/>
  <c r="K14" i="28"/>
  <c r="M14" i="28" s="1"/>
  <c r="K34" i="28"/>
  <c r="M34" i="28" s="1"/>
  <c r="K37" i="28"/>
  <c r="M37" i="28" s="1"/>
  <c r="K33" i="28"/>
  <c r="M33" i="28" s="1"/>
  <c r="M39" i="42"/>
  <c r="M17" i="42"/>
  <c r="M33" i="42"/>
  <c r="M21" i="42"/>
  <c r="M37" i="42"/>
  <c r="M15" i="42"/>
  <c r="M31" i="42"/>
  <c r="M8" i="42"/>
  <c r="M25" i="42"/>
  <c r="M41" i="42"/>
  <c r="M4" i="42"/>
  <c r="M23" i="42"/>
  <c r="K18" i="28"/>
  <c r="M18" i="28" s="1"/>
  <c r="K6" i="28"/>
  <c r="P6" i="28" s="1"/>
  <c r="K11" i="28"/>
  <c r="M11" i="28" s="1"/>
  <c r="K15" i="28"/>
  <c r="M15" i="28" s="1"/>
  <c r="K31" i="28"/>
  <c r="M31" i="28" s="1"/>
  <c r="K8" i="28"/>
  <c r="K12" i="28"/>
  <c r="M12" i="28" s="1"/>
  <c r="K28" i="28"/>
  <c r="M28" i="28" s="1"/>
  <c r="K44" i="28"/>
  <c r="M44" i="28" s="1"/>
  <c r="K25" i="28"/>
  <c r="M25" i="28" s="1"/>
  <c r="K41" i="28"/>
  <c r="M41" i="28" s="1"/>
  <c r="K4" i="28"/>
  <c r="K22" i="28"/>
  <c r="M22" i="28" s="1"/>
  <c r="K38" i="28"/>
  <c r="M38" i="28" s="1"/>
  <c r="K9" i="28"/>
  <c r="K19" i="28"/>
  <c r="M19" i="28" s="1"/>
  <c r="K35" i="28"/>
  <c r="M35" i="28" s="1"/>
  <c r="K16" i="28"/>
  <c r="M16" i="28" s="1"/>
  <c r="K32" i="28"/>
  <c r="M32" i="28" s="1"/>
  <c r="T4" i="28"/>
  <c r="K13" i="28"/>
  <c r="M13" i="28" s="1"/>
  <c r="K29" i="28"/>
  <c r="M29" i="28" s="1"/>
  <c r="K45" i="28"/>
  <c r="M45" i="28" s="1"/>
  <c r="K5" i="28"/>
  <c r="K10" i="28"/>
  <c r="K26" i="28"/>
  <c r="M26" i="28" s="1"/>
  <c r="K42" i="28"/>
  <c r="M42" i="28" s="1"/>
  <c r="K23" i="28"/>
  <c r="M23" i="28" s="1"/>
  <c r="K39" i="28"/>
  <c r="M39" i="28" s="1"/>
  <c r="K20" i="28"/>
  <c r="M20" i="28" s="1"/>
  <c r="K36" i="28"/>
  <c r="M36" i="28" s="1"/>
  <c r="K7" i="28"/>
  <c r="K24" i="28"/>
  <c r="M24" i="28" s="1"/>
  <c r="P28" i="37" l="1"/>
  <c r="M20" i="37"/>
  <c r="P38" i="37"/>
  <c r="M34" i="37"/>
  <c r="M7" i="37"/>
  <c r="P6" i="37"/>
  <c r="S6" i="37"/>
  <c r="M42" i="37"/>
  <c r="M43" i="37"/>
  <c r="M27" i="37"/>
  <c r="M24" i="37"/>
  <c r="S5" i="37"/>
  <c r="P5" i="37"/>
  <c r="P38" i="43"/>
  <c r="P24" i="43"/>
  <c r="P10" i="43"/>
  <c r="N33" i="43"/>
  <c r="N7" i="43"/>
  <c r="N36" i="43"/>
  <c r="P39" i="43"/>
  <c r="N22" i="43"/>
  <c r="L7" i="43"/>
  <c r="P33" i="43"/>
  <c r="P9" i="43"/>
  <c r="L9" i="43"/>
  <c r="P37" i="43"/>
  <c r="N31" i="43"/>
  <c r="P17" i="43"/>
  <c r="N27" i="43"/>
  <c r="L29" i="43"/>
  <c r="P22" i="43"/>
  <c r="L38" i="43"/>
  <c r="N32" i="43"/>
  <c r="P32" i="43"/>
  <c r="L24" i="43"/>
  <c r="L30" i="43"/>
  <c r="L19" i="43"/>
  <c r="P40" i="43"/>
  <c r="N17" i="43"/>
  <c r="P14" i="43"/>
  <c r="L10" i="43"/>
  <c r="P25" i="43"/>
  <c r="L11" i="43"/>
  <c r="V7" i="43"/>
  <c r="R7" i="43"/>
  <c r="T7" i="43" s="1"/>
  <c r="L8" i="43"/>
  <c r="V5" i="43"/>
  <c r="R5" i="43"/>
  <c r="T5" i="43" s="1"/>
  <c r="R42" i="43"/>
  <c r="T42" i="43" s="1"/>
  <c r="P41" i="43"/>
  <c r="P11" i="43"/>
  <c r="P42" i="43"/>
  <c r="R12" i="43"/>
  <c r="T12" i="43" s="1"/>
  <c r="L42" i="43"/>
  <c r="R22" i="43"/>
  <c r="T22" i="43" s="1"/>
  <c r="R14" i="43"/>
  <c r="T14" i="43" s="1"/>
  <c r="R26" i="43"/>
  <c r="T26" i="43" s="1"/>
  <c r="R43" i="43"/>
  <c r="T43" i="43" s="1"/>
  <c r="R17" i="43"/>
  <c r="T17" i="43" s="1"/>
  <c r="L6" i="43"/>
  <c r="R28" i="43"/>
  <c r="T28" i="43" s="1"/>
  <c r="R13" i="43"/>
  <c r="T13" i="43" s="1"/>
  <c r="R29" i="43"/>
  <c r="T29" i="43" s="1"/>
  <c r="R25" i="43"/>
  <c r="T25" i="43" s="1"/>
  <c r="P26" i="43"/>
  <c r="R40" i="43"/>
  <c r="T40" i="43" s="1"/>
  <c r="R23" i="43"/>
  <c r="T23" i="43" s="1"/>
  <c r="R24" i="43"/>
  <c r="T24" i="43" s="1"/>
  <c r="N26" i="43"/>
  <c r="R21" i="43"/>
  <c r="T21" i="43" s="1"/>
  <c r="R39" i="43"/>
  <c r="T39" i="43" s="1"/>
  <c r="R19" i="43"/>
  <c r="T19" i="43" s="1"/>
  <c r="R45" i="43"/>
  <c r="T45" i="43" s="1"/>
  <c r="L25" i="43"/>
  <c r="N8" i="43"/>
  <c r="N43" i="43"/>
  <c r="R38" i="43"/>
  <c r="T38" i="43" s="1"/>
  <c r="R18" i="43"/>
  <c r="T18" i="43" s="1"/>
  <c r="V4" i="43"/>
  <c r="R4" i="43"/>
  <c r="T4" i="43" s="1"/>
  <c r="N20" i="43"/>
  <c r="R20" i="43"/>
  <c r="T20" i="43" s="1"/>
  <c r="N42" i="43"/>
  <c r="R32" i="43"/>
  <c r="T32" i="43" s="1"/>
  <c r="R33" i="43"/>
  <c r="T33" i="43" s="1"/>
  <c r="R15" i="43"/>
  <c r="T15" i="43" s="1"/>
  <c r="R36" i="43"/>
  <c r="T36" i="43" s="1"/>
  <c r="R16" i="43"/>
  <c r="T16" i="43" s="1"/>
  <c r="P28" i="43"/>
  <c r="P29" i="43"/>
  <c r="L13" i="43"/>
  <c r="R34" i="43"/>
  <c r="T34" i="43" s="1"/>
  <c r="P15" i="43"/>
  <c r="P36" i="43"/>
  <c r="R35" i="43"/>
  <c r="T35" i="43" s="1"/>
  <c r="R41" i="43"/>
  <c r="T41" i="43" s="1"/>
  <c r="R37" i="43"/>
  <c r="T37" i="43" s="1"/>
  <c r="R44" i="43"/>
  <c r="T44" i="43" s="1"/>
  <c r="R30" i="43"/>
  <c r="T30" i="43" s="1"/>
  <c r="R31" i="43"/>
  <c r="T31" i="43" s="1"/>
  <c r="P12" i="43"/>
  <c r="R27" i="43"/>
  <c r="T27" i="43" s="1"/>
  <c r="P44" i="43"/>
  <c r="L28" i="43"/>
  <c r="V9" i="43"/>
  <c r="R9" i="43"/>
  <c r="T9" i="43" s="1"/>
  <c r="P30" i="43"/>
  <c r="L14" i="43"/>
  <c r="P31" i="43"/>
  <c r="R11" i="43"/>
  <c r="T11" i="43" s="1"/>
  <c r="R8" i="43"/>
  <c r="T8" i="43" s="1"/>
  <c r="V8" i="43"/>
  <c r="P35" i="43"/>
  <c r="L40" i="43"/>
  <c r="V10" i="43"/>
  <c r="R10" i="43"/>
  <c r="T10" i="43" s="1"/>
  <c r="L43" i="43"/>
  <c r="V6" i="43"/>
  <c r="R6" i="43"/>
  <c r="T6" i="43" s="1"/>
  <c r="N4" i="43"/>
  <c r="L35" i="43"/>
  <c r="N41" i="43"/>
  <c r="M14" i="37"/>
  <c r="P14" i="37"/>
  <c r="S4" i="37"/>
  <c r="P4" i="37"/>
  <c r="M4" i="37"/>
  <c r="M30" i="37"/>
  <c r="P30" i="37"/>
  <c r="M11" i="37"/>
  <c r="M40" i="37"/>
  <c r="M41" i="37"/>
  <c r="M36" i="37"/>
  <c r="M31" i="37"/>
  <c r="P31" i="37"/>
  <c r="P32" i="37"/>
  <c r="M32" i="37"/>
  <c r="M25" i="37"/>
  <c r="M15" i="37"/>
  <c r="P15" i="37"/>
  <c r="S8" i="37"/>
  <c r="P8" i="37"/>
  <c r="M8" i="37"/>
  <c r="M45" i="37"/>
  <c r="P16" i="37"/>
  <c r="M16" i="37"/>
  <c r="M21" i="37"/>
  <c r="P21" i="37"/>
  <c r="M18" i="37"/>
  <c r="S10" i="37"/>
  <c r="P10" i="37"/>
  <c r="P9" i="42"/>
  <c r="M10" i="42"/>
  <c r="P10" i="42"/>
  <c r="M5" i="42"/>
  <c r="P5" i="42"/>
  <c r="M7" i="42"/>
  <c r="M6" i="28"/>
  <c r="P6" i="42"/>
  <c r="M6" i="42"/>
  <c r="P7" i="28"/>
  <c r="M7" i="28"/>
  <c r="P9" i="28"/>
  <c r="M9" i="28"/>
  <c r="P4" i="28"/>
  <c r="M4" i="28"/>
  <c r="P10" i="28"/>
  <c r="M10" i="28"/>
  <c r="P5" i="28"/>
  <c r="M5" i="28"/>
  <c r="P8" i="28"/>
  <c r="M8" i="2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<sst xmlns="http://schemas.openxmlformats.org/spreadsheetml/2006/main" count="777" uniqueCount="82">
  <si>
    <t>Complete</t>
  </si>
  <si>
    <t>Chart Data</t>
  </si>
  <si>
    <t>Progress</t>
  </si>
  <si>
    <t>Remainder</t>
  </si>
  <si>
    <t>Step</t>
  </si>
  <si>
    <t>Grey</t>
  </si>
  <si>
    <t>Green</t>
  </si>
  <si>
    <t>Step 1</t>
  </si>
  <si>
    <t>Step 2</t>
  </si>
  <si>
    <t>Step 3</t>
  </si>
  <si>
    <t>Step 4</t>
  </si>
  <si>
    <t>Step 5</t>
  </si>
  <si>
    <t>Donut Chart</t>
  </si>
  <si>
    <t>Marker</t>
  </si>
  <si>
    <t>Number</t>
  </si>
  <si>
    <t>X</t>
  </si>
  <si>
    <t>Y</t>
  </si>
  <si>
    <t>Value</t>
  </si>
  <si>
    <t>Date</t>
  </si>
  <si>
    <t>Date Label</t>
  </si>
  <si>
    <t>Yes</t>
  </si>
  <si>
    <t>No</t>
  </si>
  <si>
    <t>Day</t>
  </si>
  <si>
    <t>S</t>
  </si>
  <si>
    <t>M</t>
  </si>
  <si>
    <t>T</t>
  </si>
  <si>
    <t>W</t>
  </si>
  <si>
    <t>F</t>
  </si>
  <si>
    <t>Red</t>
  </si>
  <si>
    <t>Dot</t>
  </si>
  <si>
    <t>Steps Chart</t>
  </si>
  <si>
    <t>Scorecard Chart</t>
  </si>
  <si>
    <t>Calendar Chart</t>
  </si>
  <si>
    <t>Start Date:</t>
  </si>
  <si>
    <t>Chart Title:</t>
  </si>
  <si>
    <t>Day Labels</t>
  </si>
  <si>
    <t>Waffle Chart</t>
  </si>
  <si>
    <t>Complete:</t>
  </si>
  <si>
    <t>Integer:</t>
  </si>
  <si>
    <t>Label Row:</t>
  </si>
  <si>
    <t>Color</t>
  </si>
  <si>
    <t>Sequence</t>
  </si>
  <si>
    <t>Gauge Chart</t>
  </si>
  <si>
    <t>Progress Bar Chart</t>
  </si>
  <si>
    <t>Table of Contents</t>
  </si>
  <si>
    <t>True|False|3|Medium|Medium|False</t>
  </si>
  <si>
    <t>Author:</t>
  </si>
  <si>
    <t>Jon Acampora</t>
  </si>
  <si>
    <t>Source:</t>
  </si>
  <si>
    <t>https://www.excelcampus.com/charts/8-types-of-progress-charts/</t>
  </si>
  <si>
    <t>Outside Month</t>
  </si>
  <si>
    <t>Current Month</t>
  </si>
  <si>
    <t>Month #:</t>
  </si>
  <si>
    <t>Streak</t>
  </si>
  <si>
    <t>Week</t>
  </si>
  <si>
    <t>Count</t>
  </si>
  <si>
    <t>Intro - 8 types of progress charts. Calendar one of the most popular</t>
  </si>
  <si>
    <t>Preview of variations</t>
  </si>
  <si>
    <t>The source data setup</t>
  </si>
  <si>
    <t>Create the basic XY chart</t>
  </si>
  <si>
    <t>Explain the variations</t>
  </si>
  <si>
    <t>When to use</t>
  </si>
  <si>
    <t>Often used in fitness and habit tracking apps for personal use.  Can also be used for visualizing how often daily goals are met for things like attendance, store opening on time, daily sales goals, daily outbound call goals, etc.</t>
  </si>
  <si>
    <t>Leave a comment and let us know what you will be using it for.</t>
  </si>
  <si>
    <t>Day No.</t>
  </si>
  <si>
    <t>Complete (color)</t>
  </si>
  <si>
    <t>Data</t>
  </si>
  <si>
    <t>Calendar Data</t>
  </si>
  <si>
    <t>Prev/Next Month</t>
  </si>
  <si>
    <t>Mon</t>
  </si>
  <si>
    <t>Tue</t>
  </si>
  <si>
    <t>Wed</t>
  </si>
  <si>
    <t>Thu</t>
  </si>
  <si>
    <t>Fri</t>
  </si>
  <si>
    <t>Sat</t>
  </si>
  <si>
    <t>Sun</t>
  </si>
  <si>
    <t xml:space="preserve">Weekday: </t>
  </si>
  <si>
    <t>Start Day Data</t>
  </si>
  <si>
    <t>WEEKDAY Start</t>
  </si>
  <si>
    <t>Day Label</t>
  </si>
  <si>
    <t>Goal</t>
  </si>
  <si>
    <t>Goal (days per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</si>
</sst>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color theme="1"/>
      <name val="Fira Mono"/>
      <family val="3"/>
    </font>
    <font>
      <b/>
      <sz val="14"/>
      <color theme="1"/>
      <name val="Calibri"/>
      <family val="2"/>
      <scheme val="minor"/>
    </font>
    <font>
      <sz val="11"/>
      <color rgb="FFFFFFFF"/>
      <name val="Calibri"/>
      <family val="2"/>
      <scheme val="minor"/>
    </font>
    <font>
      <sz val="11"/>
      <color theme="0" tint="-0.34998626667073579"/>
      <name val="Wingdings"/>
      <charset val="2"/>
    </font>
    <font>
      <u/>
      <sz val="11"/>
      <color theme="10"/>
      <name val="Calibri"/>
      <family val="2"/>
      <scheme val="minor"/>
    </font>
    <font>
      <sz val="14"/>
      <color theme="1"/>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1B1B1B"/>
        <bgColor indexed="64"/>
      </patternFill>
    </fill>
    <fill>
      <patternFill patternType="solid">
        <fgColor rgb="FF00B0F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69D8FF"/>
        <bgColor indexed="64"/>
      </patternFill>
    </fill>
  </fills>
  <borders count="3">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3">
    <xf numFmtId="0" fontId="0" fillId="0" borderId="0"/>
    <xf numFmtId="9" fontId="1" fillId="0" borderId="0" applyFont="0" applyFill="0" applyBorder="0" applyAlignment="0" applyProtection="0"/>
    <xf numFmtId="0" fontId="8" fillId="0" borderId="0" applyNumberFormat="0" applyFill="0" applyBorder="0" applyAlignment="0" applyProtection="0"/>
  </cellStyleXfs>
  <cellXfs count="37">
    <xf numFmtId="0" fontId="0" fillId="0" borderId="0" xfId="0"/>
    <xf numFmtId="9" fontId="0" fillId="0" borderId="0" xfId="1" applyFont="1"/>
    <xf numFmtId="0" fontId="2" fillId="0" borderId="0" xfId="0" applyFont="1"/>
    <xf numFmtId="0" fontId="2" fillId="2" borderId="0" xfId="0" applyFont="1" applyFill="1"/>
    <xf numFmtId="0" fontId="0" fillId="2" borderId="0" xfId="0" applyFill="1"/>
    <xf numFmtId="9" fontId="0" fillId="0" borderId="0" xfId="0" applyNumberFormat="1"/>
    <xf numFmtId="9" fontId="4" fillId="0" borderId="0" xfId="0" applyNumberFormat="1" applyFont="1"/>
    <xf numFmtId="9" fontId="2" fillId="0" borderId="0" xfId="0" applyNumberFormat="1" applyFont="1"/>
    <xf numFmtId="14" fontId="2" fillId="0" borderId="0" xfId="0" applyNumberFormat="1" applyFont="1"/>
    <xf numFmtId="14" fontId="0" fillId="0" borderId="0" xfId="0" applyNumberFormat="1"/>
    <xf numFmtId="164" fontId="0" fillId="0" borderId="0" xfId="0" applyNumberFormat="1"/>
    <xf numFmtId="0" fontId="0" fillId="3" borderId="0" xfId="0" applyFill="1"/>
    <xf numFmtId="0" fontId="0" fillId="4" borderId="0" xfId="0" applyFill="1"/>
    <xf numFmtId="0" fontId="5" fillId="0" borderId="0" xfId="0" applyFont="1"/>
    <xf numFmtId="0" fontId="6" fillId="0" borderId="0" xfId="0" applyFont="1"/>
    <xf numFmtId="0" fontId="7" fillId="0" borderId="0" xfId="0" applyFont="1"/>
    <xf numFmtId="0" fontId="7" fillId="4" borderId="0" xfId="0" applyFont="1" applyFill="1" applyAlignment="1">
      <alignment horizontal="left"/>
    </xf>
    <xf numFmtId="0" fontId="7" fillId="3" borderId="0" xfId="0" applyFont="1" applyFill="1" applyAlignment="1">
      <alignment horizontal="left"/>
    </xf>
    <xf numFmtId="0" fontId="8" fillId="0" borderId="0" xfId="2"/>
    <xf numFmtId="9" fontId="2" fillId="0" borderId="0" xfId="1" applyFont="1"/>
    <xf numFmtId="0" fontId="2" fillId="5" borderId="0" xfId="0" applyFont="1" applyFill="1"/>
    <xf numFmtId="0" fontId="0" fillId="5" borderId="0" xfId="0" applyFill="1"/>
    <xf numFmtId="0" fontId="2" fillId="6" borderId="0" xfId="0" applyFont="1" applyFill="1"/>
    <xf numFmtId="0" fontId="2" fillId="7" borderId="0" xfId="0" applyFont="1" applyFill="1"/>
    <xf numFmtId="0" fontId="0" fillId="7" borderId="0" xfId="0" applyFill="1"/>
    <xf numFmtId="0" fontId="2" fillId="8" borderId="0" xfId="0" applyFont="1" applyFill="1"/>
    <xf numFmtId="0" fontId="0" fillId="8" borderId="0" xfId="0" applyFill="1"/>
    <xf numFmtId="0" fontId="9" fillId="0" borderId="0" xfId="0" applyFont="1"/>
    <xf numFmtId="0" fontId="7" fillId="0" borderId="1" xfId="0" applyFont="1" applyBorder="1"/>
    <xf numFmtId="0" fontId="5" fillId="0" borderId="1" xfId="0" applyFont="1" applyBorder="1"/>
    <xf numFmtId="0" fontId="0" fillId="0" borderId="1" xfId="0" applyBorder="1"/>
    <xf numFmtId="0" fontId="0" fillId="0" borderId="2" xfId="0" applyBorder="1"/>
    <xf numFmtId="0" fontId="2" fillId="3" borderId="0" xfId="0" applyFont="1" applyFill="1"/>
    <xf numFmtId="0" fontId="2" fillId="9" borderId="0" xfId="0" applyFont="1" applyFill="1"/>
    <xf numFmtId="0" fontId="0" fillId="9" borderId="0" xfId="0" applyFill="1"/>
    <xf numFmtId="0" fontId="2" fillId="10" borderId="0" xfId="0" applyFont="1" applyFill="1"/>
    <xf numFmtId="0" fontId="0" fillId="10" borderId="0" xfId="0" applyFill="1"/>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4DBF35"/>
      <color rgb="FFFF3399"/>
      <color rgb="FF69D8FF"/>
      <color rgb="FF009ED6"/>
      <color rgb="FF0088B8"/>
      <color rgb="FF1B1B1B"/>
      <color rgb="FF66CF51"/>
      <color rgb="FF00CC00"/>
      <color rgb="FF7CBF33"/>
      <color rgb="FFCFCF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2" Type="http://schemas.microsoft.com/office/2011/relationships/chartColorStyle" Target="colors6.xml"/><Relationship Id="rId1" Type="http://schemas.microsoft.com/office/2011/relationships/chartStyle" Target="style6.xml"/><Relationship Id="rId6" Type="http://schemas.openxmlformats.org/officeDocument/2006/relationships/image" Target="../media/image16.svg"/><Relationship Id="rId5" Type="http://schemas.openxmlformats.org/officeDocument/2006/relationships/image" Target="../media/image15.png"/><Relationship Id="rId4" Type="http://schemas.openxmlformats.org/officeDocument/2006/relationships/image" Target="../media/image14.svg"/></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20.png"/><Relationship Id="rId7" Type="http://schemas.openxmlformats.org/officeDocument/2006/relationships/image" Target="../media/image17.png"/><Relationship Id="rId2" Type="http://schemas.microsoft.com/office/2011/relationships/chartColorStyle" Target="colors15.xml"/><Relationship Id="rId1" Type="http://schemas.microsoft.com/office/2011/relationships/chartStyle" Target="style15.xml"/><Relationship Id="rId6" Type="http://schemas.openxmlformats.org/officeDocument/2006/relationships/image" Target="../media/image16.svg"/><Relationship Id="rId5" Type="http://schemas.openxmlformats.org/officeDocument/2006/relationships/image" Target="../media/image15.png"/><Relationship Id="rId4" Type="http://schemas.openxmlformats.org/officeDocument/2006/relationships/image" Target="../media/image21.svg"/></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2" Type="http://schemas.microsoft.com/office/2011/relationships/chartColorStyle" Target="colors32.xml"/><Relationship Id="rId1" Type="http://schemas.microsoft.com/office/2011/relationships/chartStyle" Target="style32.xml"/><Relationship Id="rId6" Type="http://schemas.openxmlformats.org/officeDocument/2006/relationships/image" Target="../media/image16.svg"/><Relationship Id="rId5" Type="http://schemas.openxmlformats.org/officeDocument/2006/relationships/image" Target="../media/image15.png"/><Relationship Id="rId4" Type="http://schemas.openxmlformats.org/officeDocument/2006/relationships/image" Target="../media/image14.svg"/></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2" Type="http://schemas.microsoft.com/office/2011/relationships/chartColorStyle" Target="colors42.xml"/><Relationship Id="rId1" Type="http://schemas.microsoft.com/office/2011/relationships/chartStyle" Target="style42.xml"/><Relationship Id="rId6" Type="http://schemas.openxmlformats.org/officeDocument/2006/relationships/image" Target="../media/image16.svg"/><Relationship Id="rId5" Type="http://schemas.openxmlformats.org/officeDocument/2006/relationships/image" Target="../media/image15.png"/><Relationship Id="rId4" Type="http://schemas.openxmlformats.org/officeDocument/2006/relationships/image" Target="../media/image14.svg"/></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51.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20.png"/><Relationship Id="rId7" Type="http://schemas.openxmlformats.org/officeDocument/2006/relationships/image" Target="../media/image17.png"/><Relationship Id="rId2" Type="http://schemas.microsoft.com/office/2011/relationships/chartColorStyle" Target="colors51.xml"/><Relationship Id="rId1" Type="http://schemas.microsoft.com/office/2011/relationships/chartStyle" Target="style51.xml"/><Relationship Id="rId6" Type="http://schemas.openxmlformats.org/officeDocument/2006/relationships/image" Target="../media/image16.svg"/><Relationship Id="rId5" Type="http://schemas.openxmlformats.org/officeDocument/2006/relationships/image" Target="../media/image15.png"/><Relationship Id="rId4" Type="http://schemas.openxmlformats.org/officeDocument/2006/relationships/image" Target="../media/image21.svg"/></Relationships>
</file>

<file path=xl/charts/_rels/chart52.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53.xml.rels><?xml version="1.0" encoding="UTF-8" standalone="yes"?>
<Relationships xmlns="http://schemas.openxmlformats.org/package/2006/relationships"><Relationship Id="rId2" Type="http://schemas.microsoft.com/office/2011/relationships/chartColorStyle" Target="colors53.xml"/><Relationship Id="rId1" Type="http://schemas.microsoft.com/office/2011/relationships/chartStyle" Target="style53.xml"/></Relationships>
</file>

<file path=xl/charts/_rels/chart54.xml.rels><?xml version="1.0" encoding="UTF-8" standalone="yes"?>
<Relationships xmlns="http://schemas.openxmlformats.org/package/2006/relationships"><Relationship Id="rId2" Type="http://schemas.microsoft.com/office/2011/relationships/chartColorStyle" Target="colors54.xml"/><Relationship Id="rId1" Type="http://schemas.microsoft.com/office/2011/relationships/chartStyle" Target="style5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2"/>
            </a:solidFill>
            <a:ln w="3175"/>
          </c:spPr>
          <c:dPt>
            <c:idx val="0"/>
            <c:bubble3D val="0"/>
            <c:spPr>
              <a:solidFill>
                <a:schemeClr val="bg2"/>
              </a:solidFill>
              <a:ln w="3175">
                <a:solidFill>
                  <a:schemeClr val="lt1"/>
                </a:solidFill>
              </a:ln>
              <a:effectLst/>
            </c:spPr>
            <c:extLst>
              <c:ext xmlns:c16="http://schemas.microsoft.com/office/drawing/2014/chart" uri="{C3380CC4-5D6E-409C-BE32-E72D297353CC}">
                <c16:uniqueId val="{00000001-BDC9-4D97-883F-63FB06056B80}"/>
              </c:ext>
            </c:extLst>
          </c:dPt>
          <c:dPt>
            <c:idx val="1"/>
            <c:bubble3D val="0"/>
            <c:spPr>
              <a:solidFill>
                <a:schemeClr val="bg2"/>
              </a:solidFill>
              <a:ln w="3175">
                <a:solidFill>
                  <a:schemeClr val="lt1"/>
                </a:solidFill>
              </a:ln>
              <a:effectLst/>
            </c:spPr>
            <c:extLst>
              <c:ext xmlns:c16="http://schemas.microsoft.com/office/drawing/2014/chart" uri="{C3380CC4-5D6E-409C-BE32-E72D297353CC}">
                <c16:uniqueId val="{00000003-BDC9-4D97-883F-63FB06056B80}"/>
              </c:ext>
            </c:extLst>
          </c:dPt>
          <c:dPt>
            <c:idx val="2"/>
            <c:bubble3D val="0"/>
            <c:spPr>
              <a:solidFill>
                <a:schemeClr val="bg2"/>
              </a:solidFill>
              <a:ln w="3175">
                <a:solidFill>
                  <a:schemeClr val="lt1"/>
                </a:solidFill>
              </a:ln>
              <a:effectLst/>
            </c:spPr>
            <c:extLst>
              <c:ext xmlns:c16="http://schemas.microsoft.com/office/drawing/2014/chart" uri="{C3380CC4-5D6E-409C-BE32-E72D297353CC}">
                <c16:uniqueId val="{00000005-BDC9-4D97-883F-63FB06056B80}"/>
              </c:ext>
            </c:extLst>
          </c:dPt>
          <c:dPt>
            <c:idx val="3"/>
            <c:bubble3D val="0"/>
            <c:spPr>
              <a:solidFill>
                <a:schemeClr val="bg2"/>
              </a:solidFill>
              <a:ln w="3175">
                <a:solidFill>
                  <a:schemeClr val="lt1"/>
                </a:solidFill>
              </a:ln>
              <a:effectLst/>
            </c:spPr>
            <c:extLst>
              <c:ext xmlns:c16="http://schemas.microsoft.com/office/drawing/2014/chart" uri="{C3380CC4-5D6E-409C-BE32-E72D297353CC}">
                <c16:uniqueId val="{00000007-BDC9-4D97-883F-63FB06056B80}"/>
              </c:ext>
            </c:extLst>
          </c:dPt>
          <c:dPt>
            <c:idx val="4"/>
            <c:bubble3D val="0"/>
            <c:spPr>
              <a:solidFill>
                <a:schemeClr val="bg2"/>
              </a:solidFill>
              <a:ln w="3175">
                <a:solidFill>
                  <a:schemeClr val="lt1"/>
                </a:solidFill>
              </a:ln>
              <a:effectLst/>
            </c:spPr>
            <c:extLst>
              <c:ext xmlns:c16="http://schemas.microsoft.com/office/drawing/2014/chart" uri="{C3380CC4-5D6E-409C-BE32-E72D297353CC}">
                <c16:uniqueId val="{00000009-BDC9-4D97-883F-63FB06056B80}"/>
              </c:ext>
            </c:extLst>
          </c:dPt>
          <c:dPt>
            <c:idx val="5"/>
            <c:bubble3D val="0"/>
            <c:spPr>
              <a:solidFill>
                <a:schemeClr val="bg2"/>
              </a:solidFill>
              <a:ln w="3175">
                <a:solidFill>
                  <a:schemeClr val="lt1"/>
                </a:solidFill>
              </a:ln>
              <a:effectLst/>
            </c:spPr>
            <c:extLst>
              <c:ext xmlns:c16="http://schemas.microsoft.com/office/drawing/2014/chart" uri="{C3380CC4-5D6E-409C-BE32-E72D297353CC}">
                <c16:uniqueId val="{0000000B-BDC9-4D97-883F-63FB06056B80}"/>
              </c:ext>
            </c:extLst>
          </c:dPt>
          <c:dPt>
            <c:idx val="6"/>
            <c:bubble3D val="0"/>
            <c:spPr>
              <a:solidFill>
                <a:schemeClr val="bg2"/>
              </a:solidFill>
              <a:ln w="3175">
                <a:solidFill>
                  <a:schemeClr val="lt1"/>
                </a:solidFill>
              </a:ln>
              <a:effectLst/>
            </c:spPr>
            <c:extLst>
              <c:ext xmlns:c16="http://schemas.microsoft.com/office/drawing/2014/chart" uri="{C3380CC4-5D6E-409C-BE32-E72D297353CC}">
                <c16:uniqueId val="{0000000D-BDC9-4D97-883F-63FB06056B80}"/>
              </c:ext>
            </c:extLst>
          </c:dPt>
          <c:dPt>
            <c:idx val="7"/>
            <c:bubble3D val="0"/>
            <c:spPr>
              <a:solidFill>
                <a:schemeClr val="bg2"/>
              </a:solidFill>
              <a:ln w="3175">
                <a:solidFill>
                  <a:schemeClr val="lt1"/>
                </a:solidFill>
              </a:ln>
              <a:effectLst/>
            </c:spPr>
            <c:extLst>
              <c:ext xmlns:c16="http://schemas.microsoft.com/office/drawing/2014/chart" uri="{C3380CC4-5D6E-409C-BE32-E72D297353CC}">
                <c16:uniqueId val="{0000000F-BDC9-4D97-883F-63FB06056B80}"/>
              </c:ext>
            </c:extLst>
          </c:dPt>
          <c:dPt>
            <c:idx val="8"/>
            <c:bubble3D val="0"/>
            <c:spPr>
              <a:solidFill>
                <a:schemeClr val="bg2"/>
              </a:solidFill>
              <a:ln w="3175">
                <a:solidFill>
                  <a:schemeClr val="lt1"/>
                </a:solidFill>
              </a:ln>
              <a:effectLst/>
            </c:spPr>
            <c:extLst>
              <c:ext xmlns:c16="http://schemas.microsoft.com/office/drawing/2014/chart" uri="{C3380CC4-5D6E-409C-BE32-E72D297353CC}">
                <c16:uniqueId val="{00000011-BDC9-4D97-883F-63FB06056B80}"/>
              </c:ext>
            </c:extLst>
          </c:dPt>
          <c:dPt>
            <c:idx val="9"/>
            <c:bubble3D val="0"/>
            <c:spPr>
              <a:solidFill>
                <a:schemeClr val="bg2"/>
              </a:solidFill>
              <a:ln w="3175">
                <a:solidFill>
                  <a:schemeClr val="lt1"/>
                </a:solidFill>
              </a:ln>
              <a:effectLst/>
            </c:spPr>
            <c:extLst>
              <c:ext xmlns:c16="http://schemas.microsoft.com/office/drawing/2014/chart" uri="{C3380CC4-5D6E-409C-BE32-E72D297353CC}">
                <c16:uniqueId val="{00000013-BDC9-4D97-883F-63FB06056B80}"/>
              </c:ext>
            </c:extLst>
          </c:dPt>
          <c:dPt>
            <c:idx val="10"/>
            <c:bubble3D val="0"/>
            <c:spPr>
              <a:solidFill>
                <a:schemeClr val="bg2"/>
              </a:solidFill>
              <a:ln w="3175">
                <a:solidFill>
                  <a:schemeClr val="lt1"/>
                </a:solidFill>
              </a:ln>
              <a:effectLst/>
            </c:spPr>
            <c:extLst>
              <c:ext xmlns:c16="http://schemas.microsoft.com/office/drawing/2014/chart" uri="{C3380CC4-5D6E-409C-BE32-E72D297353CC}">
                <c16:uniqueId val="{00000015-BDC9-4D97-883F-63FB06056B80}"/>
              </c:ext>
            </c:extLst>
          </c:dPt>
          <c:dPt>
            <c:idx val="11"/>
            <c:bubble3D val="0"/>
            <c:spPr>
              <a:solidFill>
                <a:schemeClr val="bg2"/>
              </a:solidFill>
              <a:ln w="3175">
                <a:solidFill>
                  <a:schemeClr val="lt1"/>
                </a:solidFill>
              </a:ln>
              <a:effectLst/>
            </c:spPr>
            <c:extLst>
              <c:ext xmlns:c16="http://schemas.microsoft.com/office/drawing/2014/chart" uri="{C3380CC4-5D6E-409C-BE32-E72D297353CC}">
                <c16:uniqueId val="{00000017-BDC9-4D97-883F-63FB06056B80}"/>
              </c:ext>
            </c:extLst>
          </c:dPt>
          <c:dPt>
            <c:idx val="12"/>
            <c:bubble3D val="0"/>
            <c:spPr>
              <a:solidFill>
                <a:schemeClr val="bg2"/>
              </a:solidFill>
              <a:ln w="3175">
                <a:solidFill>
                  <a:schemeClr val="lt1"/>
                </a:solidFill>
              </a:ln>
              <a:effectLst/>
            </c:spPr>
            <c:extLst>
              <c:ext xmlns:c16="http://schemas.microsoft.com/office/drawing/2014/chart" uri="{C3380CC4-5D6E-409C-BE32-E72D297353CC}">
                <c16:uniqueId val="{00000019-BDC9-4D97-883F-63FB06056B80}"/>
              </c:ext>
            </c:extLst>
          </c:dPt>
          <c:dPt>
            <c:idx val="13"/>
            <c:bubble3D val="0"/>
            <c:spPr>
              <a:solidFill>
                <a:schemeClr val="bg2"/>
              </a:solidFill>
              <a:ln w="3175">
                <a:solidFill>
                  <a:schemeClr val="lt1"/>
                </a:solidFill>
              </a:ln>
              <a:effectLst/>
            </c:spPr>
            <c:extLst>
              <c:ext xmlns:c16="http://schemas.microsoft.com/office/drawing/2014/chart" uri="{C3380CC4-5D6E-409C-BE32-E72D297353CC}">
                <c16:uniqueId val="{0000001B-BDC9-4D97-883F-63FB06056B80}"/>
              </c:ext>
            </c:extLst>
          </c:dPt>
          <c:dPt>
            <c:idx val="14"/>
            <c:bubble3D val="0"/>
            <c:spPr>
              <a:solidFill>
                <a:schemeClr val="bg2"/>
              </a:solidFill>
              <a:ln w="3175">
                <a:solidFill>
                  <a:schemeClr val="lt1"/>
                </a:solidFill>
              </a:ln>
              <a:effectLst/>
            </c:spPr>
            <c:extLst>
              <c:ext xmlns:c16="http://schemas.microsoft.com/office/drawing/2014/chart" uri="{C3380CC4-5D6E-409C-BE32-E72D297353CC}">
                <c16:uniqueId val="{0000001D-BDC9-4D97-883F-63FB06056B80}"/>
              </c:ext>
            </c:extLst>
          </c:dPt>
          <c:dPt>
            <c:idx val="15"/>
            <c:bubble3D val="0"/>
            <c:spPr>
              <a:solidFill>
                <a:schemeClr val="bg2"/>
              </a:solidFill>
              <a:ln w="3175">
                <a:solidFill>
                  <a:schemeClr val="lt1"/>
                </a:solidFill>
              </a:ln>
              <a:effectLst/>
            </c:spPr>
            <c:extLst>
              <c:ext xmlns:c16="http://schemas.microsoft.com/office/drawing/2014/chart" uri="{C3380CC4-5D6E-409C-BE32-E72D297353CC}">
                <c16:uniqueId val="{0000001F-BDC9-4D97-883F-63FB06056B80}"/>
              </c:ext>
            </c:extLst>
          </c:dPt>
          <c:dPt>
            <c:idx val="16"/>
            <c:bubble3D val="0"/>
            <c:spPr>
              <a:solidFill>
                <a:schemeClr val="bg2"/>
              </a:solidFill>
              <a:ln w="3175">
                <a:solidFill>
                  <a:schemeClr val="lt1"/>
                </a:solidFill>
              </a:ln>
              <a:effectLst/>
            </c:spPr>
            <c:extLst>
              <c:ext xmlns:c16="http://schemas.microsoft.com/office/drawing/2014/chart" uri="{C3380CC4-5D6E-409C-BE32-E72D297353CC}">
                <c16:uniqueId val="{00000021-BDC9-4D97-883F-63FB06056B80}"/>
              </c:ext>
            </c:extLst>
          </c:dPt>
          <c:dPt>
            <c:idx val="17"/>
            <c:bubble3D val="0"/>
            <c:spPr>
              <a:solidFill>
                <a:schemeClr val="bg2"/>
              </a:solidFill>
              <a:ln w="3175">
                <a:solidFill>
                  <a:schemeClr val="lt1"/>
                </a:solidFill>
              </a:ln>
              <a:effectLst/>
            </c:spPr>
            <c:extLst>
              <c:ext xmlns:c16="http://schemas.microsoft.com/office/drawing/2014/chart" uri="{C3380CC4-5D6E-409C-BE32-E72D297353CC}">
                <c16:uniqueId val="{00000023-BDC9-4D97-883F-63FB06056B80}"/>
              </c:ext>
            </c:extLst>
          </c:dPt>
          <c:dPt>
            <c:idx val="18"/>
            <c:bubble3D val="0"/>
            <c:spPr>
              <a:solidFill>
                <a:schemeClr val="bg2"/>
              </a:solidFill>
              <a:ln w="3175">
                <a:solidFill>
                  <a:schemeClr val="lt1"/>
                </a:solidFill>
              </a:ln>
              <a:effectLst/>
            </c:spPr>
            <c:extLst>
              <c:ext xmlns:c16="http://schemas.microsoft.com/office/drawing/2014/chart" uri="{C3380CC4-5D6E-409C-BE32-E72D297353CC}">
                <c16:uniqueId val="{00000025-BDC9-4D97-883F-63FB06056B80}"/>
              </c:ext>
            </c:extLst>
          </c:dPt>
          <c:dPt>
            <c:idx val="19"/>
            <c:bubble3D val="0"/>
            <c:spPr>
              <a:solidFill>
                <a:schemeClr val="bg2"/>
              </a:solidFill>
              <a:ln w="3175">
                <a:solidFill>
                  <a:schemeClr val="lt1"/>
                </a:solidFill>
              </a:ln>
              <a:effectLst/>
            </c:spPr>
            <c:extLst>
              <c:ext xmlns:c16="http://schemas.microsoft.com/office/drawing/2014/chart" uri="{C3380CC4-5D6E-409C-BE32-E72D297353CC}">
                <c16:uniqueId val="{00000027-BDC9-4D97-883F-63FB06056B80}"/>
              </c:ext>
            </c:extLst>
          </c:dPt>
          <c:dPt>
            <c:idx val="20"/>
            <c:bubble3D val="0"/>
            <c:spPr>
              <a:solidFill>
                <a:schemeClr val="bg2"/>
              </a:solidFill>
              <a:ln w="3175">
                <a:solidFill>
                  <a:schemeClr val="lt1"/>
                </a:solidFill>
              </a:ln>
              <a:effectLst/>
            </c:spPr>
            <c:extLst>
              <c:ext xmlns:c16="http://schemas.microsoft.com/office/drawing/2014/chart" uri="{C3380CC4-5D6E-409C-BE32-E72D297353CC}">
                <c16:uniqueId val="{00000029-BDC9-4D97-883F-63FB06056B80}"/>
              </c:ext>
            </c:extLst>
          </c:dPt>
          <c:dPt>
            <c:idx val="21"/>
            <c:bubble3D val="0"/>
            <c:spPr>
              <a:solidFill>
                <a:schemeClr val="bg2"/>
              </a:solidFill>
              <a:ln w="3175">
                <a:solidFill>
                  <a:schemeClr val="lt1"/>
                </a:solidFill>
              </a:ln>
              <a:effectLst/>
            </c:spPr>
            <c:extLst>
              <c:ext xmlns:c16="http://schemas.microsoft.com/office/drawing/2014/chart" uri="{C3380CC4-5D6E-409C-BE32-E72D297353CC}">
                <c16:uniqueId val="{0000002B-BDC9-4D97-883F-63FB06056B80}"/>
              </c:ext>
            </c:extLst>
          </c:dPt>
          <c:dPt>
            <c:idx val="22"/>
            <c:bubble3D val="0"/>
            <c:spPr>
              <a:solidFill>
                <a:schemeClr val="bg2"/>
              </a:solidFill>
              <a:ln w="3175">
                <a:solidFill>
                  <a:schemeClr val="lt1"/>
                </a:solidFill>
              </a:ln>
              <a:effectLst/>
            </c:spPr>
            <c:extLst>
              <c:ext xmlns:c16="http://schemas.microsoft.com/office/drawing/2014/chart" uri="{C3380CC4-5D6E-409C-BE32-E72D297353CC}">
                <c16:uniqueId val="{0000002D-BDC9-4D97-883F-63FB06056B80}"/>
              </c:ext>
            </c:extLst>
          </c:dPt>
          <c:dPt>
            <c:idx val="23"/>
            <c:bubble3D val="0"/>
            <c:spPr>
              <a:solidFill>
                <a:schemeClr val="bg2"/>
              </a:solidFill>
              <a:ln w="3175">
                <a:solidFill>
                  <a:schemeClr val="lt1"/>
                </a:solidFill>
              </a:ln>
              <a:effectLst/>
            </c:spPr>
            <c:extLst>
              <c:ext xmlns:c16="http://schemas.microsoft.com/office/drawing/2014/chart" uri="{C3380CC4-5D6E-409C-BE32-E72D297353CC}">
                <c16:uniqueId val="{0000002F-BDC9-4D97-883F-63FB06056B80}"/>
              </c:ext>
            </c:extLst>
          </c:dPt>
          <c:dPt>
            <c:idx val="24"/>
            <c:bubble3D val="0"/>
            <c:spPr>
              <a:solidFill>
                <a:schemeClr val="bg2"/>
              </a:solidFill>
              <a:ln w="3175">
                <a:solidFill>
                  <a:schemeClr val="lt1"/>
                </a:solidFill>
              </a:ln>
              <a:effectLst/>
            </c:spPr>
            <c:extLst>
              <c:ext xmlns:c16="http://schemas.microsoft.com/office/drawing/2014/chart" uri="{C3380CC4-5D6E-409C-BE32-E72D297353CC}">
                <c16:uniqueId val="{00000031-BDC9-4D97-883F-63FB06056B80}"/>
              </c:ext>
            </c:extLst>
          </c:dPt>
          <c:dPt>
            <c:idx val="25"/>
            <c:bubble3D val="0"/>
            <c:spPr>
              <a:solidFill>
                <a:schemeClr val="bg2"/>
              </a:solidFill>
              <a:ln w="3175">
                <a:solidFill>
                  <a:schemeClr val="lt1"/>
                </a:solidFill>
              </a:ln>
              <a:effectLst/>
            </c:spPr>
            <c:extLst>
              <c:ext xmlns:c16="http://schemas.microsoft.com/office/drawing/2014/chart" uri="{C3380CC4-5D6E-409C-BE32-E72D297353CC}">
                <c16:uniqueId val="{00000033-BDC9-4D97-883F-63FB06056B80}"/>
              </c:ext>
            </c:extLst>
          </c:dPt>
          <c:dPt>
            <c:idx val="26"/>
            <c:bubble3D val="0"/>
            <c:spPr>
              <a:solidFill>
                <a:schemeClr val="bg2"/>
              </a:solidFill>
              <a:ln w="3175">
                <a:solidFill>
                  <a:schemeClr val="lt1"/>
                </a:solidFill>
              </a:ln>
              <a:effectLst/>
            </c:spPr>
            <c:extLst>
              <c:ext xmlns:c16="http://schemas.microsoft.com/office/drawing/2014/chart" uri="{C3380CC4-5D6E-409C-BE32-E72D297353CC}">
                <c16:uniqueId val="{00000035-BDC9-4D97-883F-63FB06056B80}"/>
              </c:ext>
            </c:extLst>
          </c:dPt>
          <c:dPt>
            <c:idx val="27"/>
            <c:bubble3D val="0"/>
            <c:spPr>
              <a:solidFill>
                <a:schemeClr val="bg2"/>
              </a:solidFill>
              <a:ln w="3175">
                <a:solidFill>
                  <a:schemeClr val="lt1"/>
                </a:solidFill>
              </a:ln>
              <a:effectLst/>
            </c:spPr>
            <c:extLst>
              <c:ext xmlns:c16="http://schemas.microsoft.com/office/drawing/2014/chart" uri="{C3380CC4-5D6E-409C-BE32-E72D297353CC}">
                <c16:uniqueId val="{00000037-BDC9-4D97-883F-63FB06056B80}"/>
              </c:ext>
            </c:extLst>
          </c:dPt>
          <c:dPt>
            <c:idx val="28"/>
            <c:bubble3D val="0"/>
            <c:spPr>
              <a:solidFill>
                <a:schemeClr val="bg2"/>
              </a:solidFill>
              <a:ln w="3175">
                <a:solidFill>
                  <a:schemeClr val="lt1"/>
                </a:solidFill>
              </a:ln>
              <a:effectLst/>
            </c:spPr>
            <c:extLst>
              <c:ext xmlns:c16="http://schemas.microsoft.com/office/drawing/2014/chart" uri="{C3380CC4-5D6E-409C-BE32-E72D297353CC}">
                <c16:uniqueId val="{00000039-BDC9-4D97-883F-63FB06056B80}"/>
              </c:ext>
            </c:extLst>
          </c:dPt>
          <c:dPt>
            <c:idx val="29"/>
            <c:bubble3D val="0"/>
            <c:spPr>
              <a:solidFill>
                <a:schemeClr val="bg2"/>
              </a:solidFill>
              <a:ln w="3175">
                <a:solidFill>
                  <a:schemeClr val="lt1"/>
                </a:solidFill>
              </a:ln>
              <a:effectLst/>
            </c:spPr>
            <c:extLst>
              <c:ext xmlns:c16="http://schemas.microsoft.com/office/drawing/2014/chart" uri="{C3380CC4-5D6E-409C-BE32-E72D297353CC}">
                <c16:uniqueId val="{0000003B-BDC9-4D97-883F-63FB06056B80}"/>
              </c:ext>
            </c:extLst>
          </c:dPt>
          <c:dPt>
            <c:idx val="30"/>
            <c:bubble3D val="0"/>
            <c:spPr>
              <a:solidFill>
                <a:schemeClr val="bg2"/>
              </a:solidFill>
              <a:ln w="3175">
                <a:solidFill>
                  <a:schemeClr val="lt1"/>
                </a:solidFill>
              </a:ln>
              <a:effectLst/>
            </c:spPr>
            <c:extLst>
              <c:ext xmlns:c16="http://schemas.microsoft.com/office/drawing/2014/chart" uri="{C3380CC4-5D6E-409C-BE32-E72D297353CC}">
                <c16:uniqueId val="{0000003D-BDC9-4D97-883F-63FB06056B80}"/>
              </c:ext>
            </c:extLst>
          </c:dPt>
          <c:dPt>
            <c:idx val="31"/>
            <c:bubble3D val="0"/>
            <c:spPr>
              <a:solidFill>
                <a:schemeClr val="bg2"/>
              </a:solidFill>
              <a:ln w="3175">
                <a:solidFill>
                  <a:schemeClr val="lt1"/>
                </a:solidFill>
              </a:ln>
              <a:effectLst/>
            </c:spPr>
            <c:extLst>
              <c:ext xmlns:c16="http://schemas.microsoft.com/office/drawing/2014/chart" uri="{C3380CC4-5D6E-409C-BE32-E72D297353CC}">
                <c16:uniqueId val="{0000003F-BDC9-4D97-883F-63FB06056B80}"/>
              </c:ext>
            </c:extLst>
          </c:dPt>
          <c:dPt>
            <c:idx val="32"/>
            <c:bubble3D val="0"/>
            <c:spPr>
              <a:solidFill>
                <a:schemeClr val="bg2"/>
              </a:solidFill>
              <a:ln w="3175">
                <a:solidFill>
                  <a:schemeClr val="lt1"/>
                </a:solidFill>
              </a:ln>
              <a:effectLst/>
            </c:spPr>
            <c:extLst>
              <c:ext xmlns:c16="http://schemas.microsoft.com/office/drawing/2014/chart" uri="{C3380CC4-5D6E-409C-BE32-E72D297353CC}">
                <c16:uniqueId val="{00000041-BDC9-4D97-883F-63FB06056B80}"/>
              </c:ext>
            </c:extLst>
          </c:dPt>
          <c:dPt>
            <c:idx val="33"/>
            <c:bubble3D val="0"/>
            <c:spPr>
              <a:solidFill>
                <a:schemeClr val="bg2"/>
              </a:solidFill>
              <a:ln w="3175">
                <a:solidFill>
                  <a:schemeClr val="lt1"/>
                </a:solidFill>
              </a:ln>
              <a:effectLst/>
            </c:spPr>
            <c:extLst>
              <c:ext xmlns:c16="http://schemas.microsoft.com/office/drawing/2014/chart" uri="{C3380CC4-5D6E-409C-BE32-E72D297353CC}">
                <c16:uniqueId val="{00000043-BDC9-4D97-883F-63FB06056B80}"/>
              </c:ext>
            </c:extLst>
          </c:dPt>
          <c:dPt>
            <c:idx val="34"/>
            <c:bubble3D val="0"/>
            <c:spPr>
              <a:solidFill>
                <a:schemeClr val="bg2"/>
              </a:solidFill>
              <a:ln w="3175">
                <a:solidFill>
                  <a:schemeClr val="lt1"/>
                </a:solidFill>
              </a:ln>
              <a:effectLst/>
            </c:spPr>
            <c:extLst>
              <c:ext xmlns:c16="http://schemas.microsoft.com/office/drawing/2014/chart" uri="{C3380CC4-5D6E-409C-BE32-E72D297353CC}">
                <c16:uniqueId val="{00000045-BDC9-4D97-883F-63FB06056B80}"/>
              </c:ext>
            </c:extLst>
          </c:dPt>
          <c:dPt>
            <c:idx val="35"/>
            <c:bubble3D val="0"/>
            <c:spPr>
              <a:solidFill>
                <a:schemeClr val="bg2"/>
              </a:solidFill>
              <a:ln w="3175">
                <a:solidFill>
                  <a:schemeClr val="lt1"/>
                </a:solidFill>
              </a:ln>
              <a:effectLst/>
            </c:spPr>
            <c:extLst>
              <c:ext xmlns:c16="http://schemas.microsoft.com/office/drawing/2014/chart" uri="{C3380CC4-5D6E-409C-BE32-E72D297353CC}">
                <c16:uniqueId val="{00000047-BDC9-4D97-883F-63FB06056B80}"/>
              </c:ext>
            </c:extLst>
          </c:dPt>
          <c:dPt>
            <c:idx val="36"/>
            <c:bubble3D val="0"/>
            <c:spPr>
              <a:solidFill>
                <a:schemeClr val="bg2"/>
              </a:solidFill>
              <a:ln w="3175">
                <a:solidFill>
                  <a:schemeClr val="lt1"/>
                </a:solidFill>
              </a:ln>
              <a:effectLst/>
            </c:spPr>
            <c:extLst>
              <c:ext xmlns:c16="http://schemas.microsoft.com/office/drawing/2014/chart" uri="{C3380CC4-5D6E-409C-BE32-E72D297353CC}">
                <c16:uniqueId val="{00000049-BDC9-4D97-883F-63FB06056B80}"/>
              </c:ext>
            </c:extLst>
          </c:dPt>
          <c:dPt>
            <c:idx val="37"/>
            <c:bubble3D val="0"/>
            <c:spPr>
              <a:solidFill>
                <a:schemeClr val="bg2"/>
              </a:solidFill>
              <a:ln w="3175">
                <a:solidFill>
                  <a:schemeClr val="lt1"/>
                </a:solidFill>
              </a:ln>
              <a:effectLst/>
            </c:spPr>
            <c:extLst>
              <c:ext xmlns:c16="http://schemas.microsoft.com/office/drawing/2014/chart" uri="{C3380CC4-5D6E-409C-BE32-E72D297353CC}">
                <c16:uniqueId val="{0000004B-BDC9-4D97-883F-63FB06056B80}"/>
              </c:ext>
            </c:extLst>
          </c:dPt>
          <c:dPt>
            <c:idx val="38"/>
            <c:bubble3D val="0"/>
            <c:spPr>
              <a:solidFill>
                <a:schemeClr val="bg2"/>
              </a:solidFill>
              <a:ln w="3175">
                <a:solidFill>
                  <a:schemeClr val="lt1"/>
                </a:solidFill>
              </a:ln>
              <a:effectLst/>
            </c:spPr>
            <c:extLst>
              <c:ext xmlns:c16="http://schemas.microsoft.com/office/drawing/2014/chart" uri="{C3380CC4-5D6E-409C-BE32-E72D297353CC}">
                <c16:uniqueId val="{0000004D-BDC9-4D97-883F-63FB06056B80}"/>
              </c:ext>
            </c:extLst>
          </c:dPt>
          <c:dPt>
            <c:idx val="39"/>
            <c:bubble3D val="0"/>
            <c:spPr>
              <a:solidFill>
                <a:schemeClr val="bg2"/>
              </a:solidFill>
              <a:ln w="3175">
                <a:solidFill>
                  <a:schemeClr val="lt1"/>
                </a:solidFill>
              </a:ln>
              <a:effectLst/>
            </c:spPr>
            <c:extLst>
              <c:ext xmlns:c16="http://schemas.microsoft.com/office/drawing/2014/chart" uri="{C3380CC4-5D6E-409C-BE32-E72D297353CC}">
                <c16:uniqueId val="{0000004F-BDC9-4D97-883F-63FB06056B80}"/>
              </c:ext>
            </c:extLst>
          </c:dPt>
          <c:dPt>
            <c:idx val="40"/>
            <c:bubble3D val="0"/>
            <c:spPr>
              <a:solidFill>
                <a:schemeClr val="bg2"/>
              </a:solidFill>
              <a:ln w="3175">
                <a:solidFill>
                  <a:schemeClr val="lt1"/>
                </a:solidFill>
              </a:ln>
              <a:effectLst/>
            </c:spPr>
            <c:extLst>
              <c:ext xmlns:c16="http://schemas.microsoft.com/office/drawing/2014/chart" uri="{C3380CC4-5D6E-409C-BE32-E72D297353CC}">
                <c16:uniqueId val="{00000051-BDC9-4D97-883F-63FB06056B80}"/>
              </c:ext>
            </c:extLst>
          </c:dPt>
          <c:dPt>
            <c:idx val="41"/>
            <c:bubble3D val="0"/>
            <c:spPr>
              <a:solidFill>
                <a:schemeClr val="bg2"/>
              </a:solidFill>
              <a:ln w="3175">
                <a:solidFill>
                  <a:schemeClr val="lt1"/>
                </a:solidFill>
              </a:ln>
              <a:effectLst/>
            </c:spPr>
            <c:extLst>
              <c:ext xmlns:c16="http://schemas.microsoft.com/office/drawing/2014/chart" uri="{C3380CC4-5D6E-409C-BE32-E72D297353CC}">
                <c16:uniqueId val="{00000053-BDC9-4D97-883F-63FB06056B80}"/>
              </c:ext>
            </c:extLst>
          </c:dPt>
          <c:dPt>
            <c:idx val="42"/>
            <c:bubble3D val="0"/>
            <c:spPr>
              <a:solidFill>
                <a:schemeClr val="bg2"/>
              </a:solidFill>
              <a:ln w="3175">
                <a:solidFill>
                  <a:schemeClr val="lt1"/>
                </a:solidFill>
              </a:ln>
              <a:effectLst/>
            </c:spPr>
            <c:extLst>
              <c:ext xmlns:c16="http://schemas.microsoft.com/office/drawing/2014/chart" uri="{C3380CC4-5D6E-409C-BE32-E72D297353CC}">
                <c16:uniqueId val="{00000055-BDC9-4D97-883F-63FB06056B80}"/>
              </c:ext>
            </c:extLst>
          </c:dPt>
          <c:dPt>
            <c:idx val="43"/>
            <c:bubble3D val="0"/>
            <c:spPr>
              <a:solidFill>
                <a:schemeClr val="bg2"/>
              </a:solidFill>
              <a:ln w="3175">
                <a:solidFill>
                  <a:schemeClr val="lt1"/>
                </a:solidFill>
              </a:ln>
              <a:effectLst/>
            </c:spPr>
            <c:extLst>
              <c:ext xmlns:c16="http://schemas.microsoft.com/office/drawing/2014/chart" uri="{C3380CC4-5D6E-409C-BE32-E72D297353CC}">
                <c16:uniqueId val="{00000057-BDC9-4D97-883F-63FB06056B80}"/>
              </c:ext>
            </c:extLst>
          </c:dPt>
          <c:dPt>
            <c:idx val="44"/>
            <c:bubble3D val="0"/>
            <c:spPr>
              <a:solidFill>
                <a:schemeClr val="bg2"/>
              </a:solidFill>
              <a:ln w="3175">
                <a:solidFill>
                  <a:schemeClr val="lt1"/>
                </a:solidFill>
              </a:ln>
              <a:effectLst/>
            </c:spPr>
            <c:extLst>
              <c:ext xmlns:c16="http://schemas.microsoft.com/office/drawing/2014/chart" uri="{C3380CC4-5D6E-409C-BE32-E72D297353CC}">
                <c16:uniqueId val="{00000059-BDC9-4D97-883F-63FB06056B80}"/>
              </c:ext>
            </c:extLst>
          </c:dPt>
          <c:dPt>
            <c:idx val="45"/>
            <c:bubble3D val="0"/>
            <c:spPr>
              <a:solidFill>
                <a:schemeClr val="bg2"/>
              </a:solidFill>
              <a:ln w="3175">
                <a:solidFill>
                  <a:schemeClr val="lt1"/>
                </a:solidFill>
              </a:ln>
              <a:effectLst/>
            </c:spPr>
            <c:extLst>
              <c:ext xmlns:c16="http://schemas.microsoft.com/office/drawing/2014/chart" uri="{C3380CC4-5D6E-409C-BE32-E72D297353CC}">
                <c16:uniqueId val="{0000005B-BDC9-4D97-883F-63FB06056B80}"/>
              </c:ext>
            </c:extLst>
          </c:dPt>
          <c:dPt>
            <c:idx val="46"/>
            <c:bubble3D val="0"/>
            <c:spPr>
              <a:solidFill>
                <a:schemeClr val="bg2"/>
              </a:solidFill>
              <a:ln w="3175">
                <a:solidFill>
                  <a:schemeClr val="lt1"/>
                </a:solidFill>
              </a:ln>
              <a:effectLst/>
            </c:spPr>
            <c:extLst>
              <c:ext xmlns:c16="http://schemas.microsoft.com/office/drawing/2014/chart" uri="{C3380CC4-5D6E-409C-BE32-E72D297353CC}">
                <c16:uniqueId val="{0000005D-BDC9-4D97-883F-63FB06056B80}"/>
              </c:ext>
            </c:extLst>
          </c:dPt>
          <c:dPt>
            <c:idx val="47"/>
            <c:bubble3D val="0"/>
            <c:spPr>
              <a:solidFill>
                <a:schemeClr val="bg2"/>
              </a:solidFill>
              <a:ln w="3175">
                <a:solidFill>
                  <a:schemeClr val="lt1"/>
                </a:solidFill>
              </a:ln>
              <a:effectLst/>
            </c:spPr>
            <c:extLst>
              <c:ext xmlns:c16="http://schemas.microsoft.com/office/drawing/2014/chart" uri="{C3380CC4-5D6E-409C-BE32-E72D297353CC}">
                <c16:uniqueId val="{0000005F-BDC9-4D97-883F-63FB06056B80}"/>
              </c:ext>
            </c:extLst>
          </c:dPt>
          <c:dPt>
            <c:idx val="48"/>
            <c:bubble3D val="0"/>
            <c:spPr>
              <a:solidFill>
                <a:schemeClr val="bg2"/>
              </a:solidFill>
              <a:ln w="3175">
                <a:solidFill>
                  <a:schemeClr val="lt1"/>
                </a:solidFill>
              </a:ln>
              <a:effectLst/>
            </c:spPr>
            <c:extLst>
              <c:ext xmlns:c16="http://schemas.microsoft.com/office/drawing/2014/chart" uri="{C3380CC4-5D6E-409C-BE32-E72D297353CC}">
                <c16:uniqueId val="{00000061-BDC9-4D97-883F-63FB06056B80}"/>
              </c:ext>
            </c:extLst>
          </c:dPt>
          <c:dPt>
            <c:idx val="49"/>
            <c:bubble3D val="0"/>
            <c:spPr>
              <a:solidFill>
                <a:schemeClr val="bg2"/>
              </a:solidFill>
              <a:ln w="3175">
                <a:solidFill>
                  <a:schemeClr val="lt1"/>
                </a:solidFill>
              </a:ln>
              <a:effectLst/>
            </c:spPr>
            <c:extLst>
              <c:ext xmlns:c16="http://schemas.microsoft.com/office/drawing/2014/chart" uri="{C3380CC4-5D6E-409C-BE32-E72D297353CC}">
                <c16:uniqueId val="{00000063-BDC9-4D97-883F-63FB06056B80}"/>
              </c:ext>
            </c:extLst>
          </c:dPt>
          <c:dPt>
            <c:idx val="50"/>
            <c:bubble3D val="0"/>
            <c:spPr>
              <a:solidFill>
                <a:schemeClr val="bg2"/>
              </a:solidFill>
              <a:ln w="3175">
                <a:solidFill>
                  <a:schemeClr val="lt1"/>
                </a:solidFill>
              </a:ln>
              <a:effectLst/>
            </c:spPr>
            <c:extLst>
              <c:ext xmlns:c16="http://schemas.microsoft.com/office/drawing/2014/chart" uri="{C3380CC4-5D6E-409C-BE32-E72D297353CC}">
                <c16:uniqueId val="{00000065-BDC9-4D97-883F-63FB06056B80}"/>
              </c:ext>
            </c:extLst>
          </c:dPt>
          <c:dPt>
            <c:idx val="51"/>
            <c:bubble3D val="0"/>
            <c:spPr>
              <a:solidFill>
                <a:schemeClr val="bg2"/>
              </a:solidFill>
              <a:ln w="3175">
                <a:solidFill>
                  <a:schemeClr val="lt1"/>
                </a:solidFill>
              </a:ln>
              <a:effectLst/>
            </c:spPr>
            <c:extLst>
              <c:ext xmlns:c16="http://schemas.microsoft.com/office/drawing/2014/chart" uri="{C3380CC4-5D6E-409C-BE32-E72D297353CC}">
                <c16:uniqueId val="{00000067-BDC9-4D97-883F-63FB06056B80}"/>
              </c:ext>
            </c:extLst>
          </c:dPt>
          <c:dPt>
            <c:idx val="52"/>
            <c:bubble3D val="0"/>
            <c:spPr>
              <a:solidFill>
                <a:schemeClr val="bg2"/>
              </a:solidFill>
              <a:ln w="3175">
                <a:solidFill>
                  <a:schemeClr val="lt1"/>
                </a:solidFill>
              </a:ln>
              <a:effectLst/>
            </c:spPr>
            <c:extLst>
              <c:ext xmlns:c16="http://schemas.microsoft.com/office/drawing/2014/chart" uri="{C3380CC4-5D6E-409C-BE32-E72D297353CC}">
                <c16:uniqueId val="{00000069-BDC9-4D97-883F-63FB06056B80}"/>
              </c:ext>
            </c:extLst>
          </c:dPt>
          <c:dPt>
            <c:idx val="53"/>
            <c:bubble3D val="0"/>
            <c:spPr>
              <a:solidFill>
                <a:schemeClr val="bg2"/>
              </a:solidFill>
              <a:ln w="3175">
                <a:solidFill>
                  <a:schemeClr val="lt1"/>
                </a:solidFill>
              </a:ln>
              <a:effectLst/>
            </c:spPr>
            <c:extLst>
              <c:ext xmlns:c16="http://schemas.microsoft.com/office/drawing/2014/chart" uri="{C3380CC4-5D6E-409C-BE32-E72D297353CC}">
                <c16:uniqueId val="{0000006B-BDC9-4D97-883F-63FB06056B80}"/>
              </c:ext>
            </c:extLst>
          </c:dPt>
          <c:dPt>
            <c:idx val="54"/>
            <c:bubble3D val="0"/>
            <c:spPr>
              <a:solidFill>
                <a:schemeClr val="bg2"/>
              </a:solidFill>
              <a:ln w="3175">
                <a:solidFill>
                  <a:schemeClr val="lt1"/>
                </a:solidFill>
              </a:ln>
              <a:effectLst/>
            </c:spPr>
            <c:extLst>
              <c:ext xmlns:c16="http://schemas.microsoft.com/office/drawing/2014/chart" uri="{C3380CC4-5D6E-409C-BE32-E72D297353CC}">
                <c16:uniqueId val="{0000006D-BDC9-4D97-883F-63FB06056B80}"/>
              </c:ext>
            </c:extLst>
          </c:dPt>
          <c:dPt>
            <c:idx val="55"/>
            <c:bubble3D val="0"/>
            <c:spPr>
              <a:solidFill>
                <a:schemeClr val="bg2"/>
              </a:solidFill>
              <a:ln w="3175">
                <a:solidFill>
                  <a:schemeClr val="lt1"/>
                </a:solidFill>
              </a:ln>
              <a:effectLst/>
            </c:spPr>
            <c:extLst>
              <c:ext xmlns:c16="http://schemas.microsoft.com/office/drawing/2014/chart" uri="{C3380CC4-5D6E-409C-BE32-E72D297353CC}">
                <c16:uniqueId val="{0000006F-BDC9-4D97-883F-63FB06056B80}"/>
              </c:ext>
            </c:extLst>
          </c:dPt>
          <c:dPt>
            <c:idx val="56"/>
            <c:bubble3D val="0"/>
            <c:spPr>
              <a:solidFill>
                <a:schemeClr val="bg2"/>
              </a:solidFill>
              <a:ln w="3175">
                <a:solidFill>
                  <a:schemeClr val="lt1"/>
                </a:solidFill>
              </a:ln>
              <a:effectLst/>
            </c:spPr>
            <c:extLst>
              <c:ext xmlns:c16="http://schemas.microsoft.com/office/drawing/2014/chart" uri="{C3380CC4-5D6E-409C-BE32-E72D297353CC}">
                <c16:uniqueId val="{00000071-BDC9-4D97-883F-63FB06056B80}"/>
              </c:ext>
            </c:extLst>
          </c:dPt>
          <c:dPt>
            <c:idx val="57"/>
            <c:bubble3D val="0"/>
            <c:spPr>
              <a:solidFill>
                <a:schemeClr val="bg2"/>
              </a:solidFill>
              <a:ln w="3175">
                <a:solidFill>
                  <a:schemeClr val="lt1"/>
                </a:solidFill>
              </a:ln>
              <a:effectLst/>
            </c:spPr>
            <c:extLst>
              <c:ext xmlns:c16="http://schemas.microsoft.com/office/drawing/2014/chart" uri="{C3380CC4-5D6E-409C-BE32-E72D297353CC}">
                <c16:uniqueId val="{00000073-BDC9-4D97-883F-63FB06056B80}"/>
              </c:ext>
            </c:extLst>
          </c:dPt>
          <c:dPt>
            <c:idx val="58"/>
            <c:bubble3D val="0"/>
            <c:spPr>
              <a:solidFill>
                <a:schemeClr val="bg2"/>
              </a:solidFill>
              <a:ln w="3175">
                <a:solidFill>
                  <a:schemeClr val="lt1"/>
                </a:solidFill>
              </a:ln>
              <a:effectLst/>
            </c:spPr>
            <c:extLst>
              <c:ext xmlns:c16="http://schemas.microsoft.com/office/drawing/2014/chart" uri="{C3380CC4-5D6E-409C-BE32-E72D297353CC}">
                <c16:uniqueId val="{00000075-BDC9-4D97-883F-63FB06056B80}"/>
              </c:ext>
            </c:extLst>
          </c:dPt>
          <c:dPt>
            <c:idx val="59"/>
            <c:bubble3D val="0"/>
            <c:spPr>
              <a:solidFill>
                <a:schemeClr val="bg2"/>
              </a:solidFill>
              <a:ln w="3175">
                <a:solidFill>
                  <a:schemeClr val="lt1"/>
                </a:solidFill>
              </a:ln>
              <a:effectLst/>
            </c:spPr>
            <c:extLst>
              <c:ext xmlns:c16="http://schemas.microsoft.com/office/drawing/2014/chart" uri="{C3380CC4-5D6E-409C-BE32-E72D297353CC}">
                <c16:uniqueId val="{00000077-BDC9-4D97-883F-63FB06056B80}"/>
              </c:ext>
            </c:extLst>
          </c:dPt>
          <c:dPt>
            <c:idx val="60"/>
            <c:bubble3D val="0"/>
            <c:spPr>
              <a:solidFill>
                <a:schemeClr val="bg2"/>
              </a:solidFill>
              <a:ln w="3175">
                <a:solidFill>
                  <a:schemeClr val="lt1"/>
                </a:solidFill>
              </a:ln>
              <a:effectLst/>
            </c:spPr>
            <c:extLst>
              <c:ext xmlns:c16="http://schemas.microsoft.com/office/drawing/2014/chart" uri="{C3380CC4-5D6E-409C-BE32-E72D297353CC}">
                <c16:uniqueId val="{00000079-BDC9-4D97-883F-63FB06056B80}"/>
              </c:ext>
            </c:extLst>
          </c:dPt>
          <c:dPt>
            <c:idx val="61"/>
            <c:bubble3D val="0"/>
            <c:spPr>
              <a:solidFill>
                <a:schemeClr val="bg2"/>
              </a:solidFill>
              <a:ln w="3175">
                <a:solidFill>
                  <a:schemeClr val="lt1"/>
                </a:solidFill>
              </a:ln>
              <a:effectLst/>
            </c:spPr>
            <c:extLst>
              <c:ext xmlns:c16="http://schemas.microsoft.com/office/drawing/2014/chart" uri="{C3380CC4-5D6E-409C-BE32-E72D297353CC}">
                <c16:uniqueId val="{0000007B-BDC9-4D97-883F-63FB06056B80}"/>
              </c:ext>
            </c:extLst>
          </c:dPt>
          <c:dPt>
            <c:idx val="62"/>
            <c:bubble3D val="0"/>
            <c:spPr>
              <a:solidFill>
                <a:schemeClr val="bg2"/>
              </a:solidFill>
              <a:ln w="3175">
                <a:solidFill>
                  <a:schemeClr val="lt1"/>
                </a:solidFill>
              </a:ln>
              <a:effectLst/>
            </c:spPr>
            <c:extLst>
              <c:ext xmlns:c16="http://schemas.microsoft.com/office/drawing/2014/chart" uri="{C3380CC4-5D6E-409C-BE32-E72D297353CC}">
                <c16:uniqueId val="{0000007D-BDC9-4D97-883F-63FB06056B80}"/>
              </c:ext>
            </c:extLst>
          </c:dPt>
          <c:dPt>
            <c:idx val="63"/>
            <c:bubble3D val="0"/>
            <c:spPr>
              <a:solidFill>
                <a:schemeClr val="bg2"/>
              </a:solidFill>
              <a:ln w="3175">
                <a:solidFill>
                  <a:schemeClr val="lt1"/>
                </a:solidFill>
              </a:ln>
              <a:effectLst/>
            </c:spPr>
            <c:extLst>
              <c:ext xmlns:c16="http://schemas.microsoft.com/office/drawing/2014/chart" uri="{C3380CC4-5D6E-409C-BE32-E72D297353CC}">
                <c16:uniqueId val="{0000007F-BDC9-4D97-883F-63FB06056B80}"/>
              </c:ext>
            </c:extLst>
          </c:dPt>
          <c:dPt>
            <c:idx val="64"/>
            <c:bubble3D val="0"/>
            <c:spPr>
              <a:solidFill>
                <a:schemeClr val="bg2"/>
              </a:solidFill>
              <a:ln w="3175">
                <a:solidFill>
                  <a:schemeClr val="lt1"/>
                </a:solidFill>
              </a:ln>
              <a:effectLst/>
            </c:spPr>
            <c:extLst>
              <c:ext xmlns:c16="http://schemas.microsoft.com/office/drawing/2014/chart" uri="{C3380CC4-5D6E-409C-BE32-E72D297353CC}">
                <c16:uniqueId val="{00000081-BDC9-4D97-883F-63FB06056B80}"/>
              </c:ext>
            </c:extLst>
          </c:dPt>
          <c:dPt>
            <c:idx val="65"/>
            <c:bubble3D val="0"/>
            <c:spPr>
              <a:solidFill>
                <a:schemeClr val="bg2"/>
              </a:solidFill>
              <a:ln w="3175">
                <a:solidFill>
                  <a:schemeClr val="lt1"/>
                </a:solidFill>
              </a:ln>
              <a:effectLst/>
            </c:spPr>
            <c:extLst>
              <c:ext xmlns:c16="http://schemas.microsoft.com/office/drawing/2014/chart" uri="{C3380CC4-5D6E-409C-BE32-E72D297353CC}">
                <c16:uniqueId val="{00000083-BDC9-4D97-883F-63FB06056B80}"/>
              </c:ext>
            </c:extLst>
          </c:dPt>
          <c:dPt>
            <c:idx val="66"/>
            <c:bubble3D val="0"/>
            <c:spPr>
              <a:solidFill>
                <a:schemeClr val="bg2"/>
              </a:solidFill>
              <a:ln w="3175">
                <a:solidFill>
                  <a:schemeClr val="lt1"/>
                </a:solidFill>
              </a:ln>
              <a:effectLst/>
            </c:spPr>
            <c:extLst>
              <c:ext xmlns:c16="http://schemas.microsoft.com/office/drawing/2014/chart" uri="{C3380CC4-5D6E-409C-BE32-E72D297353CC}">
                <c16:uniqueId val="{00000085-BDC9-4D97-883F-63FB06056B80}"/>
              </c:ext>
            </c:extLst>
          </c:dPt>
          <c:dPt>
            <c:idx val="67"/>
            <c:bubble3D val="0"/>
            <c:spPr>
              <a:solidFill>
                <a:schemeClr val="bg2"/>
              </a:solidFill>
              <a:ln w="3175">
                <a:solidFill>
                  <a:schemeClr val="lt1"/>
                </a:solidFill>
              </a:ln>
              <a:effectLst/>
            </c:spPr>
            <c:extLst>
              <c:ext xmlns:c16="http://schemas.microsoft.com/office/drawing/2014/chart" uri="{C3380CC4-5D6E-409C-BE32-E72D297353CC}">
                <c16:uniqueId val="{00000087-BDC9-4D97-883F-63FB06056B80}"/>
              </c:ext>
            </c:extLst>
          </c:dPt>
          <c:dPt>
            <c:idx val="68"/>
            <c:bubble3D val="0"/>
            <c:spPr>
              <a:solidFill>
                <a:schemeClr val="bg2"/>
              </a:solidFill>
              <a:ln w="3175">
                <a:solidFill>
                  <a:schemeClr val="lt1"/>
                </a:solidFill>
              </a:ln>
              <a:effectLst/>
            </c:spPr>
            <c:extLst>
              <c:ext xmlns:c16="http://schemas.microsoft.com/office/drawing/2014/chart" uri="{C3380CC4-5D6E-409C-BE32-E72D297353CC}">
                <c16:uniqueId val="{00000089-BDC9-4D97-883F-63FB06056B80}"/>
              </c:ext>
            </c:extLst>
          </c:dPt>
          <c:dPt>
            <c:idx val="69"/>
            <c:bubble3D val="0"/>
            <c:spPr>
              <a:solidFill>
                <a:schemeClr val="bg2"/>
              </a:solidFill>
              <a:ln w="3175">
                <a:solidFill>
                  <a:schemeClr val="lt1"/>
                </a:solidFill>
              </a:ln>
              <a:effectLst/>
            </c:spPr>
            <c:extLst>
              <c:ext xmlns:c16="http://schemas.microsoft.com/office/drawing/2014/chart" uri="{C3380CC4-5D6E-409C-BE32-E72D297353CC}">
                <c16:uniqueId val="{0000008B-BDC9-4D97-883F-63FB06056B80}"/>
              </c:ext>
            </c:extLst>
          </c:dPt>
          <c:dPt>
            <c:idx val="70"/>
            <c:bubble3D val="0"/>
            <c:spPr>
              <a:solidFill>
                <a:schemeClr val="bg2"/>
              </a:solidFill>
              <a:ln w="3175">
                <a:solidFill>
                  <a:schemeClr val="lt1"/>
                </a:solidFill>
              </a:ln>
              <a:effectLst/>
            </c:spPr>
            <c:extLst>
              <c:ext xmlns:c16="http://schemas.microsoft.com/office/drawing/2014/chart" uri="{C3380CC4-5D6E-409C-BE32-E72D297353CC}">
                <c16:uniqueId val="{0000008D-BDC9-4D97-883F-63FB06056B80}"/>
              </c:ext>
            </c:extLst>
          </c:dPt>
          <c:dPt>
            <c:idx val="71"/>
            <c:bubble3D val="0"/>
            <c:spPr>
              <a:solidFill>
                <a:schemeClr val="bg2"/>
              </a:solidFill>
              <a:ln w="3175">
                <a:solidFill>
                  <a:schemeClr val="lt1"/>
                </a:solidFill>
              </a:ln>
              <a:effectLst/>
            </c:spPr>
            <c:extLst>
              <c:ext xmlns:c16="http://schemas.microsoft.com/office/drawing/2014/chart" uri="{C3380CC4-5D6E-409C-BE32-E72D297353CC}">
                <c16:uniqueId val="{0000008F-BDC9-4D97-883F-63FB06056B80}"/>
              </c:ext>
            </c:extLst>
          </c:dPt>
          <c:dPt>
            <c:idx val="72"/>
            <c:bubble3D val="0"/>
            <c:spPr>
              <a:solidFill>
                <a:schemeClr val="bg2"/>
              </a:solidFill>
              <a:ln w="3175">
                <a:solidFill>
                  <a:schemeClr val="lt1"/>
                </a:solidFill>
              </a:ln>
              <a:effectLst/>
            </c:spPr>
            <c:extLst>
              <c:ext xmlns:c16="http://schemas.microsoft.com/office/drawing/2014/chart" uri="{C3380CC4-5D6E-409C-BE32-E72D297353CC}">
                <c16:uniqueId val="{00000091-BDC9-4D97-883F-63FB06056B80}"/>
              </c:ext>
            </c:extLst>
          </c:dPt>
          <c:dPt>
            <c:idx val="73"/>
            <c:bubble3D val="0"/>
            <c:spPr>
              <a:solidFill>
                <a:schemeClr val="bg2"/>
              </a:solidFill>
              <a:ln w="3175">
                <a:solidFill>
                  <a:schemeClr val="lt1"/>
                </a:solidFill>
              </a:ln>
              <a:effectLst/>
            </c:spPr>
            <c:extLst>
              <c:ext xmlns:c16="http://schemas.microsoft.com/office/drawing/2014/chart" uri="{C3380CC4-5D6E-409C-BE32-E72D297353CC}">
                <c16:uniqueId val="{00000093-BDC9-4D97-883F-63FB06056B80}"/>
              </c:ext>
            </c:extLst>
          </c:dPt>
          <c:dPt>
            <c:idx val="74"/>
            <c:bubble3D val="0"/>
            <c:spPr>
              <a:solidFill>
                <a:schemeClr val="bg2"/>
              </a:solidFill>
              <a:ln w="3175">
                <a:solidFill>
                  <a:schemeClr val="lt1"/>
                </a:solidFill>
              </a:ln>
              <a:effectLst/>
            </c:spPr>
            <c:extLst>
              <c:ext xmlns:c16="http://schemas.microsoft.com/office/drawing/2014/chart" uri="{C3380CC4-5D6E-409C-BE32-E72D297353CC}">
                <c16:uniqueId val="{00000095-BDC9-4D97-883F-63FB06056B80}"/>
              </c:ext>
            </c:extLst>
          </c:dPt>
          <c:dPt>
            <c:idx val="75"/>
            <c:bubble3D val="0"/>
            <c:spPr>
              <a:solidFill>
                <a:schemeClr val="bg2"/>
              </a:solidFill>
              <a:ln w="3175">
                <a:solidFill>
                  <a:schemeClr val="lt1"/>
                </a:solidFill>
              </a:ln>
              <a:effectLst/>
            </c:spPr>
            <c:extLst>
              <c:ext xmlns:c16="http://schemas.microsoft.com/office/drawing/2014/chart" uri="{C3380CC4-5D6E-409C-BE32-E72D297353CC}">
                <c16:uniqueId val="{00000097-BDC9-4D97-883F-63FB06056B80}"/>
              </c:ext>
            </c:extLst>
          </c:dPt>
          <c:dPt>
            <c:idx val="76"/>
            <c:bubble3D val="0"/>
            <c:spPr>
              <a:solidFill>
                <a:schemeClr val="bg2"/>
              </a:solidFill>
              <a:ln w="3175">
                <a:solidFill>
                  <a:schemeClr val="lt1"/>
                </a:solidFill>
              </a:ln>
              <a:effectLst/>
            </c:spPr>
            <c:extLst>
              <c:ext xmlns:c16="http://schemas.microsoft.com/office/drawing/2014/chart" uri="{C3380CC4-5D6E-409C-BE32-E72D297353CC}">
                <c16:uniqueId val="{00000099-BDC9-4D97-883F-63FB06056B80}"/>
              </c:ext>
            </c:extLst>
          </c:dPt>
          <c:dPt>
            <c:idx val="77"/>
            <c:bubble3D val="0"/>
            <c:spPr>
              <a:solidFill>
                <a:schemeClr val="bg2"/>
              </a:solidFill>
              <a:ln w="3175">
                <a:solidFill>
                  <a:schemeClr val="lt1"/>
                </a:solidFill>
              </a:ln>
              <a:effectLst/>
            </c:spPr>
            <c:extLst>
              <c:ext xmlns:c16="http://schemas.microsoft.com/office/drawing/2014/chart" uri="{C3380CC4-5D6E-409C-BE32-E72D297353CC}">
                <c16:uniqueId val="{0000009B-BDC9-4D97-883F-63FB06056B80}"/>
              </c:ext>
            </c:extLst>
          </c:dPt>
          <c:dPt>
            <c:idx val="78"/>
            <c:bubble3D val="0"/>
            <c:spPr>
              <a:solidFill>
                <a:schemeClr val="bg2"/>
              </a:solidFill>
              <a:ln w="3175">
                <a:solidFill>
                  <a:schemeClr val="lt1"/>
                </a:solidFill>
              </a:ln>
              <a:effectLst/>
            </c:spPr>
            <c:extLst>
              <c:ext xmlns:c16="http://schemas.microsoft.com/office/drawing/2014/chart" uri="{C3380CC4-5D6E-409C-BE32-E72D297353CC}">
                <c16:uniqueId val="{0000009D-BDC9-4D97-883F-63FB06056B80}"/>
              </c:ext>
            </c:extLst>
          </c:dPt>
          <c:dPt>
            <c:idx val="79"/>
            <c:bubble3D val="0"/>
            <c:spPr>
              <a:solidFill>
                <a:schemeClr val="bg2"/>
              </a:solidFill>
              <a:ln w="3175">
                <a:solidFill>
                  <a:schemeClr val="lt1"/>
                </a:solidFill>
              </a:ln>
              <a:effectLst/>
            </c:spPr>
            <c:extLst>
              <c:ext xmlns:c16="http://schemas.microsoft.com/office/drawing/2014/chart" uri="{C3380CC4-5D6E-409C-BE32-E72D297353CC}">
                <c16:uniqueId val="{0000009F-BDC9-4D97-883F-63FB06056B80}"/>
              </c:ext>
            </c:extLst>
          </c:dPt>
          <c:dPt>
            <c:idx val="80"/>
            <c:bubble3D val="0"/>
            <c:spPr>
              <a:solidFill>
                <a:schemeClr val="bg2"/>
              </a:solidFill>
              <a:ln w="3175">
                <a:solidFill>
                  <a:schemeClr val="lt1"/>
                </a:solidFill>
              </a:ln>
              <a:effectLst/>
            </c:spPr>
            <c:extLst>
              <c:ext xmlns:c16="http://schemas.microsoft.com/office/drawing/2014/chart" uri="{C3380CC4-5D6E-409C-BE32-E72D297353CC}">
                <c16:uniqueId val="{000000A1-BDC9-4D97-883F-63FB06056B80}"/>
              </c:ext>
            </c:extLst>
          </c:dPt>
          <c:dPt>
            <c:idx val="81"/>
            <c:bubble3D val="0"/>
            <c:spPr>
              <a:solidFill>
                <a:schemeClr val="bg2"/>
              </a:solidFill>
              <a:ln w="3175">
                <a:solidFill>
                  <a:schemeClr val="lt1"/>
                </a:solidFill>
              </a:ln>
              <a:effectLst/>
            </c:spPr>
            <c:extLst>
              <c:ext xmlns:c16="http://schemas.microsoft.com/office/drawing/2014/chart" uri="{C3380CC4-5D6E-409C-BE32-E72D297353CC}">
                <c16:uniqueId val="{000000A3-BDC9-4D97-883F-63FB06056B80}"/>
              </c:ext>
            </c:extLst>
          </c:dPt>
          <c:dPt>
            <c:idx val="82"/>
            <c:bubble3D val="0"/>
            <c:spPr>
              <a:solidFill>
                <a:schemeClr val="bg2"/>
              </a:solidFill>
              <a:ln w="3175">
                <a:solidFill>
                  <a:schemeClr val="lt1"/>
                </a:solidFill>
              </a:ln>
              <a:effectLst/>
            </c:spPr>
            <c:extLst>
              <c:ext xmlns:c16="http://schemas.microsoft.com/office/drawing/2014/chart" uri="{C3380CC4-5D6E-409C-BE32-E72D297353CC}">
                <c16:uniqueId val="{000000A5-BDC9-4D97-883F-63FB06056B80}"/>
              </c:ext>
            </c:extLst>
          </c:dPt>
          <c:dPt>
            <c:idx val="83"/>
            <c:bubble3D val="0"/>
            <c:spPr>
              <a:solidFill>
                <a:schemeClr val="bg2"/>
              </a:solidFill>
              <a:ln w="3175">
                <a:solidFill>
                  <a:schemeClr val="lt1"/>
                </a:solidFill>
              </a:ln>
              <a:effectLst/>
            </c:spPr>
            <c:extLst>
              <c:ext xmlns:c16="http://schemas.microsoft.com/office/drawing/2014/chart" uri="{C3380CC4-5D6E-409C-BE32-E72D297353CC}">
                <c16:uniqueId val="{000000A7-BDC9-4D97-883F-63FB06056B80}"/>
              </c:ext>
            </c:extLst>
          </c:dPt>
          <c:dPt>
            <c:idx val="84"/>
            <c:bubble3D val="0"/>
            <c:spPr>
              <a:solidFill>
                <a:schemeClr val="bg2"/>
              </a:solidFill>
              <a:ln w="3175">
                <a:solidFill>
                  <a:schemeClr val="lt1"/>
                </a:solidFill>
              </a:ln>
              <a:effectLst/>
            </c:spPr>
            <c:extLst>
              <c:ext xmlns:c16="http://schemas.microsoft.com/office/drawing/2014/chart" uri="{C3380CC4-5D6E-409C-BE32-E72D297353CC}">
                <c16:uniqueId val="{000000A9-BDC9-4D97-883F-63FB06056B80}"/>
              </c:ext>
            </c:extLst>
          </c:dPt>
          <c:dPt>
            <c:idx val="85"/>
            <c:bubble3D val="0"/>
            <c:spPr>
              <a:solidFill>
                <a:schemeClr val="bg2"/>
              </a:solidFill>
              <a:ln w="3175">
                <a:solidFill>
                  <a:schemeClr val="lt1"/>
                </a:solidFill>
              </a:ln>
              <a:effectLst/>
            </c:spPr>
            <c:extLst>
              <c:ext xmlns:c16="http://schemas.microsoft.com/office/drawing/2014/chart" uri="{C3380CC4-5D6E-409C-BE32-E72D297353CC}">
                <c16:uniqueId val="{000000AB-BDC9-4D97-883F-63FB06056B80}"/>
              </c:ext>
            </c:extLst>
          </c:dPt>
          <c:dPt>
            <c:idx val="86"/>
            <c:bubble3D val="0"/>
            <c:spPr>
              <a:solidFill>
                <a:schemeClr val="bg2"/>
              </a:solidFill>
              <a:ln w="3175">
                <a:solidFill>
                  <a:schemeClr val="lt1"/>
                </a:solidFill>
              </a:ln>
              <a:effectLst/>
            </c:spPr>
            <c:extLst>
              <c:ext xmlns:c16="http://schemas.microsoft.com/office/drawing/2014/chart" uri="{C3380CC4-5D6E-409C-BE32-E72D297353CC}">
                <c16:uniqueId val="{000000AD-BDC9-4D97-883F-63FB06056B80}"/>
              </c:ext>
            </c:extLst>
          </c:dPt>
          <c:dPt>
            <c:idx val="87"/>
            <c:bubble3D val="0"/>
            <c:spPr>
              <a:solidFill>
                <a:schemeClr val="bg2"/>
              </a:solidFill>
              <a:ln w="3175">
                <a:solidFill>
                  <a:schemeClr val="lt1"/>
                </a:solidFill>
              </a:ln>
              <a:effectLst/>
            </c:spPr>
            <c:extLst>
              <c:ext xmlns:c16="http://schemas.microsoft.com/office/drawing/2014/chart" uri="{C3380CC4-5D6E-409C-BE32-E72D297353CC}">
                <c16:uniqueId val="{000000AF-BDC9-4D97-883F-63FB06056B80}"/>
              </c:ext>
            </c:extLst>
          </c:dPt>
          <c:dPt>
            <c:idx val="88"/>
            <c:bubble3D val="0"/>
            <c:spPr>
              <a:solidFill>
                <a:schemeClr val="bg2"/>
              </a:solidFill>
              <a:ln w="3175">
                <a:solidFill>
                  <a:schemeClr val="lt1"/>
                </a:solidFill>
              </a:ln>
              <a:effectLst/>
            </c:spPr>
            <c:extLst>
              <c:ext xmlns:c16="http://schemas.microsoft.com/office/drawing/2014/chart" uri="{C3380CC4-5D6E-409C-BE32-E72D297353CC}">
                <c16:uniqueId val="{000000B1-BDC9-4D97-883F-63FB06056B80}"/>
              </c:ext>
            </c:extLst>
          </c:dPt>
          <c:dPt>
            <c:idx val="89"/>
            <c:bubble3D val="0"/>
            <c:spPr>
              <a:solidFill>
                <a:schemeClr val="bg2"/>
              </a:solidFill>
              <a:ln w="3175">
                <a:solidFill>
                  <a:schemeClr val="lt1"/>
                </a:solidFill>
              </a:ln>
              <a:effectLst/>
            </c:spPr>
            <c:extLst>
              <c:ext xmlns:c16="http://schemas.microsoft.com/office/drawing/2014/chart" uri="{C3380CC4-5D6E-409C-BE32-E72D297353CC}">
                <c16:uniqueId val="{000000B3-BDC9-4D97-883F-63FB06056B80}"/>
              </c:ext>
            </c:extLst>
          </c:dPt>
          <c:dPt>
            <c:idx val="90"/>
            <c:bubble3D val="0"/>
            <c:spPr>
              <a:solidFill>
                <a:schemeClr val="bg2"/>
              </a:solidFill>
              <a:ln w="3175">
                <a:solidFill>
                  <a:schemeClr val="lt1"/>
                </a:solidFill>
              </a:ln>
              <a:effectLst/>
            </c:spPr>
            <c:extLst>
              <c:ext xmlns:c16="http://schemas.microsoft.com/office/drawing/2014/chart" uri="{C3380CC4-5D6E-409C-BE32-E72D297353CC}">
                <c16:uniqueId val="{000000B5-BDC9-4D97-883F-63FB06056B80}"/>
              </c:ext>
            </c:extLst>
          </c:dPt>
          <c:dPt>
            <c:idx val="91"/>
            <c:bubble3D val="0"/>
            <c:spPr>
              <a:solidFill>
                <a:schemeClr val="bg2"/>
              </a:solidFill>
              <a:ln w="3175">
                <a:solidFill>
                  <a:schemeClr val="lt1"/>
                </a:solidFill>
              </a:ln>
              <a:effectLst/>
            </c:spPr>
            <c:extLst>
              <c:ext xmlns:c16="http://schemas.microsoft.com/office/drawing/2014/chart" uri="{C3380CC4-5D6E-409C-BE32-E72D297353CC}">
                <c16:uniqueId val="{000000B7-BDC9-4D97-883F-63FB06056B80}"/>
              </c:ext>
            </c:extLst>
          </c:dPt>
          <c:dPt>
            <c:idx val="92"/>
            <c:bubble3D val="0"/>
            <c:spPr>
              <a:solidFill>
                <a:schemeClr val="bg2"/>
              </a:solidFill>
              <a:ln w="3175">
                <a:solidFill>
                  <a:schemeClr val="lt1"/>
                </a:solidFill>
              </a:ln>
              <a:effectLst/>
            </c:spPr>
            <c:extLst>
              <c:ext xmlns:c16="http://schemas.microsoft.com/office/drawing/2014/chart" uri="{C3380CC4-5D6E-409C-BE32-E72D297353CC}">
                <c16:uniqueId val="{000000B9-BDC9-4D97-883F-63FB06056B80}"/>
              </c:ext>
            </c:extLst>
          </c:dPt>
          <c:dPt>
            <c:idx val="93"/>
            <c:bubble3D val="0"/>
            <c:spPr>
              <a:solidFill>
                <a:schemeClr val="bg2"/>
              </a:solidFill>
              <a:ln w="3175">
                <a:solidFill>
                  <a:schemeClr val="lt1"/>
                </a:solidFill>
              </a:ln>
              <a:effectLst/>
            </c:spPr>
            <c:extLst>
              <c:ext xmlns:c16="http://schemas.microsoft.com/office/drawing/2014/chart" uri="{C3380CC4-5D6E-409C-BE32-E72D297353CC}">
                <c16:uniqueId val="{000000BB-BDC9-4D97-883F-63FB06056B80}"/>
              </c:ext>
            </c:extLst>
          </c:dPt>
          <c:dPt>
            <c:idx val="94"/>
            <c:bubble3D val="0"/>
            <c:spPr>
              <a:solidFill>
                <a:schemeClr val="bg2"/>
              </a:solidFill>
              <a:ln w="3175">
                <a:solidFill>
                  <a:schemeClr val="lt1"/>
                </a:solidFill>
              </a:ln>
              <a:effectLst/>
            </c:spPr>
            <c:extLst>
              <c:ext xmlns:c16="http://schemas.microsoft.com/office/drawing/2014/chart" uri="{C3380CC4-5D6E-409C-BE32-E72D297353CC}">
                <c16:uniqueId val="{000000BD-BDC9-4D97-883F-63FB06056B80}"/>
              </c:ext>
            </c:extLst>
          </c:dPt>
          <c:dPt>
            <c:idx val="95"/>
            <c:bubble3D val="0"/>
            <c:spPr>
              <a:solidFill>
                <a:schemeClr val="bg2"/>
              </a:solidFill>
              <a:ln w="3175">
                <a:solidFill>
                  <a:schemeClr val="lt1"/>
                </a:solidFill>
              </a:ln>
              <a:effectLst/>
            </c:spPr>
            <c:extLst>
              <c:ext xmlns:c16="http://schemas.microsoft.com/office/drawing/2014/chart" uri="{C3380CC4-5D6E-409C-BE32-E72D297353CC}">
                <c16:uniqueId val="{000000BF-BDC9-4D97-883F-63FB06056B80}"/>
              </c:ext>
            </c:extLst>
          </c:dPt>
          <c:dPt>
            <c:idx val="96"/>
            <c:bubble3D val="0"/>
            <c:spPr>
              <a:solidFill>
                <a:schemeClr val="bg2"/>
              </a:solidFill>
              <a:ln w="3175">
                <a:solidFill>
                  <a:schemeClr val="lt1"/>
                </a:solidFill>
              </a:ln>
              <a:effectLst/>
            </c:spPr>
            <c:extLst>
              <c:ext xmlns:c16="http://schemas.microsoft.com/office/drawing/2014/chart" uri="{C3380CC4-5D6E-409C-BE32-E72D297353CC}">
                <c16:uniqueId val="{000000C1-BDC9-4D97-883F-63FB06056B80}"/>
              </c:ext>
            </c:extLst>
          </c:dPt>
          <c:dPt>
            <c:idx val="97"/>
            <c:bubble3D val="0"/>
            <c:spPr>
              <a:solidFill>
                <a:schemeClr val="bg2"/>
              </a:solidFill>
              <a:ln w="3175">
                <a:solidFill>
                  <a:schemeClr val="lt1"/>
                </a:solidFill>
              </a:ln>
              <a:effectLst/>
            </c:spPr>
            <c:extLst>
              <c:ext xmlns:c16="http://schemas.microsoft.com/office/drawing/2014/chart" uri="{C3380CC4-5D6E-409C-BE32-E72D297353CC}">
                <c16:uniqueId val="{000000C3-BDC9-4D97-883F-63FB06056B80}"/>
              </c:ext>
            </c:extLst>
          </c:dPt>
          <c:dPt>
            <c:idx val="98"/>
            <c:bubble3D val="0"/>
            <c:spPr>
              <a:solidFill>
                <a:schemeClr val="bg2"/>
              </a:solidFill>
              <a:ln w="3175">
                <a:solidFill>
                  <a:schemeClr val="lt1"/>
                </a:solidFill>
              </a:ln>
              <a:effectLst/>
            </c:spPr>
            <c:extLst>
              <c:ext xmlns:c16="http://schemas.microsoft.com/office/drawing/2014/chart" uri="{C3380CC4-5D6E-409C-BE32-E72D297353CC}">
                <c16:uniqueId val="{000000C5-BDC9-4D97-883F-63FB06056B80}"/>
              </c:ext>
            </c:extLst>
          </c:dPt>
          <c:dPt>
            <c:idx val="99"/>
            <c:bubble3D val="0"/>
            <c:spPr>
              <a:solidFill>
                <a:schemeClr val="bg2"/>
              </a:solidFill>
              <a:ln w="3175">
                <a:solidFill>
                  <a:schemeClr val="lt1"/>
                </a:solidFill>
              </a:ln>
              <a:effectLst/>
            </c:spPr>
            <c:extLst>
              <c:ext xmlns:c16="http://schemas.microsoft.com/office/drawing/2014/chart" uri="{C3380CC4-5D6E-409C-BE32-E72D297353CC}">
                <c16:uniqueId val="{000000C7-BDC9-4D97-883F-63FB06056B80}"/>
              </c:ext>
            </c:extLst>
          </c:dPt>
          <c:dPt>
            <c:idx val="100"/>
            <c:bubble3D val="0"/>
            <c:spPr>
              <a:noFill/>
              <a:ln w="3175">
                <a:noFill/>
              </a:ln>
              <a:effectLst/>
            </c:spPr>
            <c:extLst>
              <c:ext xmlns:c16="http://schemas.microsoft.com/office/drawing/2014/chart" uri="{C3380CC4-5D6E-409C-BE32-E72D297353CC}">
                <c16:uniqueId val="{000000C9-BDC9-4D97-883F-63FB06056B80}"/>
              </c:ext>
            </c:extLst>
          </c:dPt>
          <c:val>
            <c:numRef>
              <c:f>Gauge!$N$2:$N$102</c:f>
              <c:numCache>
                <c:formatCode>General</c:formatCode>
                <c:ptCount val="1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100</c:v>
                </c:pt>
              </c:numCache>
            </c:numRef>
          </c:val>
          <c:extLst>
            <c:ext xmlns:c16="http://schemas.microsoft.com/office/drawing/2014/chart" uri="{C3380CC4-5D6E-409C-BE32-E72D297353CC}">
              <c16:uniqueId val="{000000CA-BDC9-4D97-883F-63FB06056B80}"/>
            </c:ext>
          </c:extLst>
        </c:ser>
        <c:dLbls>
          <c:showLegendKey val="0"/>
          <c:showVal val="0"/>
          <c:showCatName val="0"/>
          <c:showSerName val="0"/>
          <c:showPercent val="0"/>
          <c:showBubbleSize val="0"/>
          <c:showLeaderLines val="1"/>
        </c:dLbls>
        <c:firstSliceAng val="270"/>
        <c:holeSize val="6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4DBF35"/>
            </a:solidFill>
            <a:ln w="3175"/>
          </c:spPr>
          <c:dPt>
            <c:idx val="0"/>
            <c:bubble3D val="0"/>
            <c:spPr>
              <a:solidFill>
                <a:srgbClr val="4DBF35"/>
              </a:solidFill>
              <a:ln w="3175">
                <a:solidFill>
                  <a:schemeClr val="lt1"/>
                </a:solidFill>
              </a:ln>
              <a:effectLst/>
            </c:spPr>
            <c:extLst>
              <c:ext xmlns:c16="http://schemas.microsoft.com/office/drawing/2014/chart" uri="{C3380CC4-5D6E-409C-BE32-E72D297353CC}">
                <c16:uniqueId val="{00000001-ACAF-4732-AFB0-6E6BFDFBAF4D}"/>
              </c:ext>
            </c:extLst>
          </c:dPt>
          <c:dPt>
            <c:idx val="1"/>
            <c:bubble3D val="0"/>
            <c:spPr>
              <a:solidFill>
                <a:srgbClr val="4DBF35"/>
              </a:solidFill>
              <a:ln w="3175">
                <a:solidFill>
                  <a:schemeClr val="lt1"/>
                </a:solidFill>
              </a:ln>
              <a:effectLst/>
            </c:spPr>
            <c:extLst>
              <c:ext xmlns:c16="http://schemas.microsoft.com/office/drawing/2014/chart" uri="{C3380CC4-5D6E-409C-BE32-E72D297353CC}">
                <c16:uniqueId val="{00000003-ACAF-4732-AFB0-6E6BFDFBAF4D}"/>
              </c:ext>
            </c:extLst>
          </c:dPt>
          <c:dPt>
            <c:idx val="2"/>
            <c:bubble3D val="0"/>
            <c:spPr>
              <a:solidFill>
                <a:srgbClr val="4DBF35"/>
              </a:solidFill>
              <a:ln w="3175">
                <a:solidFill>
                  <a:schemeClr val="lt1"/>
                </a:solidFill>
              </a:ln>
              <a:effectLst/>
            </c:spPr>
            <c:extLst>
              <c:ext xmlns:c16="http://schemas.microsoft.com/office/drawing/2014/chart" uri="{C3380CC4-5D6E-409C-BE32-E72D297353CC}">
                <c16:uniqueId val="{00000005-ACAF-4732-AFB0-6E6BFDFBAF4D}"/>
              </c:ext>
            </c:extLst>
          </c:dPt>
          <c:dPt>
            <c:idx val="3"/>
            <c:bubble3D val="0"/>
            <c:spPr>
              <a:solidFill>
                <a:srgbClr val="4DBF35"/>
              </a:solidFill>
              <a:ln w="3175">
                <a:solidFill>
                  <a:schemeClr val="lt1"/>
                </a:solidFill>
              </a:ln>
              <a:effectLst/>
            </c:spPr>
            <c:extLst>
              <c:ext xmlns:c16="http://schemas.microsoft.com/office/drawing/2014/chart" uri="{C3380CC4-5D6E-409C-BE32-E72D297353CC}">
                <c16:uniqueId val="{00000007-ACAF-4732-AFB0-6E6BFDFBAF4D}"/>
              </c:ext>
            </c:extLst>
          </c:dPt>
          <c:dPt>
            <c:idx val="4"/>
            <c:bubble3D val="0"/>
            <c:spPr>
              <a:solidFill>
                <a:srgbClr val="4DBF35"/>
              </a:solidFill>
              <a:ln w="3175">
                <a:solidFill>
                  <a:schemeClr val="lt1"/>
                </a:solidFill>
              </a:ln>
              <a:effectLst/>
            </c:spPr>
            <c:extLst>
              <c:ext xmlns:c16="http://schemas.microsoft.com/office/drawing/2014/chart" uri="{C3380CC4-5D6E-409C-BE32-E72D297353CC}">
                <c16:uniqueId val="{00000009-ACAF-4732-AFB0-6E6BFDFBAF4D}"/>
              </c:ext>
            </c:extLst>
          </c:dPt>
          <c:dPt>
            <c:idx val="5"/>
            <c:bubble3D val="0"/>
            <c:spPr>
              <a:solidFill>
                <a:srgbClr val="4DBF35"/>
              </a:solidFill>
              <a:ln w="3175">
                <a:solidFill>
                  <a:schemeClr val="lt1"/>
                </a:solidFill>
              </a:ln>
              <a:effectLst/>
            </c:spPr>
            <c:extLst>
              <c:ext xmlns:c16="http://schemas.microsoft.com/office/drawing/2014/chart" uri="{C3380CC4-5D6E-409C-BE32-E72D297353CC}">
                <c16:uniqueId val="{0000000B-ACAF-4732-AFB0-6E6BFDFBAF4D}"/>
              </c:ext>
            </c:extLst>
          </c:dPt>
          <c:dPt>
            <c:idx val="6"/>
            <c:bubble3D val="0"/>
            <c:spPr>
              <a:solidFill>
                <a:srgbClr val="4DBF35"/>
              </a:solidFill>
              <a:ln w="3175">
                <a:solidFill>
                  <a:schemeClr val="lt1"/>
                </a:solidFill>
              </a:ln>
              <a:effectLst/>
            </c:spPr>
            <c:extLst>
              <c:ext xmlns:c16="http://schemas.microsoft.com/office/drawing/2014/chart" uri="{C3380CC4-5D6E-409C-BE32-E72D297353CC}">
                <c16:uniqueId val="{0000000D-ACAF-4732-AFB0-6E6BFDFBAF4D}"/>
              </c:ext>
            </c:extLst>
          </c:dPt>
          <c:dPt>
            <c:idx val="7"/>
            <c:bubble3D val="0"/>
            <c:spPr>
              <a:solidFill>
                <a:srgbClr val="4DBF35"/>
              </a:solidFill>
              <a:ln w="3175">
                <a:solidFill>
                  <a:schemeClr val="lt1"/>
                </a:solidFill>
              </a:ln>
              <a:effectLst/>
            </c:spPr>
            <c:extLst>
              <c:ext xmlns:c16="http://schemas.microsoft.com/office/drawing/2014/chart" uri="{C3380CC4-5D6E-409C-BE32-E72D297353CC}">
                <c16:uniqueId val="{0000000F-ACAF-4732-AFB0-6E6BFDFBAF4D}"/>
              </c:ext>
            </c:extLst>
          </c:dPt>
          <c:dPt>
            <c:idx val="8"/>
            <c:bubble3D val="0"/>
            <c:spPr>
              <a:solidFill>
                <a:srgbClr val="4DBF35"/>
              </a:solidFill>
              <a:ln w="3175">
                <a:solidFill>
                  <a:schemeClr val="lt1"/>
                </a:solidFill>
              </a:ln>
              <a:effectLst/>
            </c:spPr>
            <c:extLst>
              <c:ext xmlns:c16="http://schemas.microsoft.com/office/drawing/2014/chart" uri="{C3380CC4-5D6E-409C-BE32-E72D297353CC}">
                <c16:uniqueId val="{00000011-ACAF-4732-AFB0-6E6BFDFBAF4D}"/>
              </c:ext>
            </c:extLst>
          </c:dPt>
          <c:dPt>
            <c:idx val="9"/>
            <c:bubble3D val="0"/>
            <c:spPr>
              <a:solidFill>
                <a:srgbClr val="4DBF35"/>
              </a:solidFill>
              <a:ln w="3175">
                <a:solidFill>
                  <a:schemeClr val="lt1"/>
                </a:solidFill>
              </a:ln>
              <a:effectLst/>
            </c:spPr>
            <c:extLst>
              <c:ext xmlns:c16="http://schemas.microsoft.com/office/drawing/2014/chart" uri="{C3380CC4-5D6E-409C-BE32-E72D297353CC}">
                <c16:uniqueId val="{00000013-ACAF-4732-AFB0-6E6BFDFBAF4D}"/>
              </c:ext>
            </c:extLst>
          </c:dPt>
          <c:dPt>
            <c:idx val="10"/>
            <c:bubble3D val="0"/>
            <c:spPr>
              <a:solidFill>
                <a:srgbClr val="4DBF35"/>
              </a:solidFill>
              <a:ln w="3175">
                <a:solidFill>
                  <a:schemeClr val="lt1"/>
                </a:solidFill>
              </a:ln>
              <a:effectLst/>
            </c:spPr>
            <c:extLst>
              <c:ext xmlns:c16="http://schemas.microsoft.com/office/drawing/2014/chart" uri="{C3380CC4-5D6E-409C-BE32-E72D297353CC}">
                <c16:uniqueId val="{00000015-ACAF-4732-AFB0-6E6BFDFBAF4D}"/>
              </c:ext>
            </c:extLst>
          </c:dPt>
          <c:dPt>
            <c:idx val="11"/>
            <c:bubble3D val="0"/>
            <c:spPr>
              <a:solidFill>
                <a:srgbClr val="4DBF35"/>
              </a:solidFill>
              <a:ln w="3175">
                <a:solidFill>
                  <a:schemeClr val="lt1"/>
                </a:solidFill>
              </a:ln>
              <a:effectLst/>
            </c:spPr>
            <c:extLst>
              <c:ext xmlns:c16="http://schemas.microsoft.com/office/drawing/2014/chart" uri="{C3380CC4-5D6E-409C-BE32-E72D297353CC}">
                <c16:uniqueId val="{00000017-ACAF-4732-AFB0-6E6BFDFBAF4D}"/>
              </c:ext>
            </c:extLst>
          </c:dPt>
          <c:dPt>
            <c:idx val="12"/>
            <c:bubble3D val="0"/>
            <c:spPr>
              <a:solidFill>
                <a:srgbClr val="4DBF35"/>
              </a:solidFill>
              <a:ln w="3175">
                <a:solidFill>
                  <a:schemeClr val="lt1"/>
                </a:solidFill>
              </a:ln>
              <a:effectLst/>
            </c:spPr>
            <c:extLst>
              <c:ext xmlns:c16="http://schemas.microsoft.com/office/drawing/2014/chart" uri="{C3380CC4-5D6E-409C-BE32-E72D297353CC}">
                <c16:uniqueId val="{00000019-ACAF-4732-AFB0-6E6BFDFBAF4D}"/>
              </c:ext>
            </c:extLst>
          </c:dPt>
          <c:dPt>
            <c:idx val="13"/>
            <c:bubble3D val="0"/>
            <c:spPr>
              <a:solidFill>
                <a:srgbClr val="4DBF35"/>
              </a:solidFill>
              <a:ln w="3175">
                <a:solidFill>
                  <a:schemeClr val="lt1"/>
                </a:solidFill>
              </a:ln>
              <a:effectLst/>
            </c:spPr>
            <c:extLst>
              <c:ext xmlns:c16="http://schemas.microsoft.com/office/drawing/2014/chart" uri="{C3380CC4-5D6E-409C-BE32-E72D297353CC}">
                <c16:uniqueId val="{0000001B-ACAF-4732-AFB0-6E6BFDFBAF4D}"/>
              </c:ext>
            </c:extLst>
          </c:dPt>
          <c:dPt>
            <c:idx val="14"/>
            <c:bubble3D val="0"/>
            <c:spPr>
              <a:solidFill>
                <a:srgbClr val="4DBF35"/>
              </a:solidFill>
              <a:ln w="3175">
                <a:solidFill>
                  <a:schemeClr val="lt1"/>
                </a:solidFill>
              </a:ln>
              <a:effectLst/>
            </c:spPr>
            <c:extLst>
              <c:ext xmlns:c16="http://schemas.microsoft.com/office/drawing/2014/chart" uri="{C3380CC4-5D6E-409C-BE32-E72D297353CC}">
                <c16:uniqueId val="{0000001D-ACAF-4732-AFB0-6E6BFDFBAF4D}"/>
              </c:ext>
            </c:extLst>
          </c:dPt>
          <c:dPt>
            <c:idx val="15"/>
            <c:bubble3D val="0"/>
            <c:spPr>
              <a:solidFill>
                <a:srgbClr val="4DBF35"/>
              </a:solidFill>
              <a:ln w="3175">
                <a:solidFill>
                  <a:schemeClr val="lt1"/>
                </a:solidFill>
              </a:ln>
              <a:effectLst/>
            </c:spPr>
            <c:extLst>
              <c:ext xmlns:c16="http://schemas.microsoft.com/office/drawing/2014/chart" uri="{C3380CC4-5D6E-409C-BE32-E72D297353CC}">
                <c16:uniqueId val="{0000001F-ACAF-4732-AFB0-6E6BFDFBAF4D}"/>
              </c:ext>
            </c:extLst>
          </c:dPt>
          <c:dPt>
            <c:idx val="16"/>
            <c:bubble3D val="0"/>
            <c:spPr>
              <a:solidFill>
                <a:srgbClr val="4DBF35"/>
              </a:solidFill>
              <a:ln w="3175">
                <a:solidFill>
                  <a:schemeClr val="lt1"/>
                </a:solidFill>
              </a:ln>
              <a:effectLst/>
            </c:spPr>
            <c:extLst>
              <c:ext xmlns:c16="http://schemas.microsoft.com/office/drawing/2014/chart" uri="{C3380CC4-5D6E-409C-BE32-E72D297353CC}">
                <c16:uniqueId val="{00000021-ACAF-4732-AFB0-6E6BFDFBAF4D}"/>
              </c:ext>
            </c:extLst>
          </c:dPt>
          <c:dPt>
            <c:idx val="17"/>
            <c:bubble3D val="0"/>
            <c:spPr>
              <a:solidFill>
                <a:srgbClr val="4DBF35"/>
              </a:solidFill>
              <a:ln w="3175">
                <a:solidFill>
                  <a:schemeClr val="lt1"/>
                </a:solidFill>
              </a:ln>
              <a:effectLst/>
            </c:spPr>
            <c:extLst>
              <c:ext xmlns:c16="http://schemas.microsoft.com/office/drawing/2014/chart" uri="{C3380CC4-5D6E-409C-BE32-E72D297353CC}">
                <c16:uniqueId val="{00000023-ACAF-4732-AFB0-6E6BFDFBAF4D}"/>
              </c:ext>
            </c:extLst>
          </c:dPt>
          <c:dPt>
            <c:idx val="18"/>
            <c:bubble3D val="0"/>
            <c:spPr>
              <a:solidFill>
                <a:srgbClr val="4DBF35"/>
              </a:solidFill>
              <a:ln w="3175">
                <a:solidFill>
                  <a:schemeClr val="lt1"/>
                </a:solidFill>
              </a:ln>
              <a:effectLst/>
            </c:spPr>
            <c:extLst>
              <c:ext xmlns:c16="http://schemas.microsoft.com/office/drawing/2014/chart" uri="{C3380CC4-5D6E-409C-BE32-E72D297353CC}">
                <c16:uniqueId val="{00000025-ACAF-4732-AFB0-6E6BFDFBAF4D}"/>
              </c:ext>
            </c:extLst>
          </c:dPt>
          <c:dPt>
            <c:idx val="19"/>
            <c:bubble3D val="0"/>
            <c:spPr>
              <a:solidFill>
                <a:srgbClr val="4DBF35"/>
              </a:solidFill>
              <a:ln w="3175">
                <a:solidFill>
                  <a:schemeClr val="lt1"/>
                </a:solidFill>
              </a:ln>
              <a:effectLst/>
            </c:spPr>
            <c:extLst>
              <c:ext xmlns:c16="http://schemas.microsoft.com/office/drawing/2014/chart" uri="{C3380CC4-5D6E-409C-BE32-E72D297353CC}">
                <c16:uniqueId val="{00000027-ACAF-4732-AFB0-6E6BFDFBAF4D}"/>
              </c:ext>
            </c:extLst>
          </c:dPt>
          <c:dPt>
            <c:idx val="20"/>
            <c:bubble3D val="0"/>
            <c:spPr>
              <a:solidFill>
                <a:srgbClr val="4DBF35"/>
              </a:solidFill>
              <a:ln w="3175">
                <a:solidFill>
                  <a:schemeClr val="lt1"/>
                </a:solidFill>
              </a:ln>
              <a:effectLst/>
            </c:spPr>
            <c:extLst>
              <c:ext xmlns:c16="http://schemas.microsoft.com/office/drawing/2014/chart" uri="{C3380CC4-5D6E-409C-BE32-E72D297353CC}">
                <c16:uniqueId val="{00000029-ACAF-4732-AFB0-6E6BFDFBAF4D}"/>
              </c:ext>
            </c:extLst>
          </c:dPt>
          <c:dPt>
            <c:idx val="21"/>
            <c:bubble3D val="0"/>
            <c:spPr>
              <a:solidFill>
                <a:srgbClr val="4DBF35"/>
              </a:solidFill>
              <a:ln w="3175">
                <a:solidFill>
                  <a:schemeClr val="lt1"/>
                </a:solidFill>
              </a:ln>
              <a:effectLst/>
            </c:spPr>
            <c:extLst>
              <c:ext xmlns:c16="http://schemas.microsoft.com/office/drawing/2014/chart" uri="{C3380CC4-5D6E-409C-BE32-E72D297353CC}">
                <c16:uniqueId val="{0000002B-ACAF-4732-AFB0-6E6BFDFBAF4D}"/>
              </c:ext>
            </c:extLst>
          </c:dPt>
          <c:dPt>
            <c:idx val="22"/>
            <c:bubble3D val="0"/>
            <c:spPr>
              <a:solidFill>
                <a:srgbClr val="4DBF35"/>
              </a:solidFill>
              <a:ln w="3175">
                <a:solidFill>
                  <a:schemeClr val="lt1"/>
                </a:solidFill>
              </a:ln>
              <a:effectLst/>
            </c:spPr>
            <c:extLst>
              <c:ext xmlns:c16="http://schemas.microsoft.com/office/drawing/2014/chart" uri="{C3380CC4-5D6E-409C-BE32-E72D297353CC}">
                <c16:uniqueId val="{0000002D-ACAF-4732-AFB0-6E6BFDFBAF4D}"/>
              </c:ext>
            </c:extLst>
          </c:dPt>
          <c:dPt>
            <c:idx val="23"/>
            <c:bubble3D val="0"/>
            <c:spPr>
              <a:solidFill>
                <a:srgbClr val="4DBF35"/>
              </a:solidFill>
              <a:ln w="3175">
                <a:solidFill>
                  <a:schemeClr val="lt1"/>
                </a:solidFill>
              </a:ln>
              <a:effectLst/>
            </c:spPr>
            <c:extLst>
              <c:ext xmlns:c16="http://schemas.microsoft.com/office/drawing/2014/chart" uri="{C3380CC4-5D6E-409C-BE32-E72D297353CC}">
                <c16:uniqueId val="{0000002F-ACAF-4732-AFB0-6E6BFDFBAF4D}"/>
              </c:ext>
            </c:extLst>
          </c:dPt>
          <c:dPt>
            <c:idx val="24"/>
            <c:bubble3D val="0"/>
            <c:spPr>
              <a:solidFill>
                <a:srgbClr val="4DBF35"/>
              </a:solidFill>
              <a:ln w="3175">
                <a:solidFill>
                  <a:schemeClr val="lt1"/>
                </a:solidFill>
              </a:ln>
              <a:effectLst/>
            </c:spPr>
            <c:extLst>
              <c:ext xmlns:c16="http://schemas.microsoft.com/office/drawing/2014/chart" uri="{C3380CC4-5D6E-409C-BE32-E72D297353CC}">
                <c16:uniqueId val="{00000031-ACAF-4732-AFB0-6E6BFDFBAF4D}"/>
              </c:ext>
            </c:extLst>
          </c:dPt>
          <c:dPt>
            <c:idx val="25"/>
            <c:bubble3D val="0"/>
            <c:spPr>
              <a:solidFill>
                <a:srgbClr val="4DBF35"/>
              </a:solidFill>
              <a:ln w="3175">
                <a:solidFill>
                  <a:schemeClr val="lt1"/>
                </a:solidFill>
              </a:ln>
              <a:effectLst/>
            </c:spPr>
            <c:extLst>
              <c:ext xmlns:c16="http://schemas.microsoft.com/office/drawing/2014/chart" uri="{C3380CC4-5D6E-409C-BE32-E72D297353CC}">
                <c16:uniqueId val="{00000033-ACAF-4732-AFB0-6E6BFDFBAF4D}"/>
              </c:ext>
            </c:extLst>
          </c:dPt>
          <c:dPt>
            <c:idx val="26"/>
            <c:bubble3D val="0"/>
            <c:spPr>
              <a:solidFill>
                <a:srgbClr val="4DBF35"/>
              </a:solidFill>
              <a:ln w="3175">
                <a:solidFill>
                  <a:schemeClr val="lt1"/>
                </a:solidFill>
              </a:ln>
              <a:effectLst/>
            </c:spPr>
            <c:extLst>
              <c:ext xmlns:c16="http://schemas.microsoft.com/office/drawing/2014/chart" uri="{C3380CC4-5D6E-409C-BE32-E72D297353CC}">
                <c16:uniqueId val="{00000035-ACAF-4732-AFB0-6E6BFDFBAF4D}"/>
              </c:ext>
            </c:extLst>
          </c:dPt>
          <c:dPt>
            <c:idx val="27"/>
            <c:bubble3D val="0"/>
            <c:spPr>
              <a:solidFill>
                <a:srgbClr val="4DBF35"/>
              </a:solidFill>
              <a:ln w="3175">
                <a:solidFill>
                  <a:schemeClr val="lt1"/>
                </a:solidFill>
              </a:ln>
              <a:effectLst/>
            </c:spPr>
            <c:extLst>
              <c:ext xmlns:c16="http://schemas.microsoft.com/office/drawing/2014/chart" uri="{C3380CC4-5D6E-409C-BE32-E72D297353CC}">
                <c16:uniqueId val="{00000037-ACAF-4732-AFB0-6E6BFDFBAF4D}"/>
              </c:ext>
            </c:extLst>
          </c:dPt>
          <c:dPt>
            <c:idx val="28"/>
            <c:bubble3D val="0"/>
            <c:spPr>
              <a:solidFill>
                <a:srgbClr val="4DBF35"/>
              </a:solidFill>
              <a:ln w="3175">
                <a:solidFill>
                  <a:schemeClr val="lt1"/>
                </a:solidFill>
              </a:ln>
              <a:effectLst/>
            </c:spPr>
            <c:extLst>
              <c:ext xmlns:c16="http://schemas.microsoft.com/office/drawing/2014/chart" uri="{C3380CC4-5D6E-409C-BE32-E72D297353CC}">
                <c16:uniqueId val="{00000039-ACAF-4732-AFB0-6E6BFDFBAF4D}"/>
              </c:ext>
            </c:extLst>
          </c:dPt>
          <c:dPt>
            <c:idx val="29"/>
            <c:bubble3D val="0"/>
            <c:spPr>
              <a:solidFill>
                <a:srgbClr val="4DBF35"/>
              </a:solidFill>
              <a:ln w="3175">
                <a:solidFill>
                  <a:schemeClr val="lt1"/>
                </a:solidFill>
              </a:ln>
              <a:effectLst/>
            </c:spPr>
            <c:extLst>
              <c:ext xmlns:c16="http://schemas.microsoft.com/office/drawing/2014/chart" uri="{C3380CC4-5D6E-409C-BE32-E72D297353CC}">
                <c16:uniqueId val="{0000003B-ACAF-4732-AFB0-6E6BFDFBAF4D}"/>
              </c:ext>
            </c:extLst>
          </c:dPt>
          <c:dPt>
            <c:idx val="30"/>
            <c:bubble3D val="0"/>
            <c:spPr>
              <a:solidFill>
                <a:srgbClr val="4DBF35"/>
              </a:solidFill>
              <a:ln w="3175">
                <a:solidFill>
                  <a:schemeClr val="lt1"/>
                </a:solidFill>
              </a:ln>
              <a:effectLst/>
            </c:spPr>
            <c:extLst>
              <c:ext xmlns:c16="http://schemas.microsoft.com/office/drawing/2014/chart" uri="{C3380CC4-5D6E-409C-BE32-E72D297353CC}">
                <c16:uniqueId val="{0000003D-ACAF-4732-AFB0-6E6BFDFBAF4D}"/>
              </c:ext>
            </c:extLst>
          </c:dPt>
          <c:dPt>
            <c:idx val="31"/>
            <c:bubble3D val="0"/>
            <c:spPr>
              <a:solidFill>
                <a:srgbClr val="4DBF35"/>
              </a:solidFill>
              <a:ln w="3175">
                <a:solidFill>
                  <a:schemeClr val="lt1"/>
                </a:solidFill>
              </a:ln>
              <a:effectLst/>
            </c:spPr>
            <c:extLst>
              <c:ext xmlns:c16="http://schemas.microsoft.com/office/drawing/2014/chart" uri="{C3380CC4-5D6E-409C-BE32-E72D297353CC}">
                <c16:uniqueId val="{0000003F-ACAF-4732-AFB0-6E6BFDFBAF4D}"/>
              </c:ext>
            </c:extLst>
          </c:dPt>
          <c:dPt>
            <c:idx val="32"/>
            <c:bubble3D val="0"/>
            <c:spPr>
              <a:solidFill>
                <a:srgbClr val="4DBF35"/>
              </a:solidFill>
              <a:ln w="3175">
                <a:solidFill>
                  <a:schemeClr val="lt1"/>
                </a:solidFill>
              </a:ln>
              <a:effectLst/>
            </c:spPr>
            <c:extLst>
              <c:ext xmlns:c16="http://schemas.microsoft.com/office/drawing/2014/chart" uri="{C3380CC4-5D6E-409C-BE32-E72D297353CC}">
                <c16:uniqueId val="{00000041-ACAF-4732-AFB0-6E6BFDFBAF4D}"/>
              </c:ext>
            </c:extLst>
          </c:dPt>
          <c:dPt>
            <c:idx val="33"/>
            <c:bubble3D val="0"/>
            <c:spPr>
              <a:solidFill>
                <a:srgbClr val="4DBF35"/>
              </a:solidFill>
              <a:ln w="3175">
                <a:solidFill>
                  <a:schemeClr val="lt1"/>
                </a:solidFill>
              </a:ln>
              <a:effectLst/>
            </c:spPr>
            <c:extLst>
              <c:ext xmlns:c16="http://schemas.microsoft.com/office/drawing/2014/chart" uri="{C3380CC4-5D6E-409C-BE32-E72D297353CC}">
                <c16:uniqueId val="{00000043-ACAF-4732-AFB0-6E6BFDFBAF4D}"/>
              </c:ext>
            </c:extLst>
          </c:dPt>
          <c:dPt>
            <c:idx val="34"/>
            <c:bubble3D val="0"/>
            <c:spPr>
              <a:solidFill>
                <a:srgbClr val="4DBF35"/>
              </a:solidFill>
              <a:ln w="3175">
                <a:solidFill>
                  <a:schemeClr val="lt1"/>
                </a:solidFill>
              </a:ln>
              <a:effectLst/>
            </c:spPr>
            <c:extLst>
              <c:ext xmlns:c16="http://schemas.microsoft.com/office/drawing/2014/chart" uri="{C3380CC4-5D6E-409C-BE32-E72D297353CC}">
                <c16:uniqueId val="{00000045-ACAF-4732-AFB0-6E6BFDFBAF4D}"/>
              </c:ext>
            </c:extLst>
          </c:dPt>
          <c:dPt>
            <c:idx val="35"/>
            <c:bubble3D val="0"/>
            <c:spPr>
              <a:solidFill>
                <a:srgbClr val="4DBF35"/>
              </a:solidFill>
              <a:ln w="3175">
                <a:solidFill>
                  <a:schemeClr val="lt1"/>
                </a:solidFill>
              </a:ln>
              <a:effectLst/>
            </c:spPr>
            <c:extLst>
              <c:ext xmlns:c16="http://schemas.microsoft.com/office/drawing/2014/chart" uri="{C3380CC4-5D6E-409C-BE32-E72D297353CC}">
                <c16:uniqueId val="{00000047-ACAF-4732-AFB0-6E6BFDFBAF4D}"/>
              </c:ext>
            </c:extLst>
          </c:dPt>
          <c:dPt>
            <c:idx val="36"/>
            <c:bubble3D val="0"/>
            <c:spPr>
              <a:solidFill>
                <a:srgbClr val="4DBF35"/>
              </a:solidFill>
              <a:ln w="3175">
                <a:solidFill>
                  <a:schemeClr val="lt1"/>
                </a:solidFill>
              </a:ln>
              <a:effectLst/>
            </c:spPr>
            <c:extLst>
              <c:ext xmlns:c16="http://schemas.microsoft.com/office/drawing/2014/chart" uri="{C3380CC4-5D6E-409C-BE32-E72D297353CC}">
                <c16:uniqueId val="{00000049-ACAF-4732-AFB0-6E6BFDFBAF4D}"/>
              </c:ext>
            </c:extLst>
          </c:dPt>
          <c:dPt>
            <c:idx val="37"/>
            <c:bubble3D val="0"/>
            <c:spPr>
              <a:solidFill>
                <a:srgbClr val="4DBF35"/>
              </a:solidFill>
              <a:ln w="3175">
                <a:solidFill>
                  <a:schemeClr val="lt1"/>
                </a:solidFill>
              </a:ln>
              <a:effectLst/>
            </c:spPr>
            <c:extLst>
              <c:ext xmlns:c16="http://schemas.microsoft.com/office/drawing/2014/chart" uri="{C3380CC4-5D6E-409C-BE32-E72D297353CC}">
                <c16:uniqueId val="{0000004B-ACAF-4732-AFB0-6E6BFDFBAF4D}"/>
              </c:ext>
            </c:extLst>
          </c:dPt>
          <c:dPt>
            <c:idx val="38"/>
            <c:bubble3D val="0"/>
            <c:spPr>
              <a:solidFill>
                <a:srgbClr val="4DBF35"/>
              </a:solidFill>
              <a:ln w="3175">
                <a:solidFill>
                  <a:schemeClr val="lt1"/>
                </a:solidFill>
              </a:ln>
              <a:effectLst/>
            </c:spPr>
            <c:extLst>
              <c:ext xmlns:c16="http://schemas.microsoft.com/office/drawing/2014/chart" uri="{C3380CC4-5D6E-409C-BE32-E72D297353CC}">
                <c16:uniqueId val="{0000004D-ACAF-4732-AFB0-6E6BFDFBAF4D}"/>
              </c:ext>
            </c:extLst>
          </c:dPt>
          <c:dPt>
            <c:idx val="39"/>
            <c:bubble3D val="0"/>
            <c:spPr>
              <a:solidFill>
                <a:srgbClr val="4DBF35"/>
              </a:solidFill>
              <a:ln w="3175">
                <a:solidFill>
                  <a:schemeClr val="lt1"/>
                </a:solidFill>
              </a:ln>
              <a:effectLst/>
            </c:spPr>
            <c:extLst>
              <c:ext xmlns:c16="http://schemas.microsoft.com/office/drawing/2014/chart" uri="{C3380CC4-5D6E-409C-BE32-E72D297353CC}">
                <c16:uniqueId val="{0000004F-ACAF-4732-AFB0-6E6BFDFBAF4D}"/>
              </c:ext>
            </c:extLst>
          </c:dPt>
          <c:dPt>
            <c:idx val="40"/>
            <c:bubble3D val="0"/>
            <c:spPr>
              <a:solidFill>
                <a:srgbClr val="4DBF35"/>
              </a:solidFill>
              <a:ln w="3175">
                <a:solidFill>
                  <a:schemeClr val="lt1"/>
                </a:solidFill>
              </a:ln>
              <a:effectLst/>
            </c:spPr>
            <c:extLst>
              <c:ext xmlns:c16="http://schemas.microsoft.com/office/drawing/2014/chart" uri="{C3380CC4-5D6E-409C-BE32-E72D297353CC}">
                <c16:uniqueId val="{00000051-ACAF-4732-AFB0-6E6BFDFBAF4D}"/>
              </c:ext>
            </c:extLst>
          </c:dPt>
          <c:dPt>
            <c:idx val="41"/>
            <c:bubble3D val="0"/>
            <c:spPr>
              <a:solidFill>
                <a:srgbClr val="4DBF35"/>
              </a:solidFill>
              <a:ln w="3175">
                <a:solidFill>
                  <a:schemeClr val="lt1"/>
                </a:solidFill>
              </a:ln>
              <a:effectLst/>
            </c:spPr>
            <c:extLst>
              <c:ext xmlns:c16="http://schemas.microsoft.com/office/drawing/2014/chart" uri="{C3380CC4-5D6E-409C-BE32-E72D297353CC}">
                <c16:uniqueId val="{00000053-ACAF-4732-AFB0-6E6BFDFBAF4D}"/>
              </c:ext>
            </c:extLst>
          </c:dPt>
          <c:dPt>
            <c:idx val="42"/>
            <c:bubble3D val="0"/>
            <c:spPr>
              <a:solidFill>
                <a:srgbClr val="4DBF35"/>
              </a:solidFill>
              <a:ln w="3175">
                <a:solidFill>
                  <a:schemeClr val="lt1"/>
                </a:solidFill>
              </a:ln>
              <a:effectLst/>
            </c:spPr>
            <c:extLst>
              <c:ext xmlns:c16="http://schemas.microsoft.com/office/drawing/2014/chart" uri="{C3380CC4-5D6E-409C-BE32-E72D297353CC}">
                <c16:uniqueId val="{00000055-ACAF-4732-AFB0-6E6BFDFBAF4D}"/>
              </c:ext>
            </c:extLst>
          </c:dPt>
          <c:dPt>
            <c:idx val="43"/>
            <c:bubble3D val="0"/>
            <c:spPr>
              <a:solidFill>
                <a:srgbClr val="4DBF35"/>
              </a:solidFill>
              <a:ln w="3175">
                <a:solidFill>
                  <a:schemeClr val="lt1"/>
                </a:solidFill>
              </a:ln>
              <a:effectLst/>
            </c:spPr>
            <c:extLst>
              <c:ext xmlns:c16="http://schemas.microsoft.com/office/drawing/2014/chart" uri="{C3380CC4-5D6E-409C-BE32-E72D297353CC}">
                <c16:uniqueId val="{00000057-ACAF-4732-AFB0-6E6BFDFBAF4D}"/>
              </c:ext>
            </c:extLst>
          </c:dPt>
          <c:dPt>
            <c:idx val="44"/>
            <c:bubble3D val="0"/>
            <c:spPr>
              <a:solidFill>
                <a:srgbClr val="4DBF35"/>
              </a:solidFill>
              <a:ln w="3175">
                <a:solidFill>
                  <a:schemeClr val="lt1"/>
                </a:solidFill>
              </a:ln>
              <a:effectLst/>
            </c:spPr>
            <c:extLst>
              <c:ext xmlns:c16="http://schemas.microsoft.com/office/drawing/2014/chart" uri="{C3380CC4-5D6E-409C-BE32-E72D297353CC}">
                <c16:uniqueId val="{00000059-ACAF-4732-AFB0-6E6BFDFBAF4D}"/>
              </c:ext>
            </c:extLst>
          </c:dPt>
          <c:dPt>
            <c:idx val="45"/>
            <c:bubble3D val="0"/>
            <c:spPr>
              <a:solidFill>
                <a:srgbClr val="4DBF35"/>
              </a:solidFill>
              <a:ln w="3175">
                <a:solidFill>
                  <a:schemeClr val="lt1"/>
                </a:solidFill>
              </a:ln>
              <a:effectLst/>
            </c:spPr>
            <c:extLst>
              <c:ext xmlns:c16="http://schemas.microsoft.com/office/drawing/2014/chart" uri="{C3380CC4-5D6E-409C-BE32-E72D297353CC}">
                <c16:uniqueId val="{0000005B-ACAF-4732-AFB0-6E6BFDFBAF4D}"/>
              </c:ext>
            </c:extLst>
          </c:dPt>
          <c:dPt>
            <c:idx val="46"/>
            <c:bubble3D val="0"/>
            <c:spPr>
              <a:solidFill>
                <a:srgbClr val="4DBF35"/>
              </a:solidFill>
              <a:ln w="3175">
                <a:solidFill>
                  <a:schemeClr val="lt1"/>
                </a:solidFill>
              </a:ln>
              <a:effectLst/>
            </c:spPr>
            <c:extLst>
              <c:ext xmlns:c16="http://schemas.microsoft.com/office/drawing/2014/chart" uri="{C3380CC4-5D6E-409C-BE32-E72D297353CC}">
                <c16:uniqueId val="{0000005D-ACAF-4732-AFB0-6E6BFDFBAF4D}"/>
              </c:ext>
            </c:extLst>
          </c:dPt>
          <c:dPt>
            <c:idx val="47"/>
            <c:bubble3D val="0"/>
            <c:spPr>
              <a:solidFill>
                <a:srgbClr val="4DBF35"/>
              </a:solidFill>
              <a:ln w="3175">
                <a:solidFill>
                  <a:schemeClr val="lt1"/>
                </a:solidFill>
              </a:ln>
              <a:effectLst/>
            </c:spPr>
            <c:extLst>
              <c:ext xmlns:c16="http://schemas.microsoft.com/office/drawing/2014/chart" uri="{C3380CC4-5D6E-409C-BE32-E72D297353CC}">
                <c16:uniqueId val="{0000005F-ACAF-4732-AFB0-6E6BFDFBAF4D}"/>
              </c:ext>
            </c:extLst>
          </c:dPt>
          <c:dPt>
            <c:idx val="48"/>
            <c:bubble3D val="0"/>
            <c:spPr>
              <a:solidFill>
                <a:srgbClr val="4DBF35"/>
              </a:solidFill>
              <a:ln w="3175">
                <a:solidFill>
                  <a:schemeClr val="lt1"/>
                </a:solidFill>
              </a:ln>
              <a:effectLst/>
            </c:spPr>
            <c:extLst>
              <c:ext xmlns:c16="http://schemas.microsoft.com/office/drawing/2014/chart" uri="{C3380CC4-5D6E-409C-BE32-E72D297353CC}">
                <c16:uniqueId val="{00000061-ACAF-4732-AFB0-6E6BFDFBAF4D}"/>
              </c:ext>
            </c:extLst>
          </c:dPt>
          <c:dPt>
            <c:idx val="49"/>
            <c:bubble3D val="0"/>
            <c:spPr>
              <a:solidFill>
                <a:srgbClr val="4DBF35"/>
              </a:solidFill>
              <a:ln w="3175">
                <a:solidFill>
                  <a:schemeClr val="lt1"/>
                </a:solidFill>
              </a:ln>
              <a:effectLst/>
            </c:spPr>
            <c:extLst>
              <c:ext xmlns:c16="http://schemas.microsoft.com/office/drawing/2014/chart" uri="{C3380CC4-5D6E-409C-BE32-E72D297353CC}">
                <c16:uniqueId val="{00000063-ACAF-4732-AFB0-6E6BFDFBAF4D}"/>
              </c:ext>
            </c:extLst>
          </c:dPt>
          <c:dPt>
            <c:idx val="50"/>
            <c:bubble3D val="0"/>
            <c:spPr>
              <a:solidFill>
                <a:srgbClr val="4DBF35"/>
              </a:solidFill>
              <a:ln w="3175">
                <a:solidFill>
                  <a:schemeClr val="lt1"/>
                </a:solidFill>
              </a:ln>
              <a:effectLst/>
            </c:spPr>
            <c:extLst>
              <c:ext xmlns:c16="http://schemas.microsoft.com/office/drawing/2014/chart" uri="{C3380CC4-5D6E-409C-BE32-E72D297353CC}">
                <c16:uniqueId val="{00000065-ACAF-4732-AFB0-6E6BFDFBAF4D}"/>
              </c:ext>
            </c:extLst>
          </c:dPt>
          <c:dPt>
            <c:idx val="51"/>
            <c:bubble3D val="0"/>
            <c:spPr>
              <a:solidFill>
                <a:srgbClr val="4DBF35"/>
              </a:solidFill>
              <a:ln w="3175">
                <a:solidFill>
                  <a:schemeClr val="lt1"/>
                </a:solidFill>
              </a:ln>
              <a:effectLst/>
            </c:spPr>
            <c:extLst>
              <c:ext xmlns:c16="http://schemas.microsoft.com/office/drawing/2014/chart" uri="{C3380CC4-5D6E-409C-BE32-E72D297353CC}">
                <c16:uniqueId val="{00000067-ACAF-4732-AFB0-6E6BFDFBAF4D}"/>
              </c:ext>
            </c:extLst>
          </c:dPt>
          <c:dPt>
            <c:idx val="52"/>
            <c:bubble3D val="0"/>
            <c:spPr>
              <a:solidFill>
                <a:srgbClr val="4DBF35"/>
              </a:solidFill>
              <a:ln w="3175">
                <a:solidFill>
                  <a:schemeClr val="lt1"/>
                </a:solidFill>
              </a:ln>
              <a:effectLst/>
            </c:spPr>
            <c:extLst>
              <c:ext xmlns:c16="http://schemas.microsoft.com/office/drawing/2014/chart" uri="{C3380CC4-5D6E-409C-BE32-E72D297353CC}">
                <c16:uniqueId val="{00000069-ACAF-4732-AFB0-6E6BFDFBAF4D}"/>
              </c:ext>
            </c:extLst>
          </c:dPt>
          <c:dPt>
            <c:idx val="53"/>
            <c:bubble3D val="0"/>
            <c:spPr>
              <a:solidFill>
                <a:srgbClr val="4DBF35"/>
              </a:solidFill>
              <a:ln w="3175">
                <a:solidFill>
                  <a:schemeClr val="lt1"/>
                </a:solidFill>
              </a:ln>
              <a:effectLst/>
            </c:spPr>
            <c:extLst>
              <c:ext xmlns:c16="http://schemas.microsoft.com/office/drawing/2014/chart" uri="{C3380CC4-5D6E-409C-BE32-E72D297353CC}">
                <c16:uniqueId val="{0000006B-ACAF-4732-AFB0-6E6BFDFBAF4D}"/>
              </c:ext>
            </c:extLst>
          </c:dPt>
          <c:dPt>
            <c:idx val="54"/>
            <c:bubble3D val="0"/>
            <c:spPr>
              <a:solidFill>
                <a:srgbClr val="4DBF35"/>
              </a:solidFill>
              <a:ln w="3175">
                <a:solidFill>
                  <a:schemeClr val="lt1"/>
                </a:solidFill>
              </a:ln>
              <a:effectLst/>
            </c:spPr>
            <c:extLst>
              <c:ext xmlns:c16="http://schemas.microsoft.com/office/drawing/2014/chart" uri="{C3380CC4-5D6E-409C-BE32-E72D297353CC}">
                <c16:uniqueId val="{0000006D-ACAF-4732-AFB0-6E6BFDFBAF4D}"/>
              </c:ext>
            </c:extLst>
          </c:dPt>
          <c:dPt>
            <c:idx val="55"/>
            <c:bubble3D val="0"/>
            <c:spPr>
              <a:solidFill>
                <a:srgbClr val="4DBF35"/>
              </a:solidFill>
              <a:ln w="3175">
                <a:solidFill>
                  <a:schemeClr val="lt1"/>
                </a:solidFill>
              </a:ln>
              <a:effectLst/>
            </c:spPr>
            <c:extLst>
              <c:ext xmlns:c16="http://schemas.microsoft.com/office/drawing/2014/chart" uri="{C3380CC4-5D6E-409C-BE32-E72D297353CC}">
                <c16:uniqueId val="{0000006F-ACAF-4732-AFB0-6E6BFDFBAF4D}"/>
              </c:ext>
            </c:extLst>
          </c:dPt>
          <c:dPt>
            <c:idx val="56"/>
            <c:bubble3D val="0"/>
            <c:spPr>
              <a:solidFill>
                <a:srgbClr val="4DBF35"/>
              </a:solidFill>
              <a:ln w="3175">
                <a:solidFill>
                  <a:schemeClr val="lt1"/>
                </a:solidFill>
              </a:ln>
              <a:effectLst/>
            </c:spPr>
            <c:extLst>
              <c:ext xmlns:c16="http://schemas.microsoft.com/office/drawing/2014/chart" uri="{C3380CC4-5D6E-409C-BE32-E72D297353CC}">
                <c16:uniqueId val="{00000071-ACAF-4732-AFB0-6E6BFDFBAF4D}"/>
              </c:ext>
            </c:extLst>
          </c:dPt>
          <c:dPt>
            <c:idx val="57"/>
            <c:bubble3D val="0"/>
            <c:spPr>
              <a:solidFill>
                <a:srgbClr val="4DBF35"/>
              </a:solidFill>
              <a:ln w="3175">
                <a:solidFill>
                  <a:schemeClr val="lt1"/>
                </a:solidFill>
              </a:ln>
              <a:effectLst/>
            </c:spPr>
            <c:extLst>
              <c:ext xmlns:c16="http://schemas.microsoft.com/office/drawing/2014/chart" uri="{C3380CC4-5D6E-409C-BE32-E72D297353CC}">
                <c16:uniqueId val="{00000073-ACAF-4732-AFB0-6E6BFDFBAF4D}"/>
              </c:ext>
            </c:extLst>
          </c:dPt>
          <c:dPt>
            <c:idx val="58"/>
            <c:bubble3D val="0"/>
            <c:spPr>
              <a:solidFill>
                <a:srgbClr val="4DBF35"/>
              </a:solidFill>
              <a:ln w="3175">
                <a:solidFill>
                  <a:schemeClr val="lt1"/>
                </a:solidFill>
              </a:ln>
              <a:effectLst/>
            </c:spPr>
            <c:extLst>
              <c:ext xmlns:c16="http://schemas.microsoft.com/office/drawing/2014/chart" uri="{C3380CC4-5D6E-409C-BE32-E72D297353CC}">
                <c16:uniqueId val="{00000075-ACAF-4732-AFB0-6E6BFDFBAF4D}"/>
              </c:ext>
            </c:extLst>
          </c:dPt>
          <c:dPt>
            <c:idx val="59"/>
            <c:bubble3D val="0"/>
            <c:spPr>
              <a:solidFill>
                <a:srgbClr val="4DBF35"/>
              </a:solidFill>
              <a:ln w="3175">
                <a:solidFill>
                  <a:schemeClr val="lt1"/>
                </a:solidFill>
              </a:ln>
              <a:effectLst/>
            </c:spPr>
            <c:extLst>
              <c:ext xmlns:c16="http://schemas.microsoft.com/office/drawing/2014/chart" uri="{C3380CC4-5D6E-409C-BE32-E72D297353CC}">
                <c16:uniqueId val="{00000077-ACAF-4732-AFB0-6E6BFDFBAF4D}"/>
              </c:ext>
            </c:extLst>
          </c:dPt>
          <c:dPt>
            <c:idx val="60"/>
            <c:bubble3D val="0"/>
            <c:spPr>
              <a:solidFill>
                <a:srgbClr val="4DBF35"/>
              </a:solidFill>
              <a:ln w="3175">
                <a:solidFill>
                  <a:schemeClr val="lt1"/>
                </a:solidFill>
              </a:ln>
              <a:effectLst/>
            </c:spPr>
            <c:extLst>
              <c:ext xmlns:c16="http://schemas.microsoft.com/office/drawing/2014/chart" uri="{C3380CC4-5D6E-409C-BE32-E72D297353CC}">
                <c16:uniqueId val="{00000079-ACAF-4732-AFB0-6E6BFDFBAF4D}"/>
              </c:ext>
            </c:extLst>
          </c:dPt>
          <c:dPt>
            <c:idx val="61"/>
            <c:bubble3D val="0"/>
            <c:spPr>
              <a:solidFill>
                <a:srgbClr val="4DBF35"/>
              </a:solidFill>
              <a:ln w="3175">
                <a:solidFill>
                  <a:schemeClr val="lt1"/>
                </a:solidFill>
              </a:ln>
              <a:effectLst/>
            </c:spPr>
            <c:extLst>
              <c:ext xmlns:c16="http://schemas.microsoft.com/office/drawing/2014/chart" uri="{C3380CC4-5D6E-409C-BE32-E72D297353CC}">
                <c16:uniqueId val="{0000007B-ACAF-4732-AFB0-6E6BFDFBAF4D}"/>
              </c:ext>
            </c:extLst>
          </c:dPt>
          <c:dPt>
            <c:idx val="62"/>
            <c:bubble3D val="0"/>
            <c:spPr>
              <a:solidFill>
                <a:srgbClr val="4DBF35"/>
              </a:solidFill>
              <a:ln w="3175">
                <a:solidFill>
                  <a:schemeClr val="lt1"/>
                </a:solidFill>
              </a:ln>
              <a:effectLst/>
            </c:spPr>
            <c:extLst>
              <c:ext xmlns:c16="http://schemas.microsoft.com/office/drawing/2014/chart" uri="{C3380CC4-5D6E-409C-BE32-E72D297353CC}">
                <c16:uniqueId val="{0000007D-ACAF-4732-AFB0-6E6BFDFBAF4D}"/>
              </c:ext>
            </c:extLst>
          </c:dPt>
          <c:dPt>
            <c:idx val="63"/>
            <c:bubble3D val="0"/>
            <c:spPr>
              <a:solidFill>
                <a:srgbClr val="4DBF35"/>
              </a:solidFill>
              <a:ln w="3175">
                <a:solidFill>
                  <a:schemeClr val="lt1"/>
                </a:solidFill>
              </a:ln>
              <a:effectLst/>
            </c:spPr>
            <c:extLst>
              <c:ext xmlns:c16="http://schemas.microsoft.com/office/drawing/2014/chart" uri="{C3380CC4-5D6E-409C-BE32-E72D297353CC}">
                <c16:uniqueId val="{0000007F-ACAF-4732-AFB0-6E6BFDFBAF4D}"/>
              </c:ext>
            </c:extLst>
          </c:dPt>
          <c:dPt>
            <c:idx val="64"/>
            <c:bubble3D val="0"/>
            <c:spPr>
              <a:solidFill>
                <a:srgbClr val="4DBF35"/>
              </a:solidFill>
              <a:ln w="3175">
                <a:solidFill>
                  <a:schemeClr val="lt1"/>
                </a:solidFill>
              </a:ln>
              <a:effectLst/>
            </c:spPr>
            <c:extLst>
              <c:ext xmlns:c16="http://schemas.microsoft.com/office/drawing/2014/chart" uri="{C3380CC4-5D6E-409C-BE32-E72D297353CC}">
                <c16:uniqueId val="{00000081-ACAF-4732-AFB0-6E6BFDFBAF4D}"/>
              </c:ext>
            </c:extLst>
          </c:dPt>
          <c:dPt>
            <c:idx val="65"/>
            <c:bubble3D val="0"/>
            <c:spPr>
              <a:solidFill>
                <a:srgbClr val="4DBF35"/>
              </a:solidFill>
              <a:ln w="3175">
                <a:solidFill>
                  <a:schemeClr val="lt1"/>
                </a:solidFill>
              </a:ln>
              <a:effectLst/>
            </c:spPr>
            <c:extLst>
              <c:ext xmlns:c16="http://schemas.microsoft.com/office/drawing/2014/chart" uri="{C3380CC4-5D6E-409C-BE32-E72D297353CC}">
                <c16:uniqueId val="{00000083-ACAF-4732-AFB0-6E6BFDFBAF4D}"/>
              </c:ext>
            </c:extLst>
          </c:dPt>
          <c:dPt>
            <c:idx val="66"/>
            <c:bubble3D val="0"/>
            <c:spPr>
              <a:solidFill>
                <a:srgbClr val="4DBF35"/>
              </a:solidFill>
              <a:ln w="3175">
                <a:solidFill>
                  <a:schemeClr val="lt1"/>
                </a:solidFill>
              </a:ln>
              <a:effectLst/>
            </c:spPr>
            <c:extLst>
              <c:ext xmlns:c16="http://schemas.microsoft.com/office/drawing/2014/chart" uri="{C3380CC4-5D6E-409C-BE32-E72D297353CC}">
                <c16:uniqueId val="{00000085-ACAF-4732-AFB0-6E6BFDFBAF4D}"/>
              </c:ext>
            </c:extLst>
          </c:dPt>
          <c:dPt>
            <c:idx val="67"/>
            <c:bubble3D val="0"/>
            <c:spPr>
              <a:solidFill>
                <a:srgbClr val="4DBF35"/>
              </a:solidFill>
              <a:ln w="3175">
                <a:solidFill>
                  <a:schemeClr val="lt1"/>
                </a:solidFill>
              </a:ln>
              <a:effectLst/>
            </c:spPr>
            <c:extLst>
              <c:ext xmlns:c16="http://schemas.microsoft.com/office/drawing/2014/chart" uri="{C3380CC4-5D6E-409C-BE32-E72D297353CC}">
                <c16:uniqueId val="{00000087-ACAF-4732-AFB0-6E6BFDFBAF4D}"/>
              </c:ext>
            </c:extLst>
          </c:dPt>
          <c:dPt>
            <c:idx val="68"/>
            <c:bubble3D val="0"/>
            <c:spPr>
              <a:solidFill>
                <a:srgbClr val="4DBF35"/>
              </a:solidFill>
              <a:ln w="3175">
                <a:solidFill>
                  <a:schemeClr val="lt1"/>
                </a:solidFill>
              </a:ln>
              <a:effectLst/>
            </c:spPr>
            <c:extLst>
              <c:ext xmlns:c16="http://schemas.microsoft.com/office/drawing/2014/chart" uri="{C3380CC4-5D6E-409C-BE32-E72D297353CC}">
                <c16:uniqueId val="{00000089-ACAF-4732-AFB0-6E6BFDFBAF4D}"/>
              </c:ext>
            </c:extLst>
          </c:dPt>
          <c:dPt>
            <c:idx val="69"/>
            <c:bubble3D val="0"/>
            <c:spPr>
              <a:solidFill>
                <a:srgbClr val="4DBF35"/>
              </a:solidFill>
              <a:ln w="3175">
                <a:solidFill>
                  <a:schemeClr val="lt1"/>
                </a:solidFill>
              </a:ln>
              <a:effectLst/>
            </c:spPr>
            <c:extLst>
              <c:ext xmlns:c16="http://schemas.microsoft.com/office/drawing/2014/chart" uri="{C3380CC4-5D6E-409C-BE32-E72D297353CC}">
                <c16:uniqueId val="{0000008B-ACAF-4732-AFB0-6E6BFDFBAF4D}"/>
              </c:ext>
            </c:extLst>
          </c:dPt>
          <c:dPt>
            <c:idx val="70"/>
            <c:bubble3D val="0"/>
            <c:spPr>
              <a:solidFill>
                <a:srgbClr val="4DBF35"/>
              </a:solidFill>
              <a:ln w="3175">
                <a:solidFill>
                  <a:schemeClr val="lt1"/>
                </a:solidFill>
              </a:ln>
              <a:effectLst/>
            </c:spPr>
            <c:extLst>
              <c:ext xmlns:c16="http://schemas.microsoft.com/office/drawing/2014/chart" uri="{C3380CC4-5D6E-409C-BE32-E72D297353CC}">
                <c16:uniqueId val="{0000008D-ACAF-4732-AFB0-6E6BFDFBAF4D}"/>
              </c:ext>
            </c:extLst>
          </c:dPt>
          <c:dPt>
            <c:idx val="71"/>
            <c:bubble3D val="0"/>
            <c:spPr>
              <a:solidFill>
                <a:srgbClr val="4DBF35"/>
              </a:solidFill>
              <a:ln w="3175">
                <a:solidFill>
                  <a:schemeClr val="lt1"/>
                </a:solidFill>
              </a:ln>
              <a:effectLst/>
            </c:spPr>
            <c:extLst>
              <c:ext xmlns:c16="http://schemas.microsoft.com/office/drawing/2014/chart" uri="{C3380CC4-5D6E-409C-BE32-E72D297353CC}">
                <c16:uniqueId val="{0000008F-ACAF-4732-AFB0-6E6BFDFBAF4D}"/>
              </c:ext>
            </c:extLst>
          </c:dPt>
          <c:dPt>
            <c:idx val="72"/>
            <c:bubble3D val="0"/>
            <c:spPr>
              <a:solidFill>
                <a:srgbClr val="4DBF35"/>
              </a:solidFill>
              <a:ln w="3175">
                <a:solidFill>
                  <a:schemeClr val="lt1"/>
                </a:solidFill>
              </a:ln>
              <a:effectLst/>
            </c:spPr>
            <c:extLst>
              <c:ext xmlns:c16="http://schemas.microsoft.com/office/drawing/2014/chart" uri="{C3380CC4-5D6E-409C-BE32-E72D297353CC}">
                <c16:uniqueId val="{00000091-ACAF-4732-AFB0-6E6BFDFBAF4D}"/>
              </c:ext>
            </c:extLst>
          </c:dPt>
          <c:dPt>
            <c:idx val="73"/>
            <c:bubble3D val="0"/>
            <c:spPr>
              <a:solidFill>
                <a:srgbClr val="4DBF35"/>
              </a:solidFill>
              <a:ln w="3175">
                <a:solidFill>
                  <a:schemeClr val="lt1"/>
                </a:solidFill>
              </a:ln>
              <a:effectLst/>
            </c:spPr>
            <c:extLst>
              <c:ext xmlns:c16="http://schemas.microsoft.com/office/drawing/2014/chart" uri="{C3380CC4-5D6E-409C-BE32-E72D297353CC}">
                <c16:uniqueId val="{00000093-ACAF-4732-AFB0-6E6BFDFBAF4D}"/>
              </c:ext>
            </c:extLst>
          </c:dPt>
          <c:dPt>
            <c:idx val="74"/>
            <c:bubble3D val="0"/>
            <c:spPr>
              <a:solidFill>
                <a:srgbClr val="4DBF35"/>
              </a:solidFill>
              <a:ln w="3175">
                <a:solidFill>
                  <a:schemeClr val="lt1"/>
                </a:solidFill>
              </a:ln>
              <a:effectLst/>
            </c:spPr>
            <c:extLst>
              <c:ext xmlns:c16="http://schemas.microsoft.com/office/drawing/2014/chart" uri="{C3380CC4-5D6E-409C-BE32-E72D297353CC}">
                <c16:uniqueId val="{00000095-ACAF-4732-AFB0-6E6BFDFBAF4D}"/>
              </c:ext>
            </c:extLst>
          </c:dPt>
          <c:dPt>
            <c:idx val="75"/>
            <c:bubble3D val="0"/>
            <c:spPr>
              <a:solidFill>
                <a:srgbClr val="4DBF35"/>
              </a:solidFill>
              <a:ln w="3175">
                <a:solidFill>
                  <a:schemeClr val="lt1"/>
                </a:solidFill>
              </a:ln>
              <a:effectLst/>
            </c:spPr>
            <c:extLst>
              <c:ext xmlns:c16="http://schemas.microsoft.com/office/drawing/2014/chart" uri="{C3380CC4-5D6E-409C-BE32-E72D297353CC}">
                <c16:uniqueId val="{00000097-ACAF-4732-AFB0-6E6BFDFBAF4D}"/>
              </c:ext>
            </c:extLst>
          </c:dPt>
          <c:dPt>
            <c:idx val="76"/>
            <c:bubble3D val="0"/>
            <c:spPr>
              <a:solidFill>
                <a:srgbClr val="4DBF35"/>
              </a:solidFill>
              <a:ln w="3175">
                <a:solidFill>
                  <a:schemeClr val="lt1"/>
                </a:solidFill>
              </a:ln>
              <a:effectLst/>
            </c:spPr>
            <c:extLst>
              <c:ext xmlns:c16="http://schemas.microsoft.com/office/drawing/2014/chart" uri="{C3380CC4-5D6E-409C-BE32-E72D297353CC}">
                <c16:uniqueId val="{00000099-ACAF-4732-AFB0-6E6BFDFBAF4D}"/>
              </c:ext>
            </c:extLst>
          </c:dPt>
          <c:dPt>
            <c:idx val="77"/>
            <c:bubble3D val="0"/>
            <c:spPr>
              <a:solidFill>
                <a:srgbClr val="4DBF35"/>
              </a:solidFill>
              <a:ln w="3175">
                <a:solidFill>
                  <a:schemeClr val="lt1"/>
                </a:solidFill>
              </a:ln>
              <a:effectLst/>
            </c:spPr>
            <c:extLst>
              <c:ext xmlns:c16="http://schemas.microsoft.com/office/drawing/2014/chart" uri="{C3380CC4-5D6E-409C-BE32-E72D297353CC}">
                <c16:uniqueId val="{0000009B-ACAF-4732-AFB0-6E6BFDFBAF4D}"/>
              </c:ext>
            </c:extLst>
          </c:dPt>
          <c:dPt>
            <c:idx val="78"/>
            <c:bubble3D val="0"/>
            <c:spPr>
              <a:solidFill>
                <a:srgbClr val="4DBF35"/>
              </a:solidFill>
              <a:ln w="3175">
                <a:solidFill>
                  <a:schemeClr val="lt1"/>
                </a:solidFill>
              </a:ln>
              <a:effectLst/>
            </c:spPr>
            <c:extLst>
              <c:ext xmlns:c16="http://schemas.microsoft.com/office/drawing/2014/chart" uri="{C3380CC4-5D6E-409C-BE32-E72D297353CC}">
                <c16:uniqueId val="{0000009D-ACAF-4732-AFB0-6E6BFDFBAF4D}"/>
              </c:ext>
            </c:extLst>
          </c:dPt>
          <c:dPt>
            <c:idx val="79"/>
            <c:bubble3D val="0"/>
            <c:spPr>
              <a:solidFill>
                <a:srgbClr val="4DBF35"/>
              </a:solidFill>
              <a:ln w="3175">
                <a:solidFill>
                  <a:schemeClr val="lt1"/>
                </a:solidFill>
              </a:ln>
              <a:effectLst/>
            </c:spPr>
            <c:extLst>
              <c:ext xmlns:c16="http://schemas.microsoft.com/office/drawing/2014/chart" uri="{C3380CC4-5D6E-409C-BE32-E72D297353CC}">
                <c16:uniqueId val="{0000009F-ACAF-4732-AFB0-6E6BFDFBAF4D}"/>
              </c:ext>
            </c:extLst>
          </c:dPt>
          <c:dPt>
            <c:idx val="80"/>
            <c:bubble3D val="0"/>
            <c:spPr>
              <a:solidFill>
                <a:srgbClr val="4DBF35"/>
              </a:solidFill>
              <a:ln w="3175">
                <a:solidFill>
                  <a:schemeClr val="lt1"/>
                </a:solidFill>
              </a:ln>
              <a:effectLst/>
            </c:spPr>
            <c:extLst>
              <c:ext xmlns:c16="http://schemas.microsoft.com/office/drawing/2014/chart" uri="{C3380CC4-5D6E-409C-BE32-E72D297353CC}">
                <c16:uniqueId val="{000000A1-ACAF-4732-AFB0-6E6BFDFBAF4D}"/>
              </c:ext>
            </c:extLst>
          </c:dPt>
          <c:dPt>
            <c:idx val="81"/>
            <c:bubble3D val="0"/>
            <c:spPr>
              <a:solidFill>
                <a:srgbClr val="4DBF35"/>
              </a:solidFill>
              <a:ln w="3175">
                <a:solidFill>
                  <a:schemeClr val="lt1"/>
                </a:solidFill>
              </a:ln>
              <a:effectLst/>
            </c:spPr>
            <c:extLst>
              <c:ext xmlns:c16="http://schemas.microsoft.com/office/drawing/2014/chart" uri="{C3380CC4-5D6E-409C-BE32-E72D297353CC}">
                <c16:uniqueId val="{000000A3-ACAF-4732-AFB0-6E6BFDFBAF4D}"/>
              </c:ext>
            </c:extLst>
          </c:dPt>
          <c:dPt>
            <c:idx val="82"/>
            <c:bubble3D val="0"/>
            <c:spPr>
              <a:solidFill>
                <a:srgbClr val="4DBF35"/>
              </a:solidFill>
              <a:ln w="3175">
                <a:solidFill>
                  <a:schemeClr val="lt1"/>
                </a:solidFill>
              </a:ln>
              <a:effectLst/>
            </c:spPr>
            <c:extLst>
              <c:ext xmlns:c16="http://schemas.microsoft.com/office/drawing/2014/chart" uri="{C3380CC4-5D6E-409C-BE32-E72D297353CC}">
                <c16:uniqueId val="{000000A5-ACAF-4732-AFB0-6E6BFDFBAF4D}"/>
              </c:ext>
            </c:extLst>
          </c:dPt>
          <c:dPt>
            <c:idx val="83"/>
            <c:bubble3D val="0"/>
            <c:spPr>
              <a:solidFill>
                <a:srgbClr val="4DBF35"/>
              </a:solidFill>
              <a:ln w="3175">
                <a:solidFill>
                  <a:schemeClr val="lt1"/>
                </a:solidFill>
              </a:ln>
              <a:effectLst/>
            </c:spPr>
            <c:extLst>
              <c:ext xmlns:c16="http://schemas.microsoft.com/office/drawing/2014/chart" uri="{C3380CC4-5D6E-409C-BE32-E72D297353CC}">
                <c16:uniqueId val="{000000A7-ACAF-4732-AFB0-6E6BFDFBAF4D}"/>
              </c:ext>
            </c:extLst>
          </c:dPt>
          <c:dPt>
            <c:idx val="84"/>
            <c:bubble3D val="0"/>
            <c:spPr>
              <a:solidFill>
                <a:srgbClr val="4DBF35"/>
              </a:solidFill>
              <a:ln w="3175">
                <a:solidFill>
                  <a:schemeClr val="lt1"/>
                </a:solidFill>
              </a:ln>
              <a:effectLst/>
            </c:spPr>
            <c:extLst>
              <c:ext xmlns:c16="http://schemas.microsoft.com/office/drawing/2014/chart" uri="{C3380CC4-5D6E-409C-BE32-E72D297353CC}">
                <c16:uniqueId val="{000000A9-ACAF-4732-AFB0-6E6BFDFBAF4D}"/>
              </c:ext>
            </c:extLst>
          </c:dPt>
          <c:dPt>
            <c:idx val="85"/>
            <c:bubble3D val="0"/>
            <c:spPr>
              <a:solidFill>
                <a:srgbClr val="4DBF35"/>
              </a:solidFill>
              <a:ln w="3175">
                <a:solidFill>
                  <a:schemeClr val="lt1"/>
                </a:solidFill>
              </a:ln>
              <a:effectLst/>
            </c:spPr>
            <c:extLst>
              <c:ext xmlns:c16="http://schemas.microsoft.com/office/drawing/2014/chart" uri="{C3380CC4-5D6E-409C-BE32-E72D297353CC}">
                <c16:uniqueId val="{000000AB-ACAF-4732-AFB0-6E6BFDFBAF4D}"/>
              </c:ext>
            </c:extLst>
          </c:dPt>
          <c:dPt>
            <c:idx val="86"/>
            <c:bubble3D val="0"/>
            <c:spPr>
              <a:solidFill>
                <a:srgbClr val="4DBF35"/>
              </a:solidFill>
              <a:ln w="3175">
                <a:solidFill>
                  <a:schemeClr val="lt1"/>
                </a:solidFill>
              </a:ln>
              <a:effectLst/>
            </c:spPr>
            <c:extLst>
              <c:ext xmlns:c16="http://schemas.microsoft.com/office/drawing/2014/chart" uri="{C3380CC4-5D6E-409C-BE32-E72D297353CC}">
                <c16:uniqueId val="{000000AD-ACAF-4732-AFB0-6E6BFDFBAF4D}"/>
              </c:ext>
            </c:extLst>
          </c:dPt>
          <c:dPt>
            <c:idx val="87"/>
            <c:bubble3D val="0"/>
            <c:spPr>
              <a:solidFill>
                <a:srgbClr val="4DBF35"/>
              </a:solidFill>
              <a:ln w="3175">
                <a:solidFill>
                  <a:schemeClr val="lt1"/>
                </a:solidFill>
              </a:ln>
              <a:effectLst/>
            </c:spPr>
            <c:extLst>
              <c:ext xmlns:c16="http://schemas.microsoft.com/office/drawing/2014/chart" uri="{C3380CC4-5D6E-409C-BE32-E72D297353CC}">
                <c16:uniqueId val="{000000AF-ACAF-4732-AFB0-6E6BFDFBAF4D}"/>
              </c:ext>
            </c:extLst>
          </c:dPt>
          <c:dPt>
            <c:idx val="88"/>
            <c:bubble3D val="0"/>
            <c:spPr>
              <a:solidFill>
                <a:srgbClr val="4DBF35"/>
              </a:solidFill>
              <a:ln w="3175">
                <a:solidFill>
                  <a:schemeClr val="lt1"/>
                </a:solidFill>
              </a:ln>
              <a:effectLst/>
            </c:spPr>
            <c:extLst>
              <c:ext xmlns:c16="http://schemas.microsoft.com/office/drawing/2014/chart" uri="{C3380CC4-5D6E-409C-BE32-E72D297353CC}">
                <c16:uniqueId val="{000000B1-ACAF-4732-AFB0-6E6BFDFBAF4D}"/>
              </c:ext>
            </c:extLst>
          </c:dPt>
          <c:dPt>
            <c:idx val="89"/>
            <c:bubble3D val="0"/>
            <c:spPr>
              <a:solidFill>
                <a:srgbClr val="4DBF35"/>
              </a:solidFill>
              <a:ln w="3175">
                <a:solidFill>
                  <a:schemeClr val="lt1"/>
                </a:solidFill>
              </a:ln>
              <a:effectLst/>
            </c:spPr>
            <c:extLst>
              <c:ext xmlns:c16="http://schemas.microsoft.com/office/drawing/2014/chart" uri="{C3380CC4-5D6E-409C-BE32-E72D297353CC}">
                <c16:uniqueId val="{000000B3-ACAF-4732-AFB0-6E6BFDFBAF4D}"/>
              </c:ext>
            </c:extLst>
          </c:dPt>
          <c:dPt>
            <c:idx val="90"/>
            <c:bubble3D val="0"/>
            <c:spPr>
              <a:solidFill>
                <a:srgbClr val="4DBF35"/>
              </a:solidFill>
              <a:ln w="3175">
                <a:solidFill>
                  <a:schemeClr val="lt1"/>
                </a:solidFill>
              </a:ln>
              <a:effectLst/>
            </c:spPr>
            <c:extLst>
              <c:ext xmlns:c16="http://schemas.microsoft.com/office/drawing/2014/chart" uri="{C3380CC4-5D6E-409C-BE32-E72D297353CC}">
                <c16:uniqueId val="{000000B5-ACAF-4732-AFB0-6E6BFDFBAF4D}"/>
              </c:ext>
            </c:extLst>
          </c:dPt>
          <c:dPt>
            <c:idx val="91"/>
            <c:bubble3D val="0"/>
            <c:spPr>
              <a:solidFill>
                <a:srgbClr val="4DBF35"/>
              </a:solidFill>
              <a:ln w="3175">
                <a:solidFill>
                  <a:schemeClr val="lt1"/>
                </a:solidFill>
              </a:ln>
              <a:effectLst/>
            </c:spPr>
            <c:extLst>
              <c:ext xmlns:c16="http://schemas.microsoft.com/office/drawing/2014/chart" uri="{C3380CC4-5D6E-409C-BE32-E72D297353CC}">
                <c16:uniqueId val="{000000B7-ACAF-4732-AFB0-6E6BFDFBAF4D}"/>
              </c:ext>
            </c:extLst>
          </c:dPt>
          <c:dPt>
            <c:idx val="92"/>
            <c:bubble3D val="0"/>
            <c:spPr>
              <a:solidFill>
                <a:srgbClr val="4DBF35"/>
              </a:solidFill>
              <a:ln w="3175">
                <a:solidFill>
                  <a:schemeClr val="lt1"/>
                </a:solidFill>
              </a:ln>
              <a:effectLst/>
            </c:spPr>
            <c:extLst>
              <c:ext xmlns:c16="http://schemas.microsoft.com/office/drawing/2014/chart" uri="{C3380CC4-5D6E-409C-BE32-E72D297353CC}">
                <c16:uniqueId val="{000000B9-ACAF-4732-AFB0-6E6BFDFBAF4D}"/>
              </c:ext>
            </c:extLst>
          </c:dPt>
          <c:dPt>
            <c:idx val="93"/>
            <c:bubble3D val="0"/>
            <c:spPr>
              <a:solidFill>
                <a:srgbClr val="4DBF35"/>
              </a:solidFill>
              <a:ln w="3175">
                <a:solidFill>
                  <a:schemeClr val="lt1"/>
                </a:solidFill>
              </a:ln>
              <a:effectLst/>
            </c:spPr>
            <c:extLst>
              <c:ext xmlns:c16="http://schemas.microsoft.com/office/drawing/2014/chart" uri="{C3380CC4-5D6E-409C-BE32-E72D297353CC}">
                <c16:uniqueId val="{000000BB-ACAF-4732-AFB0-6E6BFDFBAF4D}"/>
              </c:ext>
            </c:extLst>
          </c:dPt>
          <c:dPt>
            <c:idx val="94"/>
            <c:bubble3D val="0"/>
            <c:spPr>
              <a:solidFill>
                <a:srgbClr val="4DBF35"/>
              </a:solidFill>
              <a:ln w="3175">
                <a:solidFill>
                  <a:schemeClr val="lt1"/>
                </a:solidFill>
              </a:ln>
              <a:effectLst/>
            </c:spPr>
            <c:extLst>
              <c:ext xmlns:c16="http://schemas.microsoft.com/office/drawing/2014/chart" uri="{C3380CC4-5D6E-409C-BE32-E72D297353CC}">
                <c16:uniqueId val="{000000BD-ACAF-4732-AFB0-6E6BFDFBAF4D}"/>
              </c:ext>
            </c:extLst>
          </c:dPt>
          <c:dPt>
            <c:idx val="95"/>
            <c:bubble3D val="0"/>
            <c:spPr>
              <a:solidFill>
                <a:srgbClr val="4DBF35"/>
              </a:solidFill>
              <a:ln w="3175">
                <a:solidFill>
                  <a:schemeClr val="lt1"/>
                </a:solidFill>
              </a:ln>
              <a:effectLst/>
            </c:spPr>
            <c:extLst>
              <c:ext xmlns:c16="http://schemas.microsoft.com/office/drawing/2014/chart" uri="{C3380CC4-5D6E-409C-BE32-E72D297353CC}">
                <c16:uniqueId val="{000000BF-ACAF-4732-AFB0-6E6BFDFBAF4D}"/>
              </c:ext>
            </c:extLst>
          </c:dPt>
          <c:dPt>
            <c:idx val="96"/>
            <c:bubble3D val="0"/>
            <c:spPr>
              <a:solidFill>
                <a:srgbClr val="4DBF35"/>
              </a:solidFill>
              <a:ln w="3175">
                <a:solidFill>
                  <a:schemeClr val="lt1"/>
                </a:solidFill>
              </a:ln>
              <a:effectLst/>
            </c:spPr>
            <c:extLst>
              <c:ext xmlns:c16="http://schemas.microsoft.com/office/drawing/2014/chart" uri="{C3380CC4-5D6E-409C-BE32-E72D297353CC}">
                <c16:uniqueId val="{000000C1-ACAF-4732-AFB0-6E6BFDFBAF4D}"/>
              </c:ext>
            </c:extLst>
          </c:dPt>
          <c:dPt>
            <c:idx val="97"/>
            <c:bubble3D val="0"/>
            <c:spPr>
              <a:solidFill>
                <a:srgbClr val="4DBF35"/>
              </a:solidFill>
              <a:ln w="3175">
                <a:solidFill>
                  <a:schemeClr val="lt1"/>
                </a:solidFill>
              </a:ln>
              <a:effectLst/>
            </c:spPr>
            <c:extLst>
              <c:ext xmlns:c16="http://schemas.microsoft.com/office/drawing/2014/chart" uri="{C3380CC4-5D6E-409C-BE32-E72D297353CC}">
                <c16:uniqueId val="{000000C3-ACAF-4732-AFB0-6E6BFDFBAF4D}"/>
              </c:ext>
            </c:extLst>
          </c:dPt>
          <c:dPt>
            <c:idx val="98"/>
            <c:bubble3D val="0"/>
            <c:spPr>
              <a:solidFill>
                <a:srgbClr val="4DBF35"/>
              </a:solidFill>
              <a:ln w="3175">
                <a:solidFill>
                  <a:schemeClr val="lt1"/>
                </a:solidFill>
              </a:ln>
              <a:effectLst/>
            </c:spPr>
            <c:extLst>
              <c:ext xmlns:c16="http://schemas.microsoft.com/office/drawing/2014/chart" uri="{C3380CC4-5D6E-409C-BE32-E72D297353CC}">
                <c16:uniqueId val="{000000C5-ACAF-4732-AFB0-6E6BFDFBAF4D}"/>
              </c:ext>
            </c:extLst>
          </c:dPt>
          <c:dPt>
            <c:idx val="99"/>
            <c:bubble3D val="0"/>
            <c:spPr>
              <a:solidFill>
                <a:srgbClr val="4DBF35"/>
              </a:solidFill>
              <a:ln w="3175">
                <a:solidFill>
                  <a:schemeClr val="lt1"/>
                </a:solidFill>
              </a:ln>
              <a:effectLst/>
            </c:spPr>
            <c:extLst>
              <c:ext xmlns:c16="http://schemas.microsoft.com/office/drawing/2014/chart" uri="{C3380CC4-5D6E-409C-BE32-E72D297353CC}">
                <c16:uniqueId val="{000000C7-ACAF-4732-AFB0-6E6BFDFBAF4D}"/>
              </c:ext>
            </c:extLst>
          </c:dPt>
          <c:dPt>
            <c:idx val="100"/>
            <c:bubble3D val="0"/>
            <c:spPr>
              <a:noFill/>
              <a:ln w="3175">
                <a:noFill/>
              </a:ln>
              <a:effectLst/>
            </c:spPr>
            <c:extLst>
              <c:ext xmlns:c16="http://schemas.microsoft.com/office/drawing/2014/chart" uri="{C3380CC4-5D6E-409C-BE32-E72D297353CC}">
                <c16:uniqueId val="{000000C9-ACAF-4732-AFB0-6E6BFDFBAF4D}"/>
              </c:ext>
            </c:extLst>
          </c:dPt>
          <c:val>
            <c:numRef>
              <c:f>Gauge!$O$2:$O$102</c:f>
              <c:numCache>
                <c:formatCode>General</c:formatCode>
                <c:ptCount val="1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153</c:v>
                </c:pt>
              </c:numCache>
            </c:numRef>
          </c:val>
          <c:extLst>
            <c:ext xmlns:c16="http://schemas.microsoft.com/office/drawing/2014/chart" uri="{C3380CC4-5D6E-409C-BE32-E72D297353CC}">
              <c16:uniqueId val="{000000CA-ACAF-4732-AFB0-6E6BFDFBAF4D}"/>
            </c:ext>
          </c:extLst>
        </c:ser>
        <c:dLbls>
          <c:showLegendKey val="0"/>
          <c:showVal val="0"/>
          <c:showCatName val="0"/>
          <c:showSerName val="0"/>
          <c:showPercent val="0"/>
          <c:showBubbleSize val="0"/>
          <c:showLeaderLines val="1"/>
        </c:dLbls>
        <c:firstSliceAng val="270"/>
        <c:holeSize val="6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pattFill prst="dkUpDiag">
                <a:fgClr>
                  <a:srgbClr val="00B0F0"/>
                </a:fgClr>
                <a:bgClr>
                  <a:srgbClr val="009ED6"/>
                </a:bgClr>
              </a:pattFill>
              <a:ln w="19050">
                <a:solidFill>
                  <a:schemeClr val="lt1"/>
                </a:solidFill>
              </a:ln>
              <a:effectLst/>
            </c:spPr>
            <c:extLst>
              <c:ext xmlns:c16="http://schemas.microsoft.com/office/drawing/2014/chart" uri="{C3380CC4-5D6E-409C-BE32-E72D297353CC}">
                <c16:uniqueId val="{00000001-DB1B-40EC-B9F7-63721A7DE259}"/>
              </c:ext>
            </c:extLst>
          </c:dPt>
          <c:dPt>
            <c:idx val="1"/>
            <c:bubble3D val="0"/>
            <c:spPr>
              <a:pattFill prst="dkUpDiag">
                <a:fgClr>
                  <a:schemeClr val="bg1">
                    <a:lumMod val="85000"/>
                  </a:schemeClr>
                </a:fgClr>
                <a:bgClr>
                  <a:srgbClr val="CFCFCF"/>
                </a:bgClr>
              </a:pattFill>
              <a:ln w="19050">
                <a:solidFill>
                  <a:schemeClr val="lt1"/>
                </a:solidFill>
              </a:ln>
              <a:effectLst/>
            </c:spPr>
            <c:extLst>
              <c:ext xmlns:c16="http://schemas.microsoft.com/office/drawing/2014/chart" uri="{C3380CC4-5D6E-409C-BE32-E72D297353CC}">
                <c16:uniqueId val="{00000003-DB1B-40EC-B9F7-63721A7DE259}"/>
              </c:ext>
            </c:extLst>
          </c:dPt>
          <c:dLbls>
            <c:delete val="1"/>
          </c:dLbls>
          <c:cat>
            <c:strRef>
              <c:f>Donut!$K$2:$K$3</c:f>
              <c:strCache>
                <c:ptCount val="2"/>
                <c:pt idx="0">
                  <c:v>Complete</c:v>
                </c:pt>
                <c:pt idx="1">
                  <c:v>Remainder</c:v>
                </c:pt>
              </c:strCache>
            </c:strRef>
          </c:cat>
          <c:val>
            <c:numRef>
              <c:f>Donut!$L$2:$L$3</c:f>
              <c:numCache>
                <c:formatCode>0%</c:formatCode>
                <c:ptCount val="2"/>
                <c:pt idx="0">
                  <c:v>0.85</c:v>
                </c:pt>
                <c:pt idx="1">
                  <c:v>0.15000000000000002</c:v>
                </c:pt>
              </c:numCache>
            </c:numRef>
          </c:val>
          <c:extLst>
            <c:ext xmlns:c16="http://schemas.microsoft.com/office/drawing/2014/chart" uri="{C3380CC4-5D6E-409C-BE32-E72D297353CC}">
              <c16:uniqueId val="{00000004-DB1B-40EC-B9F7-63721A7DE259}"/>
            </c:ext>
          </c:extLst>
        </c:ser>
        <c:dLbls>
          <c:showLegendKey val="0"/>
          <c:showVal val="1"/>
          <c:showCatName val="0"/>
          <c:showSerName val="0"/>
          <c:showPercent val="0"/>
          <c:showBubbleSize val="0"/>
          <c:showLeaderLines val="1"/>
        </c:dLbls>
        <c:firstSliceAng val="0"/>
        <c:holeSize val="6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8534370946822308E-2"/>
          <c:y val="0.13333320607663462"/>
          <c:w val="0.94293125810635536"/>
          <c:h val="0.73333358784673064"/>
        </c:manualLayout>
      </c:layout>
      <c:barChart>
        <c:barDir val="bar"/>
        <c:grouping val="percentStacked"/>
        <c:varyColors val="0"/>
        <c:ser>
          <c:idx val="0"/>
          <c:order val="0"/>
          <c:tx>
            <c:strRef>
              <c:f>'Progress Bar'!$L$2</c:f>
              <c:strCache>
                <c:ptCount val="1"/>
                <c:pt idx="0">
                  <c:v>Complete</c:v>
                </c:pt>
              </c:strCache>
            </c:strRef>
          </c:tx>
          <c:spPr>
            <a:pattFill prst="dkUpDiag">
              <a:fgClr>
                <a:srgbClr val="66CF51"/>
              </a:fgClr>
              <a:bgClr>
                <a:srgbClr val="4DBF35"/>
              </a:bgClr>
            </a:patt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Roboto Medium" panose="02000000000000000000" pitchFamily="2" charset="0"/>
                    <a:ea typeface="Roboto Medium" panose="02000000000000000000" pitchFamily="2"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 Bar'!$K$3</c:f>
              <c:strCache>
                <c:ptCount val="1"/>
                <c:pt idx="0">
                  <c:v>Progress</c:v>
                </c:pt>
              </c:strCache>
            </c:strRef>
          </c:cat>
          <c:val>
            <c:numRef>
              <c:f>'Progress Bar'!$L$3</c:f>
              <c:numCache>
                <c:formatCode>0%</c:formatCode>
                <c:ptCount val="1"/>
                <c:pt idx="0">
                  <c:v>0.54</c:v>
                </c:pt>
              </c:numCache>
            </c:numRef>
          </c:val>
          <c:extLst>
            <c:ext xmlns:c16="http://schemas.microsoft.com/office/drawing/2014/chart" uri="{C3380CC4-5D6E-409C-BE32-E72D297353CC}">
              <c16:uniqueId val="{00000000-FFC4-4A70-8E78-40D6A121732F}"/>
            </c:ext>
          </c:extLst>
        </c:ser>
        <c:ser>
          <c:idx val="1"/>
          <c:order val="1"/>
          <c:tx>
            <c:strRef>
              <c:f>'Progress Bar'!$M$2</c:f>
              <c:strCache>
                <c:ptCount val="1"/>
                <c:pt idx="0">
                  <c:v>Remainder</c:v>
                </c:pt>
              </c:strCache>
            </c:strRef>
          </c:tx>
          <c:spPr>
            <a:pattFill prst="dkUpDiag">
              <a:fgClr>
                <a:schemeClr val="bg1">
                  <a:lumMod val="95000"/>
                </a:schemeClr>
              </a:fgClr>
              <a:bgClr>
                <a:schemeClr val="bg1">
                  <a:lumMod val="85000"/>
                </a:schemeClr>
              </a:bgClr>
            </a:pattFill>
            <a:ln>
              <a:noFill/>
            </a:ln>
            <a:effectLst/>
          </c:spPr>
          <c:invertIfNegative val="0"/>
          <c:dLbls>
            <c:delete val="1"/>
          </c:dLbls>
          <c:cat>
            <c:strRef>
              <c:f>'Progress Bar'!$K$3</c:f>
              <c:strCache>
                <c:ptCount val="1"/>
                <c:pt idx="0">
                  <c:v>Progress</c:v>
                </c:pt>
              </c:strCache>
            </c:strRef>
          </c:cat>
          <c:val>
            <c:numRef>
              <c:f>'Progress Bar'!$M$3</c:f>
              <c:numCache>
                <c:formatCode>0%</c:formatCode>
                <c:ptCount val="1"/>
                <c:pt idx="0">
                  <c:v>0.45999999999999996</c:v>
                </c:pt>
              </c:numCache>
            </c:numRef>
          </c:val>
          <c:extLst>
            <c:ext xmlns:c16="http://schemas.microsoft.com/office/drawing/2014/chart" uri="{C3380CC4-5D6E-409C-BE32-E72D297353CC}">
              <c16:uniqueId val="{00000001-FFC4-4A70-8E78-40D6A121732F}"/>
            </c:ext>
          </c:extLst>
        </c:ser>
        <c:dLbls>
          <c:dLblPos val="inEnd"/>
          <c:showLegendKey val="0"/>
          <c:showVal val="1"/>
          <c:showCatName val="0"/>
          <c:showSerName val="0"/>
          <c:showPercent val="0"/>
          <c:showBubbleSize val="0"/>
        </c:dLbls>
        <c:gapWidth val="20"/>
        <c:overlap val="100"/>
        <c:axId val="996309183"/>
        <c:axId val="996270495"/>
      </c:barChart>
      <c:catAx>
        <c:axId val="996309183"/>
        <c:scaling>
          <c:orientation val="minMax"/>
        </c:scaling>
        <c:delete val="1"/>
        <c:axPos val="l"/>
        <c:numFmt formatCode="General" sourceLinked="1"/>
        <c:majorTickMark val="none"/>
        <c:minorTickMark val="none"/>
        <c:tickLblPos val="nextTo"/>
        <c:crossAx val="996270495"/>
        <c:crosses val="autoZero"/>
        <c:auto val="1"/>
        <c:lblAlgn val="ctr"/>
        <c:lblOffset val="100"/>
        <c:noMultiLvlLbl val="0"/>
      </c:catAx>
      <c:valAx>
        <c:axId val="996270495"/>
        <c:scaling>
          <c:orientation val="minMax"/>
        </c:scaling>
        <c:delete val="1"/>
        <c:axPos val="b"/>
        <c:numFmt formatCode="0%" sourceLinked="1"/>
        <c:majorTickMark val="none"/>
        <c:minorTickMark val="none"/>
        <c:tickLblPos val="nextTo"/>
        <c:crossAx val="99630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162176342831539E-2"/>
          <c:y val="0.34326072877253977"/>
          <c:w val="0.97569994919534053"/>
          <c:h val="0.60784947336128436"/>
        </c:manualLayout>
      </c:layout>
      <c:lineChart>
        <c:grouping val="standard"/>
        <c:varyColors val="0"/>
        <c:ser>
          <c:idx val="0"/>
          <c:order val="0"/>
          <c:tx>
            <c:strRef>
              <c:f>Dot!$J$2</c:f>
              <c:strCache>
                <c:ptCount val="1"/>
                <c:pt idx="0">
                  <c:v>Grey</c:v>
                </c:pt>
              </c:strCache>
            </c:strRef>
          </c:tx>
          <c:spPr>
            <a:ln w="190500" cap="rnd">
              <a:noFill/>
              <a:round/>
            </a:ln>
            <a:effectLst/>
          </c:spPr>
          <c:marker>
            <c:symbol val="circle"/>
            <c:size val="7"/>
            <c:spPr>
              <a:solidFill>
                <a:schemeClr val="bg1">
                  <a:lumMod val="85000"/>
                </a:schemeClr>
              </a:solidFill>
              <a:ln w="9525">
                <a:noFill/>
              </a:ln>
              <a:effectLst/>
            </c:spPr>
          </c:marker>
          <c:dLbls>
            <c:delete val="1"/>
          </c:dLbls>
          <c:val>
            <c:numRef>
              <c:f>Dot!$J$3:$J$22</c:f>
              <c:numCache>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Cache>
            </c:numRef>
          </c:val>
          <c:smooth val="0"/>
          <c:extLst>
            <c:ext xmlns:c16="http://schemas.microsoft.com/office/drawing/2014/chart" uri="{C3380CC4-5D6E-409C-BE32-E72D297353CC}">
              <c16:uniqueId val="{00000000-ABD2-4388-B68C-54BD97D0436F}"/>
            </c:ext>
          </c:extLst>
        </c:ser>
        <c:ser>
          <c:idx val="1"/>
          <c:order val="1"/>
          <c:tx>
            <c:strRef>
              <c:f>Dot!$K$2</c:f>
              <c:strCache>
                <c:ptCount val="1"/>
                <c:pt idx="0">
                  <c:v>Color</c:v>
                </c:pt>
              </c:strCache>
            </c:strRef>
          </c:tx>
          <c:spPr>
            <a:ln w="190500" cap="rnd">
              <a:noFill/>
              <a:round/>
            </a:ln>
            <a:effectLst/>
          </c:spPr>
          <c:marker>
            <c:symbol val="circle"/>
            <c:size val="7"/>
            <c:spPr>
              <a:solidFill>
                <a:srgbClr val="FF3399"/>
              </a:solidFill>
              <a:ln w="9525">
                <a:noFill/>
              </a:ln>
              <a:effectLst/>
            </c:spPr>
          </c:marker>
          <c:dLbls>
            <c:dLbl>
              <c:idx val="0"/>
              <c:tx>
                <c:rich>
                  <a:bodyPr/>
                  <a:lstStyle/>
                  <a:p>
                    <a:fld id="{104AC1F7-A960-4CA4-9595-7145A1F239E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ABD2-4388-B68C-54BD97D0436F}"/>
                </c:ext>
              </c:extLst>
            </c:dLbl>
            <c:dLbl>
              <c:idx val="1"/>
              <c:tx>
                <c:rich>
                  <a:bodyPr/>
                  <a:lstStyle/>
                  <a:p>
                    <a:fld id="{8A2CAE66-2DBA-43F6-8BFA-8CDF4676442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ABD2-4388-B68C-54BD97D0436F}"/>
                </c:ext>
              </c:extLst>
            </c:dLbl>
            <c:dLbl>
              <c:idx val="2"/>
              <c:tx>
                <c:rich>
                  <a:bodyPr/>
                  <a:lstStyle/>
                  <a:p>
                    <a:fld id="{B857CB7B-B088-486A-9A57-95C6E7BF740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ABD2-4388-B68C-54BD97D0436F}"/>
                </c:ext>
              </c:extLst>
            </c:dLbl>
            <c:dLbl>
              <c:idx val="3"/>
              <c:tx>
                <c:rich>
                  <a:bodyPr/>
                  <a:lstStyle/>
                  <a:p>
                    <a:fld id="{8C62D72D-43C3-40FD-84B7-C6C15CD7C57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ABD2-4388-B68C-54BD97D0436F}"/>
                </c:ext>
              </c:extLst>
            </c:dLbl>
            <c:dLbl>
              <c:idx val="4"/>
              <c:tx>
                <c:rich>
                  <a:bodyPr/>
                  <a:lstStyle/>
                  <a:p>
                    <a:fld id="{12B4DB4F-28FA-483F-844E-069F8681785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ABD2-4388-B68C-54BD97D0436F}"/>
                </c:ext>
              </c:extLst>
            </c:dLbl>
            <c:dLbl>
              <c:idx val="5"/>
              <c:tx>
                <c:rich>
                  <a:bodyPr/>
                  <a:lstStyle/>
                  <a:p>
                    <a:fld id="{8909CF4C-BADE-4BD7-BF45-5484FF38EDE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ABD2-4388-B68C-54BD97D0436F}"/>
                </c:ext>
              </c:extLst>
            </c:dLbl>
            <c:dLbl>
              <c:idx val="6"/>
              <c:tx>
                <c:rich>
                  <a:bodyPr/>
                  <a:lstStyle/>
                  <a:p>
                    <a:fld id="{EF123A1C-F7E8-463D-A860-96911A3F662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ABD2-4388-B68C-54BD97D0436F}"/>
                </c:ext>
              </c:extLst>
            </c:dLbl>
            <c:dLbl>
              <c:idx val="7"/>
              <c:tx>
                <c:rich>
                  <a:bodyPr/>
                  <a:lstStyle/>
                  <a:p>
                    <a:fld id="{BC4B1AB9-6A52-4B3A-A837-F32E4868B39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ABD2-4388-B68C-54BD97D0436F}"/>
                </c:ext>
              </c:extLst>
            </c:dLbl>
            <c:dLbl>
              <c:idx val="8"/>
              <c:tx>
                <c:rich>
                  <a:bodyPr/>
                  <a:lstStyle/>
                  <a:p>
                    <a:fld id="{BFA1D09E-F3A4-40E5-86C2-1EC4F51AFE9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BD2-4388-B68C-54BD97D0436F}"/>
                </c:ext>
              </c:extLst>
            </c:dLbl>
            <c:dLbl>
              <c:idx val="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ABD2-4388-B68C-54BD97D0436F}"/>
                </c:ext>
              </c:extLst>
            </c:dLbl>
            <c:dLbl>
              <c:idx val="1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ABD2-4388-B68C-54BD97D0436F}"/>
                </c:ext>
              </c:extLst>
            </c:dLbl>
            <c:dLbl>
              <c:idx val="1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ABD2-4388-B68C-54BD97D0436F}"/>
                </c:ext>
              </c:extLst>
            </c:dLbl>
            <c:dLbl>
              <c:idx val="1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ABD2-4388-B68C-54BD97D0436F}"/>
                </c:ext>
              </c:extLst>
            </c:dLbl>
            <c:dLbl>
              <c:idx val="1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ABD2-4388-B68C-54BD97D0436F}"/>
                </c:ext>
              </c:extLst>
            </c:dLbl>
            <c:dLbl>
              <c:idx val="1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ABD2-4388-B68C-54BD97D0436F}"/>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ABD2-4388-B68C-54BD97D0436F}"/>
                </c:ext>
              </c:extLst>
            </c:dLbl>
            <c:dLbl>
              <c:idx val="1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ABD2-4388-B68C-54BD97D0436F}"/>
                </c:ext>
              </c:extLst>
            </c:dLbl>
            <c:dLbl>
              <c:idx val="1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ABD2-4388-B68C-54BD97D0436F}"/>
                </c:ext>
              </c:extLst>
            </c:dLbl>
            <c:dLbl>
              <c:idx val="1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ABD2-4388-B68C-54BD97D0436F}"/>
                </c:ext>
              </c:extLst>
            </c:dLbl>
            <c:dLbl>
              <c:idx val="1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ABD2-4388-B68C-54BD97D0436F}"/>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3399"/>
                    </a:solidFill>
                    <a:latin typeface="Roboto Medium" panose="02000000000000000000" pitchFamily="2" charset="0"/>
                    <a:ea typeface="Roboto Medium" panose="02000000000000000000" pitchFamily="2" charset="0"/>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Dot!$K$3:$K$22</c:f>
              <c:numCache>
                <c:formatCode>General</c:formatCode>
                <c:ptCount val="20"/>
                <c:pt idx="0">
                  <c:v>1</c:v>
                </c:pt>
                <c:pt idx="1">
                  <c:v>1</c:v>
                </c:pt>
                <c:pt idx="2">
                  <c:v>1</c:v>
                </c:pt>
                <c:pt idx="3">
                  <c:v>1</c:v>
                </c:pt>
                <c:pt idx="4">
                  <c:v>1</c:v>
                </c:pt>
                <c:pt idx="5">
                  <c:v>1</c:v>
                </c:pt>
                <c:pt idx="6">
                  <c:v>1</c:v>
                </c:pt>
                <c:pt idx="7">
                  <c:v>1</c:v>
                </c:pt>
                <c:pt idx="8">
                  <c:v>1</c:v>
                </c:pt>
                <c:pt idx="9">
                  <c:v>#N/A</c:v>
                </c:pt>
                <c:pt idx="10">
                  <c:v>#N/A</c:v>
                </c:pt>
                <c:pt idx="11">
                  <c:v>#N/A</c:v>
                </c:pt>
                <c:pt idx="12">
                  <c:v>#N/A</c:v>
                </c:pt>
                <c:pt idx="13">
                  <c:v>#N/A</c:v>
                </c:pt>
                <c:pt idx="14">
                  <c:v>#N/A</c:v>
                </c:pt>
                <c:pt idx="15">
                  <c:v>#N/A</c:v>
                </c:pt>
                <c:pt idx="16">
                  <c:v>#N/A</c:v>
                </c:pt>
                <c:pt idx="17">
                  <c:v>#N/A</c:v>
                </c:pt>
                <c:pt idx="18">
                  <c:v>#N/A</c:v>
                </c:pt>
                <c:pt idx="19">
                  <c:v>#N/A</c:v>
                </c:pt>
              </c:numCache>
            </c:numRef>
          </c:val>
          <c:smooth val="0"/>
          <c:extLst>
            <c:ext xmlns:c15="http://schemas.microsoft.com/office/drawing/2012/chart" uri="{02D57815-91ED-43cb-92C2-25804820EDAC}">
              <c15:datalabelsRange>
                <c15:f>Dot!$L$3:$L$22</c15:f>
                <c15:dlblRangeCache>
                  <c:ptCount val="20"/>
                  <c:pt idx="8">
                    <c:v>45%</c:v>
                  </c:pt>
                </c15:dlblRangeCache>
              </c15:datalabelsRange>
            </c:ext>
            <c:ext xmlns:c16="http://schemas.microsoft.com/office/drawing/2014/chart" uri="{C3380CC4-5D6E-409C-BE32-E72D297353CC}">
              <c16:uniqueId val="{00000015-ABD2-4388-B68C-54BD97D0436F}"/>
            </c:ext>
          </c:extLst>
        </c:ser>
        <c:dLbls>
          <c:dLblPos val="t"/>
          <c:showLegendKey val="0"/>
          <c:showVal val="1"/>
          <c:showCatName val="0"/>
          <c:showSerName val="0"/>
          <c:showPercent val="0"/>
          <c:showBubbleSize val="0"/>
        </c:dLbls>
        <c:marker val="1"/>
        <c:smooth val="0"/>
        <c:axId val="2092351199"/>
        <c:axId val="2092344959"/>
      </c:lineChart>
      <c:catAx>
        <c:axId val="2092351199"/>
        <c:scaling>
          <c:orientation val="minMax"/>
        </c:scaling>
        <c:delete val="1"/>
        <c:axPos val="b"/>
        <c:numFmt formatCode="General" sourceLinked="1"/>
        <c:majorTickMark val="none"/>
        <c:minorTickMark val="none"/>
        <c:tickLblPos val="nextTo"/>
        <c:crossAx val="2092344959"/>
        <c:crosses val="autoZero"/>
        <c:auto val="1"/>
        <c:lblAlgn val="ctr"/>
        <c:lblOffset val="100"/>
        <c:noMultiLvlLbl val="0"/>
      </c:catAx>
      <c:valAx>
        <c:axId val="2092344959"/>
        <c:scaling>
          <c:orientation val="minMax"/>
          <c:max val="2"/>
        </c:scaling>
        <c:delete val="1"/>
        <c:axPos val="l"/>
        <c:numFmt formatCode="General" sourceLinked="1"/>
        <c:majorTickMark val="none"/>
        <c:minorTickMark val="none"/>
        <c:tickLblPos val="nextTo"/>
        <c:crossAx val="2092351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21610252902777E-2"/>
          <c:y val="0.18820599805117472"/>
          <c:w val="0.91169296145674095"/>
          <c:h val="0.68060441255382187"/>
        </c:manualLayout>
      </c:layout>
      <c:barChart>
        <c:barDir val="col"/>
        <c:grouping val="clustered"/>
        <c:varyColors val="0"/>
        <c:ser>
          <c:idx val="0"/>
          <c:order val="0"/>
          <c:tx>
            <c:strRef>
              <c:f>Scorecard!$H$3</c:f>
              <c:strCache>
                <c:ptCount val="1"/>
                <c:pt idx="0">
                  <c:v>Grey</c:v>
                </c:pt>
              </c:strCache>
            </c:strRef>
          </c:tx>
          <c:spPr>
            <a:blipFill>
              <a:blip xmlns:r="http://schemas.openxmlformats.org/officeDocument/2006/relationships" r:embed="rId3">
                <a:extLst>
                  <a:ext uri="{96DAC541-7B7A-43D3-8B79-37D633B846F1}">
                    <asvg:svgBlip xmlns:asvg="http://schemas.microsoft.com/office/drawing/2016/SVG/main" r:embed="rId4"/>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Scorecard!$I$3:$M$3</c:f>
              <c:numCache>
                <c:formatCode>General</c:formatCode>
                <c:ptCount val="5"/>
                <c:pt idx="0">
                  <c:v>0</c:v>
                </c:pt>
                <c:pt idx="1">
                  <c:v>0</c:v>
                </c:pt>
                <c:pt idx="2">
                  <c:v>1</c:v>
                </c:pt>
                <c:pt idx="3">
                  <c:v>0</c:v>
                </c:pt>
                <c:pt idx="4">
                  <c:v>1</c:v>
                </c:pt>
              </c:numCache>
            </c:numRef>
          </c:val>
          <c:extLst>
            <c:ext xmlns:c16="http://schemas.microsoft.com/office/drawing/2014/chart" uri="{C3380CC4-5D6E-409C-BE32-E72D297353CC}">
              <c16:uniqueId val="{00000000-6821-4A9D-9294-689189DB5077}"/>
            </c:ext>
          </c:extLst>
        </c:ser>
        <c:ser>
          <c:idx val="1"/>
          <c:order val="1"/>
          <c:tx>
            <c:strRef>
              <c:f>Scorecard!$H$4</c:f>
              <c:strCache>
                <c:ptCount val="1"/>
                <c:pt idx="0">
                  <c:v>Green</c:v>
                </c:pt>
              </c:strCache>
            </c:strRef>
          </c:tx>
          <c:spPr>
            <a:blipFill>
              <a:blip xmlns:r="http://schemas.openxmlformats.org/officeDocument/2006/relationships" r:embed="rId5">
                <a:extLst>
                  <a:ext uri="{96DAC541-7B7A-43D3-8B79-37D633B846F1}">
                    <asvg:svgBlip xmlns:asvg="http://schemas.microsoft.com/office/drawing/2016/SVG/main" r:embed="rId6"/>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Scorecard!$I$4:$M$4</c:f>
              <c:numCache>
                <c:formatCode>General</c:formatCode>
                <c:ptCount val="5"/>
                <c:pt idx="0">
                  <c:v>1</c:v>
                </c:pt>
                <c:pt idx="1">
                  <c:v>0</c:v>
                </c:pt>
                <c:pt idx="2">
                  <c:v>0</c:v>
                </c:pt>
                <c:pt idx="3">
                  <c:v>1</c:v>
                </c:pt>
                <c:pt idx="4">
                  <c:v>0</c:v>
                </c:pt>
              </c:numCache>
            </c:numRef>
          </c:val>
          <c:extLst>
            <c:ext xmlns:c16="http://schemas.microsoft.com/office/drawing/2014/chart" uri="{C3380CC4-5D6E-409C-BE32-E72D297353CC}">
              <c16:uniqueId val="{00000001-6821-4A9D-9294-689189DB5077}"/>
            </c:ext>
          </c:extLst>
        </c:ser>
        <c:ser>
          <c:idx val="2"/>
          <c:order val="2"/>
          <c:tx>
            <c:strRef>
              <c:f>Scorecard!$H$5</c:f>
              <c:strCache>
                <c:ptCount val="1"/>
                <c:pt idx="0">
                  <c:v>Red</c:v>
                </c:pt>
              </c:strCache>
            </c:strRef>
          </c:tx>
          <c:spPr>
            <a:blipFill>
              <a:blip xmlns:r="http://schemas.openxmlformats.org/officeDocument/2006/relationships" r:embed="rId7">
                <a:extLst>
                  <a:ext uri="{96DAC541-7B7A-43D3-8B79-37D633B846F1}">
                    <asvg:svgBlip xmlns:asvg="http://schemas.microsoft.com/office/drawing/2016/SVG/main" r:embed="rId8"/>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Scorecard!$I$5:$M$5</c:f>
              <c:numCache>
                <c:formatCode>General</c:formatCode>
                <c:ptCount val="5"/>
                <c:pt idx="0">
                  <c:v>0</c:v>
                </c:pt>
                <c:pt idx="1">
                  <c:v>1</c:v>
                </c:pt>
                <c:pt idx="2">
                  <c:v>0</c:v>
                </c:pt>
                <c:pt idx="3">
                  <c:v>0</c:v>
                </c:pt>
                <c:pt idx="4">
                  <c:v>0</c:v>
                </c:pt>
              </c:numCache>
            </c:numRef>
          </c:val>
          <c:extLst>
            <c:ext xmlns:c16="http://schemas.microsoft.com/office/drawing/2014/chart" uri="{C3380CC4-5D6E-409C-BE32-E72D297353CC}">
              <c16:uniqueId val="{00000002-6821-4A9D-9294-689189DB5077}"/>
            </c:ext>
          </c:extLst>
        </c:ser>
        <c:dLbls>
          <c:showLegendKey val="0"/>
          <c:showVal val="0"/>
          <c:showCatName val="0"/>
          <c:showSerName val="0"/>
          <c:showPercent val="0"/>
          <c:showBubbleSize val="0"/>
        </c:dLbls>
        <c:gapWidth val="0"/>
        <c:overlap val="100"/>
        <c:axId val="2098106031"/>
        <c:axId val="1124814463"/>
      </c:barChart>
      <c:dateAx>
        <c:axId val="2098106031"/>
        <c:scaling>
          <c:orientation val="minMax"/>
        </c:scaling>
        <c:delete val="1"/>
        <c:axPos val="b"/>
        <c:numFmt formatCode="General" sourceLinked="1"/>
        <c:majorTickMark val="none"/>
        <c:minorTickMark val="none"/>
        <c:tickLblPos val="nextTo"/>
        <c:crossAx val="1124814463"/>
        <c:crosses val="autoZero"/>
        <c:auto val="0"/>
        <c:lblOffset val="100"/>
        <c:baseTimeUnit val="days"/>
      </c:dateAx>
      <c:valAx>
        <c:axId val="1124814463"/>
        <c:scaling>
          <c:orientation val="minMax"/>
          <c:max val="1"/>
        </c:scaling>
        <c:delete val="1"/>
        <c:axPos val="l"/>
        <c:numFmt formatCode="General" sourceLinked="1"/>
        <c:majorTickMark val="out"/>
        <c:minorTickMark val="none"/>
        <c:tickLblPos val="nextTo"/>
        <c:crossAx val="2098106031"/>
        <c:crosses val="autoZero"/>
        <c:crossBetween val="between"/>
      </c:valAx>
      <c:spPr>
        <a:solidFill>
          <a:schemeClr val="bg1"/>
        </a:solid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9997594050743651E-2"/>
          <c:y val="0.10935375536650475"/>
          <c:w val="0.93944685039370079"/>
          <c:h val="0.7850697651083407"/>
        </c:manualLayout>
      </c:layout>
      <c:lineChart>
        <c:grouping val="standard"/>
        <c:varyColors val="0"/>
        <c:ser>
          <c:idx val="0"/>
          <c:order val="0"/>
          <c:tx>
            <c:strRef>
              <c:f>Steps!$J$3</c:f>
              <c:strCache>
                <c:ptCount val="1"/>
                <c:pt idx="0">
                  <c:v>Grey</c:v>
                </c:pt>
              </c:strCache>
            </c:strRef>
          </c:tx>
          <c:spPr>
            <a:ln w="127000" cap="rnd">
              <a:solidFill>
                <a:schemeClr val="bg1">
                  <a:lumMod val="85000"/>
                </a:schemeClr>
              </a:solidFill>
              <a:round/>
            </a:ln>
            <a:effectLst/>
          </c:spPr>
          <c:marker>
            <c:symbol val="circle"/>
            <c:size val="25"/>
            <c:spPr>
              <a:solidFill>
                <a:schemeClr val="bg1">
                  <a:lumMod val="85000"/>
                </a:schemeClr>
              </a:solidFill>
              <a:ln w="9525">
                <a:noFill/>
              </a:ln>
              <a:effectLst/>
            </c:spPr>
          </c:marker>
          <c:dLbls>
            <c:dLbl>
              <c:idx val="0"/>
              <c:tx>
                <c:rich>
                  <a:bodyPr/>
                  <a:lstStyle/>
                  <a:p>
                    <a:fld id="{056BF41C-E468-4B64-AE9C-FE6FF96D049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8974-4A5E-B215-AF4837C6ACA8}"/>
                </c:ext>
              </c:extLst>
            </c:dLbl>
            <c:dLbl>
              <c:idx val="1"/>
              <c:tx>
                <c:rich>
                  <a:bodyPr/>
                  <a:lstStyle/>
                  <a:p>
                    <a:fld id="{23634326-9B58-4F0C-BFB8-886EB33FF5E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974-4A5E-B215-AF4837C6ACA8}"/>
                </c:ext>
              </c:extLst>
            </c:dLbl>
            <c:dLbl>
              <c:idx val="2"/>
              <c:tx>
                <c:rich>
                  <a:bodyPr/>
                  <a:lstStyle/>
                  <a:p>
                    <a:fld id="{702410A6-7CAC-4D0F-9669-E9D3786DA1F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974-4A5E-B215-AF4837C6ACA8}"/>
                </c:ext>
              </c:extLst>
            </c:dLbl>
            <c:dLbl>
              <c:idx val="3"/>
              <c:tx>
                <c:rich>
                  <a:bodyPr/>
                  <a:lstStyle/>
                  <a:p>
                    <a:fld id="{C469DFC4-AFB0-4D7A-B2C3-56D60F4C48B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974-4A5E-B215-AF4837C6ACA8}"/>
                </c:ext>
              </c:extLst>
            </c:dLbl>
            <c:dLbl>
              <c:idx val="4"/>
              <c:tx>
                <c:rich>
                  <a:bodyPr/>
                  <a:lstStyle/>
                  <a:p>
                    <a:fld id="{A481C0A4-B537-4C98-B446-5DD09DC767F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974-4A5E-B215-AF4837C6ACA8}"/>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Steps!$K$2:$O$2</c:f>
              <c:numCache>
                <c:formatCode>General</c:formatCode>
                <c:ptCount val="5"/>
                <c:pt idx="0">
                  <c:v>1</c:v>
                </c:pt>
                <c:pt idx="1">
                  <c:v>2</c:v>
                </c:pt>
                <c:pt idx="2">
                  <c:v>3</c:v>
                </c:pt>
                <c:pt idx="3">
                  <c:v>4</c:v>
                </c:pt>
                <c:pt idx="4">
                  <c:v>5</c:v>
                </c:pt>
              </c:numCache>
            </c:numRef>
          </c:cat>
          <c:val>
            <c:numRef>
              <c:f>Steps!$K$3:$O$3</c:f>
              <c:numCache>
                <c:formatCode>General</c:formatCode>
                <c:ptCount val="5"/>
                <c:pt idx="0">
                  <c:v>1</c:v>
                </c:pt>
                <c:pt idx="1">
                  <c:v>1</c:v>
                </c:pt>
                <c:pt idx="2">
                  <c:v>1</c:v>
                </c:pt>
                <c:pt idx="3">
                  <c:v>1</c:v>
                </c:pt>
                <c:pt idx="4">
                  <c:v>1</c:v>
                </c:pt>
              </c:numCache>
            </c:numRef>
          </c:val>
          <c:smooth val="0"/>
          <c:extLst>
            <c:ext xmlns:c15="http://schemas.microsoft.com/office/drawing/2012/chart" uri="{02D57815-91ED-43cb-92C2-25804820EDAC}">
              <c15:datalabelsRange>
                <c15:f>Steps!$K$2:$O$2</c15:f>
                <c15:dlblRangeCache>
                  <c:ptCount val="5"/>
                  <c:pt idx="0">
                    <c:v>1</c:v>
                  </c:pt>
                  <c:pt idx="1">
                    <c:v>2</c:v>
                  </c:pt>
                  <c:pt idx="2">
                    <c:v>3</c:v>
                  </c:pt>
                  <c:pt idx="3">
                    <c:v>4</c:v>
                  </c:pt>
                  <c:pt idx="4">
                    <c:v>5</c:v>
                  </c:pt>
                </c15:dlblRangeCache>
              </c15:datalabelsRange>
            </c:ext>
            <c:ext xmlns:c16="http://schemas.microsoft.com/office/drawing/2014/chart" uri="{C3380CC4-5D6E-409C-BE32-E72D297353CC}">
              <c16:uniqueId val="{00000005-8974-4A5E-B215-AF4837C6ACA8}"/>
            </c:ext>
          </c:extLst>
        </c:ser>
        <c:ser>
          <c:idx val="1"/>
          <c:order val="1"/>
          <c:tx>
            <c:strRef>
              <c:f>Steps!$J$4</c:f>
              <c:strCache>
                <c:ptCount val="1"/>
                <c:pt idx="0">
                  <c:v>Complete</c:v>
                </c:pt>
              </c:strCache>
            </c:strRef>
          </c:tx>
          <c:spPr>
            <a:ln w="127000" cap="rnd">
              <a:solidFill>
                <a:srgbClr val="4DBF35"/>
              </a:solidFill>
              <a:round/>
            </a:ln>
            <a:effectLst/>
          </c:spPr>
          <c:marker>
            <c:symbol val="circle"/>
            <c:size val="25"/>
            <c:spPr>
              <a:solidFill>
                <a:srgbClr val="4DBF35"/>
              </a:solidFill>
              <a:ln w="9525">
                <a:noFill/>
              </a:ln>
              <a:effectLst/>
            </c:spPr>
          </c:marker>
          <c:cat>
            <c:numRef>
              <c:f>Steps!$K$2:$O$2</c:f>
              <c:numCache>
                <c:formatCode>General</c:formatCode>
                <c:ptCount val="5"/>
                <c:pt idx="0">
                  <c:v>1</c:v>
                </c:pt>
                <c:pt idx="1">
                  <c:v>2</c:v>
                </c:pt>
                <c:pt idx="2">
                  <c:v>3</c:v>
                </c:pt>
                <c:pt idx="3">
                  <c:v>4</c:v>
                </c:pt>
                <c:pt idx="4">
                  <c:v>5</c:v>
                </c:pt>
              </c:numCache>
            </c:numRef>
          </c:cat>
          <c:val>
            <c:numRef>
              <c:f>Steps!$K$4:$O$4</c:f>
              <c:numCache>
                <c:formatCode>General</c:formatCode>
                <c:ptCount val="5"/>
                <c:pt idx="0">
                  <c:v>1</c:v>
                </c:pt>
                <c:pt idx="1">
                  <c:v>1</c:v>
                </c:pt>
                <c:pt idx="2">
                  <c:v>1</c:v>
                </c:pt>
                <c:pt idx="3">
                  <c:v>#N/A</c:v>
                </c:pt>
                <c:pt idx="4">
                  <c:v>#N/A</c:v>
                </c:pt>
              </c:numCache>
            </c:numRef>
          </c:val>
          <c:smooth val="0"/>
          <c:extLst>
            <c:ext xmlns:c16="http://schemas.microsoft.com/office/drawing/2014/chart" uri="{C3380CC4-5D6E-409C-BE32-E72D297353CC}">
              <c16:uniqueId val="{00000006-8974-4A5E-B215-AF4837C6ACA8}"/>
            </c:ext>
          </c:extLst>
        </c:ser>
        <c:dLbls>
          <c:showLegendKey val="0"/>
          <c:showVal val="0"/>
          <c:showCatName val="0"/>
          <c:showSerName val="0"/>
          <c:showPercent val="0"/>
          <c:showBubbleSize val="0"/>
        </c:dLbls>
        <c:marker val="1"/>
        <c:smooth val="0"/>
        <c:axId val="1273216191"/>
        <c:axId val="1273220031"/>
      </c:lineChart>
      <c:catAx>
        <c:axId val="1273216191"/>
        <c:scaling>
          <c:orientation val="minMax"/>
        </c:scaling>
        <c:delete val="1"/>
        <c:axPos val="b"/>
        <c:numFmt formatCode="General" sourceLinked="1"/>
        <c:majorTickMark val="none"/>
        <c:minorTickMark val="none"/>
        <c:tickLblPos val="nextTo"/>
        <c:crossAx val="1273220031"/>
        <c:crosses val="autoZero"/>
        <c:auto val="1"/>
        <c:lblAlgn val="ctr"/>
        <c:lblOffset val="100"/>
        <c:noMultiLvlLbl val="0"/>
      </c:catAx>
      <c:valAx>
        <c:axId val="1273220031"/>
        <c:scaling>
          <c:orientation val="minMax"/>
          <c:max val="2"/>
          <c:min val="0"/>
        </c:scaling>
        <c:delete val="1"/>
        <c:axPos val="l"/>
        <c:numFmt formatCode="General" sourceLinked="1"/>
        <c:majorTickMark val="out"/>
        <c:minorTickMark val="none"/>
        <c:tickLblPos val="nextTo"/>
        <c:crossAx val="1273216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3890589003885432E-2"/>
          <c:y val="0.12071903407623043"/>
          <c:w val="0.74907619325494934"/>
          <c:h val="0.82635650435524843"/>
        </c:manualLayout>
      </c:layout>
      <c:scatterChart>
        <c:scatterStyle val="lineMarker"/>
        <c:varyColors val="0"/>
        <c:ser>
          <c:idx val="0"/>
          <c:order val="0"/>
          <c:tx>
            <c:strRef>
              <c:f>Waffle!$H$2</c:f>
              <c:strCache>
                <c:ptCount val="1"/>
                <c:pt idx="0">
                  <c:v>Grey</c:v>
                </c:pt>
              </c:strCache>
            </c:strRef>
          </c:tx>
          <c:spPr>
            <a:ln w="25400" cap="rnd">
              <a:noFill/>
              <a:round/>
            </a:ln>
            <a:effectLst/>
          </c:spPr>
          <c:marker>
            <c:symbol val="square"/>
            <c:size val="13"/>
            <c:spPr>
              <a:solidFill>
                <a:schemeClr val="bg1">
                  <a:lumMod val="85000"/>
                </a:schemeClr>
              </a:solidFill>
              <a:ln w="9525">
                <a:solidFill>
                  <a:schemeClr val="bg1"/>
                </a:solidFill>
              </a:ln>
              <a:effectLst/>
            </c:spPr>
          </c:marker>
          <c:xVal>
            <c:numRef>
              <c:f>Waffle!$H$4:$H$103</c:f>
              <c:numCache>
                <c:formatCode>General</c:formatCode>
                <c:ptCount val="100"/>
                <c:pt idx="0">
                  <c:v>1</c:v>
                </c:pt>
                <c:pt idx="1">
                  <c:v>2</c:v>
                </c:pt>
                <c:pt idx="2">
                  <c:v>3</c:v>
                </c:pt>
                <c:pt idx="3">
                  <c:v>4</c:v>
                </c:pt>
                <c:pt idx="4">
                  <c:v>5</c:v>
                </c:pt>
                <c:pt idx="5">
                  <c:v>6</c:v>
                </c:pt>
                <c:pt idx="6">
                  <c:v>7</c:v>
                </c:pt>
                <c:pt idx="7">
                  <c:v>8</c:v>
                </c:pt>
                <c:pt idx="8">
                  <c:v>9</c:v>
                </c:pt>
                <c:pt idx="9">
                  <c:v>10</c:v>
                </c:pt>
                <c:pt idx="10">
                  <c:v>1</c:v>
                </c:pt>
                <c:pt idx="11">
                  <c:v>2</c:v>
                </c:pt>
                <c:pt idx="12">
                  <c:v>3</c:v>
                </c:pt>
                <c:pt idx="13">
                  <c:v>4</c:v>
                </c:pt>
                <c:pt idx="14">
                  <c:v>5</c:v>
                </c:pt>
                <c:pt idx="15">
                  <c:v>6</c:v>
                </c:pt>
                <c:pt idx="16">
                  <c:v>7</c:v>
                </c:pt>
                <c:pt idx="17">
                  <c:v>8</c:v>
                </c:pt>
                <c:pt idx="18">
                  <c:v>9</c:v>
                </c:pt>
                <c:pt idx="19">
                  <c:v>10</c:v>
                </c:pt>
                <c:pt idx="20">
                  <c:v>1</c:v>
                </c:pt>
                <c:pt idx="21">
                  <c:v>2</c:v>
                </c:pt>
                <c:pt idx="22">
                  <c:v>3</c:v>
                </c:pt>
                <c:pt idx="23">
                  <c:v>4</c:v>
                </c:pt>
                <c:pt idx="24">
                  <c:v>5</c:v>
                </c:pt>
                <c:pt idx="25">
                  <c:v>6</c:v>
                </c:pt>
                <c:pt idx="26">
                  <c:v>7</c:v>
                </c:pt>
                <c:pt idx="27">
                  <c:v>8</c:v>
                </c:pt>
                <c:pt idx="28">
                  <c:v>9</c:v>
                </c:pt>
                <c:pt idx="29">
                  <c:v>10</c:v>
                </c:pt>
                <c:pt idx="30">
                  <c:v>1</c:v>
                </c:pt>
                <c:pt idx="31">
                  <c:v>2</c:v>
                </c:pt>
                <c:pt idx="32">
                  <c:v>3</c:v>
                </c:pt>
                <c:pt idx="33">
                  <c:v>4</c:v>
                </c:pt>
                <c:pt idx="34">
                  <c:v>5</c:v>
                </c:pt>
                <c:pt idx="35">
                  <c:v>6</c:v>
                </c:pt>
                <c:pt idx="36">
                  <c:v>7</c:v>
                </c:pt>
                <c:pt idx="37">
                  <c:v>8</c:v>
                </c:pt>
                <c:pt idx="38">
                  <c:v>9</c:v>
                </c:pt>
                <c:pt idx="39">
                  <c:v>10</c:v>
                </c:pt>
                <c:pt idx="40">
                  <c:v>1</c:v>
                </c:pt>
                <c:pt idx="41">
                  <c:v>2</c:v>
                </c:pt>
                <c:pt idx="42">
                  <c:v>3</c:v>
                </c:pt>
                <c:pt idx="43">
                  <c:v>4</c:v>
                </c:pt>
                <c:pt idx="44">
                  <c:v>5</c:v>
                </c:pt>
                <c:pt idx="45">
                  <c:v>6</c:v>
                </c:pt>
                <c:pt idx="46">
                  <c:v>7</c:v>
                </c:pt>
                <c:pt idx="47">
                  <c:v>8</c:v>
                </c:pt>
                <c:pt idx="48">
                  <c:v>9</c:v>
                </c:pt>
                <c:pt idx="49">
                  <c:v>10</c:v>
                </c:pt>
                <c:pt idx="50">
                  <c:v>1</c:v>
                </c:pt>
                <c:pt idx="51">
                  <c:v>2</c:v>
                </c:pt>
                <c:pt idx="52">
                  <c:v>3</c:v>
                </c:pt>
                <c:pt idx="53">
                  <c:v>4</c:v>
                </c:pt>
                <c:pt idx="54">
                  <c:v>5</c:v>
                </c:pt>
                <c:pt idx="55">
                  <c:v>6</c:v>
                </c:pt>
                <c:pt idx="56">
                  <c:v>7</c:v>
                </c:pt>
                <c:pt idx="57">
                  <c:v>8</c:v>
                </c:pt>
                <c:pt idx="58">
                  <c:v>9</c:v>
                </c:pt>
                <c:pt idx="59">
                  <c:v>10</c:v>
                </c:pt>
                <c:pt idx="60">
                  <c:v>1</c:v>
                </c:pt>
                <c:pt idx="61">
                  <c:v>2</c:v>
                </c:pt>
                <c:pt idx="62">
                  <c:v>3</c:v>
                </c:pt>
                <c:pt idx="63">
                  <c:v>4</c:v>
                </c:pt>
                <c:pt idx="64">
                  <c:v>5</c:v>
                </c:pt>
                <c:pt idx="65">
                  <c:v>6</c:v>
                </c:pt>
                <c:pt idx="66">
                  <c:v>7</c:v>
                </c:pt>
                <c:pt idx="67">
                  <c:v>8</c:v>
                </c:pt>
                <c:pt idx="68">
                  <c:v>9</c:v>
                </c:pt>
                <c:pt idx="69">
                  <c:v>10</c:v>
                </c:pt>
                <c:pt idx="70">
                  <c:v>1</c:v>
                </c:pt>
                <c:pt idx="71">
                  <c:v>2</c:v>
                </c:pt>
                <c:pt idx="72">
                  <c:v>3</c:v>
                </c:pt>
                <c:pt idx="73">
                  <c:v>4</c:v>
                </c:pt>
                <c:pt idx="74">
                  <c:v>5</c:v>
                </c:pt>
                <c:pt idx="75">
                  <c:v>6</c:v>
                </c:pt>
                <c:pt idx="76">
                  <c:v>7</c:v>
                </c:pt>
                <c:pt idx="77">
                  <c:v>8</c:v>
                </c:pt>
                <c:pt idx="78">
                  <c:v>9</c:v>
                </c:pt>
                <c:pt idx="79">
                  <c:v>10</c:v>
                </c:pt>
                <c:pt idx="80">
                  <c:v>1</c:v>
                </c:pt>
                <c:pt idx="81">
                  <c:v>2</c:v>
                </c:pt>
                <c:pt idx="82">
                  <c:v>3</c:v>
                </c:pt>
                <c:pt idx="83">
                  <c:v>4</c:v>
                </c:pt>
                <c:pt idx="84">
                  <c:v>5</c:v>
                </c:pt>
                <c:pt idx="85">
                  <c:v>6</c:v>
                </c:pt>
                <c:pt idx="86">
                  <c:v>7</c:v>
                </c:pt>
                <c:pt idx="87">
                  <c:v>8</c:v>
                </c:pt>
                <c:pt idx="88">
                  <c:v>9</c:v>
                </c:pt>
                <c:pt idx="89">
                  <c:v>10</c:v>
                </c:pt>
                <c:pt idx="90">
                  <c:v>1</c:v>
                </c:pt>
                <c:pt idx="91">
                  <c:v>2</c:v>
                </c:pt>
                <c:pt idx="92">
                  <c:v>3</c:v>
                </c:pt>
                <c:pt idx="93">
                  <c:v>4</c:v>
                </c:pt>
                <c:pt idx="94">
                  <c:v>5</c:v>
                </c:pt>
                <c:pt idx="95">
                  <c:v>6</c:v>
                </c:pt>
                <c:pt idx="96">
                  <c:v>7</c:v>
                </c:pt>
                <c:pt idx="97">
                  <c:v>8</c:v>
                </c:pt>
                <c:pt idx="98">
                  <c:v>9</c:v>
                </c:pt>
                <c:pt idx="99">
                  <c:v>10</c:v>
                </c:pt>
              </c:numCache>
            </c:numRef>
          </c:xVal>
          <c:yVal>
            <c:numRef>
              <c:f>Waffle!$I$4:$I$103</c:f>
              <c:numCache>
                <c:formatCode>General</c:formatCode>
                <c:ptCount val="100"/>
                <c:pt idx="0">
                  <c:v>1</c:v>
                </c:pt>
                <c:pt idx="1">
                  <c:v>1</c:v>
                </c:pt>
                <c:pt idx="2">
                  <c:v>1</c:v>
                </c:pt>
                <c:pt idx="3">
                  <c:v>1</c:v>
                </c:pt>
                <c:pt idx="4">
                  <c:v>1</c:v>
                </c:pt>
                <c:pt idx="5">
                  <c:v>1</c:v>
                </c:pt>
                <c:pt idx="6">
                  <c:v>1</c:v>
                </c:pt>
                <c:pt idx="7">
                  <c:v>1</c:v>
                </c:pt>
                <c:pt idx="8">
                  <c:v>1</c:v>
                </c:pt>
                <c:pt idx="9">
                  <c:v>1</c:v>
                </c:pt>
                <c:pt idx="10">
                  <c:v>2</c:v>
                </c:pt>
                <c:pt idx="11">
                  <c:v>2</c:v>
                </c:pt>
                <c:pt idx="12">
                  <c:v>2</c:v>
                </c:pt>
                <c:pt idx="13">
                  <c:v>2</c:v>
                </c:pt>
                <c:pt idx="14">
                  <c:v>2</c:v>
                </c:pt>
                <c:pt idx="15">
                  <c:v>2</c:v>
                </c:pt>
                <c:pt idx="16">
                  <c:v>2</c:v>
                </c:pt>
                <c:pt idx="17">
                  <c:v>2</c:v>
                </c:pt>
                <c:pt idx="18">
                  <c:v>2</c:v>
                </c:pt>
                <c:pt idx="19">
                  <c:v>2</c:v>
                </c:pt>
                <c:pt idx="20">
                  <c:v>3</c:v>
                </c:pt>
                <c:pt idx="21">
                  <c:v>3</c:v>
                </c:pt>
                <c:pt idx="22">
                  <c:v>3</c:v>
                </c:pt>
                <c:pt idx="23">
                  <c:v>3</c:v>
                </c:pt>
                <c:pt idx="24">
                  <c:v>3</c:v>
                </c:pt>
                <c:pt idx="25">
                  <c:v>3</c:v>
                </c:pt>
                <c:pt idx="26">
                  <c:v>3</c:v>
                </c:pt>
                <c:pt idx="27">
                  <c:v>3</c:v>
                </c:pt>
                <c:pt idx="28">
                  <c:v>3</c:v>
                </c:pt>
                <c:pt idx="29">
                  <c:v>3</c:v>
                </c:pt>
                <c:pt idx="30">
                  <c:v>4</c:v>
                </c:pt>
                <c:pt idx="31">
                  <c:v>4</c:v>
                </c:pt>
                <c:pt idx="32">
                  <c:v>4</c:v>
                </c:pt>
                <c:pt idx="33">
                  <c:v>4</c:v>
                </c:pt>
                <c:pt idx="34">
                  <c:v>4</c:v>
                </c:pt>
                <c:pt idx="35">
                  <c:v>4</c:v>
                </c:pt>
                <c:pt idx="36">
                  <c:v>4</c:v>
                </c:pt>
                <c:pt idx="37">
                  <c:v>4</c:v>
                </c:pt>
                <c:pt idx="38">
                  <c:v>4</c:v>
                </c:pt>
                <c:pt idx="39">
                  <c:v>4</c:v>
                </c:pt>
                <c:pt idx="40">
                  <c:v>5</c:v>
                </c:pt>
                <c:pt idx="41">
                  <c:v>5</c:v>
                </c:pt>
                <c:pt idx="42">
                  <c:v>5</c:v>
                </c:pt>
                <c:pt idx="43">
                  <c:v>5</c:v>
                </c:pt>
                <c:pt idx="44">
                  <c:v>5</c:v>
                </c:pt>
                <c:pt idx="45">
                  <c:v>5</c:v>
                </c:pt>
                <c:pt idx="46">
                  <c:v>5</c:v>
                </c:pt>
                <c:pt idx="47">
                  <c:v>5</c:v>
                </c:pt>
                <c:pt idx="48">
                  <c:v>5</c:v>
                </c:pt>
                <c:pt idx="49">
                  <c:v>5</c:v>
                </c:pt>
                <c:pt idx="50">
                  <c:v>6</c:v>
                </c:pt>
                <c:pt idx="51">
                  <c:v>6</c:v>
                </c:pt>
                <c:pt idx="52">
                  <c:v>6</c:v>
                </c:pt>
                <c:pt idx="53">
                  <c:v>6</c:v>
                </c:pt>
                <c:pt idx="54">
                  <c:v>6</c:v>
                </c:pt>
                <c:pt idx="55">
                  <c:v>6</c:v>
                </c:pt>
                <c:pt idx="56">
                  <c:v>6</c:v>
                </c:pt>
                <c:pt idx="57">
                  <c:v>6</c:v>
                </c:pt>
                <c:pt idx="58">
                  <c:v>6</c:v>
                </c:pt>
                <c:pt idx="59">
                  <c:v>6</c:v>
                </c:pt>
                <c:pt idx="60">
                  <c:v>7</c:v>
                </c:pt>
                <c:pt idx="61">
                  <c:v>7</c:v>
                </c:pt>
                <c:pt idx="62">
                  <c:v>7</c:v>
                </c:pt>
                <c:pt idx="63">
                  <c:v>7</c:v>
                </c:pt>
                <c:pt idx="64">
                  <c:v>7</c:v>
                </c:pt>
                <c:pt idx="65">
                  <c:v>7</c:v>
                </c:pt>
                <c:pt idx="66">
                  <c:v>7</c:v>
                </c:pt>
                <c:pt idx="67">
                  <c:v>7</c:v>
                </c:pt>
                <c:pt idx="68">
                  <c:v>7</c:v>
                </c:pt>
                <c:pt idx="69">
                  <c:v>7</c:v>
                </c:pt>
                <c:pt idx="70">
                  <c:v>8</c:v>
                </c:pt>
                <c:pt idx="71">
                  <c:v>8</c:v>
                </c:pt>
                <c:pt idx="72">
                  <c:v>8</c:v>
                </c:pt>
                <c:pt idx="73">
                  <c:v>8</c:v>
                </c:pt>
                <c:pt idx="74">
                  <c:v>8</c:v>
                </c:pt>
                <c:pt idx="75">
                  <c:v>8</c:v>
                </c:pt>
                <c:pt idx="76">
                  <c:v>8</c:v>
                </c:pt>
                <c:pt idx="77">
                  <c:v>8</c:v>
                </c:pt>
                <c:pt idx="78">
                  <c:v>8</c:v>
                </c:pt>
                <c:pt idx="79">
                  <c:v>8</c:v>
                </c:pt>
                <c:pt idx="80">
                  <c:v>9</c:v>
                </c:pt>
                <c:pt idx="81">
                  <c:v>9</c:v>
                </c:pt>
                <c:pt idx="82">
                  <c:v>9</c:v>
                </c:pt>
                <c:pt idx="83">
                  <c:v>9</c:v>
                </c:pt>
                <c:pt idx="84">
                  <c:v>9</c:v>
                </c:pt>
                <c:pt idx="85">
                  <c:v>9</c:v>
                </c:pt>
                <c:pt idx="86">
                  <c:v>9</c:v>
                </c:pt>
                <c:pt idx="87">
                  <c:v>9</c:v>
                </c:pt>
                <c:pt idx="88">
                  <c:v>9</c:v>
                </c:pt>
                <c:pt idx="89">
                  <c:v>9</c:v>
                </c:pt>
                <c:pt idx="90">
                  <c:v>10</c:v>
                </c:pt>
                <c:pt idx="91">
                  <c:v>10</c:v>
                </c:pt>
                <c:pt idx="92">
                  <c:v>10</c:v>
                </c:pt>
                <c:pt idx="93">
                  <c:v>10</c:v>
                </c:pt>
                <c:pt idx="94">
                  <c:v>10</c:v>
                </c:pt>
                <c:pt idx="95">
                  <c:v>10</c:v>
                </c:pt>
                <c:pt idx="96">
                  <c:v>10</c:v>
                </c:pt>
                <c:pt idx="97">
                  <c:v>10</c:v>
                </c:pt>
                <c:pt idx="98">
                  <c:v>10</c:v>
                </c:pt>
                <c:pt idx="99">
                  <c:v>10</c:v>
                </c:pt>
              </c:numCache>
            </c:numRef>
          </c:yVal>
          <c:smooth val="0"/>
          <c:extLst>
            <c:ext xmlns:c16="http://schemas.microsoft.com/office/drawing/2014/chart" uri="{C3380CC4-5D6E-409C-BE32-E72D297353CC}">
              <c16:uniqueId val="{00000000-A16A-4154-8D8D-B48FF6907B4C}"/>
            </c:ext>
          </c:extLst>
        </c:ser>
        <c:ser>
          <c:idx val="1"/>
          <c:order val="1"/>
          <c:tx>
            <c:strRef>
              <c:f>Waffle!$J$2</c:f>
              <c:strCache>
                <c:ptCount val="1"/>
                <c:pt idx="0">
                  <c:v>Color</c:v>
                </c:pt>
              </c:strCache>
            </c:strRef>
          </c:tx>
          <c:spPr>
            <a:ln w="25400" cap="rnd">
              <a:noFill/>
              <a:round/>
            </a:ln>
            <a:effectLst/>
          </c:spPr>
          <c:marker>
            <c:symbol val="square"/>
            <c:size val="13"/>
            <c:spPr>
              <a:solidFill>
                <a:srgbClr val="FF3399"/>
              </a:solidFill>
              <a:ln w="9525">
                <a:solidFill>
                  <a:schemeClr val="bg1"/>
                </a:solidFill>
              </a:ln>
              <a:effectLst/>
            </c:spPr>
          </c:marker>
          <c:xVal>
            <c:numRef>
              <c:f>Waffle!$J$4:$J$103</c:f>
              <c:numCache>
                <c:formatCode>General</c:formatCode>
                <c:ptCount val="100"/>
                <c:pt idx="0">
                  <c:v>1</c:v>
                </c:pt>
                <c:pt idx="1">
                  <c:v>2</c:v>
                </c:pt>
                <c:pt idx="2">
                  <c:v>3</c:v>
                </c:pt>
                <c:pt idx="3">
                  <c:v>4</c:v>
                </c:pt>
                <c:pt idx="4">
                  <c:v>5</c:v>
                </c:pt>
                <c:pt idx="5">
                  <c:v>6</c:v>
                </c:pt>
                <c:pt idx="6">
                  <c:v>7</c:v>
                </c:pt>
                <c:pt idx="7">
                  <c:v>8</c:v>
                </c:pt>
                <c:pt idx="8">
                  <c:v>9</c:v>
                </c:pt>
                <c:pt idx="9">
                  <c:v>10</c:v>
                </c:pt>
                <c:pt idx="10">
                  <c:v>1</c:v>
                </c:pt>
                <c:pt idx="11">
                  <c:v>2</c:v>
                </c:pt>
                <c:pt idx="12">
                  <c:v>3</c:v>
                </c:pt>
                <c:pt idx="13">
                  <c:v>4</c:v>
                </c:pt>
                <c:pt idx="14">
                  <c:v>5</c:v>
                </c:pt>
                <c:pt idx="15">
                  <c:v>6</c:v>
                </c:pt>
                <c:pt idx="16">
                  <c:v>7</c:v>
                </c:pt>
                <c:pt idx="17">
                  <c:v>8</c:v>
                </c:pt>
                <c:pt idx="18">
                  <c:v>9</c:v>
                </c:pt>
                <c:pt idx="19">
                  <c:v>10</c:v>
                </c:pt>
                <c:pt idx="20">
                  <c:v>1</c:v>
                </c:pt>
                <c:pt idx="21">
                  <c:v>2</c:v>
                </c:pt>
                <c:pt idx="22">
                  <c:v>3</c:v>
                </c:pt>
                <c:pt idx="23">
                  <c:v>4</c:v>
                </c:pt>
                <c:pt idx="24">
                  <c:v>5</c:v>
                </c:pt>
                <c:pt idx="25">
                  <c:v>6</c:v>
                </c:pt>
                <c:pt idx="26">
                  <c:v>7</c:v>
                </c:pt>
                <c:pt idx="27">
                  <c:v>8</c:v>
                </c:pt>
                <c:pt idx="28">
                  <c:v>9</c:v>
                </c:pt>
                <c:pt idx="29">
                  <c:v>10</c:v>
                </c:pt>
                <c:pt idx="30">
                  <c:v>1</c:v>
                </c:pt>
                <c:pt idx="31">
                  <c:v>2</c:v>
                </c:pt>
                <c:pt idx="32">
                  <c:v>3</c:v>
                </c:pt>
                <c:pt idx="33">
                  <c:v>4</c:v>
                </c:pt>
                <c:pt idx="34">
                  <c:v>5</c:v>
                </c:pt>
                <c:pt idx="35">
                  <c:v>6</c:v>
                </c:pt>
                <c:pt idx="36">
                  <c:v>7</c:v>
                </c:pt>
                <c:pt idx="37">
                  <c:v>8</c:v>
                </c:pt>
                <c:pt idx="38">
                  <c:v>9</c:v>
                </c:pt>
                <c:pt idx="39">
                  <c:v>10</c:v>
                </c:pt>
                <c:pt idx="40">
                  <c:v>1</c:v>
                </c:pt>
                <c:pt idx="41">
                  <c:v>2</c:v>
                </c:pt>
                <c:pt idx="42">
                  <c:v>3</c:v>
                </c:pt>
                <c:pt idx="43">
                  <c:v>4</c:v>
                </c:pt>
                <c:pt idx="44">
                  <c:v>5</c:v>
                </c:pt>
                <c:pt idx="45">
                  <c:v>6</c:v>
                </c:pt>
                <c:pt idx="46">
                  <c:v>7</c:v>
                </c:pt>
                <c:pt idx="47">
                  <c:v>8</c:v>
                </c:pt>
                <c:pt idx="48">
                  <c:v>9</c:v>
                </c:pt>
                <c:pt idx="49">
                  <c:v>10</c:v>
                </c:pt>
                <c:pt idx="50">
                  <c:v>1</c:v>
                </c:pt>
                <c:pt idx="51">
                  <c:v>2</c:v>
                </c:pt>
                <c:pt idx="52">
                  <c:v>3</c:v>
                </c:pt>
                <c:pt idx="53">
                  <c:v>4</c:v>
                </c:pt>
                <c:pt idx="54">
                  <c:v>5</c:v>
                </c:pt>
                <c:pt idx="55">
                  <c:v>6</c:v>
                </c:pt>
                <c:pt idx="56">
                  <c:v>7</c:v>
                </c:pt>
                <c:pt idx="57">
                  <c:v>8</c:v>
                </c:pt>
                <c:pt idx="58">
                  <c:v>9</c:v>
                </c:pt>
                <c:pt idx="59">
                  <c:v>10</c:v>
                </c:pt>
                <c:pt idx="60">
                  <c:v>1</c:v>
                </c:pt>
                <c:pt idx="61">
                  <c:v>2</c:v>
                </c:pt>
                <c:pt idx="62">
                  <c:v>3</c:v>
                </c:pt>
                <c:pt idx="63">
                  <c:v>4</c:v>
                </c:pt>
                <c:pt idx="64">
                  <c:v>5</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xVal>
          <c:yVal>
            <c:numRef>
              <c:f>Waffle!$K$4:$K$103</c:f>
              <c:numCache>
                <c:formatCode>General</c:formatCode>
                <c:ptCount val="100"/>
                <c:pt idx="0">
                  <c:v>1</c:v>
                </c:pt>
                <c:pt idx="1">
                  <c:v>1</c:v>
                </c:pt>
                <c:pt idx="2">
                  <c:v>1</c:v>
                </c:pt>
                <c:pt idx="3">
                  <c:v>1</c:v>
                </c:pt>
                <c:pt idx="4">
                  <c:v>1</c:v>
                </c:pt>
                <c:pt idx="5">
                  <c:v>1</c:v>
                </c:pt>
                <c:pt idx="6">
                  <c:v>1</c:v>
                </c:pt>
                <c:pt idx="7">
                  <c:v>1</c:v>
                </c:pt>
                <c:pt idx="8">
                  <c:v>1</c:v>
                </c:pt>
                <c:pt idx="9">
                  <c:v>1</c:v>
                </c:pt>
                <c:pt idx="10">
                  <c:v>2</c:v>
                </c:pt>
                <c:pt idx="11">
                  <c:v>2</c:v>
                </c:pt>
                <c:pt idx="12">
                  <c:v>2</c:v>
                </c:pt>
                <c:pt idx="13">
                  <c:v>2</c:v>
                </c:pt>
                <c:pt idx="14">
                  <c:v>2</c:v>
                </c:pt>
                <c:pt idx="15">
                  <c:v>2</c:v>
                </c:pt>
                <c:pt idx="16">
                  <c:v>2</c:v>
                </c:pt>
                <c:pt idx="17">
                  <c:v>2</c:v>
                </c:pt>
                <c:pt idx="18">
                  <c:v>2</c:v>
                </c:pt>
                <c:pt idx="19">
                  <c:v>2</c:v>
                </c:pt>
                <c:pt idx="20">
                  <c:v>3</c:v>
                </c:pt>
                <c:pt idx="21">
                  <c:v>3</c:v>
                </c:pt>
                <c:pt idx="22">
                  <c:v>3</c:v>
                </c:pt>
                <c:pt idx="23">
                  <c:v>3</c:v>
                </c:pt>
                <c:pt idx="24">
                  <c:v>3</c:v>
                </c:pt>
                <c:pt idx="25">
                  <c:v>3</c:v>
                </c:pt>
                <c:pt idx="26">
                  <c:v>3</c:v>
                </c:pt>
                <c:pt idx="27">
                  <c:v>3</c:v>
                </c:pt>
                <c:pt idx="28">
                  <c:v>3</c:v>
                </c:pt>
                <c:pt idx="29">
                  <c:v>3</c:v>
                </c:pt>
                <c:pt idx="30">
                  <c:v>4</c:v>
                </c:pt>
                <c:pt idx="31">
                  <c:v>4</c:v>
                </c:pt>
                <c:pt idx="32">
                  <c:v>4</c:v>
                </c:pt>
                <c:pt idx="33">
                  <c:v>4</c:v>
                </c:pt>
                <c:pt idx="34">
                  <c:v>4</c:v>
                </c:pt>
                <c:pt idx="35">
                  <c:v>4</c:v>
                </c:pt>
                <c:pt idx="36">
                  <c:v>4</c:v>
                </c:pt>
                <c:pt idx="37">
                  <c:v>4</c:v>
                </c:pt>
                <c:pt idx="38">
                  <c:v>4</c:v>
                </c:pt>
                <c:pt idx="39">
                  <c:v>4</c:v>
                </c:pt>
                <c:pt idx="40">
                  <c:v>5</c:v>
                </c:pt>
                <c:pt idx="41">
                  <c:v>5</c:v>
                </c:pt>
                <c:pt idx="42">
                  <c:v>5</c:v>
                </c:pt>
                <c:pt idx="43">
                  <c:v>5</c:v>
                </c:pt>
                <c:pt idx="44">
                  <c:v>5</c:v>
                </c:pt>
                <c:pt idx="45">
                  <c:v>5</c:v>
                </c:pt>
                <c:pt idx="46">
                  <c:v>5</c:v>
                </c:pt>
                <c:pt idx="47">
                  <c:v>5</c:v>
                </c:pt>
                <c:pt idx="48">
                  <c:v>5</c:v>
                </c:pt>
                <c:pt idx="49">
                  <c:v>5</c:v>
                </c:pt>
                <c:pt idx="50">
                  <c:v>6</c:v>
                </c:pt>
                <c:pt idx="51">
                  <c:v>6</c:v>
                </c:pt>
                <c:pt idx="52">
                  <c:v>6</c:v>
                </c:pt>
                <c:pt idx="53">
                  <c:v>6</c:v>
                </c:pt>
                <c:pt idx="54">
                  <c:v>6</c:v>
                </c:pt>
                <c:pt idx="55">
                  <c:v>6</c:v>
                </c:pt>
                <c:pt idx="56">
                  <c:v>6</c:v>
                </c:pt>
                <c:pt idx="57">
                  <c:v>6</c:v>
                </c:pt>
                <c:pt idx="58">
                  <c:v>6</c:v>
                </c:pt>
                <c:pt idx="59">
                  <c:v>6</c:v>
                </c:pt>
                <c:pt idx="60">
                  <c:v>7</c:v>
                </c:pt>
                <c:pt idx="61">
                  <c:v>7</c:v>
                </c:pt>
                <c:pt idx="62">
                  <c:v>7</c:v>
                </c:pt>
                <c:pt idx="63">
                  <c:v>7</c:v>
                </c:pt>
                <c:pt idx="64">
                  <c:v>7</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yVal>
          <c:smooth val="0"/>
          <c:extLst>
            <c:ext xmlns:c16="http://schemas.microsoft.com/office/drawing/2014/chart" uri="{C3380CC4-5D6E-409C-BE32-E72D297353CC}">
              <c16:uniqueId val="{00000001-A16A-4154-8D8D-B48FF6907B4C}"/>
            </c:ext>
          </c:extLst>
        </c:ser>
        <c:ser>
          <c:idx val="2"/>
          <c:order val="2"/>
          <c:tx>
            <c:strRef>
              <c:f>Waffle!$L$2</c:f>
              <c:strCache>
                <c:ptCount val="1"/>
                <c:pt idx="0">
                  <c:v>Marker</c:v>
                </c:pt>
              </c:strCache>
            </c:strRef>
          </c:tx>
          <c:spPr>
            <a:ln w="25400" cap="rnd">
              <a:noFill/>
              <a:round/>
            </a:ln>
            <a:effectLst/>
          </c:spPr>
          <c:marker>
            <c:symbol val="none"/>
          </c:marker>
          <c:dLbls>
            <c:dLbl>
              <c:idx val="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A16A-4154-8D8D-B48FF6907B4C}"/>
                </c:ext>
              </c:extLst>
            </c:dLbl>
            <c:dLbl>
              <c:idx val="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A16A-4154-8D8D-B48FF6907B4C}"/>
                </c:ext>
              </c:extLst>
            </c:dLbl>
            <c:dLbl>
              <c:idx val="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A16A-4154-8D8D-B48FF6907B4C}"/>
                </c:ext>
              </c:extLst>
            </c:dLbl>
            <c:dLbl>
              <c:idx val="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A16A-4154-8D8D-B48FF6907B4C}"/>
                </c:ext>
              </c:extLst>
            </c:dLbl>
            <c:dLbl>
              <c:idx val="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A16A-4154-8D8D-B48FF6907B4C}"/>
                </c:ext>
              </c:extLst>
            </c:dLbl>
            <c:dLbl>
              <c:idx val="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A16A-4154-8D8D-B48FF6907B4C}"/>
                </c:ext>
              </c:extLst>
            </c:dLbl>
            <c:dLbl>
              <c:idx val="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A16A-4154-8D8D-B48FF6907B4C}"/>
                </c:ext>
              </c:extLst>
            </c:dLbl>
            <c:dLbl>
              <c:idx val="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A16A-4154-8D8D-B48FF6907B4C}"/>
                </c:ext>
              </c:extLst>
            </c:dLbl>
            <c:dLbl>
              <c:idx val="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A16A-4154-8D8D-B48FF6907B4C}"/>
                </c:ext>
              </c:extLst>
            </c:dLbl>
            <c:dLbl>
              <c:idx val="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A16A-4154-8D8D-B48FF6907B4C}"/>
                </c:ext>
              </c:extLst>
            </c:dLbl>
            <c:dLbl>
              <c:idx val="1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A16A-4154-8D8D-B48FF6907B4C}"/>
                </c:ext>
              </c:extLst>
            </c:dLbl>
            <c:dLbl>
              <c:idx val="1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A16A-4154-8D8D-B48FF6907B4C}"/>
                </c:ext>
              </c:extLst>
            </c:dLbl>
            <c:dLbl>
              <c:idx val="1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A16A-4154-8D8D-B48FF6907B4C}"/>
                </c:ext>
              </c:extLst>
            </c:dLbl>
            <c:dLbl>
              <c:idx val="1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A16A-4154-8D8D-B48FF6907B4C}"/>
                </c:ext>
              </c:extLst>
            </c:dLbl>
            <c:dLbl>
              <c:idx val="1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A16A-4154-8D8D-B48FF6907B4C}"/>
                </c:ext>
              </c:extLst>
            </c:dLbl>
            <c:dLbl>
              <c:idx val="1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A16A-4154-8D8D-B48FF6907B4C}"/>
                </c:ext>
              </c:extLst>
            </c:dLbl>
            <c:dLbl>
              <c:idx val="1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A16A-4154-8D8D-B48FF6907B4C}"/>
                </c:ext>
              </c:extLst>
            </c:dLbl>
            <c:dLbl>
              <c:idx val="1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A16A-4154-8D8D-B48FF6907B4C}"/>
                </c:ext>
              </c:extLst>
            </c:dLbl>
            <c:dLbl>
              <c:idx val="1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A16A-4154-8D8D-B48FF6907B4C}"/>
                </c:ext>
              </c:extLst>
            </c:dLbl>
            <c:dLbl>
              <c:idx val="1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A16A-4154-8D8D-B48FF6907B4C}"/>
                </c:ext>
              </c:extLst>
            </c:dLbl>
            <c:dLbl>
              <c:idx val="2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A16A-4154-8D8D-B48FF6907B4C}"/>
                </c:ext>
              </c:extLst>
            </c:dLbl>
            <c:dLbl>
              <c:idx val="2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A16A-4154-8D8D-B48FF6907B4C}"/>
                </c:ext>
              </c:extLst>
            </c:dLbl>
            <c:dLbl>
              <c:idx val="2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A16A-4154-8D8D-B48FF6907B4C}"/>
                </c:ext>
              </c:extLst>
            </c:dLbl>
            <c:dLbl>
              <c:idx val="2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A16A-4154-8D8D-B48FF6907B4C}"/>
                </c:ext>
              </c:extLst>
            </c:dLbl>
            <c:dLbl>
              <c:idx val="2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A16A-4154-8D8D-B48FF6907B4C}"/>
                </c:ext>
              </c:extLst>
            </c:dLbl>
            <c:dLbl>
              <c:idx val="2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A16A-4154-8D8D-B48FF6907B4C}"/>
                </c:ext>
              </c:extLst>
            </c:dLbl>
            <c:dLbl>
              <c:idx val="2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A16A-4154-8D8D-B48FF6907B4C}"/>
                </c:ext>
              </c:extLst>
            </c:dLbl>
            <c:dLbl>
              <c:idx val="2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A16A-4154-8D8D-B48FF6907B4C}"/>
                </c:ext>
              </c:extLst>
            </c:dLbl>
            <c:dLbl>
              <c:idx val="2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A16A-4154-8D8D-B48FF6907B4C}"/>
                </c:ext>
              </c:extLst>
            </c:dLbl>
            <c:dLbl>
              <c:idx val="2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A16A-4154-8D8D-B48FF6907B4C}"/>
                </c:ext>
              </c:extLst>
            </c:dLbl>
            <c:dLbl>
              <c:idx val="3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A16A-4154-8D8D-B48FF6907B4C}"/>
                </c:ext>
              </c:extLst>
            </c:dLbl>
            <c:dLbl>
              <c:idx val="3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A16A-4154-8D8D-B48FF6907B4C}"/>
                </c:ext>
              </c:extLst>
            </c:dLbl>
            <c:dLbl>
              <c:idx val="3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A16A-4154-8D8D-B48FF6907B4C}"/>
                </c:ext>
              </c:extLst>
            </c:dLbl>
            <c:dLbl>
              <c:idx val="3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A16A-4154-8D8D-B48FF6907B4C}"/>
                </c:ext>
              </c:extLst>
            </c:dLbl>
            <c:dLbl>
              <c:idx val="3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A16A-4154-8D8D-B48FF6907B4C}"/>
                </c:ext>
              </c:extLst>
            </c:dLbl>
            <c:dLbl>
              <c:idx val="3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A16A-4154-8D8D-B48FF6907B4C}"/>
                </c:ext>
              </c:extLst>
            </c:dLbl>
            <c:dLbl>
              <c:idx val="3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A16A-4154-8D8D-B48FF6907B4C}"/>
                </c:ext>
              </c:extLst>
            </c:dLbl>
            <c:dLbl>
              <c:idx val="3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A16A-4154-8D8D-B48FF6907B4C}"/>
                </c:ext>
              </c:extLst>
            </c:dLbl>
            <c:dLbl>
              <c:idx val="3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A16A-4154-8D8D-B48FF6907B4C}"/>
                </c:ext>
              </c:extLst>
            </c:dLbl>
            <c:dLbl>
              <c:idx val="3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A16A-4154-8D8D-B48FF6907B4C}"/>
                </c:ext>
              </c:extLst>
            </c:dLbl>
            <c:dLbl>
              <c:idx val="4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A16A-4154-8D8D-B48FF6907B4C}"/>
                </c:ext>
              </c:extLst>
            </c:dLbl>
            <c:dLbl>
              <c:idx val="4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A16A-4154-8D8D-B48FF6907B4C}"/>
                </c:ext>
              </c:extLst>
            </c:dLbl>
            <c:dLbl>
              <c:idx val="4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A16A-4154-8D8D-B48FF6907B4C}"/>
                </c:ext>
              </c:extLst>
            </c:dLbl>
            <c:dLbl>
              <c:idx val="4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A16A-4154-8D8D-B48FF6907B4C}"/>
                </c:ext>
              </c:extLst>
            </c:dLbl>
            <c:dLbl>
              <c:idx val="4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A16A-4154-8D8D-B48FF6907B4C}"/>
                </c:ext>
              </c:extLst>
            </c:dLbl>
            <c:dLbl>
              <c:idx val="4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A16A-4154-8D8D-B48FF6907B4C}"/>
                </c:ext>
              </c:extLst>
            </c:dLbl>
            <c:dLbl>
              <c:idx val="4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A16A-4154-8D8D-B48FF6907B4C}"/>
                </c:ext>
              </c:extLst>
            </c:dLbl>
            <c:dLbl>
              <c:idx val="4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A16A-4154-8D8D-B48FF6907B4C}"/>
                </c:ext>
              </c:extLst>
            </c:dLbl>
            <c:dLbl>
              <c:idx val="4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A16A-4154-8D8D-B48FF6907B4C}"/>
                </c:ext>
              </c:extLst>
            </c:dLbl>
            <c:dLbl>
              <c:idx val="4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A16A-4154-8D8D-B48FF6907B4C}"/>
                </c:ext>
              </c:extLst>
            </c:dLbl>
            <c:dLbl>
              <c:idx val="5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A16A-4154-8D8D-B48FF6907B4C}"/>
                </c:ext>
              </c:extLst>
            </c:dLbl>
            <c:dLbl>
              <c:idx val="5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A16A-4154-8D8D-B48FF6907B4C}"/>
                </c:ext>
              </c:extLst>
            </c:dLbl>
            <c:dLbl>
              <c:idx val="5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A16A-4154-8D8D-B48FF6907B4C}"/>
                </c:ext>
              </c:extLst>
            </c:dLbl>
            <c:dLbl>
              <c:idx val="5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A16A-4154-8D8D-B48FF6907B4C}"/>
                </c:ext>
              </c:extLst>
            </c:dLbl>
            <c:dLbl>
              <c:idx val="5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A16A-4154-8D8D-B48FF6907B4C}"/>
                </c:ext>
              </c:extLst>
            </c:dLbl>
            <c:dLbl>
              <c:idx val="5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A16A-4154-8D8D-B48FF6907B4C}"/>
                </c:ext>
              </c:extLst>
            </c:dLbl>
            <c:dLbl>
              <c:idx val="5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A16A-4154-8D8D-B48FF6907B4C}"/>
                </c:ext>
              </c:extLst>
            </c:dLbl>
            <c:dLbl>
              <c:idx val="5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A16A-4154-8D8D-B48FF6907B4C}"/>
                </c:ext>
              </c:extLst>
            </c:dLbl>
            <c:dLbl>
              <c:idx val="5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A16A-4154-8D8D-B48FF6907B4C}"/>
                </c:ext>
              </c:extLst>
            </c:dLbl>
            <c:dLbl>
              <c:idx val="5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A16A-4154-8D8D-B48FF6907B4C}"/>
                </c:ext>
              </c:extLst>
            </c:dLbl>
            <c:dLbl>
              <c:idx val="6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A16A-4154-8D8D-B48FF6907B4C}"/>
                </c:ext>
              </c:extLst>
            </c:dLbl>
            <c:dLbl>
              <c:idx val="6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F-A16A-4154-8D8D-B48FF6907B4C}"/>
                </c:ext>
              </c:extLst>
            </c:dLbl>
            <c:dLbl>
              <c:idx val="6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A16A-4154-8D8D-B48FF6907B4C}"/>
                </c:ext>
              </c:extLst>
            </c:dLbl>
            <c:dLbl>
              <c:idx val="6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1-A16A-4154-8D8D-B48FF6907B4C}"/>
                </c:ext>
              </c:extLst>
            </c:dLbl>
            <c:dLbl>
              <c:idx val="6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A16A-4154-8D8D-B48FF6907B4C}"/>
                </c:ext>
              </c:extLst>
            </c:dLbl>
            <c:dLbl>
              <c:idx val="6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A16A-4154-8D8D-B48FF6907B4C}"/>
                </c:ext>
              </c:extLst>
            </c:dLbl>
            <c:dLbl>
              <c:idx val="6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A16A-4154-8D8D-B48FF6907B4C}"/>
                </c:ext>
              </c:extLst>
            </c:dLbl>
            <c:dLbl>
              <c:idx val="6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A16A-4154-8D8D-B48FF6907B4C}"/>
                </c:ext>
              </c:extLst>
            </c:dLbl>
            <c:dLbl>
              <c:idx val="6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A16A-4154-8D8D-B48FF6907B4C}"/>
                </c:ext>
              </c:extLst>
            </c:dLbl>
            <c:dLbl>
              <c:idx val="69"/>
              <c:tx>
                <c:rich>
                  <a:bodyPr/>
                  <a:lstStyle/>
                  <a:p>
                    <a:fld id="{0A7C7099-2558-4F04-947A-5483DCB1497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7-A16A-4154-8D8D-B48FF6907B4C}"/>
                </c:ext>
              </c:extLst>
            </c:dLbl>
            <c:dLbl>
              <c:idx val="7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A16A-4154-8D8D-B48FF6907B4C}"/>
                </c:ext>
              </c:extLst>
            </c:dLbl>
            <c:dLbl>
              <c:idx val="7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A16A-4154-8D8D-B48FF6907B4C}"/>
                </c:ext>
              </c:extLst>
            </c:dLbl>
            <c:dLbl>
              <c:idx val="7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A16A-4154-8D8D-B48FF6907B4C}"/>
                </c:ext>
              </c:extLst>
            </c:dLbl>
            <c:dLbl>
              <c:idx val="7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A16A-4154-8D8D-B48FF6907B4C}"/>
                </c:ext>
              </c:extLst>
            </c:dLbl>
            <c:dLbl>
              <c:idx val="7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A16A-4154-8D8D-B48FF6907B4C}"/>
                </c:ext>
              </c:extLst>
            </c:dLbl>
            <c:dLbl>
              <c:idx val="7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A16A-4154-8D8D-B48FF6907B4C}"/>
                </c:ext>
              </c:extLst>
            </c:dLbl>
            <c:dLbl>
              <c:idx val="7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A16A-4154-8D8D-B48FF6907B4C}"/>
                </c:ext>
              </c:extLst>
            </c:dLbl>
            <c:dLbl>
              <c:idx val="7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A16A-4154-8D8D-B48FF6907B4C}"/>
                </c:ext>
              </c:extLst>
            </c:dLbl>
            <c:dLbl>
              <c:idx val="7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A16A-4154-8D8D-B48FF6907B4C}"/>
                </c:ext>
              </c:extLst>
            </c:dLbl>
            <c:dLbl>
              <c:idx val="7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A16A-4154-8D8D-B48FF6907B4C}"/>
                </c:ext>
              </c:extLst>
            </c:dLbl>
            <c:dLbl>
              <c:idx val="8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A16A-4154-8D8D-B48FF6907B4C}"/>
                </c:ext>
              </c:extLst>
            </c:dLbl>
            <c:dLbl>
              <c:idx val="8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A16A-4154-8D8D-B48FF6907B4C}"/>
                </c:ext>
              </c:extLst>
            </c:dLbl>
            <c:dLbl>
              <c:idx val="8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A16A-4154-8D8D-B48FF6907B4C}"/>
                </c:ext>
              </c:extLst>
            </c:dLbl>
            <c:dLbl>
              <c:idx val="8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A16A-4154-8D8D-B48FF6907B4C}"/>
                </c:ext>
              </c:extLst>
            </c:dLbl>
            <c:dLbl>
              <c:idx val="8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A16A-4154-8D8D-B48FF6907B4C}"/>
                </c:ext>
              </c:extLst>
            </c:dLbl>
            <c:dLbl>
              <c:idx val="8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A16A-4154-8D8D-B48FF6907B4C}"/>
                </c:ext>
              </c:extLst>
            </c:dLbl>
            <c:dLbl>
              <c:idx val="8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A16A-4154-8D8D-B48FF6907B4C}"/>
                </c:ext>
              </c:extLst>
            </c:dLbl>
            <c:dLbl>
              <c:idx val="8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A16A-4154-8D8D-B48FF6907B4C}"/>
                </c:ext>
              </c:extLst>
            </c:dLbl>
            <c:dLbl>
              <c:idx val="8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A16A-4154-8D8D-B48FF6907B4C}"/>
                </c:ext>
              </c:extLst>
            </c:dLbl>
            <c:dLbl>
              <c:idx val="8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A16A-4154-8D8D-B48FF6907B4C}"/>
                </c:ext>
              </c:extLst>
            </c:dLbl>
            <c:dLbl>
              <c:idx val="9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A16A-4154-8D8D-B48FF6907B4C}"/>
                </c:ext>
              </c:extLst>
            </c:dLbl>
            <c:dLbl>
              <c:idx val="9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D-A16A-4154-8D8D-B48FF6907B4C}"/>
                </c:ext>
              </c:extLst>
            </c:dLbl>
            <c:dLbl>
              <c:idx val="9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E-A16A-4154-8D8D-B48FF6907B4C}"/>
                </c:ext>
              </c:extLst>
            </c:dLbl>
            <c:dLbl>
              <c:idx val="9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F-A16A-4154-8D8D-B48FF6907B4C}"/>
                </c:ext>
              </c:extLst>
            </c:dLbl>
            <c:dLbl>
              <c:idx val="9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0-A16A-4154-8D8D-B48FF6907B4C}"/>
                </c:ext>
              </c:extLst>
            </c:dLbl>
            <c:dLbl>
              <c:idx val="9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1-A16A-4154-8D8D-B48FF6907B4C}"/>
                </c:ext>
              </c:extLst>
            </c:dLbl>
            <c:dLbl>
              <c:idx val="9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2-A16A-4154-8D8D-B48FF6907B4C}"/>
                </c:ext>
              </c:extLst>
            </c:dLbl>
            <c:dLbl>
              <c:idx val="9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3-A16A-4154-8D8D-B48FF6907B4C}"/>
                </c:ext>
              </c:extLst>
            </c:dLbl>
            <c:dLbl>
              <c:idx val="9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4-A16A-4154-8D8D-B48FF6907B4C}"/>
                </c:ext>
              </c:extLst>
            </c:dLbl>
            <c:dLbl>
              <c:idx val="9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5-A16A-4154-8D8D-B48FF6907B4C}"/>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3399"/>
                    </a:solidFill>
                    <a:latin typeface="Roboto Medium" panose="02000000000000000000" pitchFamily="2" charset="0"/>
                    <a:ea typeface="Roboto Medium" panose="02000000000000000000" pitchFamily="2" charset="0"/>
                    <a:cs typeface="+mn-cs"/>
                  </a:defRPr>
                </a:pPr>
                <a:endParaRPr lang="en-US"/>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Waffle!$L$4:$L$103</c:f>
              <c:numCache>
                <c:formatCode>General</c:formatCod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10</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xVal>
          <c:yVal>
            <c:numRef>
              <c:f>Waffle!$M$4:$M$103</c:f>
              <c:numCache>
                <c:formatCode>General</c:formatCod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7</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yVal>
          <c:smooth val="0"/>
          <c:extLst>
            <c:ext xmlns:c15="http://schemas.microsoft.com/office/drawing/2012/chart" uri="{02D57815-91ED-43cb-92C2-25804820EDAC}">
              <c15:datalabelsRange>
                <c15:f>Waffle!$N$4:$N$103</c15:f>
                <c15:dlblRangeCach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65%</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15:dlblRangeCache>
              </c15:datalabelsRange>
            </c:ext>
            <c:ext xmlns:c16="http://schemas.microsoft.com/office/drawing/2014/chart" uri="{C3380CC4-5D6E-409C-BE32-E72D297353CC}">
              <c16:uniqueId val="{00000066-A16A-4154-8D8D-B48FF6907B4C}"/>
            </c:ext>
          </c:extLst>
        </c:ser>
        <c:dLbls>
          <c:showLegendKey val="0"/>
          <c:showVal val="0"/>
          <c:showCatName val="0"/>
          <c:showSerName val="0"/>
          <c:showPercent val="0"/>
          <c:showBubbleSize val="0"/>
        </c:dLbls>
        <c:axId val="2094569183"/>
        <c:axId val="2094562463"/>
      </c:scatterChart>
      <c:valAx>
        <c:axId val="2094569183"/>
        <c:scaling>
          <c:orientation val="minMax"/>
          <c:max val="10"/>
        </c:scaling>
        <c:delete val="1"/>
        <c:axPos val="b"/>
        <c:numFmt formatCode="General" sourceLinked="1"/>
        <c:majorTickMark val="out"/>
        <c:minorTickMark val="none"/>
        <c:tickLblPos val="nextTo"/>
        <c:crossAx val="2094562463"/>
        <c:crosses val="autoZero"/>
        <c:crossBetween val="midCat"/>
      </c:valAx>
      <c:valAx>
        <c:axId val="2094562463"/>
        <c:scaling>
          <c:orientation val="minMax"/>
          <c:max val="10"/>
        </c:scaling>
        <c:delete val="1"/>
        <c:axPos val="l"/>
        <c:numFmt formatCode="General" sourceLinked="1"/>
        <c:majorTickMark val="out"/>
        <c:minorTickMark val="none"/>
        <c:tickLblPos val="nextTo"/>
        <c:crossAx val="20945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Roboto" panose="02000000000000000000" pitchFamily="2" charset="0"/>
                <a:ea typeface="Roboto" panose="02000000000000000000" pitchFamily="2" charset="0"/>
                <a:cs typeface="+mn-cs"/>
              </a:defRPr>
            </a:pPr>
            <a:r>
              <a:rPr lang="en-US" sz="1000">
                <a:latin typeface="Roboto" panose="02000000000000000000" pitchFamily="2" charset="0"/>
                <a:ea typeface="Roboto" panose="02000000000000000000" pitchFamily="2" charset="0"/>
              </a:rPr>
              <a:t>June 2023</a:t>
            </a:r>
          </a:p>
        </c:rich>
      </c:tx>
      <c:layout>
        <c:manualLayout>
          <c:xMode val="edge"/>
          <c:yMode val="edge"/>
          <c:x val="0.3636792761391287"/>
          <c:y val="3.4482758620689655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Roboto" panose="02000000000000000000" pitchFamily="2" charset="0"/>
              <a:ea typeface="Roboto" panose="02000000000000000000" pitchFamily="2" charset="0"/>
              <a:cs typeface="+mn-cs"/>
            </a:defRPr>
          </a:pPr>
          <a:endParaRPr lang="en-US"/>
        </a:p>
      </c:txPr>
    </c:title>
    <c:autoTitleDeleted val="0"/>
    <c:plotArea>
      <c:layout>
        <c:manualLayout>
          <c:layoutTarget val="inner"/>
          <c:xMode val="edge"/>
          <c:yMode val="edge"/>
          <c:x val="3.7870827199954368E-2"/>
          <c:y val="0.2463462756810571"/>
          <c:w val="0.91624047713588097"/>
          <c:h val="0.73435695538057744"/>
        </c:manualLayout>
      </c:layout>
      <c:barChart>
        <c:barDir val="col"/>
        <c:grouping val="clustered"/>
        <c:varyColors val="0"/>
        <c:ser>
          <c:idx val="2"/>
          <c:order val="2"/>
          <c:tx>
            <c:strRef>
              <c:f>Calendar!$AD$3</c:f>
              <c:strCache>
                <c:ptCount val="1"/>
                <c:pt idx="0">
                  <c:v>Day</c:v>
                </c:pt>
              </c:strCache>
            </c:strRef>
          </c:tx>
          <c:spPr>
            <a:solidFill>
              <a:schemeClr val="accent3"/>
            </a:solidFill>
            <a:ln>
              <a:noFill/>
            </a:ln>
            <a:effectLst/>
          </c:spPr>
          <c:invertIfNegative val="0"/>
          <c:cat>
            <c:strRef>
              <c:f>Calendar!$AD$4:$AD$10</c:f>
              <c:strCache>
                <c:ptCount val="7"/>
                <c:pt idx="0">
                  <c:v>S</c:v>
                </c:pt>
                <c:pt idx="1">
                  <c:v>M</c:v>
                </c:pt>
                <c:pt idx="2">
                  <c:v>T</c:v>
                </c:pt>
                <c:pt idx="3">
                  <c:v>W</c:v>
                </c:pt>
                <c:pt idx="4">
                  <c:v>T</c:v>
                </c:pt>
                <c:pt idx="5">
                  <c:v>F</c:v>
                </c:pt>
                <c:pt idx="6">
                  <c:v>S</c:v>
                </c:pt>
              </c:strCache>
            </c:strRef>
          </c:cat>
          <c:val>
            <c:numRef>
              <c:f>Calendar!$AE$4:$AE$10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FF28-4E0C-A144-A9CF1F1361EF}"/>
            </c:ext>
          </c:extLst>
        </c:ser>
        <c:dLbls>
          <c:showLegendKey val="0"/>
          <c:showVal val="0"/>
          <c:showCatName val="0"/>
          <c:showSerName val="0"/>
          <c:showPercent val="0"/>
          <c:showBubbleSize val="0"/>
        </c:dLbls>
        <c:gapWidth val="150"/>
        <c:axId val="2094569183"/>
        <c:axId val="2094562463"/>
      </c:barChart>
      <c:scatterChart>
        <c:scatterStyle val="lineMarker"/>
        <c:varyColors val="0"/>
        <c:ser>
          <c:idx val="0"/>
          <c:order val="0"/>
          <c:tx>
            <c:strRef>
              <c:f>Calendar!$I$2</c:f>
              <c:strCache>
                <c:ptCount val="1"/>
                <c:pt idx="0">
                  <c:v>Current Month</c:v>
                </c:pt>
              </c:strCache>
            </c:strRef>
          </c:tx>
          <c:spPr>
            <a:ln w="25400" cap="rnd">
              <a:noFill/>
              <a:round/>
            </a:ln>
            <a:effectLst/>
          </c:spPr>
          <c:marker>
            <c:symbol val="circle"/>
            <c:size val="19"/>
            <c:spPr>
              <a:solidFill>
                <a:schemeClr val="bg1">
                  <a:lumMod val="85000"/>
                </a:schemeClr>
              </a:solidFill>
              <a:ln w="9525">
                <a:noFill/>
              </a:ln>
              <a:effectLst/>
            </c:spPr>
          </c:marker>
          <c:dLbls>
            <c:dLbl>
              <c:idx val="0"/>
              <c:tx>
                <c:rich>
                  <a:bodyPr/>
                  <a:lstStyle/>
                  <a:p>
                    <a:fld id="{4C20C578-21F4-422F-B439-6EE771CD480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F28-4E0C-A144-A9CF1F1361EF}"/>
                </c:ext>
              </c:extLst>
            </c:dLbl>
            <c:dLbl>
              <c:idx val="1"/>
              <c:tx>
                <c:rich>
                  <a:bodyPr/>
                  <a:lstStyle/>
                  <a:p>
                    <a:fld id="{A5EAB541-0B13-432F-9C87-196D7BEE8BA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F28-4E0C-A144-A9CF1F1361EF}"/>
                </c:ext>
              </c:extLst>
            </c:dLbl>
            <c:dLbl>
              <c:idx val="2"/>
              <c:tx>
                <c:rich>
                  <a:bodyPr/>
                  <a:lstStyle/>
                  <a:p>
                    <a:fld id="{566DDD85-5334-4665-ADC4-30AFAB8FAA4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F28-4E0C-A144-A9CF1F1361EF}"/>
                </c:ext>
              </c:extLst>
            </c:dLbl>
            <c:dLbl>
              <c:idx val="3"/>
              <c:tx>
                <c:rich>
                  <a:bodyPr/>
                  <a:lstStyle/>
                  <a:p>
                    <a:fld id="{62003922-FDF0-4D33-8693-0D832C6F2E9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F28-4E0C-A144-A9CF1F1361EF}"/>
                </c:ext>
              </c:extLst>
            </c:dLbl>
            <c:dLbl>
              <c:idx val="4"/>
              <c:tx>
                <c:rich>
                  <a:bodyPr/>
                  <a:lstStyle/>
                  <a:p>
                    <a:fld id="{53813A71-9C59-4450-9B74-04E3C9850E5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F28-4E0C-A144-A9CF1F1361EF}"/>
                </c:ext>
              </c:extLst>
            </c:dLbl>
            <c:dLbl>
              <c:idx val="5"/>
              <c:tx>
                <c:rich>
                  <a:bodyPr/>
                  <a:lstStyle/>
                  <a:p>
                    <a:fld id="{A9702C41-D50F-42A4-BBC7-9C4261518A4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F28-4E0C-A144-A9CF1F1361EF}"/>
                </c:ext>
              </c:extLst>
            </c:dLbl>
            <c:dLbl>
              <c:idx val="6"/>
              <c:tx>
                <c:rich>
                  <a:bodyPr/>
                  <a:lstStyle/>
                  <a:p>
                    <a:fld id="{4B42012B-F7DB-4ABD-AFFE-77138081BB7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F28-4E0C-A144-A9CF1F1361EF}"/>
                </c:ext>
              </c:extLst>
            </c:dLbl>
            <c:dLbl>
              <c:idx val="7"/>
              <c:tx>
                <c:rich>
                  <a:bodyPr/>
                  <a:lstStyle/>
                  <a:p>
                    <a:fld id="{4E23A662-56FE-41AA-ACE8-175561FCE1C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F28-4E0C-A144-A9CF1F1361EF}"/>
                </c:ext>
              </c:extLst>
            </c:dLbl>
            <c:dLbl>
              <c:idx val="8"/>
              <c:tx>
                <c:rich>
                  <a:bodyPr/>
                  <a:lstStyle/>
                  <a:p>
                    <a:fld id="{3DD36DAB-4CC7-4937-B95B-0F6B871E94A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F28-4E0C-A144-A9CF1F1361EF}"/>
                </c:ext>
              </c:extLst>
            </c:dLbl>
            <c:dLbl>
              <c:idx val="9"/>
              <c:tx>
                <c:rich>
                  <a:bodyPr/>
                  <a:lstStyle/>
                  <a:p>
                    <a:fld id="{321897FC-7D31-42A4-ABC3-265DFBA2520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F28-4E0C-A144-A9CF1F1361EF}"/>
                </c:ext>
              </c:extLst>
            </c:dLbl>
            <c:dLbl>
              <c:idx val="10"/>
              <c:tx>
                <c:rich>
                  <a:bodyPr/>
                  <a:lstStyle/>
                  <a:p>
                    <a:fld id="{85A11621-37C9-423A-AD4F-D575BF01EB8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F28-4E0C-A144-A9CF1F1361EF}"/>
                </c:ext>
              </c:extLst>
            </c:dLbl>
            <c:dLbl>
              <c:idx val="11"/>
              <c:tx>
                <c:rich>
                  <a:bodyPr/>
                  <a:lstStyle/>
                  <a:p>
                    <a:fld id="{C9B3CFC9-0EAE-42EB-85CD-BC61EDBC009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F28-4E0C-A144-A9CF1F1361EF}"/>
                </c:ext>
              </c:extLst>
            </c:dLbl>
            <c:dLbl>
              <c:idx val="12"/>
              <c:tx>
                <c:rich>
                  <a:bodyPr/>
                  <a:lstStyle/>
                  <a:p>
                    <a:fld id="{60D90C5A-1D23-4071-862C-D3991B20B49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FF28-4E0C-A144-A9CF1F1361EF}"/>
                </c:ext>
              </c:extLst>
            </c:dLbl>
            <c:dLbl>
              <c:idx val="13"/>
              <c:tx>
                <c:rich>
                  <a:bodyPr/>
                  <a:lstStyle/>
                  <a:p>
                    <a:fld id="{DB1BBC33-18C6-458B-AEFE-374E3BFAAC4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FF28-4E0C-A144-A9CF1F1361EF}"/>
                </c:ext>
              </c:extLst>
            </c:dLbl>
            <c:dLbl>
              <c:idx val="14"/>
              <c:tx>
                <c:rich>
                  <a:bodyPr/>
                  <a:lstStyle/>
                  <a:p>
                    <a:fld id="{A8FE372D-0EF4-460F-84FC-A108FCC9912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FF28-4E0C-A144-A9CF1F1361EF}"/>
                </c:ext>
              </c:extLst>
            </c:dLbl>
            <c:dLbl>
              <c:idx val="15"/>
              <c:tx>
                <c:rich>
                  <a:bodyPr/>
                  <a:lstStyle/>
                  <a:p>
                    <a:fld id="{494E0B04-A4D5-43E2-991A-2534187A95F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FF28-4E0C-A144-A9CF1F1361EF}"/>
                </c:ext>
              </c:extLst>
            </c:dLbl>
            <c:dLbl>
              <c:idx val="16"/>
              <c:tx>
                <c:rich>
                  <a:bodyPr/>
                  <a:lstStyle/>
                  <a:p>
                    <a:fld id="{A92C8855-7F76-4F8C-82D7-219F868C7FE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FF28-4E0C-A144-A9CF1F1361EF}"/>
                </c:ext>
              </c:extLst>
            </c:dLbl>
            <c:dLbl>
              <c:idx val="17"/>
              <c:tx>
                <c:rich>
                  <a:bodyPr/>
                  <a:lstStyle/>
                  <a:p>
                    <a:fld id="{5E19E3BC-B2E0-4FE0-BD4E-593D1ADB205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FF28-4E0C-A144-A9CF1F1361EF}"/>
                </c:ext>
              </c:extLst>
            </c:dLbl>
            <c:dLbl>
              <c:idx val="18"/>
              <c:tx>
                <c:rich>
                  <a:bodyPr/>
                  <a:lstStyle/>
                  <a:p>
                    <a:fld id="{6DA7C0A3-F729-4A54-AD02-86D3994A3C8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FF28-4E0C-A144-A9CF1F1361EF}"/>
                </c:ext>
              </c:extLst>
            </c:dLbl>
            <c:dLbl>
              <c:idx val="19"/>
              <c:tx>
                <c:rich>
                  <a:bodyPr/>
                  <a:lstStyle/>
                  <a:p>
                    <a:fld id="{2CDB7325-67FF-4358-975A-F8D4309F0F5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FF28-4E0C-A144-A9CF1F1361EF}"/>
                </c:ext>
              </c:extLst>
            </c:dLbl>
            <c:dLbl>
              <c:idx val="20"/>
              <c:tx>
                <c:rich>
                  <a:bodyPr/>
                  <a:lstStyle/>
                  <a:p>
                    <a:fld id="{6B18A755-43BB-4803-AC85-97561C79531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FF28-4E0C-A144-A9CF1F1361EF}"/>
                </c:ext>
              </c:extLst>
            </c:dLbl>
            <c:dLbl>
              <c:idx val="21"/>
              <c:tx>
                <c:rich>
                  <a:bodyPr/>
                  <a:lstStyle/>
                  <a:p>
                    <a:fld id="{25CF3C90-FF2F-4479-A119-6D416AFCAF9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FF28-4E0C-A144-A9CF1F1361EF}"/>
                </c:ext>
              </c:extLst>
            </c:dLbl>
            <c:dLbl>
              <c:idx val="22"/>
              <c:tx>
                <c:rich>
                  <a:bodyPr/>
                  <a:lstStyle/>
                  <a:p>
                    <a:fld id="{5BB2FEA3-E61D-4480-AB12-B552AADDC94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FF28-4E0C-A144-A9CF1F1361EF}"/>
                </c:ext>
              </c:extLst>
            </c:dLbl>
            <c:dLbl>
              <c:idx val="23"/>
              <c:tx>
                <c:rich>
                  <a:bodyPr/>
                  <a:lstStyle/>
                  <a:p>
                    <a:fld id="{0D1DCA12-13F5-4CFE-975C-10084D2D0F1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FF28-4E0C-A144-A9CF1F1361EF}"/>
                </c:ext>
              </c:extLst>
            </c:dLbl>
            <c:dLbl>
              <c:idx val="24"/>
              <c:tx>
                <c:rich>
                  <a:bodyPr/>
                  <a:lstStyle/>
                  <a:p>
                    <a:fld id="{1CB0612A-952C-46F4-9EBF-31F3015219C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FF28-4E0C-A144-A9CF1F1361EF}"/>
                </c:ext>
              </c:extLst>
            </c:dLbl>
            <c:dLbl>
              <c:idx val="25"/>
              <c:tx>
                <c:rich>
                  <a:bodyPr/>
                  <a:lstStyle/>
                  <a:p>
                    <a:fld id="{41D12CAE-1B2D-42B9-8058-CF86926C74F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FF28-4E0C-A144-A9CF1F1361EF}"/>
                </c:ext>
              </c:extLst>
            </c:dLbl>
            <c:dLbl>
              <c:idx val="26"/>
              <c:tx>
                <c:rich>
                  <a:bodyPr/>
                  <a:lstStyle/>
                  <a:p>
                    <a:fld id="{A09B9851-3343-4E5E-B98E-D278A970528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FF28-4E0C-A144-A9CF1F1361EF}"/>
                </c:ext>
              </c:extLst>
            </c:dLbl>
            <c:dLbl>
              <c:idx val="27"/>
              <c:tx>
                <c:rich>
                  <a:bodyPr/>
                  <a:lstStyle/>
                  <a:p>
                    <a:fld id="{011DCAA0-C27C-41E5-ADC3-D64415CCC15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FF28-4E0C-A144-A9CF1F1361EF}"/>
                </c:ext>
              </c:extLst>
            </c:dLbl>
            <c:dLbl>
              <c:idx val="28"/>
              <c:tx>
                <c:rich>
                  <a:bodyPr/>
                  <a:lstStyle/>
                  <a:p>
                    <a:fld id="{0B42EA1D-AB0D-49B6-97B7-CD631EDF14F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FF28-4E0C-A144-A9CF1F1361EF}"/>
                </c:ext>
              </c:extLst>
            </c:dLbl>
            <c:dLbl>
              <c:idx val="29"/>
              <c:tx>
                <c:rich>
                  <a:bodyPr/>
                  <a:lstStyle/>
                  <a:p>
                    <a:fld id="{1C21C4A8-16C4-4E39-92F2-F2621956B34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FF28-4E0C-A144-A9CF1F1361EF}"/>
                </c:ext>
              </c:extLst>
            </c:dLbl>
            <c:dLbl>
              <c:idx val="30"/>
              <c:tx>
                <c:rich>
                  <a:bodyPr/>
                  <a:lstStyle/>
                  <a:p>
                    <a:fld id="{99E12CD1-E44B-460F-B871-D93560B0815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FF28-4E0C-A144-A9CF1F1361EF}"/>
                </c:ext>
              </c:extLst>
            </c:dLbl>
            <c:dLbl>
              <c:idx val="31"/>
              <c:tx>
                <c:rich>
                  <a:bodyPr/>
                  <a:lstStyle/>
                  <a:p>
                    <a:fld id="{CA1E1CD1-406D-41FD-B8A9-A35BCD9B3FB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FF28-4E0C-A144-A9CF1F1361EF}"/>
                </c:ext>
              </c:extLst>
            </c:dLbl>
            <c:dLbl>
              <c:idx val="32"/>
              <c:tx>
                <c:rich>
                  <a:bodyPr/>
                  <a:lstStyle/>
                  <a:p>
                    <a:fld id="{749FDDF1-B810-40CC-B5C7-2A76A8B6AEA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FF28-4E0C-A144-A9CF1F1361EF}"/>
                </c:ext>
              </c:extLst>
            </c:dLbl>
            <c:dLbl>
              <c:idx val="33"/>
              <c:tx>
                <c:rich>
                  <a:bodyPr/>
                  <a:lstStyle/>
                  <a:p>
                    <a:fld id="{CFC5E29A-4CE4-4DB2-B313-BA483C0BDEB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FF28-4E0C-A144-A9CF1F1361EF}"/>
                </c:ext>
              </c:extLst>
            </c:dLbl>
            <c:dLbl>
              <c:idx val="34"/>
              <c:tx>
                <c:rich>
                  <a:bodyPr/>
                  <a:lstStyle/>
                  <a:p>
                    <a:fld id="{EB81DE96-1890-4F5F-BF21-91C49F32A4A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FF28-4E0C-A144-A9CF1F1361EF}"/>
                </c:ext>
              </c:extLst>
            </c:dLbl>
            <c:dLbl>
              <c:idx val="35"/>
              <c:tx>
                <c:rich>
                  <a:bodyPr/>
                  <a:lstStyle/>
                  <a:p>
                    <a:fld id="{386735A5-9AD0-4292-8191-CE51F3D5C33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FF28-4E0C-A144-A9CF1F1361EF}"/>
                </c:ext>
              </c:extLst>
            </c:dLbl>
            <c:dLbl>
              <c:idx val="36"/>
              <c:tx>
                <c:rich>
                  <a:bodyPr/>
                  <a:lstStyle/>
                  <a:p>
                    <a:fld id="{BC60C30E-E551-4165-B254-3B0F0CF46C6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FF28-4E0C-A144-A9CF1F1361EF}"/>
                </c:ext>
              </c:extLst>
            </c:dLbl>
            <c:dLbl>
              <c:idx val="37"/>
              <c:tx>
                <c:rich>
                  <a:bodyPr/>
                  <a:lstStyle/>
                  <a:p>
                    <a:fld id="{8B72E776-35F7-4DAA-A384-6E369E81610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FF28-4E0C-A144-A9CF1F1361EF}"/>
                </c:ext>
              </c:extLst>
            </c:dLbl>
            <c:dLbl>
              <c:idx val="38"/>
              <c:tx>
                <c:rich>
                  <a:bodyPr/>
                  <a:lstStyle/>
                  <a:p>
                    <a:fld id="{E2142819-9003-4F4F-99E5-4511D102F76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FF28-4E0C-A144-A9CF1F1361EF}"/>
                </c:ext>
              </c:extLst>
            </c:dLbl>
            <c:dLbl>
              <c:idx val="39"/>
              <c:tx>
                <c:rich>
                  <a:bodyPr/>
                  <a:lstStyle/>
                  <a:p>
                    <a:fld id="{53278023-FD3E-4BFF-9D93-4D8D7C37084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FF28-4E0C-A144-A9CF1F1361EF}"/>
                </c:ext>
              </c:extLst>
            </c:dLbl>
            <c:dLbl>
              <c:idx val="40"/>
              <c:tx>
                <c:rich>
                  <a:bodyPr/>
                  <a:lstStyle/>
                  <a:p>
                    <a:fld id="{DBB05D35-15FA-455D-9A64-0227E3DEEAA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FF28-4E0C-A144-A9CF1F1361EF}"/>
                </c:ext>
              </c:extLst>
            </c:dLbl>
            <c:dLbl>
              <c:idx val="41"/>
              <c:tx>
                <c:rich>
                  <a:bodyPr/>
                  <a:lstStyle/>
                  <a:p>
                    <a:fld id="{6FDDB1EB-408C-4DB5-BE27-3000183B5CF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FF28-4E0C-A144-A9CF1F1361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Roboto Medium" panose="02000000000000000000" pitchFamily="2" charset="0"/>
                    <a:ea typeface="Roboto Medium" panose="02000000000000000000" pitchFamily="2" charset="0"/>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Calendar!$I$4:$I$45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Calendar!$J$4:$J$45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Calendar!$K$4:$K$45</c15:f>
                <c15:dlblRangeCache>
                  <c:ptCount val="42"/>
                  <c:pt idx="0">
                    <c:v>28</c:v>
                  </c:pt>
                  <c:pt idx="1">
                    <c:v>29</c:v>
                  </c:pt>
                  <c:pt idx="2">
                    <c:v>30</c:v>
                  </c:pt>
                  <c:pt idx="3">
                    <c:v>31</c:v>
                  </c:pt>
                  <c:pt idx="4">
                    <c:v>1</c:v>
                  </c:pt>
                  <c:pt idx="5">
                    <c:v>2</c:v>
                  </c:pt>
                  <c:pt idx="6">
                    <c:v>3</c:v>
                  </c:pt>
                  <c:pt idx="7">
                    <c:v>4</c:v>
                  </c:pt>
                  <c:pt idx="8">
                    <c:v>5</c:v>
                  </c:pt>
                  <c:pt idx="9">
                    <c:v>6</c:v>
                  </c:pt>
                  <c:pt idx="10">
                    <c:v>7</c:v>
                  </c:pt>
                  <c:pt idx="11">
                    <c:v>8</c:v>
                  </c:pt>
                  <c:pt idx="12">
                    <c:v>9</c:v>
                  </c:pt>
                  <c:pt idx="13">
                    <c:v>10</c:v>
                  </c:pt>
                  <c:pt idx="14">
                    <c:v>11</c:v>
                  </c:pt>
                  <c:pt idx="15">
                    <c:v>12</c:v>
                  </c:pt>
                  <c:pt idx="16">
                    <c:v>13</c:v>
                  </c:pt>
                  <c:pt idx="17">
                    <c:v>14</c:v>
                  </c:pt>
                  <c:pt idx="18">
                    <c:v>15</c:v>
                  </c:pt>
                  <c:pt idx="19">
                    <c:v>16</c:v>
                  </c:pt>
                  <c:pt idx="20">
                    <c:v>17</c:v>
                  </c:pt>
                  <c:pt idx="21">
                    <c:v>18</c:v>
                  </c:pt>
                  <c:pt idx="22">
                    <c:v>19</c:v>
                  </c:pt>
                  <c:pt idx="23">
                    <c:v>20</c:v>
                  </c:pt>
                  <c:pt idx="24">
                    <c:v>21</c:v>
                  </c:pt>
                  <c:pt idx="25">
                    <c:v>22</c:v>
                  </c:pt>
                  <c:pt idx="26">
                    <c:v>23</c:v>
                  </c:pt>
                  <c:pt idx="27">
                    <c:v>24</c:v>
                  </c:pt>
                  <c:pt idx="28">
                    <c:v>25</c:v>
                  </c:pt>
                  <c:pt idx="29">
                    <c:v>26</c:v>
                  </c:pt>
                  <c:pt idx="30">
                    <c:v>27</c:v>
                  </c:pt>
                  <c:pt idx="31">
                    <c:v>28</c:v>
                  </c:pt>
                  <c:pt idx="32">
                    <c:v>29</c:v>
                  </c:pt>
                  <c:pt idx="33">
                    <c:v>30</c:v>
                  </c:pt>
                  <c:pt idx="34">
                    <c:v>1</c:v>
                  </c:pt>
                  <c:pt idx="35">
                    <c:v>2</c:v>
                  </c:pt>
                  <c:pt idx="36">
                    <c:v>3</c:v>
                  </c:pt>
                  <c:pt idx="37">
                    <c:v>4</c:v>
                  </c:pt>
                  <c:pt idx="38">
                    <c:v>5</c:v>
                  </c:pt>
                  <c:pt idx="39">
                    <c:v>6</c:v>
                  </c:pt>
                  <c:pt idx="40">
                    <c:v>7</c:v>
                  </c:pt>
                  <c:pt idx="41">
                    <c:v>8</c:v>
                  </c:pt>
                </c15:dlblRangeCache>
              </c15:datalabelsRange>
            </c:ext>
            <c:ext xmlns:c16="http://schemas.microsoft.com/office/drawing/2014/chart" uri="{C3380CC4-5D6E-409C-BE32-E72D297353CC}">
              <c16:uniqueId val="{0000002B-FF28-4E0C-A144-A9CF1F1361EF}"/>
            </c:ext>
          </c:extLst>
        </c:ser>
        <c:ser>
          <c:idx val="1"/>
          <c:order val="1"/>
          <c:tx>
            <c:strRef>
              <c:f>Calendar!$P$2</c:f>
              <c:strCache>
                <c:ptCount val="1"/>
                <c:pt idx="0">
                  <c:v>Color</c:v>
                </c:pt>
              </c:strCache>
            </c:strRef>
          </c:tx>
          <c:spPr>
            <a:ln w="25400" cap="rnd">
              <a:noFill/>
              <a:round/>
            </a:ln>
            <a:effectLst/>
          </c:spPr>
          <c:marker>
            <c:symbol val="circle"/>
            <c:size val="19"/>
            <c:spPr>
              <a:solidFill>
                <a:srgbClr val="00B0F0"/>
              </a:solidFill>
              <a:ln w="9525">
                <a:noFill/>
              </a:ln>
              <a:effectLst/>
            </c:spPr>
          </c:marker>
          <c:xVal>
            <c:numRef>
              <c:f>Calendar!$P$4:$P$45</c:f>
              <c:numCache>
                <c:formatCode>General</c:formatCode>
                <c:ptCount val="42"/>
                <c:pt idx="0">
                  <c:v>#N/A</c:v>
                </c:pt>
                <c:pt idx="1">
                  <c:v>#N/A</c:v>
                </c:pt>
                <c:pt idx="2">
                  <c:v>#N/A</c:v>
                </c:pt>
                <c:pt idx="3">
                  <c:v>#N/A</c:v>
                </c:pt>
                <c:pt idx="4">
                  <c:v>#N/A</c:v>
                </c:pt>
                <c:pt idx="5">
                  <c:v>6</c:v>
                </c:pt>
                <c:pt idx="6">
                  <c:v>#N/A</c:v>
                </c:pt>
                <c:pt idx="7">
                  <c:v>1</c:v>
                </c:pt>
                <c:pt idx="8">
                  <c:v>#N/A</c:v>
                </c:pt>
                <c:pt idx="9">
                  <c:v>3</c:v>
                </c:pt>
                <c:pt idx="10">
                  <c:v>#N/A</c:v>
                </c:pt>
                <c:pt idx="11">
                  <c:v>#N/A</c:v>
                </c:pt>
                <c:pt idx="12">
                  <c:v>6</c:v>
                </c:pt>
                <c:pt idx="13">
                  <c:v>7</c:v>
                </c:pt>
                <c:pt idx="14">
                  <c:v>1</c:v>
                </c:pt>
                <c:pt idx="15">
                  <c:v>2</c:v>
                </c:pt>
                <c:pt idx="16">
                  <c:v>#N/A</c:v>
                </c:pt>
                <c:pt idx="17">
                  <c:v>4</c:v>
                </c:pt>
                <c:pt idx="18">
                  <c:v>#N/A</c:v>
                </c:pt>
                <c:pt idx="19">
                  <c:v>6</c:v>
                </c:pt>
                <c:pt idx="20">
                  <c:v>7</c:v>
                </c:pt>
                <c:pt idx="21">
                  <c:v>1</c:v>
                </c:pt>
                <c:pt idx="22">
                  <c:v>2</c:v>
                </c:pt>
                <c:pt idx="23">
                  <c:v>3</c:v>
                </c:pt>
                <c:pt idx="24">
                  <c:v>#N/A</c:v>
                </c:pt>
                <c:pt idx="25">
                  <c:v>5</c:v>
                </c:pt>
                <c:pt idx="26">
                  <c:v>6</c:v>
                </c:pt>
                <c:pt idx="27">
                  <c:v>#N/A</c:v>
                </c:pt>
                <c:pt idx="28">
                  <c:v>#N/A</c:v>
                </c:pt>
                <c:pt idx="29">
                  <c:v>#N/A</c:v>
                </c:pt>
                <c:pt idx="30">
                  <c:v>3</c:v>
                </c:pt>
                <c:pt idx="31">
                  <c:v>4</c:v>
                </c:pt>
                <c:pt idx="32">
                  <c:v>5</c:v>
                </c:pt>
                <c:pt idx="33">
                  <c:v>#N/A</c:v>
                </c:pt>
                <c:pt idx="34">
                  <c:v>#N/A</c:v>
                </c:pt>
                <c:pt idx="35">
                  <c:v>#N/A</c:v>
                </c:pt>
                <c:pt idx="36">
                  <c:v>#N/A</c:v>
                </c:pt>
                <c:pt idx="37">
                  <c:v>#N/A</c:v>
                </c:pt>
                <c:pt idx="38">
                  <c:v>#N/A</c:v>
                </c:pt>
                <c:pt idx="39">
                  <c:v>#N/A</c:v>
                </c:pt>
                <c:pt idx="40">
                  <c:v>#N/A</c:v>
                </c:pt>
                <c:pt idx="41">
                  <c:v>#N/A</c:v>
                </c:pt>
              </c:numCache>
            </c:numRef>
          </c:xVal>
          <c:yVal>
            <c:numRef>
              <c:f>Calendar!$Q$4:$Q$45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C-FF28-4E0C-A144-A9CF1F1361EF}"/>
            </c:ext>
          </c:extLst>
        </c:ser>
        <c:dLbls>
          <c:showLegendKey val="0"/>
          <c:showVal val="0"/>
          <c:showCatName val="0"/>
          <c:showSerName val="0"/>
          <c:showPercent val="0"/>
          <c:showBubbleSize val="0"/>
        </c:dLbls>
        <c:axId val="2094569183"/>
        <c:axId val="2094562463"/>
      </c:scatterChart>
      <c:catAx>
        <c:axId val="2094569183"/>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50000"/>
                    <a:lumOff val="50000"/>
                  </a:schemeClr>
                </a:solidFill>
                <a:latin typeface="Roboto" panose="02000000000000000000" pitchFamily="2" charset="0"/>
                <a:ea typeface="Roboto" panose="02000000000000000000" pitchFamily="2" charset="0"/>
                <a:cs typeface="+mn-cs"/>
              </a:defRPr>
            </a:pPr>
            <a:endParaRPr lang="en-US"/>
          </a:p>
        </c:txPr>
        <c:crossAx val="2094562463"/>
        <c:crosses val="autoZero"/>
        <c:auto val="1"/>
        <c:lblAlgn val="ctr"/>
        <c:lblOffset val="100"/>
        <c:tickMarkSkip val="1"/>
        <c:noMultiLvlLbl val="0"/>
      </c:catAx>
      <c:valAx>
        <c:axId val="2094562463"/>
        <c:scaling>
          <c:orientation val="minMax"/>
          <c:max val="6.25"/>
          <c:min val="0"/>
        </c:scaling>
        <c:delete val="1"/>
        <c:axPos val="l"/>
        <c:numFmt formatCode="General" sourceLinked="1"/>
        <c:majorTickMark val="out"/>
        <c:minorTickMark val="none"/>
        <c:tickLblPos val="nextTo"/>
        <c:crossAx val="209456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tx1">
                <a:lumMod val="65000"/>
                <a:lumOff val="35000"/>
              </a:schemeClr>
            </a:solidFill>
            <a:ln w="3175">
              <a:solidFill>
                <a:schemeClr val="tx1">
                  <a:lumMod val="85000"/>
                  <a:lumOff val="15000"/>
                </a:schemeClr>
              </a:solidFill>
            </a:ln>
          </c:spPr>
          <c:dPt>
            <c:idx val="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1-2EEA-4D2E-A06F-6D5BBC4383A1}"/>
              </c:ext>
            </c:extLst>
          </c:dPt>
          <c:dPt>
            <c:idx val="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3-2EEA-4D2E-A06F-6D5BBC4383A1}"/>
              </c:ext>
            </c:extLst>
          </c:dPt>
          <c:dPt>
            <c:idx val="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5-2EEA-4D2E-A06F-6D5BBC4383A1}"/>
              </c:ext>
            </c:extLst>
          </c:dPt>
          <c:dPt>
            <c:idx val="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7-2EEA-4D2E-A06F-6D5BBC4383A1}"/>
              </c:ext>
            </c:extLst>
          </c:dPt>
          <c:dPt>
            <c:idx val="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9-2EEA-4D2E-A06F-6D5BBC4383A1}"/>
              </c:ext>
            </c:extLst>
          </c:dPt>
          <c:dPt>
            <c:idx val="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B-2EEA-4D2E-A06F-6D5BBC4383A1}"/>
              </c:ext>
            </c:extLst>
          </c:dPt>
          <c:dPt>
            <c:idx val="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D-2EEA-4D2E-A06F-6D5BBC4383A1}"/>
              </c:ext>
            </c:extLst>
          </c:dPt>
          <c:dPt>
            <c:idx val="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F-2EEA-4D2E-A06F-6D5BBC4383A1}"/>
              </c:ext>
            </c:extLst>
          </c:dPt>
          <c:dPt>
            <c:idx val="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1-2EEA-4D2E-A06F-6D5BBC4383A1}"/>
              </c:ext>
            </c:extLst>
          </c:dPt>
          <c:dPt>
            <c:idx val="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3-2EEA-4D2E-A06F-6D5BBC4383A1}"/>
              </c:ext>
            </c:extLst>
          </c:dPt>
          <c:dPt>
            <c:idx val="1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5-2EEA-4D2E-A06F-6D5BBC4383A1}"/>
              </c:ext>
            </c:extLst>
          </c:dPt>
          <c:dPt>
            <c:idx val="1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7-2EEA-4D2E-A06F-6D5BBC4383A1}"/>
              </c:ext>
            </c:extLst>
          </c:dPt>
          <c:dPt>
            <c:idx val="1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9-2EEA-4D2E-A06F-6D5BBC4383A1}"/>
              </c:ext>
            </c:extLst>
          </c:dPt>
          <c:dPt>
            <c:idx val="1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B-2EEA-4D2E-A06F-6D5BBC4383A1}"/>
              </c:ext>
            </c:extLst>
          </c:dPt>
          <c:dPt>
            <c:idx val="1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D-2EEA-4D2E-A06F-6D5BBC4383A1}"/>
              </c:ext>
            </c:extLst>
          </c:dPt>
          <c:dPt>
            <c:idx val="1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F-2EEA-4D2E-A06F-6D5BBC4383A1}"/>
              </c:ext>
            </c:extLst>
          </c:dPt>
          <c:dPt>
            <c:idx val="1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1-2EEA-4D2E-A06F-6D5BBC4383A1}"/>
              </c:ext>
            </c:extLst>
          </c:dPt>
          <c:dPt>
            <c:idx val="1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3-2EEA-4D2E-A06F-6D5BBC4383A1}"/>
              </c:ext>
            </c:extLst>
          </c:dPt>
          <c:dPt>
            <c:idx val="1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5-2EEA-4D2E-A06F-6D5BBC4383A1}"/>
              </c:ext>
            </c:extLst>
          </c:dPt>
          <c:dPt>
            <c:idx val="1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7-2EEA-4D2E-A06F-6D5BBC4383A1}"/>
              </c:ext>
            </c:extLst>
          </c:dPt>
          <c:dPt>
            <c:idx val="2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9-2EEA-4D2E-A06F-6D5BBC4383A1}"/>
              </c:ext>
            </c:extLst>
          </c:dPt>
          <c:dPt>
            <c:idx val="2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B-2EEA-4D2E-A06F-6D5BBC4383A1}"/>
              </c:ext>
            </c:extLst>
          </c:dPt>
          <c:dPt>
            <c:idx val="2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D-2EEA-4D2E-A06F-6D5BBC4383A1}"/>
              </c:ext>
            </c:extLst>
          </c:dPt>
          <c:dPt>
            <c:idx val="2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F-2EEA-4D2E-A06F-6D5BBC4383A1}"/>
              </c:ext>
            </c:extLst>
          </c:dPt>
          <c:dPt>
            <c:idx val="2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1-2EEA-4D2E-A06F-6D5BBC4383A1}"/>
              </c:ext>
            </c:extLst>
          </c:dPt>
          <c:dPt>
            <c:idx val="2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3-2EEA-4D2E-A06F-6D5BBC4383A1}"/>
              </c:ext>
            </c:extLst>
          </c:dPt>
          <c:dPt>
            <c:idx val="2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5-2EEA-4D2E-A06F-6D5BBC4383A1}"/>
              </c:ext>
            </c:extLst>
          </c:dPt>
          <c:dPt>
            <c:idx val="2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7-2EEA-4D2E-A06F-6D5BBC4383A1}"/>
              </c:ext>
            </c:extLst>
          </c:dPt>
          <c:dPt>
            <c:idx val="2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9-2EEA-4D2E-A06F-6D5BBC4383A1}"/>
              </c:ext>
            </c:extLst>
          </c:dPt>
          <c:dPt>
            <c:idx val="2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B-2EEA-4D2E-A06F-6D5BBC4383A1}"/>
              </c:ext>
            </c:extLst>
          </c:dPt>
          <c:dPt>
            <c:idx val="3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D-2EEA-4D2E-A06F-6D5BBC4383A1}"/>
              </c:ext>
            </c:extLst>
          </c:dPt>
          <c:dPt>
            <c:idx val="3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F-2EEA-4D2E-A06F-6D5BBC4383A1}"/>
              </c:ext>
            </c:extLst>
          </c:dPt>
          <c:dPt>
            <c:idx val="3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1-2EEA-4D2E-A06F-6D5BBC4383A1}"/>
              </c:ext>
            </c:extLst>
          </c:dPt>
          <c:dPt>
            <c:idx val="3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3-2EEA-4D2E-A06F-6D5BBC4383A1}"/>
              </c:ext>
            </c:extLst>
          </c:dPt>
          <c:dPt>
            <c:idx val="3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5-2EEA-4D2E-A06F-6D5BBC4383A1}"/>
              </c:ext>
            </c:extLst>
          </c:dPt>
          <c:dPt>
            <c:idx val="3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7-2EEA-4D2E-A06F-6D5BBC4383A1}"/>
              </c:ext>
            </c:extLst>
          </c:dPt>
          <c:dPt>
            <c:idx val="3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9-2EEA-4D2E-A06F-6D5BBC4383A1}"/>
              </c:ext>
            </c:extLst>
          </c:dPt>
          <c:dPt>
            <c:idx val="3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B-2EEA-4D2E-A06F-6D5BBC4383A1}"/>
              </c:ext>
            </c:extLst>
          </c:dPt>
          <c:dPt>
            <c:idx val="3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D-2EEA-4D2E-A06F-6D5BBC4383A1}"/>
              </c:ext>
            </c:extLst>
          </c:dPt>
          <c:dPt>
            <c:idx val="3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F-2EEA-4D2E-A06F-6D5BBC4383A1}"/>
              </c:ext>
            </c:extLst>
          </c:dPt>
          <c:dPt>
            <c:idx val="4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1-2EEA-4D2E-A06F-6D5BBC4383A1}"/>
              </c:ext>
            </c:extLst>
          </c:dPt>
          <c:dPt>
            <c:idx val="4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3-2EEA-4D2E-A06F-6D5BBC4383A1}"/>
              </c:ext>
            </c:extLst>
          </c:dPt>
          <c:dPt>
            <c:idx val="4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5-2EEA-4D2E-A06F-6D5BBC4383A1}"/>
              </c:ext>
            </c:extLst>
          </c:dPt>
          <c:dPt>
            <c:idx val="4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7-2EEA-4D2E-A06F-6D5BBC4383A1}"/>
              </c:ext>
            </c:extLst>
          </c:dPt>
          <c:dPt>
            <c:idx val="4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9-2EEA-4D2E-A06F-6D5BBC4383A1}"/>
              </c:ext>
            </c:extLst>
          </c:dPt>
          <c:dPt>
            <c:idx val="4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B-2EEA-4D2E-A06F-6D5BBC4383A1}"/>
              </c:ext>
            </c:extLst>
          </c:dPt>
          <c:dPt>
            <c:idx val="4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D-2EEA-4D2E-A06F-6D5BBC4383A1}"/>
              </c:ext>
            </c:extLst>
          </c:dPt>
          <c:dPt>
            <c:idx val="4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F-2EEA-4D2E-A06F-6D5BBC4383A1}"/>
              </c:ext>
            </c:extLst>
          </c:dPt>
          <c:dPt>
            <c:idx val="4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1-2EEA-4D2E-A06F-6D5BBC4383A1}"/>
              </c:ext>
            </c:extLst>
          </c:dPt>
          <c:dPt>
            <c:idx val="4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3-2EEA-4D2E-A06F-6D5BBC4383A1}"/>
              </c:ext>
            </c:extLst>
          </c:dPt>
          <c:dPt>
            <c:idx val="5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5-2EEA-4D2E-A06F-6D5BBC4383A1}"/>
              </c:ext>
            </c:extLst>
          </c:dPt>
          <c:dPt>
            <c:idx val="5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7-2EEA-4D2E-A06F-6D5BBC4383A1}"/>
              </c:ext>
            </c:extLst>
          </c:dPt>
          <c:dPt>
            <c:idx val="5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9-2EEA-4D2E-A06F-6D5BBC4383A1}"/>
              </c:ext>
            </c:extLst>
          </c:dPt>
          <c:dPt>
            <c:idx val="5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B-2EEA-4D2E-A06F-6D5BBC4383A1}"/>
              </c:ext>
            </c:extLst>
          </c:dPt>
          <c:dPt>
            <c:idx val="5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D-2EEA-4D2E-A06F-6D5BBC4383A1}"/>
              </c:ext>
            </c:extLst>
          </c:dPt>
          <c:dPt>
            <c:idx val="5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F-2EEA-4D2E-A06F-6D5BBC4383A1}"/>
              </c:ext>
            </c:extLst>
          </c:dPt>
          <c:dPt>
            <c:idx val="5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1-2EEA-4D2E-A06F-6D5BBC4383A1}"/>
              </c:ext>
            </c:extLst>
          </c:dPt>
          <c:dPt>
            <c:idx val="5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3-2EEA-4D2E-A06F-6D5BBC4383A1}"/>
              </c:ext>
            </c:extLst>
          </c:dPt>
          <c:dPt>
            <c:idx val="5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5-2EEA-4D2E-A06F-6D5BBC4383A1}"/>
              </c:ext>
            </c:extLst>
          </c:dPt>
          <c:dPt>
            <c:idx val="5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7-2EEA-4D2E-A06F-6D5BBC4383A1}"/>
              </c:ext>
            </c:extLst>
          </c:dPt>
          <c:dPt>
            <c:idx val="6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9-2EEA-4D2E-A06F-6D5BBC4383A1}"/>
              </c:ext>
            </c:extLst>
          </c:dPt>
          <c:dPt>
            <c:idx val="6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B-2EEA-4D2E-A06F-6D5BBC4383A1}"/>
              </c:ext>
            </c:extLst>
          </c:dPt>
          <c:dPt>
            <c:idx val="6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D-2EEA-4D2E-A06F-6D5BBC4383A1}"/>
              </c:ext>
            </c:extLst>
          </c:dPt>
          <c:dPt>
            <c:idx val="6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F-2EEA-4D2E-A06F-6D5BBC4383A1}"/>
              </c:ext>
            </c:extLst>
          </c:dPt>
          <c:dPt>
            <c:idx val="6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1-2EEA-4D2E-A06F-6D5BBC4383A1}"/>
              </c:ext>
            </c:extLst>
          </c:dPt>
          <c:dPt>
            <c:idx val="6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3-2EEA-4D2E-A06F-6D5BBC4383A1}"/>
              </c:ext>
            </c:extLst>
          </c:dPt>
          <c:dPt>
            <c:idx val="6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5-2EEA-4D2E-A06F-6D5BBC4383A1}"/>
              </c:ext>
            </c:extLst>
          </c:dPt>
          <c:dPt>
            <c:idx val="6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7-2EEA-4D2E-A06F-6D5BBC4383A1}"/>
              </c:ext>
            </c:extLst>
          </c:dPt>
          <c:dPt>
            <c:idx val="6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9-2EEA-4D2E-A06F-6D5BBC4383A1}"/>
              </c:ext>
            </c:extLst>
          </c:dPt>
          <c:dPt>
            <c:idx val="6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B-2EEA-4D2E-A06F-6D5BBC4383A1}"/>
              </c:ext>
            </c:extLst>
          </c:dPt>
          <c:dPt>
            <c:idx val="7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D-2EEA-4D2E-A06F-6D5BBC4383A1}"/>
              </c:ext>
            </c:extLst>
          </c:dPt>
          <c:dPt>
            <c:idx val="7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F-2EEA-4D2E-A06F-6D5BBC4383A1}"/>
              </c:ext>
            </c:extLst>
          </c:dPt>
          <c:dPt>
            <c:idx val="7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1-2EEA-4D2E-A06F-6D5BBC4383A1}"/>
              </c:ext>
            </c:extLst>
          </c:dPt>
          <c:dPt>
            <c:idx val="7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3-2EEA-4D2E-A06F-6D5BBC4383A1}"/>
              </c:ext>
            </c:extLst>
          </c:dPt>
          <c:dPt>
            <c:idx val="7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5-2EEA-4D2E-A06F-6D5BBC4383A1}"/>
              </c:ext>
            </c:extLst>
          </c:dPt>
          <c:dPt>
            <c:idx val="7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7-2EEA-4D2E-A06F-6D5BBC4383A1}"/>
              </c:ext>
            </c:extLst>
          </c:dPt>
          <c:dPt>
            <c:idx val="7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9-2EEA-4D2E-A06F-6D5BBC4383A1}"/>
              </c:ext>
            </c:extLst>
          </c:dPt>
          <c:dPt>
            <c:idx val="7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B-2EEA-4D2E-A06F-6D5BBC4383A1}"/>
              </c:ext>
            </c:extLst>
          </c:dPt>
          <c:dPt>
            <c:idx val="7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D-2EEA-4D2E-A06F-6D5BBC4383A1}"/>
              </c:ext>
            </c:extLst>
          </c:dPt>
          <c:dPt>
            <c:idx val="7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F-2EEA-4D2E-A06F-6D5BBC4383A1}"/>
              </c:ext>
            </c:extLst>
          </c:dPt>
          <c:dPt>
            <c:idx val="8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1-2EEA-4D2E-A06F-6D5BBC4383A1}"/>
              </c:ext>
            </c:extLst>
          </c:dPt>
          <c:dPt>
            <c:idx val="8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3-2EEA-4D2E-A06F-6D5BBC4383A1}"/>
              </c:ext>
            </c:extLst>
          </c:dPt>
          <c:dPt>
            <c:idx val="8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5-2EEA-4D2E-A06F-6D5BBC4383A1}"/>
              </c:ext>
            </c:extLst>
          </c:dPt>
          <c:dPt>
            <c:idx val="8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7-2EEA-4D2E-A06F-6D5BBC4383A1}"/>
              </c:ext>
            </c:extLst>
          </c:dPt>
          <c:dPt>
            <c:idx val="8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9-2EEA-4D2E-A06F-6D5BBC4383A1}"/>
              </c:ext>
            </c:extLst>
          </c:dPt>
          <c:dPt>
            <c:idx val="8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B-2EEA-4D2E-A06F-6D5BBC4383A1}"/>
              </c:ext>
            </c:extLst>
          </c:dPt>
          <c:dPt>
            <c:idx val="8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D-2EEA-4D2E-A06F-6D5BBC4383A1}"/>
              </c:ext>
            </c:extLst>
          </c:dPt>
          <c:dPt>
            <c:idx val="8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F-2EEA-4D2E-A06F-6D5BBC4383A1}"/>
              </c:ext>
            </c:extLst>
          </c:dPt>
          <c:dPt>
            <c:idx val="8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1-2EEA-4D2E-A06F-6D5BBC4383A1}"/>
              </c:ext>
            </c:extLst>
          </c:dPt>
          <c:dPt>
            <c:idx val="8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3-2EEA-4D2E-A06F-6D5BBC4383A1}"/>
              </c:ext>
            </c:extLst>
          </c:dPt>
          <c:dPt>
            <c:idx val="9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5-2EEA-4D2E-A06F-6D5BBC4383A1}"/>
              </c:ext>
            </c:extLst>
          </c:dPt>
          <c:dPt>
            <c:idx val="9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7-2EEA-4D2E-A06F-6D5BBC4383A1}"/>
              </c:ext>
            </c:extLst>
          </c:dPt>
          <c:dPt>
            <c:idx val="9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9-2EEA-4D2E-A06F-6D5BBC4383A1}"/>
              </c:ext>
            </c:extLst>
          </c:dPt>
          <c:dPt>
            <c:idx val="9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B-2EEA-4D2E-A06F-6D5BBC4383A1}"/>
              </c:ext>
            </c:extLst>
          </c:dPt>
          <c:dPt>
            <c:idx val="9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D-2EEA-4D2E-A06F-6D5BBC4383A1}"/>
              </c:ext>
            </c:extLst>
          </c:dPt>
          <c:dPt>
            <c:idx val="9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F-2EEA-4D2E-A06F-6D5BBC4383A1}"/>
              </c:ext>
            </c:extLst>
          </c:dPt>
          <c:dPt>
            <c:idx val="9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C1-2EEA-4D2E-A06F-6D5BBC4383A1}"/>
              </c:ext>
            </c:extLst>
          </c:dPt>
          <c:dPt>
            <c:idx val="9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C3-2EEA-4D2E-A06F-6D5BBC4383A1}"/>
              </c:ext>
            </c:extLst>
          </c:dPt>
          <c:dPt>
            <c:idx val="9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C5-2EEA-4D2E-A06F-6D5BBC4383A1}"/>
              </c:ext>
            </c:extLst>
          </c:dPt>
          <c:dPt>
            <c:idx val="9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C7-2EEA-4D2E-A06F-6D5BBC4383A1}"/>
              </c:ext>
            </c:extLst>
          </c:dPt>
          <c:dPt>
            <c:idx val="100"/>
            <c:bubble3D val="0"/>
            <c:spPr>
              <a:noFill/>
              <a:ln w="3175">
                <a:noFill/>
              </a:ln>
              <a:effectLst/>
            </c:spPr>
            <c:extLst>
              <c:ext xmlns:c16="http://schemas.microsoft.com/office/drawing/2014/chart" uri="{C3380CC4-5D6E-409C-BE32-E72D297353CC}">
                <c16:uniqueId val="{000000C9-2EEA-4D2E-A06F-6D5BBC4383A1}"/>
              </c:ext>
            </c:extLst>
          </c:dPt>
          <c:val>
            <c:numRef>
              <c:f>Gauge!$N$2:$N$102</c:f>
              <c:numCache>
                <c:formatCode>General</c:formatCode>
                <c:ptCount val="1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100</c:v>
                </c:pt>
              </c:numCache>
            </c:numRef>
          </c:val>
          <c:extLst>
            <c:ext xmlns:c16="http://schemas.microsoft.com/office/drawing/2014/chart" uri="{C3380CC4-5D6E-409C-BE32-E72D297353CC}">
              <c16:uniqueId val="{000000CA-2EEA-4D2E-A06F-6D5BBC4383A1}"/>
            </c:ext>
          </c:extLst>
        </c:ser>
        <c:dLbls>
          <c:showLegendKey val="0"/>
          <c:showVal val="0"/>
          <c:showCatName val="0"/>
          <c:showSerName val="0"/>
          <c:showPercent val="0"/>
          <c:showBubbleSize val="0"/>
          <c:showLeaderLines val="1"/>
        </c:dLbls>
        <c:firstSliceAng val="270"/>
        <c:holeSize val="6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4DBF35"/>
            </a:solidFill>
            <a:ln w="3175">
              <a:solidFill>
                <a:schemeClr val="tx1">
                  <a:lumMod val="85000"/>
                  <a:lumOff val="15000"/>
                </a:schemeClr>
              </a:solidFill>
            </a:ln>
          </c:spPr>
          <c:dPt>
            <c:idx val="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1-5EA5-4509-A561-D27AD2A37038}"/>
              </c:ext>
            </c:extLst>
          </c:dPt>
          <c:dPt>
            <c:idx val="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3-5EA5-4509-A561-D27AD2A37038}"/>
              </c:ext>
            </c:extLst>
          </c:dPt>
          <c:dPt>
            <c:idx val="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5-5EA5-4509-A561-D27AD2A37038}"/>
              </c:ext>
            </c:extLst>
          </c:dPt>
          <c:dPt>
            <c:idx val="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7-5EA5-4509-A561-D27AD2A37038}"/>
              </c:ext>
            </c:extLst>
          </c:dPt>
          <c:dPt>
            <c:idx val="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9-5EA5-4509-A561-D27AD2A37038}"/>
              </c:ext>
            </c:extLst>
          </c:dPt>
          <c:dPt>
            <c:idx val="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B-5EA5-4509-A561-D27AD2A37038}"/>
              </c:ext>
            </c:extLst>
          </c:dPt>
          <c:dPt>
            <c:idx val="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D-5EA5-4509-A561-D27AD2A37038}"/>
              </c:ext>
            </c:extLst>
          </c:dPt>
          <c:dPt>
            <c:idx val="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F-5EA5-4509-A561-D27AD2A37038}"/>
              </c:ext>
            </c:extLst>
          </c:dPt>
          <c:dPt>
            <c:idx val="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1-5EA5-4509-A561-D27AD2A37038}"/>
              </c:ext>
            </c:extLst>
          </c:dPt>
          <c:dPt>
            <c:idx val="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3-5EA5-4509-A561-D27AD2A37038}"/>
              </c:ext>
            </c:extLst>
          </c:dPt>
          <c:dPt>
            <c:idx val="1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5-5EA5-4509-A561-D27AD2A37038}"/>
              </c:ext>
            </c:extLst>
          </c:dPt>
          <c:dPt>
            <c:idx val="1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7-5EA5-4509-A561-D27AD2A37038}"/>
              </c:ext>
            </c:extLst>
          </c:dPt>
          <c:dPt>
            <c:idx val="1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9-5EA5-4509-A561-D27AD2A37038}"/>
              </c:ext>
            </c:extLst>
          </c:dPt>
          <c:dPt>
            <c:idx val="1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B-5EA5-4509-A561-D27AD2A37038}"/>
              </c:ext>
            </c:extLst>
          </c:dPt>
          <c:dPt>
            <c:idx val="1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D-5EA5-4509-A561-D27AD2A37038}"/>
              </c:ext>
            </c:extLst>
          </c:dPt>
          <c:dPt>
            <c:idx val="1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F-5EA5-4509-A561-D27AD2A37038}"/>
              </c:ext>
            </c:extLst>
          </c:dPt>
          <c:dPt>
            <c:idx val="1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1-5EA5-4509-A561-D27AD2A37038}"/>
              </c:ext>
            </c:extLst>
          </c:dPt>
          <c:dPt>
            <c:idx val="1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3-5EA5-4509-A561-D27AD2A37038}"/>
              </c:ext>
            </c:extLst>
          </c:dPt>
          <c:dPt>
            <c:idx val="1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5-5EA5-4509-A561-D27AD2A37038}"/>
              </c:ext>
            </c:extLst>
          </c:dPt>
          <c:dPt>
            <c:idx val="1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7-5EA5-4509-A561-D27AD2A37038}"/>
              </c:ext>
            </c:extLst>
          </c:dPt>
          <c:dPt>
            <c:idx val="2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9-5EA5-4509-A561-D27AD2A37038}"/>
              </c:ext>
            </c:extLst>
          </c:dPt>
          <c:dPt>
            <c:idx val="2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B-5EA5-4509-A561-D27AD2A37038}"/>
              </c:ext>
            </c:extLst>
          </c:dPt>
          <c:dPt>
            <c:idx val="2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D-5EA5-4509-A561-D27AD2A37038}"/>
              </c:ext>
            </c:extLst>
          </c:dPt>
          <c:dPt>
            <c:idx val="2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F-5EA5-4509-A561-D27AD2A37038}"/>
              </c:ext>
            </c:extLst>
          </c:dPt>
          <c:dPt>
            <c:idx val="2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1-5EA5-4509-A561-D27AD2A37038}"/>
              </c:ext>
            </c:extLst>
          </c:dPt>
          <c:dPt>
            <c:idx val="2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3-5EA5-4509-A561-D27AD2A37038}"/>
              </c:ext>
            </c:extLst>
          </c:dPt>
          <c:dPt>
            <c:idx val="2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5-5EA5-4509-A561-D27AD2A37038}"/>
              </c:ext>
            </c:extLst>
          </c:dPt>
          <c:dPt>
            <c:idx val="2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7-5EA5-4509-A561-D27AD2A37038}"/>
              </c:ext>
            </c:extLst>
          </c:dPt>
          <c:dPt>
            <c:idx val="2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9-5EA5-4509-A561-D27AD2A37038}"/>
              </c:ext>
            </c:extLst>
          </c:dPt>
          <c:dPt>
            <c:idx val="2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B-5EA5-4509-A561-D27AD2A37038}"/>
              </c:ext>
            </c:extLst>
          </c:dPt>
          <c:dPt>
            <c:idx val="3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D-5EA5-4509-A561-D27AD2A37038}"/>
              </c:ext>
            </c:extLst>
          </c:dPt>
          <c:dPt>
            <c:idx val="3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F-5EA5-4509-A561-D27AD2A37038}"/>
              </c:ext>
            </c:extLst>
          </c:dPt>
          <c:dPt>
            <c:idx val="3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1-5EA5-4509-A561-D27AD2A37038}"/>
              </c:ext>
            </c:extLst>
          </c:dPt>
          <c:dPt>
            <c:idx val="3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3-5EA5-4509-A561-D27AD2A37038}"/>
              </c:ext>
            </c:extLst>
          </c:dPt>
          <c:dPt>
            <c:idx val="3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5-5EA5-4509-A561-D27AD2A37038}"/>
              </c:ext>
            </c:extLst>
          </c:dPt>
          <c:dPt>
            <c:idx val="3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7-5EA5-4509-A561-D27AD2A37038}"/>
              </c:ext>
            </c:extLst>
          </c:dPt>
          <c:dPt>
            <c:idx val="3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9-5EA5-4509-A561-D27AD2A37038}"/>
              </c:ext>
            </c:extLst>
          </c:dPt>
          <c:dPt>
            <c:idx val="3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B-5EA5-4509-A561-D27AD2A37038}"/>
              </c:ext>
            </c:extLst>
          </c:dPt>
          <c:dPt>
            <c:idx val="3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D-5EA5-4509-A561-D27AD2A37038}"/>
              </c:ext>
            </c:extLst>
          </c:dPt>
          <c:dPt>
            <c:idx val="3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F-5EA5-4509-A561-D27AD2A37038}"/>
              </c:ext>
            </c:extLst>
          </c:dPt>
          <c:dPt>
            <c:idx val="4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1-5EA5-4509-A561-D27AD2A37038}"/>
              </c:ext>
            </c:extLst>
          </c:dPt>
          <c:dPt>
            <c:idx val="4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3-5EA5-4509-A561-D27AD2A37038}"/>
              </c:ext>
            </c:extLst>
          </c:dPt>
          <c:dPt>
            <c:idx val="4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5-5EA5-4509-A561-D27AD2A37038}"/>
              </c:ext>
            </c:extLst>
          </c:dPt>
          <c:dPt>
            <c:idx val="4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7-5EA5-4509-A561-D27AD2A37038}"/>
              </c:ext>
            </c:extLst>
          </c:dPt>
          <c:dPt>
            <c:idx val="4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9-5EA5-4509-A561-D27AD2A37038}"/>
              </c:ext>
            </c:extLst>
          </c:dPt>
          <c:dPt>
            <c:idx val="4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B-5EA5-4509-A561-D27AD2A37038}"/>
              </c:ext>
            </c:extLst>
          </c:dPt>
          <c:dPt>
            <c:idx val="4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D-5EA5-4509-A561-D27AD2A37038}"/>
              </c:ext>
            </c:extLst>
          </c:dPt>
          <c:dPt>
            <c:idx val="4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F-5EA5-4509-A561-D27AD2A37038}"/>
              </c:ext>
            </c:extLst>
          </c:dPt>
          <c:dPt>
            <c:idx val="4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1-5EA5-4509-A561-D27AD2A37038}"/>
              </c:ext>
            </c:extLst>
          </c:dPt>
          <c:dPt>
            <c:idx val="4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3-5EA5-4509-A561-D27AD2A37038}"/>
              </c:ext>
            </c:extLst>
          </c:dPt>
          <c:dPt>
            <c:idx val="5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5-5EA5-4509-A561-D27AD2A37038}"/>
              </c:ext>
            </c:extLst>
          </c:dPt>
          <c:dPt>
            <c:idx val="5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7-5EA5-4509-A561-D27AD2A37038}"/>
              </c:ext>
            </c:extLst>
          </c:dPt>
          <c:dPt>
            <c:idx val="5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9-5EA5-4509-A561-D27AD2A37038}"/>
              </c:ext>
            </c:extLst>
          </c:dPt>
          <c:dPt>
            <c:idx val="5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B-5EA5-4509-A561-D27AD2A37038}"/>
              </c:ext>
            </c:extLst>
          </c:dPt>
          <c:dPt>
            <c:idx val="5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D-5EA5-4509-A561-D27AD2A37038}"/>
              </c:ext>
            </c:extLst>
          </c:dPt>
          <c:dPt>
            <c:idx val="5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F-5EA5-4509-A561-D27AD2A37038}"/>
              </c:ext>
            </c:extLst>
          </c:dPt>
          <c:dPt>
            <c:idx val="5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1-5EA5-4509-A561-D27AD2A37038}"/>
              </c:ext>
            </c:extLst>
          </c:dPt>
          <c:dPt>
            <c:idx val="5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3-5EA5-4509-A561-D27AD2A37038}"/>
              </c:ext>
            </c:extLst>
          </c:dPt>
          <c:dPt>
            <c:idx val="5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5-5EA5-4509-A561-D27AD2A37038}"/>
              </c:ext>
            </c:extLst>
          </c:dPt>
          <c:dPt>
            <c:idx val="5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7-5EA5-4509-A561-D27AD2A37038}"/>
              </c:ext>
            </c:extLst>
          </c:dPt>
          <c:dPt>
            <c:idx val="6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9-5EA5-4509-A561-D27AD2A37038}"/>
              </c:ext>
            </c:extLst>
          </c:dPt>
          <c:dPt>
            <c:idx val="6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B-5EA5-4509-A561-D27AD2A37038}"/>
              </c:ext>
            </c:extLst>
          </c:dPt>
          <c:dPt>
            <c:idx val="6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D-5EA5-4509-A561-D27AD2A37038}"/>
              </c:ext>
            </c:extLst>
          </c:dPt>
          <c:dPt>
            <c:idx val="6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F-5EA5-4509-A561-D27AD2A37038}"/>
              </c:ext>
            </c:extLst>
          </c:dPt>
          <c:dPt>
            <c:idx val="6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1-5EA5-4509-A561-D27AD2A37038}"/>
              </c:ext>
            </c:extLst>
          </c:dPt>
          <c:dPt>
            <c:idx val="6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3-5EA5-4509-A561-D27AD2A37038}"/>
              </c:ext>
            </c:extLst>
          </c:dPt>
          <c:dPt>
            <c:idx val="6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5-5EA5-4509-A561-D27AD2A37038}"/>
              </c:ext>
            </c:extLst>
          </c:dPt>
          <c:dPt>
            <c:idx val="6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7-5EA5-4509-A561-D27AD2A37038}"/>
              </c:ext>
            </c:extLst>
          </c:dPt>
          <c:dPt>
            <c:idx val="6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9-5EA5-4509-A561-D27AD2A37038}"/>
              </c:ext>
            </c:extLst>
          </c:dPt>
          <c:dPt>
            <c:idx val="6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B-5EA5-4509-A561-D27AD2A37038}"/>
              </c:ext>
            </c:extLst>
          </c:dPt>
          <c:dPt>
            <c:idx val="7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D-5EA5-4509-A561-D27AD2A37038}"/>
              </c:ext>
            </c:extLst>
          </c:dPt>
          <c:dPt>
            <c:idx val="7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F-5EA5-4509-A561-D27AD2A37038}"/>
              </c:ext>
            </c:extLst>
          </c:dPt>
          <c:dPt>
            <c:idx val="7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1-5EA5-4509-A561-D27AD2A37038}"/>
              </c:ext>
            </c:extLst>
          </c:dPt>
          <c:dPt>
            <c:idx val="7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3-5EA5-4509-A561-D27AD2A37038}"/>
              </c:ext>
            </c:extLst>
          </c:dPt>
          <c:dPt>
            <c:idx val="7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5-5EA5-4509-A561-D27AD2A37038}"/>
              </c:ext>
            </c:extLst>
          </c:dPt>
          <c:dPt>
            <c:idx val="7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7-5EA5-4509-A561-D27AD2A37038}"/>
              </c:ext>
            </c:extLst>
          </c:dPt>
          <c:dPt>
            <c:idx val="7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9-5EA5-4509-A561-D27AD2A37038}"/>
              </c:ext>
            </c:extLst>
          </c:dPt>
          <c:dPt>
            <c:idx val="7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B-5EA5-4509-A561-D27AD2A37038}"/>
              </c:ext>
            </c:extLst>
          </c:dPt>
          <c:dPt>
            <c:idx val="7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D-5EA5-4509-A561-D27AD2A37038}"/>
              </c:ext>
            </c:extLst>
          </c:dPt>
          <c:dPt>
            <c:idx val="7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F-5EA5-4509-A561-D27AD2A37038}"/>
              </c:ext>
            </c:extLst>
          </c:dPt>
          <c:dPt>
            <c:idx val="8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1-5EA5-4509-A561-D27AD2A37038}"/>
              </c:ext>
            </c:extLst>
          </c:dPt>
          <c:dPt>
            <c:idx val="8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3-5EA5-4509-A561-D27AD2A37038}"/>
              </c:ext>
            </c:extLst>
          </c:dPt>
          <c:dPt>
            <c:idx val="8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5-5EA5-4509-A561-D27AD2A37038}"/>
              </c:ext>
            </c:extLst>
          </c:dPt>
          <c:dPt>
            <c:idx val="8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7-5EA5-4509-A561-D27AD2A37038}"/>
              </c:ext>
            </c:extLst>
          </c:dPt>
          <c:dPt>
            <c:idx val="8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9-5EA5-4509-A561-D27AD2A37038}"/>
              </c:ext>
            </c:extLst>
          </c:dPt>
          <c:dPt>
            <c:idx val="8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B-5EA5-4509-A561-D27AD2A37038}"/>
              </c:ext>
            </c:extLst>
          </c:dPt>
          <c:dPt>
            <c:idx val="8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D-5EA5-4509-A561-D27AD2A37038}"/>
              </c:ext>
            </c:extLst>
          </c:dPt>
          <c:dPt>
            <c:idx val="8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F-5EA5-4509-A561-D27AD2A37038}"/>
              </c:ext>
            </c:extLst>
          </c:dPt>
          <c:dPt>
            <c:idx val="8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1-5EA5-4509-A561-D27AD2A37038}"/>
              </c:ext>
            </c:extLst>
          </c:dPt>
          <c:dPt>
            <c:idx val="8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3-5EA5-4509-A561-D27AD2A37038}"/>
              </c:ext>
            </c:extLst>
          </c:dPt>
          <c:dPt>
            <c:idx val="9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5-5EA5-4509-A561-D27AD2A37038}"/>
              </c:ext>
            </c:extLst>
          </c:dPt>
          <c:dPt>
            <c:idx val="9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7-5EA5-4509-A561-D27AD2A37038}"/>
              </c:ext>
            </c:extLst>
          </c:dPt>
          <c:dPt>
            <c:idx val="9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9-5EA5-4509-A561-D27AD2A37038}"/>
              </c:ext>
            </c:extLst>
          </c:dPt>
          <c:dPt>
            <c:idx val="9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B-5EA5-4509-A561-D27AD2A37038}"/>
              </c:ext>
            </c:extLst>
          </c:dPt>
          <c:dPt>
            <c:idx val="9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D-5EA5-4509-A561-D27AD2A37038}"/>
              </c:ext>
            </c:extLst>
          </c:dPt>
          <c:dPt>
            <c:idx val="9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F-5EA5-4509-A561-D27AD2A37038}"/>
              </c:ext>
            </c:extLst>
          </c:dPt>
          <c:dPt>
            <c:idx val="9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C1-5EA5-4509-A561-D27AD2A37038}"/>
              </c:ext>
            </c:extLst>
          </c:dPt>
          <c:dPt>
            <c:idx val="9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C3-5EA5-4509-A561-D27AD2A37038}"/>
              </c:ext>
            </c:extLst>
          </c:dPt>
          <c:dPt>
            <c:idx val="9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C5-5EA5-4509-A561-D27AD2A37038}"/>
              </c:ext>
            </c:extLst>
          </c:dPt>
          <c:dPt>
            <c:idx val="9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C7-5EA5-4509-A561-D27AD2A37038}"/>
              </c:ext>
            </c:extLst>
          </c:dPt>
          <c:dPt>
            <c:idx val="100"/>
            <c:bubble3D val="0"/>
            <c:spPr>
              <a:noFill/>
              <a:ln w="3175">
                <a:noFill/>
              </a:ln>
              <a:effectLst/>
            </c:spPr>
            <c:extLst>
              <c:ext xmlns:c16="http://schemas.microsoft.com/office/drawing/2014/chart" uri="{C3380CC4-5D6E-409C-BE32-E72D297353CC}">
                <c16:uniqueId val="{000000C9-5EA5-4509-A561-D27AD2A37038}"/>
              </c:ext>
            </c:extLst>
          </c:dPt>
          <c:val>
            <c:numRef>
              <c:f>Gauge!$O$2:$O$102</c:f>
              <c:numCache>
                <c:formatCode>General</c:formatCode>
                <c:ptCount val="1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153</c:v>
                </c:pt>
              </c:numCache>
            </c:numRef>
          </c:val>
          <c:extLst>
            <c:ext xmlns:c16="http://schemas.microsoft.com/office/drawing/2014/chart" uri="{C3380CC4-5D6E-409C-BE32-E72D297353CC}">
              <c16:uniqueId val="{000000CA-5EA5-4509-A561-D27AD2A37038}"/>
            </c:ext>
          </c:extLst>
        </c:ser>
        <c:dLbls>
          <c:showLegendKey val="0"/>
          <c:showVal val="0"/>
          <c:showCatName val="0"/>
          <c:showSerName val="0"/>
          <c:showPercent val="0"/>
          <c:showBubbleSize val="0"/>
          <c:showLeaderLines val="1"/>
        </c:dLbls>
        <c:firstSliceAng val="270"/>
        <c:holeSize val="6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w="12700">
              <a:solidFill>
                <a:schemeClr val="tx1">
                  <a:lumMod val="65000"/>
                  <a:lumOff val="35000"/>
                </a:schemeClr>
              </a:solidFill>
            </a:ln>
          </c:spPr>
          <c:dPt>
            <c:idx val="0"/>
            <c:bubble3D val="0"/>
            <c:spPr>
              <a:pattFill prst="dkUpDiag">
                <a:fgClr>
                  <a:srgbClr val="00B0F0"/>
                </a:fgClr>
                <a:bgClr>
                  <a:srgbClr val="009ED6"/>
                </a:bgClr>
              </a:pattFill>
              <a:ln w="12700">
                <a:solidFill>
                  <a:schemeClr val="tx1">
                    <a:lumMod val="65000"/>
                    <a:lumOff val="35000"/>
                  </a:schemeClr>
                </a:solidFill>
              </a:ln>
              <a:effectLst/>
            </c:spPr>
            <c:extLst>
              <c:ext xmlns:c16="http://schemas.microsoft.com/office/drawing/2014/chart" uri="{C3380CC4-5D6E-409C-BE32-E72D297353CC}">
                <c16:uniqueId val="{00000001-CC87-4E87-8985-1BEE48F9DD3C}"/>
              </c:ext>
            </c:extLst>
          </c:dPt>
          <c:dPt>
            <c:idx val="1"/>
            <c:bubble3D val="0"/>
            <c:spPr>
              <a:pattFill prst="dkUpDiag">
                <a:fgClr>
                  <a:schemeClr val="tx1">
                    <a:lumMod val="50000"/>
                    <a:lumOff val="50000"/>
                  </a:schemeClr>
                </a:fgClr>
                <a:bgClr>
                  <a:schemeClr val="tx1">
                    <a:lumMod val="65000"/>
                    <a:lumOff val="35000"/>
                  </a:schemeClr>
                </a:bgClr>
              </a:pattFill>
              <a:ln w="12700">
                <a:solidFill>
                  <a:schemeClr val="tx1">
                    <a:lumMod val="65000"/>
                    <a:lumOff val="35000"/>
                  </a:schemeClr>
                </a:solidFill>
              </a:ln>
              <a:effectLst/>
            </c:spPr>
            <c:extLst>
              <c:ext xmlns:c16="http://schemas.microsoft.com/office/drawing/2014/chart" uri="{C3380CC4-5D6E-409C-BE32-E72D297353CC}">
                <c16:uniqueId val="{00000003-CC87-4E87-8985-1BEE48F9DD3C}"/>
              </c:ext>
            </c:extLst>
          </c:dPt>
          <c:dLbls>
            <c:delete val="1"/>
          </c:dLbls>
          <c:cat>
            <c:strRef>
              <c:f>Donut!$K$2:$K$3</c:f>
              <c:strCache>
                <c:ptCount val="2"/>
                <c:pt idx="0">
                  <c:v>Complete</c:v>
                </c:pt>
                <c:pt idx="1">
                  <c:v>Remainder</c:v>
                </c:pt>
              </c:strCache>
            </c:strRef>
          </c:cat>
          <c:val>
            <c:numRef>
              <c:f>Donut!$L$2:$L$3</c:f>
              <c:numCache>
                <c:formatCode>0%</c:formatCode>
                <c:ptCount val="2"/>
                <c:pt idx="0">
                  <c:v>0.85</c:v>
                </c:pt>
                <c:pt idx="1">
                  <c:v>0.15000000000000002</c:v>
                </c:pt>
              </c:numCache>
            </c:numRef>
          </c:val>
          <c:extLst>
            <c:ext xmlns:c16="http://schemas.microsoft.com/office/drawing/2014/chart" uri="{C3380CC4-5D6E-409C-BE32-E72D297353CC}">
              <c16:uniqueId val="{00000004-CC87-4E87-8985-1BEE48F9DD3C}"/>
            </c:ext>
          </c:extLst>
        </c:ser>
        <c:dLbls>
          <c:showLegendKey val="0"/>
          <c:showVal val="1"/>
          <c:showCatName val="0"/>
          <c:showSerName val="0"/>
          <c:showPercent val="0"/>
          <c:showBubbleSize val="0"/>
          <c:showLeaderLines val="1"/>
        </c:dLbls>
        <c:firstSliceAng val="0"/>
        <c:holeSize val="6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8534370946822308E-2"/>
          <c:y val="0.13333320607663462"/>
          <c:w val="0.94293125810635536"/>
          <c:h val="0.73333358784673064"/>
        </c:manualLayout>
      </c:layout>
      <c:barChart>
        <c:barDir val="bar"/>
        <c:grouping val="percentStacked"/>
        <c:varyColors val="0"/>
        <c:ser>
          <c:idx val="0"/>
          <c:order val="0"/>
          <c:tx>
            <c:strRef>
              <c:f>'Progress Bar'!$L$2</c:f>
              <c:strCache>
                <c:ptCount val="1"/>
                <c:pt idx="0">
                  <c:v>Complete</c:v>
                </c:pt>
              </c:strCache>
            </c:strRef>
          </c:tx>
          <c:spPr>
            <a:pattFill prst="dkUpDiag">
              <a:fgClr>
                <a:srgbClr val="66CF51"/>
              </a:fgClr>
              <a:bgClr>
                <a:srgbClr val="4DBF35"/>
              </a:bgClr>
            </a:patt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85000"/>
                        <a:lumOff val="15000"/>
                      </a:schemeClr>
                    </a:solidFill>
                    <a:latin typeface="Roboto Medium" panose="02000000000000000000" pitchFamily="2" charset="0"/>
                    <a:ea typeface="Roboto Medium" panose="02000000000000000000" pitchFamily="2"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 Bar'!$K$3</c:f>
              <c:strCache>
                <c:ptCount val="1"/>
                <c:pt idx="0">
                  <c:v>Progress</c:v>
                </c:pt>
              </c:strCache>
            </c:strRef>
          </c:cat>
          <c:val>
            <c:numRef>
              <c:f>'Progress Bar'!$L$3</c:f>
              <c:numCache>
                <c:formatCode>0%</c:formatCode>
                <c:ptCount val="1"/>
                <c:pt idx="0">
                  <c:v>0.54</c:v>
                </c:pt>
              </c:numCache>
            </c:numRef>
          </c:val>
          <c:extLst>
            <c:ext xmlns:c16="http://schemas.microsoft.com/office/drawing/2014/chart" uri="{C3380CC4-5D6E-409C-BE32-E72D297353CC}">
              <c16:uniqueId val="{00000000-DC6D-440C-B105-A6DAB45062A2}"/>
            </c:ext>
          </c:extLst>
        </c:ser>
        <c:ser>
          <c:idx val="1"/>
          <c:order val="1"/>
          <c:tx>
            <c:strRef>
              <c:f>'Progress Bar'!$M$2</c:f>
              <c:strCache>
                <c:ptCount val="1"/>
                <c:pt idx="0">
                  <c:v>Remainder</c:v>
                </c:pt>
              </c:strCache>
            </c:strRef>
          </c:tx>
          <c:spPr>
            <a:pattFill prst="dkUpDiag">
              <a:fgClr>
                <a:schemeClr val="tx1">
                  <a:lumMod val="50000"/>
                  <a:lumOff val="50000"/>
                </a:schemeClr>
              </a:fgClr>
              <a:bgClr>
                <a:schemeClr val="tx1">
                  <a:lumMod val="65000"/>
                  <a:lumOff val="35000"/>
                </a:schemeClr>
              </a:bgClr>
            </a:pattFill>
            <a:ln>
              <a:noFill/>
            </a:ln>
            <a:effectLst/>
          </c:spPr>
          <c:invertIfNegative val="0"/>
          <c:dLbls>
            <c:delete val="1"/>
          </c:dLbls>
          <c:cat>
            <c:strRef>
              <c:f>'Progress Bar'!$K$3</c:f>
              <c:strCache>
                <c:ptCount val="1"/>
                <c:pt idx="0">
                  <c:v>Progress</c:v>
                </c:pt>
              </c:strCache>
            </c:strRef>
          </c:cat>
          <c:val>
            <c:numRef>
              <c:f>'Progress Bar'!$M$3</c:f>
              <c:numCache>
                <c:formatCode>0%</c:formatCode>
                <c:ptCount val="1"/>
                <c:pt idx="0">
                  <c:v>0.45999999999999996</c:v>
                </c:pt>
              </c:numCache>
            </c:numRef>
          </c:val>
          <c:extLst>
            <c:ext xmlns:c16="http://schemas.microsoft.com/office/drawing/2014/chart" uri="{C3380CC4-5D6E-409C-BE32-E72D297353CC}">
              <c16:uniqueId val="{00000001-DC6D-440C-B105-A6DAB45062A2}"/>
            </c:ext>
          </c:extLst>
        </c:ser>
        <c:dLbls>
          <c:dLblPos val="inEnd"/>
          <c:showLegendKey val="0"/>
          <c:showVal val="1"/>
          <c:showCatName val="0"/>
          <c:showSerName val="0"/>
          <c:showPercent val="0"/>
          <c:showBubbleSize val="0"/>
        </c:dLbls>
        <c:gapWidth val="20"/>
        <c:overlap val="100"/>
        <c:axId val="996309183"/>
        <c:axId val="996270495"/>
      </c:barChart>
      <c:catAx>
        <c:axId val="996309183"/>
        <c:scaling>
          <c:orientation val="minMax"/>
        </c:scaling>
        <c:delete val="1"/>
        <c:axPos val="l"/>
        <c:numFmt formatCode="General" sourceLinked="1"/>
        <c:majorTickMark val="none"/>
        <c:minorTickMark val="none"/>
        <c:tickLblPos val="nextTo"/>
        <c:crossAx val="996270495"/>
        <c:crosses val="autoZero"/>
        <c:auto val="1"/>
        <c:lblAlgn val="ctr"/>
        <c:lblOffset val="100"/>
        <c:noMultiLvlLbl val="0"/>
      </c:catAx>
      <c:valAx>
        <c:axId val="996270495"/>
        <c:scaling>
          <c:orientation val="minMax"/>
        </c:scaling>
        <c:delete val="1"/>
        <c:axPos val="b"/>
        <c:numFmt formatCode="0%" sourceLinked="1"/>
        <c:majorTickMark val="none"/>
        <c:minorTickMark val="none"/>
        <c:tickLblPos val="nextTo"/>
        <c:crossAx val="99630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162176342831539E-2"/>
          <c:y val="0.34326072877253977"/>
          <c:w val="0.97569994919534053"/>
          <c:h val="0.60784947336128436"/>
        </c:manualLayout>
      </c:layout>
      <c:lineChart>
        <c:grouping val="standard"/>
        <c:varyColors val="0"/>
        <c:ser>
          <c:idx val="0"/>
          <c:order val="0"/>
          <c:tx>
            <c:strRef>
              <c:f>Dot!$J$2</c:f>
              <c:strCache>
                <c:ptCount val="1"/>
                <c:pt idx="0">
                  <c:v>Grey</c:v>
                </c:pt>
              </c:strCache>
            </c:strRef>
          </c:tx>
          <c:spPr>
            <a:ln w="190500" cap="rnd">
              <a:noFill/>
              <a:round/>
            </a:ln>
            <a:effectLst/>
          </c:spPr>
          <c:marker>
            <c:symbol val="circle"/>
            <c:size val="7"/>
            <c:spPr>
              <a:solidFill>
                <a:schemeClr val="tx1">
                  <a:lumMod val="50000"/>
                  <a:lumOff val="50000"/>
                </a:schemeClr>
              </a:solidFill>
              <a:ln w="9525">
                <a:noFill/>
              </a:ln>
              <a:effectLst/>
            </c:spPr>
          </c:marker>
          <c:dLbls>
            <c:delete val="1"/>
          </c:dLbls>
          <c:val>
            <c:numRef>
              <c:f>Dot!$J$3:$J$22</c:f>
              <c:numCache>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Cache>
            </c:numRef>
          </c:val>
          <c:smooth val="0"/>
          <c:extLst>
            <c:ext xmlns:c16="http://schemas.microsoft.com/office/drawing/2014/chart" uri="{C3380CC4-5D6E-409C-BE32-E72D297353CC}">
              <c16:uniqueId val="{00000000-35B4-4FE3-99FD-424B3C4EE5B5}"/>
            </c:ext>
          </c:extLst>
        </c:ser>
        <c:ser>
          <c:idx val="1"/>
          <c:order val="1"/>
          <c:tx>
            <c:strRef>
              <c:f>Dot!$K$2</c:f>
              <c:strCache>
                <c:ptCount val="1"/>
                <c:pt idx="0">
                  <c:v>Color</c:v>
                </c:pt>
              </c:strCache>
            </c:strRef>
          </c:tx>
          <c:spPr>
            <a:ln w="190500" cap="rnd">
              <a:noFill/>
              <a:round/>
            </a:ln>
            <a:effectLst/>
          </c:spPr>
          <c:marker>
            <c:symbol val="circle"/>
            <c:size val="7"/>
            <c:spPr>
              <a:solidFill>
                <a:srgbClr val="FF3399"/>
              </a:solidFill>
              <a:ln w="9525">
                <a:noFill/>
              </a:ln>
              <a:effectLst/>
            </c:spPr>
          </c:marker>
          <c:dLbls>
            <c:dLbl>
              <c:idx val="0"/>
              <c:tx>
                <c:rich>
                  <a:bodyPr/>
                  <a:lstStyle/>
                  <a:p>
                    <a:fld id="{4BAF8C88-365A-449D-B440-49A40802CB0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35B4-4FE3-99FD-424B3C4EE5B5}"/>
                </c:ext>
              </c:extLst>
            </c:dLbl>
            <c:dLbl>
              <c:idx val="1"/>
              <c:tx>
                <c:rich>
                  <a:bodyPr/>
                  <a:lstStyle/>
                  <a:p>
                    <a:fld id="{5BCEF0B6-A5D5-4120-9125-CF56DE5F36C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35B4-4FE3-99FD-424B3C4EE5B5}"/>
                </c:ext>
              </c:extLst>
            </c:dLbl>
            <c:dLbl>
              <c:idx val="2"/>
              <c:tx>
                <c:rich>
                  <a:bodyPr/>
                  <a:lstStyle/>
                  <a:p>
                    <a:fld id="{ECBFD0D8-660D-41AF-87FB-CBBBEDC0A8A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35B4-4FE3-99FD-424B3C4EE5B5}"/>
                </c:ext>
              </c:extLst>
            </c:dLbl>
            <c:dLbl>
              <c:idx val="3"/>
              <c:tx>
                <c:rich>
                  <a:bodyPr/>
                  <a:lstStyle/>
                  <a:p>
                    <a:fld id="{682B7424-8417-4246-A9DB-977DB7C6918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35B4-4FE3-99FD-424B3C4EE5B5}"/>
                </c:ext>
              </c:extLst>
            </c:dLbl>
            <c:dLbl>
              <c:idx val="4"/>
              <c:tx>
                <c:rich>
                  <a:bodyPr/>
                  <a:lstStyle/>
                  <a:p>
                    <a:fld id="{DE8B0976-ACB9-471F-9F3E-6F364F66643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35B4-4FE3-99FD-424B3C4EE5B5}"/>
                </c:ext>
              </c:extLst>
            </c:dLbl>
            <c:dLbl>
              <c:idx val="5"/>
              <c:tx>
                <c:rich>
                  <a:bodyPr/>
                  <a:lstStyle/>
                  <a:p>
                    <a:fld id="{938E6B78-8709-4796-9950-6ADBC804364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35B4-4FE3-99FD-424B3C4EE5B5}"/>
                </c:ext>
              </c:extLst>
            </c:dLbl>
            <c:dLbl>
              <c:idx val="6"/>
              <c:tx>
                <c:rich>
                  <a:bodyPr/>
                  <a:lstStyle/>
                  <a:p>
                    <a:fld id="{D1F53F0B-6913-4775-87B7-1F78F13D90F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35B4-4FE3-99FD-424B3C4EE5B5}"/>
                </c:ext>
              </c:extLst>
            </c:dLbl>
            <c:dLbl>
              <c:idx val="7"/>
              <c:tx>
                <c:rich>
                  <a:bodyPr/>
                  <a:lstStyle/>
                  <a:p>
                    <a:fld id="{6AE24E29-8D0C-47F3-9693-97E54EF7498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35B4-4FE3-99FD-424B3C4EE5B5}"/>
                </c:ext>
              </c:extLst>
            </c:dLbl>
            <c:dLbl>
              <c:idx val="8"/>
              <c:tx>
                <c:rich>
                  <a:bodyPr/>
                  <a:lstStyle/>
                  <a:p>
                    <a:fld id="{47D94392-B5D1-49F3-8E5E-7827F401E85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35B4-4FE3-99FD-424B3C4EE5B5}"/>
                </c:ext>
              </c:extLst>
            </c:dLbl>
            <c:dLbl>
              <c:idx val="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35B4-4FE3-99FD-424B3C4EE5B5}"/>
                </c:ext>
              </c:extLst>
            </c:dLbl>
            <c:dLbl>
              <c:idx val="1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35B4-4FE3-99FD-424B3C4EE5B5}"/>
                </c:ext>
              </c:extLst>
            </c:dLbl>
            <c:dLbl>
              <c:idx val="1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35B4-4FE3-99FD-424B3C4EE5B5}"/>
                </c:ext>
              </c:extLst>
            </c:dLbl>
            <c:dLbl>
              <c:idx val="1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35B4-4FE3-99FD-424B3C4EE5B5}"/>
                </c:ext>
              </c:extLst>
            </c:dLbl>
            <c:dLbl>
              <c:idx val="1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35B4-4FE3-99FD-424B3C4EE5B5}"/>
                </c:ext>
              </c:extLst>
            </c:dLbl>
            <c:dLbl>
              <c:idx val="1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35B4-4FE3-99FD-424B3C4EE5B5}"/>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35B4-4FE3-99FD-424B3C4EE5B5}"/>
                </c:ext>
              </c:extLst>
            </c:dLbl>
            <c:dLbl>
              <c:idx val="1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35B4-4FE3-99FD-424B3C4EE5B5}"/>
                </c:ext>
              </c:extLst>
            </c:dLbl>
            <c:dLbl>
              <c:idx val="1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35B4-4FE3-99FD-424B3C4EE5B5}"/>
                </c:ext>
              </c:extLst>
            </c:dLbl>
            <c:dLbl>
              <c:idx val="1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35B4-4FE3-99FD-424B3C4EE5B5}"/>
                </c:ext>
              </c:extLst>
            </c:dLbl>
            <c:dLbl>
              <c:idx val="1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35B4-4FE3-99FD-424B3C4EE5B5}"/>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3399"/>
                    </a:solidFill>
                    <a:latin typeface="Roboto Medium" panose="02000000000000000000" pitchFamily="2" charset="0"/>
                    <a:ea typeface="Roboto Medium" panose="02000000000000000000" pitchFamily="2" charset="0"/>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Dot!$K$3:$K$22</c:f>
              <c:numCache>
                <c:formatCode>General</c:formatCode>
                <c:ptCount val="20"/>
                <c:pt idx="0">
                  <c:v>1</c:v>
                </c:pt>
                <c:pt idx="1">
                  <c:v>1</c:v>
                </c:pt>
                <c:pt idx="2">
                  <c:v>1</c:v>
                </c:pt>
                <c:pt idx="3">
                  <c:v>1</c:v>
                </c:pt>
                <c:pt idx="4">
                  <c:v>1</c:v>
                </c:pt>
                <c:pt idx="5">
                  <c:v>1</c:v>
                </c:pt>
                <c:pt idx="6">
                  <c:v>1</c:v>
                </c:pt>
                <c:pt idx="7">
                  <c:v>1</c:v>
                </c:pt>
                <c:pt idx="8">
                  <c:v>1</c:v>
                </c:pt>
                <c:pt idx="9">
                  <c:v>#N/A</c:v>
                </c:pt>
                <c:pt idx="10">
                  <c:v>#N/A</c:v>
                </c:pt>
                <c:pt idx="11">
                  <c:v>#N/A</c:v>
                </c:pt>
                <c:pt idx="12">
                  <c:v>#N/A</c:v>
                </c:pt>
                <c:pt idx="13">
                  <c:v>#N/A</c:v>
                </c:pt>
                <c:pt idx="14">
                  <c:v>#N/A</c:v>
                </c:pt>
                <c:pt idx="15">
                  <c:v>#N/A</c:v>
                </c:pt>
                <c:pt idx="16">
                  <c:v>#N/A</c:v>
                </c:pt>
                <c:pt idx="17">
                  <c:v>#N/A</c:v>
                </c:pt>
                <c:pt idx="18">
                  <c:v>#N/A</c:v>
                </c:pt>
                <c:pt idx="19">
                  <c:v>#N/A</c:v>
                </c:pt>
              </c:numCache>
            </c:numRef>
          </c:val>
          <c:smooth val="0"/>
          <c:extLst>
            <c:ext xmlns:c15="http://schemas.microsoft.com/office/drawing/2012/chart" uri="{02D57815-91ED-43cb-92C2-25804820EDAC}">
              <c15:datalabelsRange>
                <c15:f>Dot!$L$3:$L$22</c15:f>
                <c15:dlblRangeCache>
                  <c:ptCount val="20"/>
                  <c:pt idx="8">
                    <c:v>45%</c:v>
                  </c:pt>
                </c15:dlblRangeCache>
              </c15:datalabelsRange>
            </c:ext>
            <c:ext xmlns:c16="http://schemas.microsoft.com/office/drawing/2014/chart" uri="{C3380CC4-5D6E-409C-BE32-E72D297353CC}">
              <c16:uniqueId val="{00000015-35B4-4FE3-99FD-424B3C4EE5B5}"/>
            </c:ext>
          </c:extLst>
        </c:ser>
        <c:dLbls>
          <c:dLblPos val="t"/>
          <c:showLegendKey val="0"/>
          <c:showVal val="1"/>
          <c:showCatName val="0"/>
          <c:showSerName val="0"/>
          <c:showPercent val="0"/>
          <c:showBubbleSize val="0"/>
        </c:dLbls>
        <c:marker val="1"/>
        <c:smooth val="0"/>
        <c:axId val="2092351199"/>
        <c:axId val="2092344959"/>
      </c:lineChart>
      <c:catAx>
        <c:axId val="2092351199"/>
        <c:scaling>
          <c:orientation val="minMax"/>
        </c:scaling>
        <c:delete val="1"/>
        <c:axPos val="b"/>
        <c:numFmt formatCode="General" sourceLinked="1"/>
        <c:majorTickMark val="none"/>
        <c:minorTickMark val="none"/>
        <c:tickLblPos val="nextTo"/>
        <c:crossAx val="2092344959"/>
        <c:crosses val="autoZero"/>
        <c:auto val="1"/>
        <c:lblAlgn val="ctr"/>
        <c:lblOffset val="100"/>
        <c:noMultiLvlLbl val="0"/>
      </c:catAx>
      <c:valAx>
        <c:axId val="2092344959"/>
        <c:scaling>
          <c:orientation val="minMax"/>
          <c:max val="2"/>
        </c:scaling>
        <c:delete val="1"/>
        <c:axPos val="l"/>
        <c:numFmt formatCode="General" sourceLinked="1"/>
        <c:majorTickMark val="none"/>
        <c:minorTickMark val="none"/>
        <c:tickLblPos val="nextTo"/>
        <c:crossAx val="2092351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21610252902777E-2"/>
          <c:y val="0.18820599805117472"/>
          <c:w val="0.91169296145674095"/>
          <c:h val="0.68060441255382187"/>
        </c:manualLayout>
      </c:layout>
      <c:barChart>
        <c:barDir val="col"/>
        <c:grouping val="clustered"/>
        <c:varyColors val="0"/>
        <c:ser>
          <c:idx val="0"/>
          <c:order val="0"/>
          <c:tx>
            <c:strRef>
              <c:f>Scorecard!$H$3</c:f>
              <c:strCache>
                <c:ptCount val="1"/>
                <c:pt idx="0">
                  <c:v>Grey</c:v>
                </c:pt>
              </c:strCache>
            </c:strRef>
          </c:tx>
          <c:spPr>
            <a:blipFill>
              <a:blip xmlns:r="http://schemas.openxmlformats.org/officeDocument/2006/relationships" r:embed="rId3">
                <a:extLst>
                  <a:ext uri="{96DAC541-7B7A-43D3-8B79-37D633B846F1}">
                    <asvg:svgBlip xmlns:asvg="http://schemas.microsoft.com/office/drawing/2016/SVG/main" r:embed="rId4"/>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Scorecard!$I$3:$M$3</c:f>
              <c:numCache>
                <c:formatCode>General</c:formatCode>
                <c:ptCount val="5"/>
                <c:pt idx="0">
                  <c:v>0</c:v>
                </c:pt>
                <c:pt idx="1">
                  <c:v>0</c:v>
                </c:pt>
                <c:pt idx="2">
                  <c:v>1</c:v>
                </c:pt>
                <c:pt idx="3">
                  <c:v>0</c:v>
                </c:pt>
                <c:pt idx="4">
                  <c:v>1</c:v>
                </c:pt>
              </c:numCache>
            </c:numRef>
          </c:val>
          <c:extLst>
            <c:ext xmlns:c16="http://schemas.microsoft.com/office/drawing/2014/chart" uri="{C3380CC4-5D6E-409C-BE32-E72D297353CC}">
              <c16:uniqueId val="{00000000-D22D-4152-8A61-31096463407E}"/>
            </c:ext>
          </c:extLst>
        </c:ser>
        <c:ser>
          <c:idx val="1"/>
          <c:order val="1"/>
          <c:tx>
            <c:strRef>
              <c:f>Scorecard!$H$4</c:f>
              <c:strCache>
                <c:ptCount val="1"/>
                <c:pt idx="0">
                  <c:v>Green</c:v>
                </c:pt>
              </c:strCache>
            </c:strRef>
          </c:tx>
          <c:spPr>
            <a:blipFill>
              <a:blip xmlns:r="http://schemas.openxmlformats.org/officeDocument/2006/relationships" r:embed="rId5">
                <a:extLst>
                  <a:ext uri="{96DAC541-7B7A-43D3-8B79-37D633B846F1}">
                    <asvg:svgBlip xmlns:asvg="http://schemas.microsoft.com/office/drawing/2016/SVG/main" r:embed="rId6"/>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Scorecard!$I$4:$M$4</c:f>
              <c:numCache>
                <c:formatCode>General</c:formatCode>
                <c:ptCount val="5"/>
                <c:pt idx="0">
                  <c:v>1</c:v>
                </c:pt>
                <c:pt idx="1">
                  <c:v>0</c:v>
                </c:pt>
                <c:pt idx="2">
                  <c:v>0</c:v>
                </c:pt>
                <c:pt idx="3">
                  <c:v>1</c:v>
                </c:pt>
                <c:pt idx="4">
                  <c:v>0</c:v>
                </c:pt>
              </c:numCache>
            </c:numRef>
          </c:val>
          <c:extLst>
            <c:ext xmlns:c16="http://schemas.microsoft.com/office/drawing/2014/chart" uri="{C3380CC4-5D6E-409C-BE32-E72D297353CC}">
              <c16:uniqueId val="{00000001-D22D-4152-8A61-31096463407E}"/>
            </c:ext>
          </c:extLst>
        </c:ser>
        <c:ser>
          <c:idx val="2"/>
          <c:order val="2"/>
          <c:tx>
            <c:strRef>
              <c:f>Scorecard!$H$5</c:f>
              <c:strCache>
                <c:ptCount val="1"/>
                <c:pt idx="0">
                  <c:v>Red</c:v>
                </c:pt>
              </c:strCache>
            </c:strRef>
          </c:tx>
          <c:spPr>
            <a:blipFill>
              <a:blip xmlns:r="http://schemas.openxmlformats.org/officeDocument/2006/relationships" r:embed="rId7">
                <a:extLst>
                  <a:ext uri="{96DAC541-7B7A-43D3-8B79-37D633B846F1}">
                    <asvg:svgBlip xmlns:asvg="http://schemas.microsoft.com/office/drawing/2016/SVG/main" r:embed="rId8"/>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Scorecard!$I$5:$M$5</c:f>
              <c:numCache>
                <c:formatCode>General</c:formatCode>
                <c:ptCount val="5"/>
                <c:pt idx="0">
                  <c:v>0</c:v>
                </c:pt>
                <c:pt idx="1">
                  <c:v>1</c:v>
                </c:pt>
                <c:pt idx="2">
                  <c:v>0</c:v>
                </c:pt>
                <c:pt idx="3">
                  <c:v>0</c:v>
                </c:pt>
                <c:pt idx="4">
                  <c:v>0</c:v>
                </c:pt>
              </c:numCache>
            </c:numRef>
          </c:val>
          <c:extLst>
            <c:ext xmlns:c16="http://schemas.microsoft.com/office/drawing/2014/chart" uri="{C3380CC4-5D6E-409C-BE32-E72D297353CC}">
              <c16:uniqueId val="{00000002-D22D-4152-8A61-31096463407E}"/>
            </c:ext>
          </c:extLst>
        </c:ser>
        <c:dLbls>
          <c:showLegendKey val="0"/>
          <c:showVal val="0"/>
          <c:showCatName val="0"/>
          <c:showSerName val="0"/>
          <c:showPercent val="0"/>
          <c:showBubbleSize val="0"/>
        </c:dLbls>
        <c:gapWidth val="0"/>
        <c:overlap val="100"/>
        <c:axId val="2098106031"/>
        <c:axId val="1124814463"/>
      </c:barChart>
      <c:dateAx>
        <c:axId val="2098106031"/>
        <c:scaling>
          <c:orientation val="minMax"/>
        </c:scaling>
        <c:delete val="1"/>
        <c:axPos val="b"/>
        <c:numFmt formatCode="General" sourceLinked="1"/>
        <c:majorTickMark val="none"/>
        <c:minorTickMark val="none"/>
        <c:tickLblPos val="nextTo"/>
        <c:crossAx val="1124814463"/>
        <c:crosses val="autoZero"/>
        <c:auto val="0"/>
        <c:lblOffset val="100"/>
        <c:baseTimeUnit val="days"/>
      </c:dateAx>
      <c:valAx>
        <c:axId val="1124814463"/>
        <c:scaling>
          <c:orientation val="minMax"/>
          <c:max val="1"/>
        </c:scaling>
        <c:delete val="1"/>
        <c:axPos val="l"/>
        <c:numFmt formatCode="General" sourceLinked="1"/>
        <c:majorTickMark val="out"/>
        <c:minorTickMark val="none"/>
        <c:tickLblPos val="nextTo"/>
        <c:crossAx val="2098106031"/>
        <c:crosses val="autoZero"/>
        <c:crossBetween val="between"/>
      </c:valAx>
      <c:spPr>
        <a:solidFill>
          <a:schemeClr val="tx1">
            <a:lumMod val="85000"/>
            <a:lumOff val="15000"/>
          </a:schemeClr>
        </a:solid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9997594050743651E-2"/>
          <c:y val="0.10935375536650475"/>
          <c:w val="0.93944685039370079"/>
          <c:h val="0.7850697651083407"/>
        </c:manualLayout>
      </c:layout>
      <c:lineChart>
        <c:grouping val="standard"/>
        <c:varyColors val="0"/>
        <c:ser>
          <c:idx val="0"/>
          <c:order val="0"/>
          <c:tx>
            <c:strRef>
              <c:f>Steps!$J$3</c:f>
              <c:strCache>
                <c:ptCount val="1"/>
                <c:pt idx="0">
                  <c:v>Grey</c:v>
                </c:pt>
              </c:strCache>
            </c:strRef>
          </c:tx>
          <c:spPr>
            <a:ln w="127000" cap="rnd">
              <a:solidFill>
                <a:schemeClr val="tx1">
                  <a:lumMod val="50000"/>
                  <a:lumOff val="50000"/>
                </a:schemeClr>
              </a:solidFill>
              <a:round/>
            </a:ln>
            <a:effectLst/>
          </c:spPr>
          <c:marker>
            <c:symbol val="circle"/>
            <c:size val="25"/>
            <c:spPr>
              <a:solidFill>
                <a:schemeClr val="tx1">
                  <a:lumMod val="50000"/>
                  <a:lumOff val="50000"/>
                </a:schemeClr>
              </a:solidFill>
              <a:ln w="9525">
                <a:noFill/>
              </a:ln>
              <a:effectLst/>
            </c:spPr>
          </c:marker>
          <c:dLbls>
            <c:dLbl>
              <c:idx val="0"/>
              <c:tx>
                <c:rich>
                  <a:bodyPr/>
                  <a:lstStyle/>
                  <a:p>
                    <a:fld id="{4AD16E2E-8BD6-4D53-91AB-D911E34FFFE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9350-4246-B2D7-ADB43AEF60DE}"/>
                </c:ext>
              </c:extLst>
            </c:dLbl>
            <c:dLbl>
              <c:idx val="1"/>
              <c:tx>
                <c:rich>
                  <a:bodyPr/>
                  <a:lstStyle/>
                  <a:p>
                    <a:fld id="{629A1335-31B8-4787-8730-66970006941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9350-4246-B2D7-ADB43AEF60DE}"/>
                </c:ext>
              </c:extLst>
            </c:dLbl>
            <c:dLbl>
              <c:idx val="2"/>
              <c:tx>
                <c:rich>
                  <a:bodyPr/>
                  <a:lstStyle/>
                  <a:p>
                    <a:fld id="{783D94AF-0C45-4307-8965-5276C5CF8A8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9350-4246-B2D7-ADB43AEF60DE}"/>
                </c:ext>
              </c:extLst>
            </c:dLbl>
            <c:dLbl>
              <c:idx val="3"/>
              <c:tx>
                <c:rich>
                  <a:bodyPr/>
                  <a:lstStyle/>
                  <a:p>
                    <a:fld id="{1E3308D6-52BB-4F4B-BB24-D7B63343CA2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350-4246-B2D7-ADB43AEF60DE}"/>
                </c:ext>
              </c:extLst>
            </c:dLbl>
            <c:dLbl>
              <c:idx val="4"/>
              <c:tx>
                <c:rich>
                  <a:bodyPr/>
                  <a:lstStyle/>
                  <a:p>
                    <a:fld id="{A66FB856-4B56-40CD-A759-6339DA01FD1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350-4246-B2D7-ADB43AEF60DE}"/>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85000"/>
                        <a:lumOff val="1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Steps!$K$2:$O$2</c:f>
              <c:numCache>
                <c:formatCode>General</c:formatCode>
                <c:ptCount val="5"/>
                <c:pt idx="0">
                  <c:v>1</c:v>
                </c:pt>
                <c:pt idx="1">
                  <c:v>2</c:v>
                </c:pt>
                <c:pt idx="2">
                  <c:v>3</c:v>
                </c:pt>
                <c:pt idx="3">
                  <c:v>4</c:v>
                </c:pt>
                <c:pt idx="4">
                  <c:v>5</c:v>
                </c:pt>
              </c:numCache>
            </c:numRef>
          </c:cat>
          <c:val>
            <c:numRef>
              <c:f>Steps!$K$3:$O$3</c:f>
              <c:numCache>
                <c:formatCode>General</c:formatCode>
                <c:ptCount val="5"/>
                <c:pt idx="0">
                  <c:v>1</c:v>
                </c:pt>
                <c:pt idx="1">
                  <c:v>1</c:v>
                </c:pt>
                <c:pt idx="2">
                  <c:v>1</c:v>
                </c:pt>
                <c:pt idx="3">
                  <c:v>1</c:v>
                </c:pt>
                <c:pt idx="4">
                  <c:v>1</c:v>
                </c:pt>
              </c:numCache>
            </c:numRef>
          </c:val>
          <c:smooth val="0"/>
          <c:extLst>
            <c:ext xmlns:c15="http://schemas.microsoft.com/office/drawing/2012/chart" uri="{02D57815-91ED-43cb-92C2-25804820EDAC}">
              <c15:datalabelsRange>
                <c15:f>Steps!$K$2:$O$2</c15:f>
                <c15:dlblRangeCache>
                  <c:ptCount val="5"/>
                  <c:pt idx="0">
                    <c:v>1</c:v>
                  </c:pt>
                  <c:pt idx="1">
                    <c:v>2</c:v>
                  </c:pt>
                  <c:pt idx="2">
                    <c:v>3</c:v>
                  </c:pt>
                  <c:pt idx="3">
                    <c:v>4</c:v>
                  </c:pt>
                  <c:pt idx="4">
                    <c:v>5</c:v>
                  </c:pt>
                </c15:dlblRangeCache>
              </c15:datalabelsRange>
            </c:ext>
            <c:ext xmlns:c16="http://schemas.microsoft.com/office/drawing/2014/chart" uri="{C3380CC4-5D6E-409C-BE32-E72D297353CC}">
              <c16:uniqueId val="{00000005-9350-4246-B2D7-ADB43AEF60DE}"/>
            </c:ext>
          </c:extLst>
        </c:ser>
        <c:ser>
          <c:idx val="1"/>
          <c:order val="1"/>
          <c:tx>
            <c:strRef>
              <c:f>Steps!$J$4</c:f>
              <c:strCache>
                <c:ptCount val="1"/>
                <c:pt idx="0">
                  <c:v>Complete</c:v>
                </c:pt>
              </c:strCache>
            </c:strRef>
          </c:tx>
          <c:spPr>
            <a:ln w="127000" cap="rnd">
              <a:solidFill>
                <a:srgbClr val="4DBF35"/>
              </a:solidFill>
              <a:round/>
            </a:ln>
            <a:effectLst/>
          </c:spPr>
          <c:marker>
            <c:symbol val="circle"/>
            <c:size val="25"/>
            <c:spPr>
              <a:solidFill>
                <a:srgbClr val="4DBF35"/>
              </a:solidFill>
              <a:ln w="9525">
                <a:noFill/>
              </a:ln>
              <a:effectLst/>
            </c:spPr>
          </c:marker>
          <c:cat>
            <c:numRef>
              <c:f>Steps!$K$2:$O$2</c:f>
              <c:numCache>
                <c:formatCode>General</c:formatCode>
                <c:ptCount val="5"/>
                <c:pt idx="0">
                  <c:v>1</c:v>
                </c:pt>
                <c:pt idx="1">
                  <c:v>2</c:v>
                </c:pt>
                <c:pt idx="2">
                  <c:v>3</c:v>
                </c:pt>
                <c:pt idx="3">
                  <c:v>4</c:v>
                </c:pt>
                <c:pt idx="4">
                  <c:v>5</c:v>
                </c:pt>
              </c:numCache>
            </c:numRef>
          </c:cat>
          <c:val>
            <c:numRef>
              <c:f>Steps!$K$4:$O$4</c:f>
              <c:numCache>
                <c:formatCode>General</c:formatCode>
                <c:ptCount val="5"/>
                <c:pt idx="0">
                  <c:v>1</c:v>
                </c:pt>
                <c:pt idx="1">
                  <c:v>1</c:v>
                </c:pt>
                <c:pt idx="2">
                  <c:v>1</c:v>
                </c:pt>
                <c:pt idx="3">
                  <c:v>#N/A</c:v>
                </c:pt>
                <c:pt idx="4">
                  <c:v>#N/A</c:v>
                </c:pt>
              </c:numCache>
            </c:numRef>
          </c:val>
          <c:smooth val="0"/>
          <c:extLst>
            <c:ext xmlns:c16="http://schemas.microsoft.com/office/drawing/2014/chart" uri="{C3380CC4-5D6E-409C-BE32-E72D297353CC}">
              <c16:uniqueId val="{00000006-9350-4246-B2D7-ADB43AEF60DE}"/>
            </c:ext>
          </c:extLst>
        </c:ser>
        <c:dLbls>
          <c:showLegendKey val="0"/>
          <c:showVal val="0"/>
          <c:showCatName val="0"/>
          <c:showSerName val="0"/>
          <c:showPercent val="0"/>
          <c:showBubbleSize val="0"/>
        </c:dLbls>
        <c:marker val="1"/>
        <c:smooth val="0"/>
        <c:axId val="1273216191"/>
        <c:axId val="1273220031"/>
      </c:lineChart>
      <c:catAx>
        <c:axId val="1273216191"/>
        <c:scaling>
          <c:orientation val="minMax"/>
        </c:scaling>
        <c:delete val="1"/>
        <c:axPos val="b"/>
        <c:numFmt formatCode="General" sourceLinked="1"/>
        <c:majorTickMark val="none"/>
        <c:minorTickMark val="none"/>
        <c:tickLblPos val="nextTo"/>
        <c:crossAx val="1273220031"/>
        <c:crosses val="autoZero"/>
        <c:auto val="1"/>
        <c:lblAlgn val="ctr"/>
        <c:lblOffset val="100"/>
        <c:noMultiLvlLbl val="0"/>
      </c:catAx>
      <c:valAx>
        <c:axId val="1273220031"/>
        <c:scaling>
          <c:orientation val="minMax"/>
          <c:max val="2"/>
          <c:min val="0"/>
        </c:scaling>
        <c:delete val="1"/>
        <c:axPos val="l"/>
        <c:numFmt formatCode="General" sourceLinked="1"/>
        <c:majorTickMark val="out"/>
        <c:minorTickMark val="none"/>
        <c:tickLblPos val="nextTo"/>
        <c:crossAx val="1273216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3890589003885432E-2"/>
          <c:y val="0.12071903407623043"/>
          <c:w val="0.74907619325494934"/>
          <c:h val="0.82635650435524843"/>
        </c:manualLayout>
      </c:layout>
      <c:scatterChart>
        <c:scatterStyle val="lineMarker"/>
        <c:varyColors val="0"/>
        <c:ser>
          <c:idx val="0"/>
          <c:order val="0"/>
          <c:tx>
            <c:strRef>
              <c:f>Waffle!$H$2</c:f>
              <c:strCache>
                <c:ptCount val="1"/>
                <c:pt idx="0">
                  <c:v>Grey</c:v>
                </c:pt>
              </c:strCache>
            </c:strRef>
          </c:tx>
          <c:spPr>
            <a:ln w="19050" cap="rnd">
              <a:noFill/>
              <a:round/>
            </a:ln>
            <a:effectLst/>
          </c:spPr>
          <c:marker>
            <c:symbol val="square"/>
            <c:size val="13"/>
            <c:spPr>
              <a:solidFill>
                <a:schemeClr val="tx1">
                  <a:lumMod val="50000"/>
                  <a:lumOff val="50000"/>
                </a:schemeClr>
              </a:solidFill>
              <a:ln w="9525">
                <a:solidFill>
                  <a:schemeClr val="tx1">
                    <a:lumMod val="85000"/>
                    <a:lumOff val="15000"/>
                  </a:schemeClr>
                </a:solidFill>
              </a:ln>
              <a:effectLst/>
            </c:spPr>
          </c:marker>
          <c:xVal>
            <c:numRef>
              <c:f>Waffle!$H$4:$H$103</c:f>
              <c:numCache>
                <c:formatCode>General</c:formatCode>
                <c:ptCount val="100"/>
                <c:pt idx="0">
                  <c:v>1</c:v>
                </c:pt>
                <c:pt idx="1">
                  <c:v>2</c:v>
                </c:pt>
                <c:pt idx="2">
                  <c:v>3</c:v>
                </c:pt>
                <c:pt idx="3">
                  <c:v>4</c:v>
                </c:pt>
                <c:pt idx="4">
                  <c:v>5</c:v>
                </c:pt>
                <c:pt idx="5">
                  <c:v>6</c:v>
                </c:pt>
                <c:pt idx="6">
                  <c:v>7</c:v>
                </c:pt>
                <c:pt idx="7">
                  <c:v>8</c:v>
                </c:pt>
                <c:pt idx="8">
                  <c:v>9</c:v>
                </c:pt>
                <c:pt idx="9">
                  <c:v>10</c:v>
                </c:pt>
                <c:pt idx="10">
                  <c:v>1</c:v>
                </c:pt>
                <c:pt idx="11">
                  <c:v>2</c:v>
                </c:pt>
                <c:pt idx="12">
                  <c:v>3</c:v>
                </c:pt>
                <c:pt idx="13">
                  <c:v>4</c:v>
                </c:pt>
                <c:pt idx="14">
                  <c:v>5</c:v>
                </c:pt>
                <c:pt idx="15">
                  <c:v>6</c:v>
                </c:pt>
                <c:pt idx="16">
                  <c:v>7</c:v>
                </c:pt>
                <c:pt idx="17">
                  <c:v>8</c:v>
                </c:pt>
                <c:pt idx="18">
                  <c:v>9</c:v>
                </c:pt>
                <c:pt idx="19">
                  <c:v>10</c:v>
                </c:pt>
                <c:pt idx="20">
                  <c:v>1</c:v>
                </c:pt>
                <c:pt idx="21">
                  <c:v>2</c:v>
                </c:pt>
                <c:pt idx="22">
                  <c:v>3</c:v>
                </c:pt>
                <c:pt idx="23">
                  <c:v>4</c:v>
                </c:pt>
                <c:pt idx="24">
                  <c:v>5</c:v>
                </c:pt>
                <c:pt idx="25">
                  <c:v>6</c:v>
                </c:pt>
                <c:pt idx="26">
                  <c:v>7</c:v>
                </c:pt>
                <c:pt idx="27">
                  <c:v>8</c:v>
                </c:pt>
                <c:pt idx="28">
                  <c:v>9</c:v>
                </c:pt>
                <c:pt idx="29">
                  <c:v>10</c:v>
                </c:pt>
                <c:pt idx="30">
                  <c:v>1</c:v>
                </c:pt>
                <c:pt idx="31">
                  <c:v>2</c:v>
                </c:pt>
                <c:pt idx="32">
                  <c:v>3</c:v>
                </c:pt>
                <c:pt idx="33">
                  <c:v>4</c:v>
                </c:pt>
                <c:pt idx="34">
                  <c:v>5</c:v>
                </c:pt>
                <c:pt idx="35">
                  <c:v>6</c:v>
                </c:pt>
                <c:pt idx="36">
                  <c:v>7</c:v>
                </c:pt>
                <c:pt idx="37">
                  <c:v>8</c:v>
                </c:pt>
                <c:pt idx="38">
                  <c:v>9</c:v>
                </c:pt>
                <c:pt idx="39">
                  <c:v>10</c:v>
                </c:pt>
                <c:pt idx="40">
                  <c:v>1</c:v>
                </c:pt>
                <c:pt idx="41">
                  <c:v>2</c:v>
                </c:pt>
                <c:pt idx="42">
                  <c:v>3</c:v>
                </c:pt>
                <c:pt idx="43">
                  <c:v>4</c:v>
                </c:pt>
                <c:pt idx="44">
                  <c:v>5</c:v>
                </c:pt>
                <c:pt idx="45">
                  <c:v>6</c:v>
                </c:pt>
                <c:pt idx="46">
                  <c:v>7</c:v>
                </c:pt>
                <c:pt idx="47">
                  <c:v>8</c:v>
                </c:pt>
                <c:pt idx="48">
                  <c:v>9</c:v>
                </c:pt>
                <c:pt idx="49">
                  <c:v>10</c:v>
                </c:pt>
                <c:pt idx="50">
                  <c:v>1</c:v>
                </c:pt>
                <c:pt idx="51">
                  <c:v>2</c:v>
                </c:pt>
                <c:pt idx="52">
                  <c:v>3</c:v>
                </c:pt>
                <c:pt idx="53">
                  <c:v>4</c:v>
                </c:pt>
                <c:pt idx="54">
                  <c:v>5</c:v>
                </c:pt>
                <c:pt idx="55">
                  <c:v>6</c:v>
                </c:pt>
                <c:pt idx="56">
                  <c:v>7</c:v>
                </c:pt>
                <c:pt idx="57">
                  <c:v>8</c:v>
                </c:pt>
                <c:pt idx="58">
                  <c:v>9</c:v>
                </c:pt>
                <c:pt idx="59">
                  <c:v>10</c:v>
                </c:pt>
                <c:pt idx="60">
                  <c:v>1</c:v>
                </c:pt>
                <c:pt idx="61">
                  <c:v>2</c:v>
                </c:pt>
                <c:pt idx="62">
                  <c:v>3</c:v>
                </c:pt>
                <c:pt idx="63">
                  <c:v>4</c:v>
                </c:pt>
                <c:pt idx="64">
                  <c:v>5</c:v>
                </c:pt>
                <c:pt idx="65">
                  <c:v>6</c:v>
                </c:pt>
                <c:pt idx="66">
                  <c:v>7</c:v>
                </c:pt>
                <c:pt idx="67">
                  <c:v>8</c:v>
                </c:pt>
                <c:pt idx="68">
                  <c:v>9</c:v>
                </c:pt>
                <c:pt idx="69">
                  <c:v>10</c:v>
                </c:pt>
                <c:pt idx="70">
                  <c:v>1</c:v>
                </c:pt>
                <c:pt idx="71">
                  <c:v>2</c:v>
                </c:pt>
                <c:pt idx="72">
                  <c:v>3</c:v>
                </c:pt>
                <c:pt idx="73">
                  <c:v>4</c:v>
                </c:pt>
                <c:pt idx="74">
                  <c:v>5</c:v>
                </c:pt>
                <c:pt idx="75">
                  <c:v>6</c:v>
                </c:pt>
                <c:pt idx="76">
                  <c:v>7</c:v>
                </c:pt>
                <c:pt idx="77">
                  <c:v>8</c:v>
                </c:pt>
                <c:pt idx="78">
                  <c:v>9</c:v>
                </c:pt>
                <c:pt idx="79">
                  <c:v>10</c:v>
                </c:pt>
                <c:pt idx="80">
                  <c:v>1</c:v>
                </c:pt>
                <c:pt idx="81">
                  <c:v>2</c:v>
                </c:pt>
                <c:pt idx="82">
                  <c:v>3</c:v>
                </c:pt>
                <c:pt idx="83">
                  <c:v>4</c:v>
                </c:pt>
                <c:pt idx="84">
                  <c:v>5</c:v>
                </c:pt>
                <c:pt idx="85">
                  <c:v>6</c:v>
                </c:pt>
                <c:pt idx="86">
                  <c:v>7</c:v>
                </c:pt>
                <c:pt idx="87">
                  <c:v>8</c:v>
                </c:pt>
                <c:pt idx="88">
                  <c:v>9</c:v>
                </c:pt>
                <c:pt idx="89">
                  <c:v>10</c:v>
                </c:pt>
                <c:pt idx="90">
                  <c:v>1</c:v>
                </c:pt>
                <c:pt idx="91">
                  <c:v>2</c:v>
                </c:pt>
                <c:pt idx="92">
                  <c:v>3</c:v>
                </c:pt>
                <c:pt idx="93">
                  <c:v>4</c:v>
                </c:pt>
                <c:pt idx="94">
                  <c:v>5</c:v>
                </c:pt>
                <c:pt idx="95">
                  <c:v>6</c:v>
                </c:pt>
                <c:pt idx="96">
                  <c:v>7</c:v>
                </c:pt>
                <c:pt idx="97">
                  <c:v>8</c:v>
                </c:pt>
                <c:pt idx="98">
                  <c:v>9</c:v>
                </c:pt>
                <c:pt idx="99">
                  <c:v>10</c:v>
                </c:pt>
              </c:numCache>
            </c:numRef>
          </c:xVal>
          <c:yVal>
            <c:numRef>
              <c:f>Waffle!$I$4:$I$103</c:f>
              <c:numCache>
                <c:formatCode>General</c:formatCode>
                <c:ptCount val="100"/>
                <c:pt idx="0">
                  <c:v>1</c:v>
                </c:pt>
                <c:pt idx="1">
                  <c:v>1</c:v>
                </c:pt>
                <c:pt idx="2">
                  <c:v>1</c:v>
                </c:pt>
                <c:pt idx="3">
                  <c:v>1</c:v>
                </c:pt>
                <c:pt idx="4">
                  <c:v>1</c:v>
                </c:pt>
                <c:pt idx="5">
                  <c:v>1</c:v>
                </c:pt>
                <c:pt idx="6">
                  <c:v>1</c:v>
                </c:pt>
                <c:pt idx="7">
                  <c:v>1</c:v>
                </c:pt>
                <c:pt idx="8">
                  <c:v>1</c:v>
                </c:pt>
                <c:pt idx="9">
                  <c:v>1</c:v>
                </c:pt>
                <c:pt idx="10">
                  <c:v>2</c:v>
                </c:pt>
                <c:pt idx="11">
                  <c:v>2</c:v>
                </c:pt>
                <c:pt idx="12">
                  <c:v>2</c:v>
                </c:pt>
                <c:pt idx="13">
                  <c:v>2</c:v>
                </c:pt>
                <c:pt idx="14">
                  <c:v>2</c:v>
                </c:pt>
                <c:pt idx="15">
                  <c:v>2</c:v>
                </c:pt>
                <c:pt idx="16">
                  <c:v>2</c:v>
                </c:pt>
                <c:pt idx="17">
                  <c:v>2</c:v>
                </c:pt>
                <c:pt idx="18">
                  <c:v>2</c:v>
                </c:pt>
                <c:pt idx="19">
                  <c:v>2</c:v>
                </c:pt>
                <c:pt idx="20">
                  <c:v>3</c:v>
                </c:pt>
                <c:pt idx="21">
                  <c:v>3</c:v>
                </c:pt>
                <c:pt idx="22">
                  <c:v>3</c:v>
                </c:pt>
                <c:pt idx="23">
                  <c:v>3</c:v>
                </c:pt>
                <c:pt idx="24">
                  <c:v>3</c:v>
                </c:pt>
                <c:pt idx="25">
                  <c:v>3</c:v>
                </c:pt>
                <c:pt idx="26">
                  <c:v>3</c:v>
                </c:pt>
                <c:pt idx="27">
                  <c:v>3</c:v>
                </c:pt>
                <c:pt idx="28">
                  <c:v>3</c:v>
                </c:pt>
                <c:pt idx="29">
                  <c:v>3</c:v>
                </c:pt>
                <c:pt idx="30">
                  <c:v>4</c:v>
                </c:pt>
                <c:pt idx="31">
                  <c:v>4</c:v>
                </c:pt>
                <c:pt idx="32">
                  <c:v>4</c:v>
                </c:pt>
                <c:pt idx="33">
                  <c:v>4</c:v>
                </c:pt>
                <c:pt idx="34">
                  <c:v>4</c:v>
                </c:pt>
                <c:pt idx="35">
                  <c:v>4</c:v>
                </c:pt>
                <c:pt idx="36">
                  <c:v>4</c:v>
                </c:pt>
                <c:pt idx="37">
                  <c:v>4</c:v>
                </c:pt>
                <c:pt idx="38">
                  <c:v>4</c:v>
                </c:pt>
                <c:pt idx="39">
                  <c:v>4</c:v>
                </c:pt>
                <c:pt idx="40">
                  <c:v>5</c:v>
                </c:pt>
                <c:pt idx="41">
                  <c:v>5</c:v>
                </c:pt>
                <c:pt idx="42">
                  <c:v>5</c:v>
                </c:pt>
                <c:pt idx="43">
                  <c:v>5</c:v>
                </c:pt>
                <c:pt idx="44">
                  <c:v>5</c:v>
                </c:pt>
                <c:pt idx="45">
                  <c:v>5</c:v>
                </c:pt>
                <c:pt idx="46">
                  <c:v>5</c:v>
                </c:pt>
                <c:pt idx="47">
                  <c:v>5</c:v>
                </c:pt>
                <c:pt idx="48">
                  <c:v>5</c:v>
                </c:pt>
                <c:pt idx="49">
                  <c:v>5</c:v>
                </c:pt>
                <c:pt idx="50">
                  <c:v>6</c:v>
                </c:pt>
                <c:pt idx="51">
                  <c:v>6</c:v>
                </c:pt>
                <c:pt idx="52">
                  <c:v>6</c:v>
                </c:pt>
                <c:pt idx="53">
                  <c:v>6</c:v>
                </c:pt>
                <c:pt idx="54">
                  <c:v>6</c:v>
                </c:pt>
                <c:pt idx="55">
                  <c:v>6</c:v>
                </c:pt>
                <c:pt idx="56">
                  <c:v>6</c:v>
                </c:pt>
                <c:pt idx="57">
                  <c:v>6</c:v>
                </c:pt>
                <c:pt idx="58">
                  <c:v>6</c:v>
                </c:pt>
                <c:pt idx="59">
                  <c:v>6</c:v>
                </c:pt>
                <c:pt idx="60">
                  <c:v>7</c:v>
                </c:pt>
                <c:pt idx="61">
                  <c:v>7</c:v>
                </c:pt>
                <c:pt idx="62">
                  <c:v>7</c:v>
                </c:pt>
                <c:pt idx="63">
                  <c:v>7</c:v>
                </c:pt>
                <c:pt idx="64">
                  <c:v>7</c:v>
                </c:pt>
                <c:pt idx="65">
                  <c:v>7</c:v>
                </c:pt>
                <c:pt idx="66">
                  <c:v>7</c:v>
                </c:pt>
                <c:pt idx="67">
                  <c:v>7</c:v>
                </c:pt>
                <c:pt idx="68">
                  <c:v>7</c:v>
                </c:pt>
                <c:pt idx="69">
                  <c:v>7</c:v>
                </c:pt>
                <c:pt idx="70">
                  <c:v>8</c:v>
                </c:pt>
                <c:pt idx="71">
                  <c:v>8</c:v>
                </c:pt>
                <c:pt idx="72">
                  <c:v>8</c:v>
                </c:pt>
                <c:pt idx="73">
                  <c:v>8</c:v>
                </c:pt>
                <c:pt idx="74">
                  <c:v>8</c:v>
                </c:pt>
                <c:pt idx="75">
                  <c:v>8</c:v>
                </c:pt>
                <c:pt idx="76">
                  <c:v>8</c:v>
                </c:pt>
                <c:pt idx="77">
                  <c:v>8</c:v>
                </c:pt>
                <c:pt idx="78">
                  <c:v>8</c:v>
                </c:pt>
                <c:pt idx="79">
                  <c:v>8</c:v>
                </c:pt>
                <c:pt idx="80">
                  <c:v>9</c:v>
                </c:pt>
                <c:pt idx="81">
                  <c:v>9</c:v>
                </c:pt>
                <c:pt idx="82">
                  <c:v>9</c:v>
                </c:pt>
                <c:pt idx="83">
                  <c:v>9</c:v>
                </c:pt>
                <c:pt idx="84">
                  <c:v>9</c:v>
                </c:pt>
                <c:pt idx="85">
                  <c:v>9</c:v>
                </c:pt>
                <c:pt idx="86">
                  <c:v>9</c:v>
                </c:pt>
                <c:pt idx="87">
                  <c:v>9</c:v>
                </c:pt>
                <c:pt idx="88">
                  <c:v>9</c:v>
                </c:pt>
                <c:pt idx="89">
                  <c:v>9</c:v>
                </c:pt>
                <c:pt idx="90">
                  <c:v>10</c:v>
                </c:pt>
                <c:pt idx="91">
                  <c:v>10</c:v>
                </c:pt>
                <c:pt idx="92">
                  <c:v>10</c:v>
                </c:pt>
                <c:pt idx="93">
                  <c:v>10</c:v>
                </c:pt>
                <c:pt idx="94">
                  <c:v>10</c:v>
                </c:pt>
                <c:pt idx="95">
                  <c:v>10</c:v>
                </c:pt>
                <c:pt idx="96">
                  <c:v>10</c:v>
                </c:pt>
                <c:pt idx="97">
                  <c:v>10</c:v>
                </c:pt>
                <c:pt idx="98">
                  <c:v>10</c:v>
                </c:pt>
                <c:pt idx="99">
                  <c:v>10</c:v>
                </c:pt>
              </c:numCache>
            </c:numRef>
          </c:yVal>
          <c:smooth val="0"/>
          <c:extLst>
            <c:ext xmlns:c16="http://schemas.microsoft.com/office/drawing/2014/chart" uri="{C3380CC4-5D6E-409C-BE32-E72D297353CC}">
              <c16:uniqueId val="{00000000-A258-48CF-80ED-158851920508}"/>
            </c:ext>
          </c:extLst>
        </c:ser>
        <c:ser>
          <c:idx val="1"/>
          <c:order val="1"/>
          <c:tx>
            <c:strRef>
              <c:f>Waffle!$J$2</c:f>
              <c:strCache>
                <c:ptCount val="1"/>
                <c:pt idx="0">
                  <c:v>Color</c:v>
                </c:pt>
              </c:strCache>
            </c:strRef>
          </c:tx>
          <c:spPr>
            <a:ln w="25400" cap="rnd">
              <a:noFill/>
              <a:round/>
            </a:ln>
            <a:effectLst/>
          </c:spPr>
          <c:marker>
            <c:symbol val="square"/>
            <c:size val="13"/>
            <c:spPr>
              <a:solidFill>
                <a:srgbClr val="FF3399"/>
              </a:solidFill>
              <a:ln w="9525">
                <a:solidFill>
                  <a:schemeClr val="tx1">
                    <a:lumMod val="85000"/>
                    <a:lumOff val="15000"/>
                  </a:schemeClr>
                </a:solidFill>
              </a:ln>
              <a:effectLst/>
            </c:spPr>
          </c:marker>
          <c:xVal>
            <c:numRef>
              <c:f>Waffle!$J$4:$J$103</c:f>
              <c:numCache>
                <c:formatCode>General</c:formatCode>
                <c:ptCount val="100"/>
                <c:pt idx="0">
                  <c:v>1</c:v>
                </c:pt>
                <c:pt idx="1">
                  <c:v>2</c:v>
                </c:pt>
                <c:pt idx="2">
                  <c:v>3</c:v>
                </c:pt>
                <c:pt idx="3">
                  <c:v>4</c:v>
                </c:pt>
                <c:pt idx="4">
                  <c:v>5</c:v>
                </c:pt>
                <c:pt idx="5">
                  <c:v>6</c:v>
                </c:pt>
                <c:pt idx="6">
                  <c:v>7</c:v>
                </c:pt>
                <c:pt idx="7">
                  <c:v>8</c:v>
                </c:pt>
                <c:pt idx="8">
                  <c:v>9</c:v>
                </c:pt>
                <c:pt idx="9">
                  <c:v>10</c:v>
                </c:pt>
                <c:pt idx="10">
                  <c:v>1</c:v>
                </c:pt>
                <c:pt idx="11">
                  <c:v>2</c:v>
                </c:pt>
                <c:pt idx="12">
                  <c:v>3</c:v>
                </c:pt>
                <c:pt idx="13">
                  <c:v>4</c:v>
                </c:pt>
                <c:pt idx="14">
                  <c:v>5</c:v>
                </c:pt>
                <c:pt idx="15">
                  <c:v>6</c:v>
                </c:pt>
                <c:pt idx="16">
                  <c:v>7</c:v>
                </c:pt>
                <c:pt idx="17">
                  <c:v>8</c:v>
                </c:pt>
                <c:pt idx="18">
                  <c:v>9</c:v>
                </c:pt>
                <c:pt idx="19">
                  <c:v>10</c:v>
                </c:pt>
                <c:pt idx="20">
                  <c:v>1</c:v>
                </c:pt>
                <c:pt idx="21">
                  <c:v>2</c:v>
                </c:pt>
                <c:pt idx="22">
                  <c:v>3</c:v>
                </c:pt>
                <c:pt idx="23">
                  <c:v>4</c:v>
                </c:pt>
                <c:pt idx="24">
                  <c:v>5</c:v>
                </c:pt>
                <c:pt idx="25">
                  <c:v>6</c:v>
                </c:pt>
                <c:pt idx="26">
                  <c:v>7</c:v>
                </c:pt>
                <c:pt idx="27">
                  <c:v>8</c:v>
                </c:pt>
                <c:pt idx="28">
                  <c:v>9</c:v>
                </c:pt>
                <c:pt idx="29">
                  <c:v>10</c:v>
                </c:pt>
                <c:pt idx="30">
                  <c:v>1</c:v>
                </c:pt>
                <c:pt idx="31">
                  <c:v>2</c:v>
                </c:pt>
                <c:pt idx="32">
                  <c:v>3</c:v>
                </c:pt>
                <c:pt idx="33">
                  <c:v>4</c:v>
                </c:pt>
                <c:pt idx="34">
                  <c:v>5</c:v>
                </c:pt>
                <c:pt idx="35">
                  <c:v>6</c:v>
                </c:pt>
                <c:pt idx="36">
                  <c:v>7</c:v>
                </c:pt>
                <c:pt idx="37">
                  <c:v>8</c:v>
                </c:pt>
                <c:pt idx="38">
                  <c:v>9</c:v>
                </c:pt>
                <c:pt idx="39">
                  <c:v>10</c:v>
                </c:pt>
                <c:pt idx="40">
                  <c:v>1</c:v>
                </c:pt>
                <c:pt idx="41">
                  <c:v>2</c:v>
                </c:pt>
                <c:pt idx="42">
                  <c:v>3</c:v>
                </c:pt>
                <c:pt idx="43">
                  <c:v>4</c:v>
                </c:pt>
                <c:pt idx="44">
                  <c:v>5</c:v>
                </c:pt>
                <c:pt idx="45">
                  <c:v>6</c:v>
                </c:pt>
                <c:pt idx="46">
                  <c:v>7</c:v>
                </c:pt>
                <c:pt idx="47">
                  <c:v>8</c:v>
                </c:pt>
                <c:pt idx="48">
                  <c:v>9</c:v>
                </c:pt>
                <c:pt idx="49">
                  <c:v>10</c:v>
                </c:pt>
                <c:pt idx="50">
                  <c:v>1</c:v>
                </c:pt>
                <c:pt idx="51">
                  <c:v>2</c:v>
                </c:pt>
                <c:pt idx="52">
                  <c:v>3</c:v>
                </c:pt>
                <c:pt idx="53">
                  <c:v>4</c:v>
                </c:pt>
                <c:pt idx="54">
                  <c:v>5</c:v>
                </c:pt>
                <c:pt idx="55">
                  <c:v>6</c:v>
                </c:pt>
                <c:pt idx="56">
                  <c:v>7</c:v>
                </c:pt>
                <c:pt idx="57">
                  <c:v>8</c:v>
                </c:pt>
                <c:pt idx="58">
                  <c:v>9</c:v>
                </c:pt>
                <c:pt idx="59">
                  <c:v>10</c:v>
                </c:pt>
                <c:pt idx="60">
                  <c:v>1</c:v>
                </c:pt>
                <c:pt idx="61">
                  <c:v>2</c:v>
                </c:pt>
                <c:pt idx="62">
                  <c:v>3</c:v>
                </c:pt>
                <c:pt idx="63">
                  <c:v>4</c:v>
                </c:pt>
                <c:pt idx="64">
                  <c:v>5</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xVal>
          <c:yVal>
            <c:numRef>
              <c:f>Waffle!$K$4:$K$103</c:f>
              <c:numCache>
                <c:formatCode>General</c:formatCode>
                <c:ptCount val="100"/>
                <c:pt idx="0">
                  <c:v>1</c:v>
                </c:pt>
                <c:pt idx="1">
                  <c:v>1</c:v>
                </c:pt>
                <c:pt idx="2">
                  <c:v>1</c:v>
                </c:pt>
                <c:pt idx="3">
                  <c:v>1</c:v>
                </c:pt>
                <c:pt idx="4">
                  <c:v>1</c:v>
                </c:pt>
                <c:pt idx="5">
                  <c:v>1</c:v>
                </c:pt>
                <c:pt idx="6">
                  <c:v>1</c:v>
                </c:pt>
                <c:pt idx="7">
                  <c:v>1</c:v>
                </c:pt>
                <c:pt idx="8">
                  <c:v>1</c:v>
                </c:pt>
                <c:pt idx="9">
                  <c:v>1</c:v>
                </c:pt>
                <c:pt idx="10">
                  <c:v>2</c:v>
                </c:pt>
                <c:pt idx="11">
                  <c:v>2</c:v>
                </c:pt>
                <c:pt idx="12">
                  <c:v>2</c:v>
                </c:pt>
                <c:pt idx="13">
                  <c:v>2</c:v>
                </c:pt>
                <c:pt idx="14">
                  <c:v>2</c:v>
                </c:pt>
                <c:pt idx="15">
                  <c:v>2</c:v>
                </c:pt>
                <c:pt idx="16">
                  <c:v>2</c:v>
                </c:pt>
                <c:pt idx="17">
                  <c:v>2</c:v>
                </c:pt>
                <c:pt idx="18">
                  <c:v>2</c:v>
                </c:pt>
                <c:pt idx="19">
                  <c:v>2</c:v>
                </c:pt>
                <c:pt idx="20">
                  <c:v>3</c:v>
                </c:pt>
                <c:pt idx="21">
                  <c:v>3</c:v>
                </c:pt>
                <c:pt idx="22">
                  <c:v>3</c:v>
                </c:pt>
                <c:pt idx="23">
                  <c:v>3</c:v>
                </c:pt>
                <c:pt idx="24">
                  <c:v>3</c:v>
                </c:pt>
                <c:pt idx="25">
                  <c:v>3</c:v>
                </c:pt>
                <c:pt idx="26">
                  <c:v>3</c:v>
                </c:pt>
                <c:pt idx="27">
                  <c:v>3</c:v>
                </c:pt>
                <c:pt idx="28">
                  <c:v>3</c:v>
                </c:pt>
                <c:pt idx="29">
                  <c:v>3</c:v>
                </c:pt>
                <c:pt idx="30">
                  <c:v>4</c:v>
                </c:pt>
                <c:pt idx="31">
                  <c:v>4</c:v>
                </c:pt>
                <c:pt idx="32">
                  <c:v>4</c:v>
                </c:pt>
                <c:pt idx="33">
                  <c:v>4</c:v>
                </c:pt>
                <c:pt idx="34">
                  <c:v>4</c:v>
                </c:pt>
                <c:pt idx="35">
                  <c:v>4</c:v>
                </c:pt>
                <c:pt idx="36">
                  <c:v>4</c:v>
                </c:pt>
                <c:pt idx="37">
                  <c:v>4</c:v>
                </c:pt>
                <c:pt idx="38">
                  <c:v>4</c:v>
                </c:pt>
                <c:pt idx="39">
                  <c:v>4</c:v>
                </c:pt>
                <c:pt idx="40">
                  <c:v>5</c:v>
                </c:pt>
                <c:pt idx="41">
                  <c:v>5</c:v>
                </c:pt>
                <c:pt idx="42">
                  <c:v>5</c:v>
                </c:pt>
                <c:pt idx="43">
                  <c:v>5</c:v>
                </c:pt>
                <c:pt idx="44">
                  <c:v>5</c:v>
                </c:pt>
                <c:pt idx="45">
                  <c:v>5</c:v>
                </c:pt>
                <c:pt idx="46">
                  <c:v>5</c:v>
                </c:pt>
                <c:pt idx="47">
                  <c:v>5</c:v>
                </c:pt>
                <c:pt idx="48">
                  <c:v>5</c:v>
                </c:pt>
                <c:pt idx="49">
                  <c:v>5</c:v>
                </c:pt>
                <c:pt idx="50">
                  <c:v>6</c:v>
                </c:pt>
                <c:pt idx="51">
                  <c:v>6</c:v>
                </c:pt>
                <c:pt idx="52">
                  <c:v>6</c:v>
                </c:pt>
                <c:pt idx="53">
                  <c:v>6</c:v>
                </c:pt>
                <c:pt idx="54">
                  <c:v>6</c:v>
                </c:pt>
                <c:pt idx="55">
                  <c:v>6</c:v>
                </c:pt>
                <c:pt idx="56">
                  <c:v>6</c:v>
                </c:pt>
                <c:pt idx="57">
                  <c:v>6</c:v>
                </c:pt>
                <c:pt idx="58">
                  <c:v>6</c:v>
                </c:pt>
                <c:pt idx="59">
                  <c:v>6</c:v>
                </c:pt>
                <c:pt idx="60">
                  <c:v>7</c:v>
                </c:pt>
                <c:pt idx="61">
                  <c:v>7</c:v>
                </c:pt>
                <c:pt idx="62">
                  <c:v>7</c:v>
                </c:pt>
                <c:pt idx="63">
                  <c:v>7</c:v>
                </c:pt>
                <c:pt idx="64">
                  <c:v>7</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yVal>
          <c:smooth val="0"/>
          <c:extLst>
            <c:ext xmlns:c16="http://schemas.microsoft.com/office/drawing/2014/chart" uri="{C3380CC4-5D6E-409C-BE32-E72D297353CC}">
              <c16:uniqueId val="{00000001-A258-48CF-80ED-158851920508}"/>
            </c:ext>
          </c:extLst>
        </c:ser>
        <c:ser>
          <c:idx val="2"/>
          <c:order val="2"/>
          <c:tx>
            <c:strRef>
              <c:f>Waffle!$L$2</c:f>
              <c:strCache>
                <c:ptCount val="1"/>
                <c:pt idx="0">
                  <c:v>Marker</c:v>
                </c:pt>
              </c:strCache>
            </c:strRef>
          </c:tx>
          <c:spPr>
            <a:ln w="25400" cap="rnd">
              <a:noFill/>
              <a:round/>
            </a:ln>
            <a:effectLst/>
          </c:spPr>
          <c:marker>
            <c:symbol val="none"/>
          </c:marker>
          <c:dPt>
            <c:idx val="29"/>
            <c:marker>
              <c:symbol val="none"/>
            </c:marker>
            <c:bubble3D val="0"/>
            <c:extLst>
              <c:ext xmlns:c16="http://schemas.microsoft.com/office/drawing/2014/chart" uri="{C3380CC4-5D6E-409C-BE32-E72D297353CC}">
                <c16:uniqueId val="{00000002-A258-48CF-80ED-158851920508}"/>
              </c:ext>
            </c:extLst>
          </c:dPt>
          <c:dLbls>
            <c:dLbl>
              <c:idx val="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A258-48CF-80ED-158851920508}"/>
                </c:ext>
              </c:extLst>
            </c:dLbl>
            <c:dLbl>
              <c:idx val="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A258-48CF-80ED-158851920508}"/>
                </c:ext>
              </c:extLst>
            </c:dLbl>
            <c:dLbl>
              <c:idx val="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A258-48CF-80ED-158851920508}"/>
                </c:ext>
              </c:extLst>
            </c:dLbl>
            <c:dLbl>
              <c:idx val="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A258-48CF-80ED-158851920508}"/>
                </c:ext>
              </c:extLst>
            </c:dLbl>
            <c:dLbl>
              <c:idx val="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A258-48CF-80ED-158851920508}"/>
                </c:ext>
              </c:extLst>
            </c:dLbl>
            <c:dLbl>
              <c:idx val="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A258-48CF-80ED-158851920508}"/>
                </c:ext>
              </c:extLst>
            </c:dLbl>
            <c:dLbl>
              <c:idx val="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A258-48CF-80ED-158851920508}"/>
                </c:ext>
              </c:extLst>
            </c:dLbl>
            <c:dLbl>
              <c:idx val="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A258-48CF-80ED-158851920508}"/>
                </c:ext>
              </c:extLst>
            </c:dLbl>
            <c:dLbl>
              <c:idx val="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A258-48CF-80ED-158851920508}"/>
                </c:ext>
              </c:extLst>
            </c:dLbl>
            <c:dLbl>
              <c:idx val="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A258-48CF-80ED-158851920508}"/>
                </c:ext>
              </c:extLst>
            </c:dLbl>
            <c:dLbl>
              <c:idx val="1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A258-48CF-80ED-158851920508}"/>
                </c:ext>
              </c:extLst>
            </c:dLbl>
            <c:dLbl>
              <c:idx val="1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A258-48CF-80ED-158851920508}"/>
                </c:ext>
              </c:extLst>
            </c:dLbl>
            <c:dLbl>
              <c:idx val="1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A258-48CF-80ED-158851920508}"/>
                </c:ext>
              </c:extLst>
            </c:dLbl>
            <c:dLbl>
              <c:idx val="1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A258-48CF-80ED-158851920508}"/>
                </c:ext>
              </c:extLst>
            </c:dLbl>
            <c:dLbl>
              <c:idx val="1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A258-48CF-80ED-158851920508}"/>
                </c:ext>
              </c:extLst>
            </c:dLbl>
            <c:dLbl>
              <c:idx val="1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A258-48CF-80ED-158851920508}"/>
                </c:ext>
              </c:extLst>
            </c:dLbl>
            <c:dLbl>
              <c:idx val="1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A258-48CF-80ED-158851920508}"/>
                </c:ext>
              </c:extLst>
            </c:dLbl>
            <c:dLbl>
              <c:idx val="1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A258-48CF-80ED-158851920508}"/>
                </c:ext>
              </c:extLst>
            </c:dLbl>
            <c:dLbl>
              <c:idx val="1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A258-48CF-80ED-158851920508}"/>
                </c:ext>
              </c:extLst>
            </c:dLbl>
            <c:dLbl>
              <c:idx val="1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A258-48CF-80ED-158851920508}"/>
                </c:ext>
              </c:extLst>
            </c:dLbl>
            <c:dLbl>
              <c:idx val="2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A258-48CF-80ED-158851920508}"/>
                </c:ext>
              </c:extLst>
            </c:dLbl>
            <c:dLbl>
              <c:idx val="2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A258-48CF-80ED-158851920508}"/>
                </c:ext>
              </c:extLst>
            </c:dLbl>
            <c:dLbl>
              <c:idx val="2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A258-48CF-80ED-158851920508}"/>
                </c:ext>
              </c:extLst>
            </c:dLbl>
            <c:dLbl>
              <c:idx val="2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A258-48CF-80ED-158851920508}"/>
                </c:ext>
              </c:extLst>
            </c:dLbl>
            <c:dLbl>
              <c:idx val="2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A258-48CF-80ED-158851920508}"/>
                </c:ext>
              </c:extLst>
            </c:dLbl>
            <c:dLbl>
              <c:idx val="2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A258-48CF-80ED-158851920508}"/>
                </c:ext>
              </c:extLst>
            </c:dLbl>
            <c:dLbl>
              <c:idx val="2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A258-48CF-80ED-158851920508}"/>
                </c:ext>
              </c:extLst>
            </c:dLbl>
            <c:dLbl>
              <c:idx val="2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A258-48CF-80ED-158851920508}"/>
                </c:ext>
              </c:extLst>
            </c:dLbl>
            <c:dLbl>
              <c:idx val="2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A258-48CF-80ED-158851920508}"/>
                </c:ext>
              </c:extLst>
            </c:dLbl>
            <c:dLbl>
              <c:idx val="2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A258-48CF-80ED-158851920508}"/>
                </c:ext>
              </c:extLst>
            </c:dLbl>
            <c:dLbl>
              <c:idx val="3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A258-48CF-80ED-158851920508}"/>
                </c:ext>
              </c:extLst>
            </c:dLbl>
            <c:dLbl>
              <c:idx val="3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A258-48CF-80ED-158851920508}"/>
                </c:ext>
              </c:extLst>
            </c:dLbl>
            <c:dLbl>
              <c:idx val="3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A258-48CF-80ED-158851920508}"/>
                </c:ext>
              </c:extLst>
            </c:dLbl>
            <c:dLbl>
              <c:idx val="3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A258-48CF-80ED-158851920508}"/>
                </c:ext>
              </c:extLst>
            </c:dLbl>
            <c:dLbl>
              <c:idx val="3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A258-48CF-80ED-158851920508}"/>
                </c:ext>
              </c:extLst>
            </c:dLbl>
            <c:dLbl>
              <c:idx val="3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A258-48CF-80ED-158851920508}"/>
                </c:ext>
              </c:extLst>
            </c:dLbl>
            <c:dLbl>
              <c:idx val="3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A258-48CF-80ED-158851920508}"/>
                </c:ext>
              </c:extLst>
            </c:dLbl>
            <c:dLbl>
              <c:idx val="3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A258-48CF-80ED-158851920508}"/>
                </c:ext>
              </c:extLst>
            </c:dLbl>
            <c:dLbl>
              <c:idx val="3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A258-48CF-80ED-158851920508}"/>
                </c:ext>
              </c:extLst>
            </c:dLbl>
            <c:dLbl>
              <c:idx val="3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A258-48CF-80ED-158851920508}"/>
                </c:ext>
              </c:extLst>
            </c:dLbl>
            <c:dLbl>
              <c:idx val="4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A258-48CF-80ED-158851920508}"/>
                </c:ext>
              </c:extLst>
            </c:dLbl>
            <c:dLbl>
              <c:idx val="4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A258-48CF-80ED-158851920508}"/>
                </c:ext>
              </c:extLst>
            </c:dLbl>
            <c:dLbl>
              <c:idx val="4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A258-48CF-80ED-158851920508}"/>
                </c:ext>
              </c:extLst>
            </c:dLbl>
            <c:dLbl>
              <c:idx val="4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A258-48CF-80ED-158851920508}"/>
                </c:ext>
              </c:extLst>
            </c:dLbl>
            <c:dLbl>
              <c:idx val="4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A258-48CF-80ED-158851920508}"/>
                </c:ext>
              </c:extLst>
            </c:dLbl>
            <c:dLbl>
              <c:idx val="4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A258-48CF-80ED-158851920508}"/>
                </c:ext>
              </c:extLst>
            </c:dLbl>
            <c:dLbl>
              <c:idx val="4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A258-48CF-80ED-158851920508}"/>
                </c:ext>
              </c:extLst>
            </c:dLbl>
            <c:dLbl>
              <c:idx val="4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A258-48CF-80ED-158851920508}"/>
                </c:ext>
              </c:extLst>
            </c:dLbl>
            <c:dLbl>
              <c:idx val="4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A258-48CF-80ED-158851920508}"/>
                </c:ext>
              </c:extLst>
            </c:dLbl>
            <c:dLbl>
              <c:idx val="4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A258-48CF-80ED-158851920508}"/>
                </c:ext>
              </c:extLst>
            </c:dLbl>
            <c:dLbl>
              <c:idx val="5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A258-48CF-80ED-158851920508}"/>
                </c:ext>
              </c:extLst>
            </c:dLbl>
            <c:dLbl>
              <c:idx val="5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A258-48CF-80ED-158851920508}"/>
                </c:ext>
              </c:extLst>
            </c:dLbl>
            <c:dLbl>
              <c:idx val="5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A258-48CF-80ED-158851920508}"/>
                </c:ext>
              </c:extLst>
            </c:dLbl>
            <c:dLbl>
              <c:idx val="5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A258-48CF-80ED-158851920508}"/>
                </c:ext>
              </c:extLst>
            </c:dLbl>
            <c:dLbl>
              <c:idx val="5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A258-48CF-80ED-158851920508}"/>
                </c:ext>
              </c:extLst>
            </c:dLbl>
            <c:dLbl>
              <c:idx val="5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A258-48CF-80ED-158851920508}"/>
                </c:ext>
              </c:extLst>
            </c:dLbl>
            <c:dLbl>
              <c:idx val="5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A258-48CF-80ED-158851920508}"/>
                </c:ext>
              </c:extLst>
            </c:dLbl>
            <c:dLbl>
              <c:idx val="5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A258-48CF-80ED-158851920508}"/>
                </c:ext>
              </c:extLst>
            </c:dLbl>
            <c:dLbl>
              <c:idx val="5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A258-48CF-80ED-158851920508}"/>
                </c:ext>
              </c:extLst>
            </c:dLbl>
            <c:dLbl>
              <c:idx val="5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A258-48CF-80ED-158851920508}"/>
                </c:ext>
              </c:extLst>
            </c:dLbl>
            <c:dLbl>
              <c:idx val="6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A258-48CF-80ED-158851920508}"/>
                </c:ext>
              </c:extLst>
            </c:dLbl>
            <c:dLbl>
              <c:idx val="6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F-A258-48CF-80ED-158851920508}"/>
                </c:ext>
              </c:extLst>
            </c:dLbl>
            <c:dLbl>
              <c:idx val="6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A258-48CF-80ED-158851920508}"/>
                </c:ext>
              </c:extLst>
            </c:dLbl>
            <c:dLbl>
              <c:idx val="6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1-A258-48CF-80ED-158851920508}"/>
                </c:ext>
              </c:extLst>
            </c:dLbl>
            <c:dLbl>
              <c:idx val="6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A258-48CF-80ED-158851920508}"/>
                </c:ext>
              </c:extLst>
            </c:dLbl>
            <c:dLbl>
              <c:idx val="6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A258-48CF-80ED-158851920508}"/>
                </c:ext>
              </c:extLst>
            </c:dLbl>
            <c:dLbl>
              <c:idx val="6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A258-48CF-80ED-158851920508}"/>
                </c:ext>
              </c:extLst>
            </c:dLbl>
            <c:dLbl>
              <c:idx val="6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A258-48CF-80ED-158851920508}"/>
                </c:ext>
              </c:extLst>
            </c:dLbl>
            <c:dLbl>
              <c:idx val="6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A258-48CF-80ED-158851920508}"/>
                </c:ext>
              </c:extLst>
            </c:dLbl>
            <c:dLbl>
              <c:idx val="69"/>
              <c:tx>
                <c:rich>
                  <a:bodyPr/>
                  <a:lstStyle/>
                  <a:p>
                    <a:fld id="{8011BCEF-8CA3-48A6-8CD2-C7668256B166}"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7-A258-48CF-80ED-158851920508}"/>
                </c:ext>
              </c:extLst>
            </c:dLbl>
            <c:dLbl>
              <c:idx val="7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A258-48CF-80ED-158851920508}"/>
                </c:ext>
              </c:extLst>
            </c:dLbl>
            <c:dLbl>
              <c:idx val="7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A258-48CF-80ED-158851920508}"/>
                </c:ext>
              </c:extLst>
            </c:dLbl>
            <c:dLbl>
              <c:idx val="7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A258-48CF-80ED-158851920508}"/>
                </c:ext>
              </c:extLst>
            </c:dLbl>
            <c:dLbl>
              <c:idx val="7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A258-48CF-80ED-158851920508}"/>
                </c:ext>
              </c:extLst>
            </c:dLbl>
            <c:dLbl>
              <c:idx val="7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A258-48CF-80ED-158851920508}"/>
                </c:ext>
              </c:extLst>
            </c:dLbl>
            <c:dLbl>
              <c:idx val="7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A258-48CF-80ED-158851920508}"/>
                </c:ext>
              </c:extLst>
            </c:dLbl>
            <c:dLbl>
              <c:idx val="7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A258-48CF-80ED-158851920508}"/>
                </c:ext>
              </c:extLst>
            </c:dLbl>
            <c:dLbl>
              <c:idx val="7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A258-48CF-80ED-158851920508}"/>
                </c:ext>
              </c:extLst>
            </c:dLbl>
            <c:dLbl>
              <c:idx val="7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A258-48CF-80ED-158851920508}"/>
                </c:ext>
              </c:extLst>
            </c:dLbl>
            <c:dLbl>
              <c:idx val="7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A258-48CF-80ED-158851920508}"/>
                </c:ext>
              </c:extLst>
            </c:dLbl>
            <c:dLbl>
              <c:idx val="8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A258-48CF-80ED-158851920508}"/>
                </c:ext>
              </c:extLst>
            </c:dLbl>
            <c:dLbl>
              <c:idx val="8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A258-48CF-80ED-158851920508}"/>
                </c:ext>
              </c:extLst>
            </c:dLbl>
            <c:dLbl>
              <c:idx val="8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A258-48CF-80ED-158851920508}"/>
                </c:ext>
              </c:extLst>
            </c:dLbl>
            <c:dLbl>
              <c:idx val="8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A258-48CF-80ED-158851920508}"/>
                </c:ext>
              </c:extLst>
            </c:dLbl>
            <c:dLbl>
              <c:idx val="8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A258-48CF-80ED-158851920508}"/>
                </c:ext>
              </c:extLst>
            </c:dLbl>
            <c:dLbl>
              <c:idx val="8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A258-48CF-80ED-158851920508}"/>
                </c:ext>
              </c:extLst>
            </c:dLbl>
            <c:dLbl>
              <c:idx val="8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A258-48CF-80ED-158851920508}"/>
                </c:ext>
              </c:extLst>
            </c:dLbl>
            <c:dLbl>
              <c:idx val="8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A258-48CF-80ED-158851920508}"/>
                </c:ext>
              </c:extLst>
            </c:dLbl>
            <c:dLbl>
              <c:idx val="8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A258-48CF-80ED-158851920508}"/>
                </c:ext>
              </c:extLst>
            </c:dLbl>
            <c:dLbl>
              <c:idx val="8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A258-48CF-80ED-158851920508}"/>
                </c:ext>
              </c:extLst>
            </c:dLbl>
            <c:dLbl>
              <c:idx val="9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A258-48CF-80ED-158851920508}"/>
                </c:ext>
              </c:extLst>
            </c:dLbl>
            <c:dLbl>
              <c:idx val="9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D-A258-48CF-80ED-158851920508}"/>
                </c:ext>
              </c:extLst>
            </c:dLbl>
            <c:dLbl>
              <c:idx val="9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E-A258-48CF-80ED-158851920508}"/>
                </c:ext>
              </c:extLst>
            </c:dLbl>
            <c:dLbl>
              <c:idx val="9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F-A258-48CF-80ED-158851920508}"/>
                </c:ext>
              </c:extLst>
            </c:dLbl>
            <c:dLbl>
              <c:idx val="9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0-A258-48CF-80ED-158851920508}"/>
                </c:ext>
              </c:extLst>
            </c:dLbl>
            <c:dLbl>
              <c:idx val="9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1-A258-48CF-80ED-158851920508}"/>
                </c:ext>
              </c:extLst>
            </c:dLbl>
            <c:dLbl>
              <c:idx val="9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2-A258-48CF-80ED-158851920508}"/>
                </c:ext>
              </c:extLst>
            </c:dLbl>
            <c:dLbl>
              <c:idx val="9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3-A258-48CF-80ED-158851920508}"/>
                </c:ext>
              </c:extLst>
            </c:dLbl>
            <c:dLbl>
              <c:idx val="9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4-A258-48CF-80ED-158851920508}"/>
                </c:ext>
              </c:extLst>
            </c:dLbl>
            <c:dLbl>
              <c:idx val="9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5-A258-48CF-80ED-15885192050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3399"/>
                    </a:solidFill>
                    <a:latin typeface="Roboto Medium" panose="02000000000000000000" pitchFamily="2" charset="0"/>
                    <a:ea typeface="Roboto Medium" panose="02000000000000000000" pitchFamily="2" charset="0"/>
                    <a:cs typeface="+mn-cs"/>
                  </a:defRPr>
                </a:pPr>
                <a:endParaRPr lang="en-US"/>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Waffle!$L$4:$L$103</c:f>
              <c:numCache>
                <c:formatCode>General</c:formatCod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10</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xVal>
          <c:yVal>
            <c:numRef>
              <c:f>Waffle!$M$4:$M$103</c:f>
              <c:numCache>
                <c:formatCode>General</c:formatCod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7</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yVal>
          <c:smooth val="0"/>
          <c:extLst>
            <c:ext xmlns:c15="http://schemas.microsoft.com/office/drawing/2012/chart" uri="{02D57815-91ED-43cb-92C2-25804820EDAC}">
              <c15:datalabelsRange>
                <c15:f>Waffle!$N$4:$N$103</c15:f>
                <c15:dlblRangeCach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65%</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15:dlblRangeCache>
              </c15:datalabelsRange>
            </c:ext>
            <c:ext xmlns:c16="http://schemas.microsoft.com/office/drawing/2014/chart" uri="{C3380CC4-5D6E-409C-BE32-E72D297353CC}">
              <c16:uniqueId val="{00000066-A258-48CF-80ED-158851920508}"/>
            </c:ext>
          </c:extLst>
        </c:ser>
        <c:dLbls>
          <c:showLegendKey val="0"/>
          <c:showVal val="0"/>
          <c:showCatName val="0"/>
          <c:showSerName val="0"/>
          <c:showPercent val="0"/>
          <c:showBubbleSize val="0"/>
        </c:dLbls>
        <c:axId val="2094569183"/>
        <c:axId val="2094562463"/>
      </c:scatterChart>
      <c:valAx>
        <c:axId val="2094569183"/>
        <c:scaling>
          <c:orientation val="minMax"/>
          <c:max val="10"/>
        </c:scaling>
        <c:delete val="1"/>
        <c:axPos val="b"/>
        <c:numFmt formatCode="General" sourceLinked="1"/>
        <c:majorTickMark val="out"/>
        <c:minorTickMark val="none"/>
        <c:tickLblPos val="nextTo"/>
        <c:crossAx val="2094562463"/>
        <c:crosses val="autoZero"/>
        <c:crossBetween val="midCat"/>
      </c:valAx>
      <c:valAx>
        <c:axId val="2094562463"/>
        <c:scaling>
          <c:orientation val="minMax"/>
          <c:max val="10"/>
        </c:scaling>
        <c:delete val="1"/>
        <c:axPos val="l"/>
        <c:numFmt formatCode="General" sourceLinked="1"/>
        <c:majorTickMark val="out"/>
        <c:minorTickMark val="none"/>
        <c:tickLblPos val="nextTo"/>
        <c:crossAx val="20945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50000"/>
                    <a:lumOff val="50000"/>
                  </a:schemeClr>
                </a:solidFill>
                <a:latin typeface="Roboto" panose="02000000000000000000" pitchFamily="2" charset="0"/>
                <a:ea typeface="Roboto" panose="02000000000000000000" pitchFamily="2" charset="0"/>
                <a:cs typeface="+mn-cs"/>
              </a:defRPr>
            </a:pPr>
            <a:r>
              <a:rPr lang="en-US" sz="1000">
                <a:solidFill>
                  <a:schemeClr val="tx1">
                    <a:lumMod val="50000"/>
                    <a:lumOff val="50000"/>
                  </a:schemeClr>
                </a:solidFill>
                <a:latin typeface="Roboto" panose="02000000000000000000" pitchFamily="2" charset="0"/>
                <a:ea typeface="Roboto" panose="02000000000000000000" pitchFamily="2" charset="0"/>
              </a:rPr>
              <a:t>June 2023</a:t>
            </a:r>
          </a:p>
        </c:rich>
      </c:tx>
      <c:layout>
        <c:manualLayout>
          <c:xMode val="edge"/>
          <c:yMode val="edge"/>
          <c:x val="0.3636792761391287"/>
          <c:y val="3.4482758620689655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50000"/>
                  <a:lumOff val="50000"/>
                </a:schemeClr>
              </a:solidFill>
              <a:latin typeface="Roboto" panose="02000000000000000000" pitchFamily="2" charset="0"/>
              <a:ea typeface="Roboto" panose="02000000000000000000" pitchFamily="2" charset="0"/>
              <a:cs typeface="+mn-cs"/>
            </a:defRPr>
          </a:pPr>
          <a:endParaRPr lang="en-US"/>
        </a:p>
      </c:txPr>
    </c:title>
    <c:autoTitleDeleted val="0"/>
    <c:plotArea>
      <c:layout>
        <c:manualLayout>
          <c:layoutTarget val="inner"/>
          <c:xMode val="edge"/>
          <c:yMode val="edge"/>
          <c:x val="3.7870827199954368E-2"/>
          <c:y val="0.2463462756810571"/>
          <c:w val="0.91624047713588097"/>
          <c:h val="0.73435695538057744"/>
        </c:manualLayout>
      </c:layout>
      <c:barChart>
        <c:barDir val="col"/>
        <c:grouping val="clustered"/>
        <c:varyColors val="0"/>
        <c:ser>
          <c:idx val="2"/>
          <c:order val="2"/>
          <c:tx>
            <c:strRef>
              <c:f>Calendar!$AD$3</c:f>
              <c:strCache>
                <c:ptCount val="1"/>
                <c:pt idx="0">
                  <c:v>Day</c:v>
                </c:pt>
              </c:strCache>
            </c:strRef>
          </c:tx>
          <c:spPr>
            <a:solidFill>
              <a:schemeClr val="accent3"/>
            </a:solidFill>
            <a:ln>
              <a:noFill/>
            </a:ln>
            <a:effectLst/>
          </c:spPr>
          <c:invertIfNegative val="0"/>
          <c:cat>
            <c:strRef>
              <c:f>Calendar!$AD$4:$AD$10</c:f>
              <c:strCache>
                <c:ptCount val="7"/>
                <c:pt idx="0">
                  <c:v>S</c:v>
                </c:pt>
                <c:pt idx="1">
                  <c:v>M</c:v>
                </c:pt>
                <c:pt idx="2">
                  <c:v>T</c:v>
                </c:pt>
                <c:pt idx="3">
                  <c:v>W</c:v>
                </c:pt>
                <c:pt idx="4">
                  <c:v>T</c:v>
                </c:pt>
                <c:pt idx="5">
                  <c:v>F</c:v>
                </c:pt>
                <c:pt idx="6">
                  <c:v>S</c:v>
                </c:pt>
              </c:strCache>
            </c:strRef>
          </c:cat>
          <c:val>
            <c:numRef>
              <c:f>Calendar!$AE$4:$AE$10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26C1-4822-9900-B374FC071405}"/>
            </c:ext>
          </c:extLst>
        </c:ser>
        <c:dLbls>
          <c:showLegendKey val="0"/>
          <c:showVal val="0"/>
          <c:showCatName val="0"/>
          <c:showSerName val="0"/>
          <c:showPercent val="0"/>
          <c:showBubbleSize val="0"/>
        </c:dLbls>
        <c:gapWidth val="150"/>
        <c:axId val="2094569183"/>
        <c:axId val="2094562463"/>
      </c:barChart>
      <c:scatterChart>
        <c:scatterStyle val="lineMarker"/>
        <c:varyColors val="0"/>
        <c:ser>
          <c:idx val="0"/>
          <c:order val="0"/>
          <c:tx>
            <c:strRef>
              <c:f>Calendar!$I$2</c:f>
              <c:strCache>
                <c:ptCount val="1"/>
                <c:pt idx="0">
                  <c:v>Current Month</c:v>
                </c:pt>
              </c:strCache>
            </c:strRef>
          </c:tx>
          <c:spPr>
            <a:ln w="25400" cap="rnd">
              <a:noFill/>
              <a:round/>
            </a:ln>
            <a:effectLst/>
          </c:spPr>
          <c:marker>
            <c:symbol val="circle"/>
            <c:size val="19"/>
            <c:spPr>
              <a:solidFill>
                <a:schemeClr val="tx1">
                  <a:lumMod val="50000"/>
                  <a:lumOff val="50000"/>
                </a:schemeClr>
              </a:solidFill>
              <a:ln w="9525">
                <a:noFill/>
              </a:ln>
              <a:effectLst/>
            </c:spPr>
          </c:marker>
          <c:dLbls>
            <c:dLbl>
              <c:idx val="0"/>
              <c:tx>
                <c:rich>
                  <a:bodyPr/>
                  <a:lstStyle/>
                  <a:p>
                    <a:fld id="{560E97C5-12EC-4645-99D7-ADE6FACAB1E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26C1-4822-9900-B374FC071405}"/>
                </c:ext>
              </c:extLst>
            </c:dLbl>
            <c:dLbl>
              <c:idx val="1"/>
              <c:tx>
                <c:rich>
                  <a:bodyPr/>
                  <a:lstStyle/>
                  <a:p>
                    <a:fld id="{5553E1EB-8C28-46B5-B3C6-BB022C3BF9B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6C1-4822-9900-B374FC071405}"/>
                </c:ext>
              </c:extLst>
            </c:dLbl>
            <c:dLbl>
              <c:idx val="2"/>
              <c:tx>
                <c:rich>
                  <a:bodyPr/>
                  <a:lstStyle/>
                  <a:p>
                    <a:fld id="{5C00064D-BD95-4F3C-926E-F1D0339C5EC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6C1-4822-9900-B374FC071405}"/>
                </c:ext>
              </c:extLst>
            </c:dLbl>
            <c:dLbl>
              <c:idx val="3"/>
              <c:tx>
                <c:rich>
                  <a:bodyPr/>
                  <a:lstStyle/>
                  <a:p>
                    <a:fld id="{5381F257-358B-4EAB-A012-D1812150252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6C1-4822-9900-B374FC071405}"/>
                </c:ext>
              </c:extLst>
            </c:dLbl>
            <c:dLbl>
              <c:idx val="4"/>
              <c:tx>
                <c:rich>
                  <a:bodyPr/>
                  <a:lstStyle/>
                  <a:p>
                    <a:fld id="{D5B7EC1D-6D82-4160-B1F3-54DB31980D6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6C1-4822-9900-B374FC071405}"/>
                </c:ext>
              </c:extLst>
            </c:dLbl>
            <c:dLbl>
              <c:idx val="5"/>
              <c:tx>
                <c:rich>
                  <a:bodyPr/>
                  <a:lstStyle/>
                  <a:p>
                    <a:fld id="{6B706F66-84E9-4268-A726-F88FE21EC2B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26C1-4822-9900-B374FC071405}"/>
                </c:ext>
              </c:extLst>
            </c:dLbl>
            <c:dLbl>
              <c:idx val="6"/>
              <c:tx>
                <c:rich>
                  <a:bodyPr/>
                  <a:lstStyle/>
                  <a:p>
                    <a:fld id="{95AE4D4A-4549-4546-B55D-FD1419DBD7D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26C1-4822-9900-B374FC071405}"/>
                </c:ext>
              </c:extLst>
            </c:dLbl>
            <c:dLbl>
              <c:idx val="7"/>
              <c:tx>
                <c:rich>
                  <a:bodyPr/>
                  <a:lstStyle/>
                  <a:p>
                    <a:fld id="{C81605F2-C41C-4AEB-BDD2-356DCDAFD2E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26C1-4822-9900-B374FC071405}"/>
                </c:ext>
              </c:extLst>
            </c:dLbl>
            <c:dLbl>
              <c:idx val="8"/>
              <c:tx>
                <c:rich>
                  <a:bodyPr/>
                  <a:lstStyle/>
                  <a:p>
                    <a:fld id="{DBC24AD7-4E02-4F22-A881-16E8898C9C8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26C1-4822-9900-B374FC071405}"/>
                </c:ext>
              </c:extLst>
            </c:dLbl>
            <c:dLbl>
              <c:idx val="9"/>
              <c:tx>
                <c:rich>
                  <a:bodyPr/>
                  <a:lstStyle/>
                  <a:p>
                    <a:fld id="{D2FD076E-5AF6-4D97-8789-CC3A2574D28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26C1-4822-9900-B374FC071405}"/>
                </c:ext>
              </c:extLst>
            </c:dLbl>
            <c:dLbl>
              <c:idx val="10"/>
              <c:tx>
                <c:rich>
                  <a:bodyPr/>
                  <a:lstStyle/>
                  <a:p>
                    <a:fld id="{9B0AE12B-2C6D-4CB4-8442-59151925F2F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26C1-4822-9900-B374FC071405}"/>
                </c:ext>
              </c:extLst>
            </c:dLbl>
            <c:dLbl>
              <c:idx val="11"/>
              <c:tx>
                <c:rich>
                  <a:bodyPr/>
                  <a:lstStyle/>
                  <a:p>
                    <a:fld id="{EEBA7B22-DC31-4712-8CDD-880612015DA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26C1-4822-9900-B374FC071405}"/>
                </c:ext>
              </c:extLst>
            </c:dLbl>
            <c:dLbl>
              <c:idx val="12"/>
              <c:tx>
                <c:rich>
                  <a:bodyPr/>
                  <a:lstStyle/>
                  <a:p>
                    <a:fld id="{5054B8D0-697A-440C-AA6E-2D4F73CD65F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26C1-4822-9900-B374FC071405}"/>
                </c:ext>
              </c:extLst>
            </c:dLbl>
            <c:dLbl>
              <c:idx val="13"/>
              <c:tx>
                <c:rich>
                  <a:bodyPr/>
                  <a:lstStyle/>
                  <a:p>
                    <a:fld id="{C9ADB417-00DC-4368-BFBB-A619AA0E0D0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26C1-4822-9900-B374FC071405}"/>
                </c:ext>
              </c:extLst>
            </c:dLbl>
            <c:dLbl>
              <c:idx val="14"/>
              <c:tx>
                <c:rich>
                  <a:bodyPr/>
                  <a:lstStyle/>
                  <a:p>
                    <a:fld id="{AD05EC2E-F3BA-44D2-884B-0027BBB74A5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26C1-4822-9900-B374FC071405}"/>
                </c:ext>
              </c:extLst>
            </c:dLbl>
            <c:dLbl>
              <c:idx val="15"/>
              <c:tx>
                <c:rich>
                  <a:bodyPr/>
                  <a:lstStyle/>
                  <a:p>
                    <a:fld id="{A8C067D8-81CA-4D12-A81C-B167097D857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26C1-4822-9900-B374FC071405}"/>
                </c:ext>
              </c:extLst>
            </c:dLbl>
            <c:dLbl>
              <c:idx val="16"/>
              <c:tx>
                <c:rich>
                  <a:bodyPr/>
                  <a:lstStyle/>
                  <a:p>
                    <a:fld id="{6A99FA2E-3270-4C29-9B8A-A2D23633FF4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26C1-4822-9900-B374FC071405}"/>
                </c:ext>
              </c:extLst>
            </c:dLbl>
            <c:dLbl>
              <c:idx val="17"/>
              <c:tx>
                <c:rich>
                  <a:bodyPr/>
                  <a:lstStyle/>
                  <a:p>
                    <a:fld id="{9238FD76-8498-480C-95B8-393B4A7ABD5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26C1-4822-9900-B374FC071405}"/>
                </c:ext>
              </c:extLst>
            </c:dLbl>
            <c:dLbl>
              <c:idx val="18"/>
              <c:tx>
                <c:rich>
                  <a:bodyPr/>
                  <a:lstStyle/>
                  <a:p>
                    <a:fld id="{561637F3-8FDA-4B37-916D-D88C32937C1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26C1-4822-9900-B374FC071405}"/>
                </c:ext>
              </c:extLst>
            </c:dLbl>
            <c:dLbl>
              <c:idx val="19"/>
              <c:tx>
                <c:rich>
                  <a:bodyPr/>
                  <a:lstStyle/>
                  <a:p>
                    <a:fld id="{4DE2DD4B-07FD-4EAF-A3E7-126956CCDBC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26C1-4822-9900-B374FC071405}"/>
                </c:ext>
              </c:extLst>
            </c:dLbl>
            <c:dLbl>
              <c:idx val="20"/>
              <c:tx>
                <c:rich>
                  <a:bodyPr/>
                  <a:lstStyle/>
                  <a:p>
                    <a:fld id="{438B59CF-D374-4F51-ABD4-6561DFC0395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26C1-4822-9900-B374FC071405}"/>
                </c:ext>
              </c:extLst>
            </c:dLbl>
            <c:dLbl>
              <c:idx val="21"/>
              <c:tx>
                <c:rich>
                  <a:bodyPr/>
                  <a:lstStyle/>
                  <a:p>
                    <a:fld id="{80E0FC55-F860-474E-B93D-324A72E0061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26C1-4822-9900-B374FC071405}"/>
                </c:ext>
              </c:extLst>
            </c:dLbl>
            <c:dLbl>
              <c:idx val="22"/>
              <c:tx>
                <c:rich>
                  <a:bodyPr/>
                  <a:lstStyle/>
                  <a:p>
                    <a:fld id="{7653569E-5B21-4F27-9E6B-1C1E517F87E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26C1-4822-9900-B374FC071405}"/>
                </c:ext>
              </c:extLst>
            </c:dLbl>
            <c:dLbl>
              <c:idx val="23"/>
              <c:tx>
                <c:rich>
                  <a:bodyPr/>
                  <a:lstStyle/>
                  <a:p>
                    <a:fld id="{28EBCB95-D469-4B67-ACC3-E6D1581CA71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26C1-4822-9900-B374FC071405}"/>
                </c:ext>
              </c:extLst>
            </c:dLbl>
            <c:dLbl>
              <c:idx val="24"/>
              <c:tx>
                <c:rich>
                  <a:bodyPr/>
                  <a:lstStyle/>
                  <a:p>
                    <a:fld id="{49F5D3C3-3300-4479-853E-8CC39320F0A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26C1-4822-9900-B374FC071405}"/>
                </c:ext>
              </c:extLst>
            </c:dLbl>
            <c:dLbl>
              <c:idx val="25"/>
              <c:tx>
                <c:rich>
                  <a:bodyPr/>
                  <a:lstStyle/>
                  <a:p>
                    <a:fld id="{825ADC61-B004-4609-84F4-FDD545A89D2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26C1-4822-9900-B374FC071405}"/>
                </c:ext>
              </c:extLst>
            </c:dLbl>
            <c:dLbl>
              <c:idx val="26"/>
              <c:tx>
                <c:rich>
                  <a:bodyPr/>
                  <a:lstStyle/>
                  <a:p>
                    <a:fld id="{49F63DF4-B06F-4556-9799-167E43D47A7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26C1-4822-9900-B374FC071405}"/>
                </c:ext>
              </c:extLst>
            </c:dLbl>
            <c:dLbl>
              <c:idx val="27"/>
              <c:tx>
                <c:rich>
                  <a:bodyPr/>
                  <a:lstStyle/>
                  <a:p>
                    <a:fld id="{100EC270-5E8C-41BD-A81D-888ED08748C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26C1-4822-9900-B374FC071405}"/>
                </c:ext>
              </c:extLst>
            </c:dLbl>
            <c:dLbl>
              <c:idx val="28"/>
              <c:tx>
                <c:rich>
                  <a:bodyPr/>
                  <a:lstStyle/>
                  <a:p>
                    <a:fld id="{C2FE5907-3668-46EC-87FC-CFBB0B37F57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26C1-4822-9900-B374FC071405}"/>
                </c:ext>
              </c:extLst>
            </c:dLbl>
            <c:dLbl>
              <c:idx val="29"/>
              <c:tx>
                <c:rich>
                  <a:bodyPr/>
                  <a:lstStyle/>
                  <a:p>
                    <a:fld id="{719D920B-ED46-41D7-8836-B6558A0BA0D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26C1-4822-9900-B374FC071405}"/>
                </c:ext>
              </c:extLst>
            </c:dLbl>
            <c:dLbl>
              <c:idx val="30"/>
              <c:tx>
                <c:rich>
                  <a:bodyPr/>
                  <a:lstStyle/>
                  <a:p>
                    <a:fld id="{825A09C5-ECE1-410B-B652-7906ADC8F20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26C1-4822-9900-B374FC071405}"/>
                </c:ext>
              </c:extLst>
            </c:dLbl>
            <c:dLbl>
              <c:idx val="31"/>
              <c:tx>
                <c:rich>
                  <a:bodyPr/>
                  <a:lstStyle/>
                  <a:p>
                    <a:fld id="{287E93EC-BAD0-4814-A287-34CF4BDC810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26C1-4822-9900-B374FC071405}"/>
                </c:ext>
              </c:extLst>
            </c:dLbl>
            <c:dLbl>
              <c:idx val="32"/>
              <c:tx>
                <c:rich>
                  <a:bodyPr/>
                  <a:lstStyle/>
                  <a:p>
                    <a:fld id="{974BCA24-DFEA-42C0-8210-4E19DE58B49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26C1-4822-9900-B374FC071405}"/>
                </c:ext>
              </c:extLst>
            </c:dLbl>
            <c:dLbl>
              <c:idx val="33"/>
              <c:tx>
                <c:rich>
                  <a:bodyPr/>
                  <a:lstStyle/>
                  <a:p>
                    <a:fld id="{FBA849F0-2582-4EBB-8F62-BE5A97E3F0C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26C1-4822-9900-B374FC071405}"/>
                </c:ext>
              </c:extLst>
            </c:dLbl>
            <c:dLbl>
              <c:idx val="34"/>
              <c:tx>
                <c:rich>
                  <a:bodyPr/>
                  <a:lstStyle/>
                  <a:p>
                    <a:fld id="{4CBDB08A-6685-4CA4-A1C9-671237CE5D7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26C1-4822-9900-B374FC071405}"/>
                </c:ext>
              </c:extLst>
            </c:dLbl>
            <c:dLbl>
              <c:idx val="35"/>
              <c:tx>
                <c:rich>
                  <a:bodyPr/>
                  <a:lstStyle/>
                  <a:p>
                    <a:fld id="{DA99B7C5-C8F1-4F3C-9EDE-3B07C55DF08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26C1-4822-9900-B374FC071405}"/>
                </c:ext>
              </c:extLst>
            </c:dLbl>
            <c:dLbl>
              <c:idx val="36"/>
              <c:tx>
                <c:rich>
                  <a:bodyPr/>
                  <a:lstStyle/>
                  <a:p>
                    <a:fld id="{BC24A4BB-942E-4565-9E6F-48C35B071C2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26C1-4822-9900-B374FC071405}"/>
                </c:ext>
              </c:extLst>
            </c:dLbl>
            <c:dLbl>
              <c:idx val="37"/>
              <c:tx>
                <c:rich>
                  <a:bodyPr/>
                  <a:lstStyle/>
                  <a:p>
                    <a:fld id="{B1A28488-57AD-4B9A-AD33-191FC735A45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26C1-4822-9900-B374FC071405}"/>
                </c:ext>
              </c:extLst>
            </c:dLbl>
            <c:dLbl>
              <c:idx val="38"/>
              <c:tx>
                <c:rich>
                  <a:bodyPr/>
                  <a:lstStyle/>
                  <a:p>
                    <a:fld id="{75C6D15E-790F-4A3B-83DD-6CCB71BAB04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26C1-4822-9900-B374FC071405}"/>
                </c:ext>
              </c:extLst>
            </c:dLbl>
            <c:dLbl>
              <c:idx val="39"/>
              <c:tx>
                <c:rich>
                  <a:bodyPr/>
                  <a:lstStyle/>
                  <a:p>
                    <a:fld id="{5ACD7DB3-6636-4886-8DE2-76A0794C40A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26C1-4822-9900-B374FC071405}"/>
                </c:ext>
              </c:extLst>
            </c:dLbl>
            <c:dLbl>
              <c:idx val="40"/>
              <c:tx>
                <c:rich>
                  <a:bodyPr/>
                  <a:lstStyle/>
                  <a:p>
                    <a:fld id="{B8033C29-56E4-4B4E-AD3F-B0470ABAC5A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26C1-4822-9900-B374FC071405}"/>
                </c:ext>
              </c:extLst>
            </c:dLbl>
            <c:dLbl>
              <c:idx val="41"/>
              <c:tx>
                <c:rich>
                  <a:bodyPr/>
                  <a:lstStyle/>
                  <a:p>
                    <a:fld id="{2DF761A5-E5ED-4585-A722-A739B5D6FFB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26C1-4822-9900-B374FC071405}"/>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85000"/>
                        <a:lumOff val="15000"/>
                      </a:schemeClr>
                    </a:solidFill>
                    <a:latin typeface="Roboto Medium" panose="02000000000000000000" pitchFamily="2" charset="0"/>
                    <a:ea typeface="Roboto Medium" panose="02000000000000000000" pitchFamily="2" charset="0"/>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Calendar!$I$4:$I$45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Calendar!$J$4:$J$45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Calendar!$K$4:$K$45</c15:f>
                <c15:dlblRangeCache>
                  <c:ptCount val="42"/>
                  <c:pt idx="0">
                    <c:v>28</c:v>
                  </c:pt>
                  <c:pt idx="1">
                    <c:v>29</c:v>
                  </c:pt>
                  <c:pt idx="2">
                    <c:v>30</c:v>
                  </c:pt>
                  <c:pt idx="3">
                    <c:v>31</c:v>
                  </c:pt>
                  <c:pt idx="4">
                    <c:v>1</c:v>
                  </c:pt>
                  <c:pt idx="5">
                    <c:v>2</c:v>
                  </c:pt>
                  <c:pt idx="6">
                    <c:v>3</c:v>
                  </c:pt>
                  <c:pt idx="7">
                    <c:v>4</c:v>
                  </c:pt>
                  <c:pt idx="8">
                    <c:v>5</c:v>
                  </c:pt>
                  <c:pt idx="9">
                    <c:v>6</c:v>
                  </c:pt>
                  <c:pt idx="10">
                    <c:v>7</c:v>
                  </c:pt>
                  <c:pt idx="11">
                    <c:v>8</c:v>
                  </c:pt>
                  <c:pt idx="12">
                    <c:v>9</c:v>
                  </c:pt>
                  <c:pt idx="13">
                    <c:v>10</c:v>
                  </c:pt>
                  <c:pt idx="14">
                    <c:v>11</c:v>
                  </c:pt>
                  <c:pt idx="15">
                    <c:v>12</c:v>
                  </c:pt>
                  <c:pt idx="16">
                    <c:v>13</c:v>
                  </c:pt>
                  <c:pt idx="17">
                    <c:v>14</c:v>
                  </c:pt>
                  <c:pt idx="18">
                    <c:v>15</c:v>
                  </c:pt>
                  <c:pt idx="19">
                    <c:v>16</c:v>
                  </c:pt>
                  <c:pt idx="20">
                    <c:v>17</c:v>
                  </c:pt>
                  <c:pt idx="21">
                    <c:v>18</c:v>
                  </c:pt>
                  <c:pt idx="22">
                    <c:v>19</c:v>
                  </c:pt>
                  <c:pt idx="23">
                    <c:v>20</c:v>
                  </c:pt>
                  <c:pt idx="24">
                    <c:v>21</c:v>
                  </c:pt>
                  <c:pt idx="25">
                    <c:v>22</c:v>
                  </c:pt>
                  <c:pt idx="26">
                    <c:v>23</c:v>
                  </c:pt>
                  <c:pt idx="27">
                    <c:v>24</c:v>
                  </c:pt>
                  <c:pt idx="28">
                    <c:v>25</c:v>
                  </c:pt>
                  <c:pt idx="29">
                    <c:v>26</c:v>
                  </c:pt>
                  <c:pt idx="30">
                    <c:v>27</c:v>
                  </c:pt>
                  <c:pt idx="31">
                    <c:v>28</c:v>
                  </c:pt>
                  <c:pt idx="32">
                    <c:v>29</c:v>
                  </c:pt>
                  <c:pt idx="33">
                    <c:v>30</c:v>
                  </c:pt>
                  <c:pt idx="34">
                    <c:v>1</c:v>
                  </c:pt>
                  <c:pt idx="35">
                    <c:v>2</c:v>
                  </c:pt>
                  <c:pt idx="36">
                    <c:v>3</c:v>
                  </c:pt>
                  <c:pt idx="37">
                    <c:v>4</c:v>
                  </c:pt>
                  <c:pt idx="38">
                    <c:v>5</c:v>
                  </c:pt>
                  <c:pt idx="39">
                    <c:v>6</c:v>
                  </c:pt>
                  <c:pt idx="40">
                    <c:v>7</c:v>
                  </c:pt>
                  <c:pt idx="41">
                    <c:v>8</c:v>
                  </c:pt>
                </c15:dlblRangeCache>
              </c15:datalabelsRange>
            </c:ext>
            <c:ext xmlns:c16="http://schemas.microsoft.com/office/drawing/2014/chart" uri="{C3380CC4-5D6E-409C-BE32-E72D297353CC}">
              <c16:uniqueId val="{0000002B-26C1-4822-9900-B374FC071405}"/>
            </c:ext>
          </c:extLst>
        </c:ser>
        <c:ser>
          <c:idx val="1"/>
          <c:order val="1"/>
          <c:tx>
            <c:strRef>
              <c:f>Calendar!$P$2</c:f>
              <c:strCache>
                <c:ptCount val="1"/>
                <c:pt idx="0">
                  <c:v>Color</c:v>
                </c:pt>
              </c:strCache>
            </c:strRef>
          </c:tx>
          <c:spPr>
            <a:ln w="25400" cap="rnd">
              <a:noFill/>
              <a:round/>
            </a:ln>
            <a:effectLst/>
          </c:spPr>
          <c:marker>
            <c:symbol val="circle"/>
            <c:size val="19"/>
            <c:spPr>
              <a:solidFill>
                <a:srgbClr val="00B0F0"/>
              </a:solidFill>
              <a:ln w="9525">
                <a:noFill/>
              </a:ln>
              <a:effectLst/>
            </c:spPr>
          </c:marker>
          <c:xVal>
            <c:numRef>
              <c:f>Calendar!$P$4:$P$45</c:f>
              <c:numCache>
                <c:formatCode>General</c:formatCode>
                <c:ptCount val="42"/>
                <c:pt idx="0">
                  <c:v>#N/A</c:v>
                </c:pt>
                <c:pt idx="1">
                  <c:v>#N/A</c:v>
                </c:pt>
                <c:pt idx="2">
                  <c:v>#N/A</c:v>
                </c:pt>
                <c:pt idx="3">
                  <c:v>#N/A</c:v>
                </c:pt>
                <c:pt idx="4">
                  <c:v>#N/A</c:v>
                </c:pt>
                <c:pt idx="5">
                  <c:v>6</c:v>
                </c:pt>
                <c:pt idx="6">
                  <c:v>#N/A</c:v>
                </c:pt>
                <c:pt idx="7">
                  <c:v>1</c:v>
                </c:pt>
                <c:pt idx="8">
                  <c:v>#N/A</c:v>
                </c:pt>
                <c:pt idx="9">
                  <c:v>3</c:v>
                </c:pt>
                <c:pt idx="10">
                  <c:v>#N/A</c:v>
                </c:pt>
                <c:pt idx="11">
                  <c:v>#N/A</c:v>
                </c:pt>
                <c:pt idx="12">
                  <c:v>6</c:v>
                </c:pt>
                <c:pt idx="13">
                  <c:v>7</c:v>
                </c:pt>
                <c:pt idx="14">
                  <c:v>1</c:v>
                </c:pt>
                <c:pt idx="15">
                  <c:v>2</c:v>
                </c:pt>
                <c:pt idx="16">
                  <c:v>#N/A</c:v>
                </c:pt>
                <c:pt idx="17">
                  <c:v>4</c:v>
                </c:pt>
                <c:pt idx="18">
                  <c:v>#N/A</c:v>
                </c:pt>
                <c:pt idx="19">
                  <c:v>6</c:v>
                </c:pt>
                <c:pt idx="20">
                  <c:v>7</c:v>
                </c:pt>
                <c:pt idx="21">
                  <c:v>1</c:v>
                </c:pt>
                <c:pt idx="22">
                  <c:v>2</c:v>
                </c:pt>
                <c:pt idx="23">
                  <c:v>3</c:v>
                </c:pt>
                <c:pt idx="24">
                  <c:v>#N/A</c:v>
                </c:pt>
                <c:pt idx="25">
                  <c:v>5</c:v>
                </c:pt>
                <c:pt idx="26">
                  <c:v>6</c:v>
                </c:pt>
                <c:pt idx="27">
                  <c:v>#N/A</c:v>
                </c:pt>
                <c:pt idx="28">
                  <c:v>#N/A</c:v>
                </c:pt>
                <c:pt idx="29">
                  <c:v>#N/A</c:v>
                </c:pt>
                <c:pt idx="30">
                  <c:v>3</c:v>
                </c:pt>
                <c:pt idx="31">
                  <c:v>4</c:v>
                </c:pt>
                <c:pt idx="32">
                  <c:v>5</c:v>
                </c:pt>
                <c:pt idx="33">
                  <c:v>#N/A</c:v>
                </c:pt>
                <c:pt idx="34">
                  <c:v>#N/A</c:v>
                </c:pt>
                <c:pt idx="35">
                  <c:v>#N/A</c:v>
                </c:pt>
                <c:pt idx="36">
                  <c:v>#N/A</c:v>
                </c:pt>
                <c:pt idx="37">
                  <c:v>#N/A</c:v>
                </c:pt>
                <c:pt idx="38">
                  <c:v>#N/A</c:v>
                </c:pt>
                <c:pt idx="39">
                  <c:v>#N/A</c:v>
                </c:pt>
                <c:pt idx="40">
                  <c:v>#N/A</c:v>
                </c:pt>
                <c:pt idx="41">
                  <c:v>#N/A</c:v>
                </c:pt>
              </c:numCache>
            </c:numRef>
          </c:xVal>
          <c:yVal>
            <c:numRef>
              <c:f>Calendar!$Q$4:$Q$45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C-26C1-4822-9900-B374FC071405}"/>
            </c:ext>
          </c:extLst>
        </c:ser>
        <c:dLbls>
          <c:showLegendKey val="0"/>
          <c:showVal val="0"/>
          <c:showCatName val="0"/>
          <c:showSerName val="0"/>
          <c:showPercent val="0"/>
          <c:showBubbleSize val="0"/>
        </c:dLbls>
        <c:axId val="2094569183"/>
        <c:axId val="2094562463"/>
      </c:scatterChart>
      <c:catAx>
        <c:axId val="2094569183"/>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50000"/>
                    <a:lumOff val="50000"/>
                  </a:schemeClr>
                </a:solidFill>
                <a:latin typeface="Roboto" panose="02000000000000000000" pitchFamily="2" charset="0"/>
                <a:ea typeface="Roboto" panose="02000000000000000000" pitchFamily="2" charset="0"/>
                <a:cs typeface="+mn-cs"/>
              </a:defRPr>
            </a:pPr>
            <a:endParaRPr lang="en-US"/>
          </a:p>
        </c:txPr>
        <c:crossAx val="2094562463"/>
        <c:crosses val="autoZero"/>
        <c:auto val="1"/>
        <c:lblAlgn val="ctr"/>
        <c:lblOffset val="100"/>
        <c:tickMarkSkip val="1"/>
        <c:noMultiLvlLbl val="0"/>
      </c:catAx>
      <c:valAx>
        <c:axId val="2094562463"/>
        <c:scaling>
          <c:orientation val="minMax"/>
          <c:max val="6.25"/>
          <c:min val="0"/>
        </c:scaling>
        <c:delete val="1"/>
        <c:axPos val="l"/>
        <c:numFmt formatCode="General" sourceLinked="1"/>
        <c:majorTickMark val="out"/>
        <c:minorTickMark val="none"/>
        <c:tickLblPos val="nextTo"/>
        <c:crossAx val="209456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'Original Calendar'!$T$4</c:f>
          <c:strCache>
            <c:ptCount val="1"/>
            <c:pt idx="0">
              <c:v>August 2023</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7870827199954368E-2"/>
          <c:y val="0.24282691407760076"/>
          <c:w val="0.91624047713588097"/>
          <c:h val="0.73787666076624148"/>
        </c:manualLayout>
      </c:layout>
      <c:barChart>
        <c:barDir val="col"/>
        <c:grouping val="clustered"/>
        <c:varyColors val="0"/>
        <c:ser>
          <c:idx val="2"/>
          <c:order val="2"/>
          <c:tx>
            <c:strRef>
              <c:f>'Original Calendar'!$P$3</c:f>
              <c:strCache>
                <c:ptCount val="1"/>
                <c:pt idx="0">
                  <c:v>Day Label</c:v>
                </c:pt>
              </c:strCache>
            </c:strRef>
          </c:tx>
          <c:spPr>
            <a:solidFill>
              <a:schemeClr val="accent3"/>
            </a:solidFill>
            <a:ln>
              <a:noFill/>
            </a:ln>
            <a:effectLst/>
          </c:spPr>
          <c:invertIfNegative val="0"/>
          <c:cat>
            <c:strRef>
              <c:f>'Original Calendar'!$P$4:$P$10</c:f>
              <c:strCache>
                <c:ptCount val="7"/>
                <c:pt idx="0">
                  <c:v>S</c:v>
                </c:pt>
                <c:pt idx="1">
                  <c:v>M</c:v>
                </c:pt>
                <c:pt idx="2">
                  <c:v>T</c:v>
                </c:pt>
                <c:pt idx="3">
                  <c:v>W</c:v>
                </c:pt>
                <c:pt idx="4">
                  <c:v>T</c:v>
                </c:pt>
                <c:pt idx="5">
                  <c:v>F</c:v>
                </c:pt>
                <c:pt idx="6">
                  <c:v>S</c:v>
                </c:pt>
              </c:strCache>
            </c:strRef>
          </c:cat>
          <c:val>
            <c:numRef>
              <c:f>'Original Calendar'!$Q$4:$Q$10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8CFD-45BE-BB32-AFB773A962BE}"/>
            </c:ext>
          </c:extLst>
        </c:ser>
        <c:dLbls>
          <c:showLegendKey val="0"/>
          <c:showVal val="0"/>
          <c:showCatName val="0"/>
          <c:showSerName val="0"/>
          <c:showPercent val="0"/>
          <c:showBubbleSize val="0"/>
        </c:dLbls>
        <c:gapWidth val="150"/>
        <c:axId val="2094569183"/>
        <c:axId val="2094562463"/>
      </c:barChart>
      <c:scatterChart>
        <c:scatterStyle val="lineMarker"/>
        <c:varyColors val="0"/>
        <c:ser>
          <c:idx val="0"/>
          <c:order val="0"/>
          <c:tx>
            <c:strRef>
              <c:f>'Original Calendar'!$H$2</c:f>
              <c:strCache>
                <c:ptCount val="1"/>
                <c:pt idx="0">
                  <c:v>Current Month</c:v>
                </c:pt>
              </c:strCache>
            </c:strRef>
          </c:tx>
          <c:spPr>
            <a:ln w="25400" cap="rnd">
              <a:noFill/>
              <a:round/>
            </a:ln>
            <a:effectLst/>
          </c:spPr>
          <c:marker>
            <c:symbol val="circle"/>
            <c:size val="18"/>
            <c:spPr>
              <a:solidFill>
                <a:schemeClr val="bg1">
                  <a:lumMod val="85000"/>
                </a:schemeClr>
              </a:solidFill>
              <a:ln w="9525">
                <a:noFill/>
              </a:ln>
              <a:effectLst/>
            </c:spPr>
          </c:marker>
          <c:dLbls>
            <c:dLbl>
              <c:idx val="0"/>
              <c:tx>
                <c:rich>
                  <a:bodyPr/>
                  <a:lstStyle/>
                  <a:p>
                    <a:fld id="{C8491101-CE72-41E2-9B81-58215F85419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CFD-45BE-BB32-AFB773A962BE}"/>
                </c:ext>
              </c:extLst>
            </c:dLbl>
            <c:dLbl>
              <c:idx val="1"/>
              <c:tx>
                <c:rich>
                  <a:bodyPr/>
                  <a:lstStyle/>
                  <a:p>
                    <a:fld id="{411A699B-4BA9-491F-AE08-D63B9573E89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CFD-45BE-BB32-AFB773A962BE}"/>
                </c:ext>
              </c:extLst>
            </c:dLbl>
            <c:dLbl>
              <c:idx val="2"/>
              <c:tx>
                <c:rich>
                  <a:bodyPr/>
                  <a:lstStyle/>
                  <a:p>
                    <a:fld id="{1AB20363-4C42-4234-910C-33189247AD0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CFD-45BE-BB32-AFB773A962BE}"/>
                </c:ext>
              </c:extLst>
            </c:dLbl>
            <c:dLbl>
              <c:idx val="3"/>
              <c:tx>
                <c:rich>
                  <a:bodyPr/>
                  <a:lstStyle/>
                  <a:p>
                    <a:fld id="{55A733D3-7E21-4695-99F5-A661AA5DC74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CFD-45BE-BB32-AFB773A962BE}"/>
                </c:ext>
              </c:extLst>
            </c:dLbl>
            <c:dLbl>
              <c:idx val="4"/>
              <c:tx>
                <c:rich>
                  <a:bodyPr/>
                  <a:lstStyle/>
                  <a:p>
                    <a:fld id="{0A8B8973-3781-4F99-8B09-9200D9A0CD5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CFD-45BE-BB32-AFB773A962BE}"/>
                </c:ext>
              </c:extLst>
            </c:dLbl>
            <c:dLbl>
              <c:idx val="5"/>
              <c:tx>
                <c:rich>
                  <a:bodyPr/>
                  <a:lstStyle/>
                  <a:p>
                    <a:fld id="{DFFC50D4-66BA-4742-AD35-F7C369D87CA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CFD-45BE-BB32-AFB773A962BE}"/>
                </c:ext>
              </c:extLst>
            </c:dLbl>
            <c:dLbl>
              <c:idx val="6"/>
              <c:tx>
                <c:rich>
                  <a:bodyPr/>
                  <a:lstStyle/>
                  <a:p>
                    <a:fld id="{12184350-171A-404A-B918-1BEFA90AD84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CFD-45BE-BB32-AFB773A962BE}"/>
                </c:ext>
              </c:extLst>
            </c:dLbl>
            <c:dLbl>
              <c:idx val="7"/>
              <c:tx>
                <c:rich>
                  <a:bodyPr/>
                  <a:lstStyle/>
                  <a:p>
                    <a:fld id="{744494E1-4B54-4F62-A53B-57581802DB5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CFD-45BE-BB32-AFB773A962BE}"/>
                </c:ext>
              </c:extLst>
            </c:dLbl>
            <c:dLbl>
              <c:idx val="8"/>
              <c:tx>
                <c:rich>
                  <a:bodyPr/>
                  <a:lstStyle/>
                  <a:p>
                    <a:fld id="{8670AF80-89AB-4C6E-865F-88D9555C331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CFD-45BE-BB32-AFB773A962BE}"/>
                </c:ext>
              </c:extLst>
            </c:dLbl>
            <c:dLbl>
              <c:idx val="9"/>
              <c:tx>
                <c:rich>
                  <a:bodyPr/>
                  <a:lstStyle/>
                  <a:p>
                    <a:fld id="{BCA740BD-04CB-4C0E-AC8F-4D425CB99FA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CFD-45BE-BB32-AFB773A962BE}"/>
                </c:ext>
              </c:extLst>
            </c:dLbl>
            <c:dLbl>
              <c:idx val="10"/>
              <c:tx>
                <c:rich>
                  <a:bodyPr/>
                  <a:lstStyle/>
                  <a:p>
                    <a:fld id="{66432800-B084-4071-A399-DD0694DC5A0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CFD-45BE-BB32-AFB773A962BE}"/>
                </c:ext>
              </c:extLst>
            </c:dLbl>
            <c:dLbl>
              <c:idx val="11"/>
              <c:tx>
                <c:rich>
                  <a:bodyPr/>
                  <a:lstStyle/>
                  <a:p>
                    <a:fld id="{28F488B7-C4AD-4C27-A6CA-AD5B0C8757B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CFD-45BE-BB32-AFB773A962BE}"/>
                </c:ext>
              </c:extLst>
            </c:dLbl>
            <c:dLbl>
              <c:idx val="12"/>
              <c:tx>
                <c:rich>
                  <a:bodyPr/>
                  <a:lstStyle/>
                  <a:p>
                    <a:fld id="{656D6CBD-C6C1-408C-A735-EF6F48FC44A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8CFD-45BE-BB32-AFB773A962BE}"/>
                </c:ext>
              </c:extLst>
            </c:dLbl>
            <c:dLbl>
              <c:idx val="13"/>
              <c:tx>
                <c:rich>
                  <a:bodyPr/>
                  <a:lstStyle/>
                  <a:p>
                    <a:fld id="{0B7C61E8-2A6F-4C2D-83F1-B4DA959C9F8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8CFD-45BE-BB32-AFB773A962BE}"/>
                </c:ext>
              </c:extLst>
            </c:dLbl>
            <c:dLbl>
              <c:idx val="14"/>
              <c:tx>
                <c:rich>
                  <a:bodyPr/>
                  <a:lstStyle/>
                  <a:p>
                    <a:fld id="{8A1C2035-7EAD-46C5-854D-E7DDC1D743B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8CFD-45BE-BB32-AFB773A962BE}"/>
                </c:ext>
              </c:extLst>
            </c:dLbl>
            <c:dLbl>
              <c:idx val="15"/>
              <c:tx>
                <c:rich>
                  <a:bodyPr/>
                  <a:lstStyle/>
                  <a:p>
                    <a:fld id="{4C75A712-67D8-467B-A174-710C3B1BA6A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8CFD-45BE-BB32-AFB773A962BE}"/>
                </c:ext>
              </c:extLst>
            </c:dLbl>
            <c:dLbl>
              <c:idx val="16"/>
              <c:tx>
                <c:rich>
                  <a:bodyPr/>
                  <a:lstStyle/>
                  <a:p>
                    <a:fld id="{7CC67354-4C3D-4BA8-B0DB-F853FB65982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8CFD-45BE-BB32-AFB773A962BE}"/>
                </c:ext>
              </c:extLst>
            </c:dLbl>
            <c:dLbl>
              <c:idx val="17"/>
              <c:tx>
                <c:rich>
                  <a:bodyPr/>
                  <a:lstStyle/>
                  <a:p>
                    <a:fld id="{5D0FF1EC-07F6-4252-9E34-C13C4D20278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8CFD-45BE-BB32-AFB773A962BE}"/>
                </c:ext>
              </c:extLst>
            </c:dLbl>
            <c:dLbl>
              <c:idx val="18"/>
              <c:tx>
                <c:rich>
                  <a:bodyPr/>
                  <a:lstStyle/>
                  <a:p>
                    <a:fld id="{DD223377-B443-4FA8-9B53-2508EC4C529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8CFD-45BE-BB32-AFB773A962BE}"/>
                </c:ext>
              </c:extLst>
            </c:dLbl>
            <c:dLbl>
              <c:idx val="19"/>
              <c:tx>
                <c:rich>
                  <a:bodyPr/>
                  <a:lstStyle/>
                  <a:p>
                    <a:fld id="{E3F4D63B-F72B-4866-841F-D0A9B809130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8CFD-45BE-BB32-AFB773A962BE}"/>
                </c:ext>
              </c:extLst>
            </c:dLbl>
            <c:dLbl>
              <c:idx val="20"/>
              <c:tx>
                <c:rich>
                  <a:bodyPr/>
                  <a:lstStyle/>
                  <a:p>
                    <a:fld id="{3583DCB1-3457-457E-B237-C9915F35B9A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8CFD-45BE-BB32-AFB773A962BE}"/>
                </c:ext>
              </c:extLst>
            </c:dLbl>
            <c:dLbl>
              <c:idx val="21"/>
              <c:tx>
                <c:rich>
                  <a:bodyPr/>
                  <a:lstStyle/>
                  <a:p>
                    <a:fld id="{FE7D46E2-E55C-4824-94C9-5182C5DA08A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8CFD-45BE-BB32-AFB773A962BE}"/>
                </c:ext>
              </c:extLst>
            </c:dLbl>
            <c:dLbl>
              <c:idx val="22"/>
              <c:tx>
                <c:rich>
                  <a:bodyPr/>
                  <a:lstStyle/>
                  <a:p>
                    <a:fld id="{12A30E27-7FC6-4832-AD2B-2DBC8F1EEBB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8CFD-45BE-BB32-AFB773A962BE}"/>
                </c:ext>
              </c:extLst>
            </c:dLbl>
            <c:dLbl>
              <c:idx val="23"/>
              <c:tx>
                <c:rich>
                  <a:bodyPr/>
                  <a:lstStyle/>
                  <a:p>
                    <a:fld id="{62339D59-27A0-4ECF-B2C6-C7897BB3B51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8CFD-45BE-BB32-AFB773A962BE}"/>
                </c:ext>
              </c:extLst>
            </c:dLbl>
            <c:dLbl>
              <c:idx val="24"/>
              <c:tx>
                <c:rich>
                  <a:bodyPr/>
                  <a:lstStyle/>
                  <a:p>
                    <a:fld id="{21E85C1F-2652-467F-A3D2-D1080B7A04A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8CFD-45BE-BB32-AFB773A962BE}"/>
                </c:ext>
              </c:extLst>
            </c:dLbl>
            <c:dLbl>
              <c:idx val="25"/>
              <c:tx>
                <c:rich>
                  <a:bodyPr/>
                  <a:lstStyle/>
                  <a:p>
                    <a:fld id="{F1976C2A-CF71-48C2-A62E-157A890137E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8CFD-45BE-BB32-AFB773A962BE}"/>
                </c:ext>
              </c:extLst>
            </c:dLbl>
            <c:dLbl>
              <c:idx val="26"/>
              <c:tx>
                <c:rich>
                  <a:bodyPr/>
                  <a:lstStyle/>
                  <a:p>
                    <a:fld id="{35A1CAAD-667C-479F-A82C-7AF98764E05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8CFD-45BE-BB32-AFB773A962BE}"/>
                </c:ext>
              </c:extLst>
            </c:dLbl>
            <c:dLbl>
              <c:idx val="27"/>
              <c:tx>
                <c:rich>
                  <a:bodyPr/>
                  <a:lstStyle/>
                  <a:p>
                    <a:fld id="{418AB5C3-728C-4D38-9404-861F83E9F0A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8CFD-45BE-BB32-AFB773A962BE}"/>
                </c:ext>
              </c:extLst>
            </c:dLbl>
            <c:dLbl>
              <c:idx val="28"/>
              <c:tx>
                <c:rich>
                  <a:bodyPr/>
                  <a:lstStyle/>
                  <a:p>
                    <a:fld id="{1896D215-DA18-4802-B5BF-943B6E46D39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8CFD-45BE-BB32-AFB773A962BE}"/>
                </c:ext>
              </c:extLst>
            </c:dLbl>
            <c:dLbl>
              <c:idx val="29"/>
              <c:tx>
                <c:rich>
                  <a:bodyPr/>
                  <a:lstStyle/>
                  <a:p>
                    <a:fld id="{9CB46A78-7409-4DA9-A18C-735B92E4E07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8CFD-45BE-BB32-AFB773A962BE}"/>
                </c:ext>
              </c:extLst>
            </c:dLbl>
            <c:dLbl>
              <c:idx val="30"/>
              <c:tx>
                <c:rich>
                  <a:bodyPr/>
                  <a:lstStyle/>
                  <a:p>
                    <a:fld id="{C09BE9AF-232B-459F-AAE1-A04AD93ED0D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8CFD-45BE-BB32-AFB773A962BE}"/>
                </c:ext>
              </c:extLst>
            </c:dLbl>
            <c:dLbl>
              <c:idx val="31"/>
              <c:tx>
                <c:rich>
                  <a:bodyPr/>
                  <a:lstStyle/>
                  <a:p>
                    <a:fld id="{C8769385-E63F-41F9-8413-5DDAE8B4264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8CFD-45BE-BB32-AFB773A962BE}"/>
                </c:ext>
              </c:extLst>
            </c:dLbl>
            <c:dLbl>
              <c:idx val="32"/>
              <c:tx>
                <c:rich>
                  <a:bodyPr/>
                  <a:lstStyle/>
                  <a:p>
                    <a:fld id="{B14F8A7F-DCF1-4921-A4FE-7B5FA5F85E0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8CFD-45BE-BB32-AFB773A962BE}"/>
                </c:ext>
              </c:extLst>
            </c:dLbl>
            <c:dLbl>
              <c:idx val="33"/>
              <c:tx>
                <c:rich>
                  <a:bodyPr/>
                  <a:lstStyle/>
                  <a:p>
                    <a:fld id="{F644D58D-08F0-4457-A22B-510EA83DA98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8CFD-45BE-BB32-AFB773A962BE}"/>
                </c:ext>
              </c:extLst>
            </c:dLbl>
            <c:dLbl>
              <c:idx val="34"/>
              <c:tx>
                <c:rich>
                  <a:bodyPr/>
                  <a:lstStyle/>
                  <a:p>
                    <a:fld id="{6142EBA0-FCD4-4A28-AE5A-4ED9C2D243B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8CFD-45BE-BB32-AFB773A962BE}"/>
                </c:ext>
              </c:extLst>
            </c:dLbl>
            <c:dLbl>
              <c:idx val="35"/>
              <c:tx>
                <c:rich>
                  <a:bodyPr/>
                  <a:lstStyle/>
                  <a:p>
                    <a:fld id="{F013138F-6658-4C08-855B-B5C3961E2D9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8CFD-45BE-BB32-AFB773A962BE}"/>
                </c:ext>
              </c:extLst>
            </c:dLbl>
            <c:dLbl>
              <c:idx val="36"/>
              <c:tx>
                <c:rich>
                  <a:bodyPr/>
                  <a:lstStyle/>
                  <a:p>
                    <a:fld id="{E72AF9A2-926A-4CBF-B9A7-57910B1B0BE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8CFD-45BE-BB32-AFB773A962BE}"/>
                </c:ext>
              </c:extLst>
            </c:dLbl>
            <c:dLbl>
              <c:idx val="37"/>
              <c:tx>
                <c:rich>
                  <a:bodyPr/>
                  <a:lstStyle/>
                  <a:p>
                    <a:fld id="{7510649E-BAF6-4D37-A6A9-B422F30C17C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8CFD-45BE-BB32-AFB773A962BE}"/>
                </c:ext>
              </c:extLst>
            </c:dLbl>
            <c:dLbl>
              <c:idx val="38"/>
              <c:tx>
                <c:rich>
                  <a:bodyPr/>
                  <a:lstStyle/>
                  <a:p>
                    <a:fld id="{843CD117-5471-4249-BBB5-6A22854C2F7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8CFD-45BE-BB32-AFB773A962BE}"/>
                </c:ext>
              </c:extLst>
            </c:dLbl>
            <c:dLbl>
              <c:idx val="39"/>
              <c:tx>
                <c:rich>
                  <a:bodyPr/>
                  <a:lstStyle/>
                  <a:p>
                    <a:fld id="{A390F9CD-CC2C-4D59-8169-3F387B494DE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8CFD-45BE-BB32-AFB773A962BE}"/>
                </c:ext>
              </c:extLst>
            </c:dLbl>
            <c:dLbl>
              <c:idx val="40"/>
              <c:tx>
                <c:rich>
                  <a:bodyPr/>
                  <a:lstStyle/>
                  <a:p>
                    <a:fld id="{5907B5E2-F049-4EC1-9E8F-FCEAA85708B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8CFD-45BE-BB32-AFB773A962BE}"/>
                </c:ext>
              </c:extLst>
            </c:dLbl>
            <c:dLbl>
              <c:idx val="41"/>
              <c:tx>
                <c:rich>
                  <a:bodyPr/>
                  <a:lstStyle/>
                  <a:p>
                    <a:fld id="{896E8B05-E351-443A-B520-9A8B8C268C9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8CFD-45BE-BB32-AFB773A962BE}"/>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'Original Calendar'!$I$4:$I$45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'Original Calendar'!$J$4:$J$45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'Original Calendar'!$K$4:$K$45</c15:f>
                <c15:dlblRangeCache>
                  <c:ptCount val="42"/>
                  <c:pt idx="0">
                    <c:v>30</c:v>
                  </c:pt>
                  <c:pt idx="1">
                    <c:v>31</c:v>
                  </c:pt>
                  <c:pt idx="2">
                    <c:v>1</c:v>
                  </c:pt>
                  <c:pt idx="3">
                    <c:v>2</c:v>
                  </c:pt>
                  <c:pt idx="4">
                    <c:v>3</c:v>
                  </c:pt>
                  <c:pt idx="5">
                    <c:v>4</c:v>
                  </c:pt>
                  <c:pt idx="6">
                    <c:v>5</c:v>
                  </c:pt>
                  <c:pt idx="7">
                    <c:v>6</c:v>
                  </c:pt>
                  <c:pt idx="8">
                    <c:v>7</c:v>
                  </c:pt>
                  <c:pt idx="9">
                    <c:v>8</c:v>
                  </c:pt>
                  <c:pt idx="10">
                    <c:v>9</c:v>
                  </c:pt>
                  <c:pt idx="11">
                    <c:v>10</c:v>
                  </c:pt>
                  <c:pt idx="12">
                    <c:v>11</c:v>
                  </c:pt>
                  <c:pt idx="13">
                    <c:v>12</c:v>
                  </c:pt>
                  <c:pt idx="14">
                    <c:v>13</c:v>
                  </c:pt>
                  <c:pt idx="15">
                    <c:v>14</c:v>
                  </c:pt>
                  <c:pt idx="16">
                    <c:v>15</c:v>
                  </c:pt>
                  <c:pt idx="17">
                    <c:v>16</c:v>
                  </c:pt>
                  <c:pt idx="18">
                    <c:v>17</c:v>
                  </c:pt>
                  <c:pt idx="19">
                    <c:v>18</c:v>
                  </c:pt>
                  <c:pt idx="20">
                    <c:v>19</c:v>
                  </c:pt>
                  <c:pt idx="21">
                    <c:v>20</c:v>
                  </c:pt>
                  <c:pt idx="22">
                    <c:v>21</c:v>
                  </c:pt>
                  <c:pt idx="23">
                    <c:v>22</c:v>
                  </c:pt>
                  <c:pt idx="24">
                    <c:v>23</c:v>
                  </c:pt>
                  <c:pt idx="25">
                    <c:v>24</c:v>
                  </c:pt>
                  <c:pt idx="26">
                    <c:v>25</c:v>
                  </c:pt>
                  <c:pt idx="27">
                    <c:v>26</c:v>
                  </c:pt>
                  <c:pt idx="28">
                    <c:v>27</c:v>
                  </c:pt>
                  <c:pt idx="29">
                    <c:v>28</c:v>
                  </c:pt>
                  <c:pt idx="30">
                    <c:v>29</c:v>
                  </c:pt>
                  <c:pt idx="31">
                    <c:v>30</c:v>
                  </c:pt>
                  <c:pt idx="32">
                    <c:v>31</c:v>
                  </c:pt>
                  <c:pt idx="33">
                    <c:v>1</c:v>
                  </c:pt>
                  <c:pt idx="34">
                    <c:v>2</c:v>
                  </c:pt>
                  <c:pt idx="35">
                    <c:v>3</c:v>
                  </c:pt>
                  <c:pt idx="36">
                    <c:v>4</c:v>
                  </c:pt>
                  <c:pt idx="37">
                    <c:v>5</c:v>
                  </c:pt>
                  <c:pt idx="38">
                    <c:v>6</c:v>
                  </c:pt>
                  <c:pt idx="39">
                    <c:v>7</c:v>
                  </c:pt>
                  <c:pt idx="40">
                    <c:v>8</c:v>
                  </c:pt>
                  <c:pt idx="41">
                    <c:v>9</c:v>
                  </c:pt>
                </c15:dlblRangeCache>
              </c15:datalabelsRange>
            </c:ext>
            <c:ext xmlns:c16="http://schemas.microsoft.com/office/drawing/2014/chart" uri="{C3380CC4-5D6E-409C-BE32-E72D297353CC}">
              <c16:uniqueId val="{0000002B-8CFD-45BE-BB32-AFB773A962BE}"/>
            </c:ext>
          </c:extLst>
        </c:ser>
        <c:ser>
          <c:idx val="1"/>
          <c:order val="1"/>
          <c:tx>
            <c:strRef>
              <c:f>'Original Calendar'!$M$2</c:f>
              <c:strCache>
                <c:ptCount val="1"/>
                <c:pt idx="0">
                  <c:v>Complete (color)</c:v>
                </c:pt>
              </c:strCache>
            </c:strRef>
          </c:tx>
          <c:spPr>
            <a:ln w="25400" cap="rnd">
              <a:noFill/>
              <a:round/>
            </a:ln>
            <a:effectLst/>
          </c:spPr>
          <c:marker>
            <c:symbol val="circle"/>
            <c:size val="19"/>
            <c:spPr>
              <a:solidFill>
                <a:srgbClr val="00B0F0"/>
              </a:solidFill>
              <a:ln w="9525">
                <a:noFill/>
              </a:ln>
              <a:effectLst/>
            </c:spPr>
          </c:marker>
          <c:xVal>
            <c:numRef>
              <c:f>'Original Calendar'!$M$4:$M$45</c:f>
              <c:numCache>
                <c:formatCode>General</c:formatCode>
                <c:ptCount val="42"/>
                <c:pt idx="0">
                  <c:v>1</c:v>
                </c:pt>
                <c:pt idx="1">
                  <c:v>2</c:v>
                </c:pt>
                <c:pt idx="2">
                  <c:v>#N/A</c:v>
                </c:pt>
                <c:pt idx="3">
                  <c:v>#N/A</c:v>
                </c:pt>
                <c:pt idx="4">
                  <c:v>#N/A</c:v>
                </c:pt>
                <c:pt idx="5">
                  <c:v>#N/A</c:v>
                </c:pt>
                <c:pt idx="6">
                  <c:v>#N/A</c:v>
                </c:pt>
                <c:pt idx="7">
                  <c:v>#N/A</c:v>
                </c:pt>
                <c:pt idx="8">
                  <c:v>#N/A</c:v>
                </c:pt>
                <c:pt idx="9">
                  <c:v>3</c:v>
                </c:pt>
                <c:pt idx="10">
                  <c:v>4</c:v>
                </c:pt>
                <c:pt idx="11">
                  <c:v>5</c:v>
                </c:pt>
                <c:pt idx="12">
                  <c:v>6</c:v>
                </c:pt>
                <c:pt idx="13">
                  <c:v>7</c:v>
                </c:pt>
                <c:pt idx="14">
                  <c:v>1</c:v>
                </c:pt>
                <c:pt idx="15">
                  <c:v>#N/A</c:v>
                </c:pt>
                <c:pt idx="16">
                  <c:v>3</c:v>
                </c:pt>
                <c:pt idx="17">
                  <c:v>4</c:v>
                </c:pt>
                <c:pt idx="18">
                  <c:v>5</c:v>
                </c:pt>
                <c:pt idx="19">
                  <c:v>6</c:v>
                </c:pt>
                <c:pt idx="20">
                  <c:v>7</c:v>
                </c:pt>
                <c:pt idx="21">
                  <c:v>1</c:v>
                </c:pt>
                <c:pt idx="22">
                  <c:v>2</c:v>
                </c:pt>
                <c:pt idx="23">
                  <c:v>3</c:v>
                </c:pt>
                <c:pt idx="24">
                  <c:v>#N/A</c:v>
                </c:pt>
                <c:pt idx="25">
                  <c:v>5</c:v>
                </c:pt>
                <c:pt idx="26">
                  <c:v>6</c:v>
                </c:pt>
                <c:pt idx="27">
                  <c:v>7</c:v>
                </c:pt>
                <c:pt idx="28">
                  <c:v>1</c:v>
                </c:pt>
                <c:pt idx="29">
                  <c:v>#N/A</c:v>
                </c:pt>
                <c:pt idx="30">
                  <c:v>#N/A</c:v>
                </c:pt>
                <c:pt idx="31">
                  <c:v>4</c:v>
                </c:pt>
                <c:pt idx="32">
                  <c:v>5</c:v>
                </c:pt>
                <c:pt idx="33">
                  <c:v>#N/A</c:v>
                </c:pt>
                <c:pt idx="34">
                  <c:v>#N/A</c:v>
                </c:pt>
                <c:pt idx="35">
                  <c:v>#N/A</c:v>
                </c:pt>
                <c:pt idx="36">
                  <c:v>#N/A</c:v>
                </c:pt>
                <c:pt idx="37">
                  <c:v>#N/A</c:v>
                </c:pt>
                <c:pt idx="38">
                  <c:v>#N/A</c:v>
                </c:pt>
                <c:pt idx="39">
                  <c:v>#N/A</c:v>
                </c:pt>
                <c:pt idx="40">
                  <c:v>#N/A</c:v>
                </c:pt>
                <c:pt idx="41">
                  <c:v>#N/A</c:v>
                </c:pt>
              </c:numCache>
            </c:numRef>
          </c:xVal>
          <c:yVal>
            <c:numRef>
              <c:f>'Original Calendar'!$N$4:$N$45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C-8CFD-45BE-BB32-AFB773A962BE}"/>
            </c:ext>
          </c:extLst>
        </c:ser>
        <c:dLbls>
          <c:showLegendKey val="0"/>
          <c:showVal val="0"/>
          <c:showCatName val="0"/>
          <c:showSerName val="0"/>
          <c:showPercent val="0"/>
          <c:showBubbleSize val="0"/>
        </c:dLbls>
        <c:axId val="2094569183"/>
        <c:axId val="2094562463"/>
        <c:extLst/>
      </c:scatterChart>
      <c:catAx>
        <c:axId val="2094569183"/>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094562463"/>
        <c:crosses val="autoZero"/>
        <c:auto val="1"/>
        <c:lblAlgn val="ctr"/>
        <c:lblOffset val="100"/>
        <c:tickMarkSkip val="1"/>
        <c:noMultiLvlLbl val="0"/>
      </c:catAx>
      <c:valAx>
        <c:axId val="2094562463"/>
        <c:scaling>
          <c:orientation val="minMax"/>
          <c:max val="6.25"/>
          <c:min val="0"/>
        </c:scaling>
        <c:delete val="1"/>
        <c:axPos val="l"/>
        <c:numFmt formatCode="General" sourceLinked="1"/>
        <c:majorTickMark val="out"/>
        <c:minorTickMark val="none"/>
        <c:tickLblPos val="nextTo"/>
        <c:crossAx val="209456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Goals!$AE$4</c:f>
          <c:strCache>
            <c:ptCount val="1"/>
            <c:pt idx="0">
              <c:v>July 2023</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7870827199954368E-2"/>
          <c:y val="0.24282691407760076"/>
          <c:w val="0.91624047713588097"/>
          <c:h val="0.73787666076624148"/>
        </c:manualLayout>
      </c:layout>
      <c:barChart>
        <c:barDir val="col"/>
        <c:grouping val="clustered"/>
        <c:varyColors val="0"/>
        <c:ser>
          <c:idx val="2"/>
          <c:order val="4"/>
          <c:tx>
            <c:strRef>
              <c:f>Goals!$AA$3</c:f>
              <c:strCache>
                <c:ptCount val="1"/>
                <c:pt idx="0">
                  <c:v>Day Label</c:v>
                </c:pt>
              </c:strCache>
            </c:strRef>
          </c:tx>
          <c:spPr>
            <a:solidFill>
              <a:schemeClr val="accent3"/>
            </a:solidFill>
            <a:ln>
              <a:noFill/>
            </a:ln>
            <a:effectLst/>
          </c:spPr>
          <c:invertIfNegative val="0"/>
          <c:cat>
            <c:strRef>
              <c:f>Goals!$AA$4:$AA$10</c:f>
              <c:strCache>
                <c:ptCount val="7"/>
                <c:pt idx="0">
                  <c:v>S</c:v>
                </c:pt>
                <c:pt idx="1">
                  <c:v>M</c:v>
                </c:pt>
                <c:pt idx="2">
                  <c:v>T</c:v>
                </c:pt>
                <c:pt idx="3">
                  <c:v>W</c:v>
                </c:pt>
                <c:pt idx="4">
                  <c:v>T</c:v>
                </c:pt>
                <c:pt idx="5">
                  <c:v>F</c:v>
                </c:pt>
                <c:pt idx="6">
                  <c:v>S</c:v>
                </c:pt>
              </c:strCache>
            </c:strRef>
          </c:cat>
          <c:val>
            <c:numRef>
              <c:f>Goals!$AB$4:$AB$10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A6D0-47F2-80FE-514A5CAA81CB}"/>
            </c:ext>
          </c:extLst>
        </c:ser>
        <c:dLbls>
          <c:showLegendKey val="0"/>
          <c:showVal val="0"/>
          <c:showCatName val="0"/>
          <c:showSerName val="0"/>
          <c:showPercent val="0"/>
          <c:showBubbleSize val="0"/>
        </c:dLbls>
        <c:gapWidth val="150"/>
        <c:axId val="2094569183"/>
        <c:axId val="2094562463"/>
      </c:barChart>
      <c:scatterChart>
        <c:scatterStyle val="lineMarker"/>
        <c:varyColors val="0"/>
        <c:ser>
          <c:idx val="0"/>
          <c:order val="0"/>
          <c:tx>
            <c:strRef>
              <c:f>Goals!$H$2</c:f>
              <c:strCache>
                <c:ptCount val="1"/>
                <c:pt idx="0">
                  <c:v>Current Month</c:v>
                </c:pt>
              </c:strCache>
            </c:strRef>
          </c:tx>
          <c:spPr>
            <a:ln w="25400" cap="rnd">
              <a:noFill/>
              <a:round/>
            </a:ln>
            <a:effectLst/>
          </c:spPr>
          <c:marker>
            <c:symbol val="none"/>
          </c:marker>
          <c:dLbls>
            <c:dLbl>
              <c:idx val="0"/>
              <c:tx>
                <c:rich>
                  <a:bodyPr/>
                  <a:lstStyle/>
                  <a:p>
                    <a:fld id="{E7F12747-2892-4C6C-8160-19C2BA03A7C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A6D0-47F2-80FE-514A5CAA81CB}"/>
                </c:ext>
              </c:extLst>
            </c:dLbl>
            <c:dLbl>
              <c:idx val="1"/>
              <c:tx>
                <c:rich>
                  <a:bodyPr/>
                  <a:lstStyle/>
                  <a:p>
                    <a:fld id="{8C230CCB-3C05-4A4C-9F96-90D3D088747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A6D0-47F2-80FE-514A5CAA81CB}"/>
                </c:ext>
              </c:extLst>
            </c:dLbl>
            <c:dLbl>
              <c:idx val="2"/>
              <c:tx>
                <c:rich>
                  <a:bodyPr/>
                  <a:lstStyle/>
                  <a:p>
                    <a:fld id="{B4D52D6F-BC38-4323-B475-5B9E3025031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A6D0-47F2-80FE-514A5CAA81CB}"/>
                </c:ext>
              </c:extLst>
            </c:dLbl>
            <c:dLbl>
              <c:idx val="3"/>
              <c:tx>
                <c:rich>
                  <a:bodyPr/>
                  <a:lstStyle/>
                  <a:p>
                    <a:fld id="{85529542-443C-4433-B362-ECC52C6D618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A6D0-47F2-80FE-514A5CAA81CB}"/>
                </c:ext>
              </c:extLst>
            </c:dLbl>
            <c:dLbl>
              <c:idx val="4"/>
              <c:tx>
                <c:rich>
                  <a:bodyPr/>
                  <a:lstStyle/>
                  <a:p>
                    <a:fld id="{20653F4B-261A-4C85-B12F-9CB7C5BB9B1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A6D0-47F2-80FE-514A5CAA81CB}"/>
                </c:ext>
              </c:extLst>
            </c:dLbl>
            <c:dLbl>
              <c:idx val="5"/>
              <c:tx>
                <c:rich>
                  <a:bodyPr/>
                  <a:lstStyle/>
                  <a:p>
                    <a:fld id="{F8E31ED5-2965-446D-9398-0133C884ED3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A6D0-47F2-80FE-514A5CAA81CB}"/>
                </c:ext>
              </c:extLst>
            </c:dLbl>
            <c:dLbl>
              <c:idx val="6"/>
              <c:tx>
                <c:rich>
                  <a:bodyPr/>
                  <a:lstStyle/>
                  <a:p>
                    <a:fld id="{4848C510-2CB6-4203-A387-9BBC3C4D2FC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6D0-47F2-80FE-514A5CAA81CB}"/>
                </c:ext>
              </c:extLst>
            </c:dLbl>
            <c:dLbl>
              <c:idx val="7"/>
              <c:tx>
                <c:rich>
                  <a:bodyPr/>
                  <a:lstStyle/>
                  <a:p>
                    <a:fld id="{BE84ACBF-33DF-477D-AC51-353F052769A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6D0-47F2-80FE-514A5CAA81CB}"/>
                </c:ext>
              </c:extLst>
            </c:dLbl>
            <c:dLbl>
              <c:idx val="8"/>
              <c:tx>
                <c:rich>
                  <a:bodyPr/>
                  <a:lstStyle/>
                  <a:p>
                    <a:fld id="{6470741A-F24A-492C-A353-A805BAD3EAD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6D0-47F2-80FE-514A5CAA81CB}"/>
                </c:ext>
              </c:extLst>
            </c:dLbl>
            <c:dLbl>
              <c:idx val="9"/>
              <c:tx>
                <c:rich>
                  <a:bodyPr/>
                  <a:lstStyle/>
                  <a:p>
                    <a:fld id="{D34E5CF9-BB8E-406A-B759-F3791B7C64A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6D0-47F2-80FE-514A5CAA81CB}"/>
                </c:ext>
              </c:extLst>
            </c:dLbl>
            <c:dLbl>
              <c:idx val="10"/>
              <c:tx>
                <c:rich>
                  <a:bodyPr/>
                  <a:lstStyle/>
                  <a:p>
                    <a:fld id="{013A8349-6D16-4BD6-8F52-A42A5B95DA2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6D0-47F2-80FE-514A5CAA81CB}"/>
                </c:ext>
              </c:extLst>
            </c:dLbl>
            <c:dLbl>
              <c:idx val="11"/>
              <c:tx>
                <c:rich>
                  <a:bodyPr/>
                  <a:lstStyle/>
                  <a:p>
                    <a:fld id="{93F23F26-4DE6-420E-9E9C-EA829B1C113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6D0-47F2-80FE-514A5CAA81CB}"/>
                </c:ext>
              </c:extLst>
            </c:dLbl>
            <c:dLbl>
              <c:idx val="12"/>
              <c:tx>
                <c:rich>
                  <a:bodyPr/>
                  <a:lstStyle/>
                  <a:p>
                    <a:fld id="{30CA5396-423F-4710-BC0E-40FA5B7FAB9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6D0-47F2-80FE-514A5CAA81CB}"/>
                </c:ext>
              </c:extLst>
            </c:dLbl>
            <c:dLbl>
              <c:idx val="13"/>
              <c:tx>
                <c:rich>
                  <a:bodyPr/>
                  <a:lstStyle/>
                  <a:p>
                    <a:fld id="{5107444C-5E3D-47AC-B4ED-431BABCA4BB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6D0-47F2-80FE-514A5CAA81CB}"/>
                </c:ext>
              </c:extLst>
            </c:dLbl>
            <c:dLbl>
              <c:idx val="14"/>
              <c:tx>
                <c:rich>
                  <a:bodyPr/>
                  <a:lstStyle/>
                  <a:p>
                    <a:fld id="{EDACB261-E68B-424E-8CE7-FF4F98582B0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A6D0-47F2-80FE-514A5CAA81CB}"/>
                </c:ext>
              </c:extLst>
            </c:dLbl>
            <c:dLbl>
              <c:idx val="15"/>
              <c:tx>
                <c:rich>
                  <a:bodyPr/>
                  <a:lstStyle/>
                  <a:p>
                    <a:fld id="{2F1BAE45-6911-4A68-9EC3-C7882AC6A0C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A6D0-47F2-80FE-514A5CAA81CB}"/>
                </c:ext>
              </c:extLst>
            </c:dLbl>
            <c:dLbl>
              <c:idx val="16"/>
              <c:tx>
                <c:rich>
                  <a:bodyPr/>
                  <a:lstStyle/>
                  <a:p>
                    <a:fld id="{92EDFC1A-B2A0-46A1-AF47-80BF47C1BF4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A6D0-47F2-80FE-514A5CAA81CB}"/>
                </c:ext>
              </c:extLst>
            </c:dLbl>
            <c:dLbl>
              <c:idx val="17"/>
              <c:tx>
                <c:rich>
                  <a:bodyPr/>
                  <a:lstStyle/>
                  <a:p>
                    <a:fld id="{A27EC552-2ACE-40BD-A2F3-7F46A5FB4C8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A6D0-47F2-80FE-514A5CAA81CB}"/>
                </c:ext>
              </c:extLst>
            </c:dLbl>
            <c:dLbl>
              <c:idx val="18"/>
              <c:tx>
                <c:rich>
                  <a:bodyPr/>
                  <a:lstStyle/>
                  <a:p>
                    <a:fld id="{388C0971-B3F4-4400-B935-01EC85B7596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A6D0-47F2-80FE-514A5CAA81CB}"/>
                </c:ext>
              </c:extLst>
            </c:dLbl>
            <c:dLbl>
              <c:idx val="19"/>
              <c:tx>
                <c:rich>
                  <a:bodyPr/>
                  <a:lstStyle/>
                  <a:p>
                    <a:fld id="{E495C7D4-5861-4BA9-B3F1-651E6D61EFC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A6D0-47F2-80FE-514A5CAA81CB}"/>
                </c:ext>
              </c:extLst>
            </c:dLbl>
            <c:dLbl>
              <c:idx val="20"/>
              <c:tx>
                <c:rich>
                  <a:bodyPr/>
                  <a:lstStyle/>
                  <a:p>
                    <a:fld id="{6D8676B7-5027-4A4D-8F37-50F8A3DB67A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A6D0-47F2-80FE-514A5CAA81CB}"/>
                </c:ext>
              </c:extLst>
            </c:dLbl>
            <c:dLbl>
              <c:idx val="21"/>
              <c:tx>
                <c:rich>
                  <a:bodyPr/>
                  <a:lstStyle/>
                  <a:p>
                    <a:fld id="{8939FF92-B08C-4B5C-A935-35A99717A58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A6D0-47F2-80FE-514A5CAA81CB}"/>
                </c:ext>
              </c:extLst>
            </c:dLbl>
            <c:dLbl>
              <c:idx val="22"/>
              <c:tx>
                <c:rich>
                  <a:bodyPr/>
                  <a:lstStyle/>
                  <a:p>
                    <a:fld id="{14AC52F0-A603-4F5A-A7E6-58A2F124246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A6D0-47F2-80FE-514A5CAA81CB}"/>
                </c:ext>
              </c:extLst>
            </c:dLbl>
            <c:dLbl>
              <c:idx val="23"/>
              <c:tx>
                <c:rich>
                  <a:bodyPr/>
                  <a:lstStyle/>
                  <a:p>
                    <a:fld id="{B8DB7017-8FD4-4DD4-B016-8C0B201C7F2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A6D0-47F2-80FE-514A5CAA81CB}"/>
                </c:ext>
              </c:extLst>
            </c:dLbl>
            <c:dLbl>
              <c:idx val="24"/>
              <c:tx>
                <c:rich>
                  <a:bodyPr/>
                  <a:lstStyle/>
                  <a:p>
                    <a:fld id="{7A2FA93A-670B-4E49-88C4-33AAF1826E9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A6D0-47F2-80FE-514A5CAA81CB}"/>
                </c:ext>
              </c:extLst>
            </c:dLbl>
            <c:dLbl>
              <c:idx val="25"/>
              <c:tx>
                <c:rich>
                  <a:bodyPr/>
                  <a:lstStyle/>
                  <a:p>
                    <a:fld id="{CE48468A-7DEC-41A5-BDA1-6F8DEBBA9B3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A6D0-47F2-80FE-514A5CAA81CB}"/>
                </c:ext>
              </c:extLst>
            </c:dLbl>
            <c:dLbl>
              <c:idx val="26"/>
              <c:tx>
                <c:rich>
                  <a:bodyPr/>
                  <a:lstStyle/>
                  <a:p>
                    <a:fld id="{2F855906-10EF-4191-A010-EF2A8A206A8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A6D0-47F2-80FE-514A5CAA81CB}"/>
                </c:ext>
              </c:extLst>
            </c:dLbl>
            <c:dLbl>
              <c:idx val="27"/>
              <c:tx>
                <c:rich>
                  <a:bodyPr/>
                  <a:lstStyle/>
                  <a:p>
                    <a:fld id="{BD255CEF-2235-42A3-9CE6-506233824D3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A6D0-47F2-80FE-514A5CAA81CB}"/>
                </c:ext>
              </c:extLst>
            </c:dLbl>
            <c:dLbl>
              <c:idx val="28"/>
              <c:tx>
                <c:rich>
                  <a:bodyPr/>
                  <a:lstStyle/>
                  <a:p>
                    <a:fld id="{79E2B6C9-9C35-48C9-BBAC-19C42E503EB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A6D0-47F2-80FE-514A5CAA81CB}"/>
                </c:ext>
              </c:extLst>
            </c:dLbl>
            <c:dLbl>
              <c:idx val="29"/>
              <c:tx>
                <c:rich>
                  <a:bodyPr/>
                  <a:lstStyle/>
                  <a:p>
                    <a:fld id="{8E29879A-0BC9-4F00-BC13-AA9F57922D6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A6D0-47F2-80FE-514A5CAA81CB}"/>
                </c:ext>
              </c:extLst>
            </c:dLbl>
            <c:dLbl>
              <c:idx val="30"/>
              <c:tx>
                <c:rich>
                  <a:bodyPr/>
                  <a:lstStyle/>
                  <a:p>
                    <a:fld id="{35CC1D40-B96A-4ED5-B583-1A4B1A3F3DB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A6D0-47F2-80FE-514A5CAA81CB}"/>
                </c:ext>
              </c:extLst>
            </c:dLbl>
            <c:dLbl>
              <c:idx val="31"/>
              <c:tx>
                <c:rich>
                  <a:bodyPr/>
                  <a:lstStyle/>
                  <a:p>
                    <a:fld id="{0B15F925-1F7E-4B9E-AF92-298F34E19D9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A6D0-47F2-80FE-514A5CAA81CB}"/>
                </c:ext>
              </c:extLst>
            </c:dLbl>
            <c:dLbl>
              <c:idx val="32"/>
              <c:tx>
                <c:rich>
                  <a:bodyPr/>
                  <a:lstStyle/>
                  <a:p>
                    <a:fld id="{7AE6A5CD-59D1-4660-B6C9-DE3628B3575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A6D0-47F2-80FE-514A5CAA81CB}"/>
                </c:ext>
              </c:extLst>
            </c:dLbl>
            <c:dLbl>
              <c:idx val="33"/>
              <c:tx>
                <c:rich>
                  <a:bodyPr/>
                  <a:lstStyle/>
                  <a:p>
                    <a:fld id="{4A2A142F-D912-4E9E-9A8A-04D99669C20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A6D0-47F2-80FE-514A5CAA81CB}"/>
                </c:ext>
              </c:extLst>
            </c:dLbl>
            <c:dLbl>
              <c:idx val="34"/>
              <c:tx>
                <c:rich>
                  <a:bodyPr/>
                  <a:lstStyle/>
                  <a:p>
                    <a:fld id="{F6956590-0DA0-44FB-A3C3-69D6682C74B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A6D0-47F2-80FE-514A5CAA81CB}"/>
                </c:ext>
              </c:extLst>
            </c:dLbl>
            <c:dLbl>
              <c:idx val="35"/>
              <c:tx>
                <c:rich>
                  <a:bodyPr/>
                  <a:lstStyle/>
                  <a:p>
                    <a:fld id="{8ABC804E-ACAE-4A8C-AF13-36E78CE84EE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A6D0-47F2-80FE-514A5CAA81CB}"/>
                </c:ext>
              </c:extLst>
            </c:dLbl>
            <c:dLbl>
              <c:idx val="36"/>
              <c:tx>
                <c:rich>
                  <a:bodyPr/>
                  <a:lstStyle/>
                  <a:p>
                    <a:fld id="{B0C02222-26D0-4F9E-89DD-9382BB04A72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A6D0-47F2-80FE-514A5CAA81CB}"/>
                </c:ext>
              </c:extLst>
            </c:dLbl>
            <c:dLbl>
              <c:idx val="37"/>
              <c:tx>
                <c:rich>
                  <a:bodyPr/>
                  <a:lstStyle/>
                  <a:p>
                    <a:fld id="{BBF1ABF3-EB8F-47E7-9E51-DD4685D5D46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6-A6D0-47F2-80FE-514A5CAA81CB}"/>
                </c:ext>
              </c:extLst>
            </c:dLbl>
            <c:dLbl>
              <c:idx val="38"/>
              <c:tx>
                <c:rich>
                  <a:bodyPr/>
                  <a:lstStyle/>
                  <a:p>
                    <a:fld id="{D79D8BE0-98E5-47EB-AE82-D14BEA8E911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7-A6D0-47F2-80FE-514A5CAA81CB}"/>
                </c:ext>
              </c:extLst>
            </c:dLbl>
            <c:dLbl>
              <c:idx val="39"/>
              <c:tx>
                <c:rich>
                  <a:bodyPr/>
                  <a:lstStyle/>
                  <a:p>
                    <a:fld id="{4A46332D-6D71-45AF-8C0D-D8D069EB624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8-A6D0-47F2-80FE-514A5CAA81CB}"/>
                </c:ext>
              </c:extLst>
            </c:dLbl>
            <c:dLbl>
              <c:idx val="40"/>
              <c:tx>
                <c:rich>
                  <a:bodyPr/>
                  <a:lstStyle/>
                  <a:p>
                    <a:fld id="{8F72B640-2E38-4B80-AE45-91C023B0BCF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9-A6D0-47F2-80FE-514A5CAA81CB}"/>
                </c:ext>
              </c:extLst>
            </c:dLbl>
            <c:dLbl>
              <c:idx val="41"/>
              <c:tx>
                <c:rich>
                  <a:bodyPr/>
                  <a:lstStyle/>
                  <a:p>
                    <a:fld id="{DB562F8F-14D9-4715-A528-F40C2B674D3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A-A6D0-47F2-80FE-514A5CAA81CB}"/>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65000"/>
                        <a:lumOff val="3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Goals!$I$4:$I$45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Goals!$J$4:$J$45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Goals!$L$4:$L$45</c15:f>
                <c15:dlblRangeCache>
                  <c:ptCount val="42"/>
                  <c:pt idx="6">
                    <c:v>1</c:v>
                  </c:pt>
                  <c:pt idx="7">
                    <c:v>2</c:v>
                  </c:pt>
                  <c:pt idx="8">
                    <c:v>3</c:v>
                  </c:pt>
                  <c:pt idx="9">
                    <c:v>4</c:v>
                  </c:pt>
                  <c:pt idx="10">
                    <c:v>5</c:v>
                  </c:pt>
                  <c:pt idx="11">
                    <c:v>6</c:v>
                  </c:pt>
                  <c:pt idx="12">
                    <c:v>7</c:v>
                  </c:pt>
                  <c:pt idx="13">
                    <c:v>8</c:v>
                  </c:pt>
                  <c:pt idx="14">
                    <c:v>9</c:v>
                  </c:pt>
                  <c:pt idx="15">
                    <c:v>10</c:v>
                  </c:pt>
                  <c:pt idx="16">
                    <c:v>11</c:v>
                  </c:pt>
                  <c:pt idx="17">
                    <c:v>12</c:v>
                  </c:pt>
                  <c:pt idx="18">
                    <c:v>13</c:v>
                  </c:pt>
                  <c:pt idx="19">
                    <c:v>14</c:v>
                  </c:pt>
                  <c:pt idx="20">
                    <c:v>15</c:v>
                  </c:pt>
                  <c:pt idx="21">
                    <c:v>16</c:v>
                  </c:pt>
                  <c:pt idx="22">
                    <c:v>17</c:v>
                  </c:pt>
                  <c:pt idx="23">
                    <c:v>18</c:v>
                  </c:pt>
                  <c:pt idx="24">
                    <c:v>19</c:v>
                  </c:pt>
                  <c:pt idx="25">
                    <c:v>20</c:v>
                  </c:pt>
                  <c:pt idx="26">
                    <c:v>21</c:v>
                  </c:pt>
                  <c:pt idx="27">
                    <c:v>22</c:v>
                  </c:pt>
                  <c:pt idx="28">
                    <c:v>23</c:v>
                  </c:pt>
                  <c:pt idx="29">
                    <c:v>24</c:v>
                  </c:pt>
                  <c:pt idx="30">
                    <c:v>25</c:v>
                  </c:pt>
                  <c:pt idx="31">
                    <c:v>26</c:v>
                  </c:pt>
                  <c:pt idx="32">
                    <c:v>27</c:v>
                  </c:pt>
                  <c:pt idx="33">
                    <c:v>28</c:v>
                  </c:pt>
                  <c:pt idx="34">
                    <c:v>29</c:v>
                  </c:pt>
                  <c:pt idx="35">
                    <c:v>30</c:v>
                  </c:pt>
                  <c:pt idx="36">
                    <c:v>31</c:v>
                  </c:pt>
                </c15:dlblRangeCache>
              </c15:datalabelsRange>
            </c:ext>
            <c:ext xmlns:c16="http://schemas.microsoft.com/office/drawing/2014/chart" uri="{C3380CC4-5D6E-409C-BE32-E72D297353CC}">
              <c16:uniqueId val="{0000002B-A6D0-47F2-80FE-514A5CAA81CB}"/>
            </c:ext>
          </c:extLst>
        </c:ser>
        <c:ser>
          <c:idx val="1"/>
          <c:order val="1"/>
          <c:tx>
            <c:strRef>
              <c:f>Goals!$R$2</c:f>
              <c:strCache>
                <c:ptCount val="1"/>
                <c:pt idx="0">
                  <c:v>Complete (color)</c:v>
                </c:pt>
              </c:strCache>
            </c:strRef>
          </c:tx>
          <c:spPr>
            <a:ln w="25400" cap="rnd">
              <a:noFill/>
              <a:round/>
            </a:ln>
            <a:effectLst/>
          </c:spPr>
          <c:marker>
            <c:symbol val="circle"/>
            <c:size val="19"/>
            <c:spPr>
              <a:noFill/>
              <a:ln w="22225">
                <a:solidFill>
                  <a:schemeClr val="accent4"/>
                </a:solidFill>
              </a:ln>
              <a:effectLst/>
            </c:spPr>
          </c:marker>
          <c:xVal>
            <c:numRef>
              <c:f>Goals!$R$4:$R$45</c:f>
              <c:numCache>
                <c:formatCode>General</c:formatCode>
                <c:ptCount val="42"/>
                <c:pt idx="0">
                  <c:v>#N/A</c:v>
                </c:pt>
                <c:pt idx="1">
                  <c:v>#N/A</c:v>
                </c:pt>
                <c:pt idx="2">
                  <c:v>3</c:v>
                </c:pt>
                <c:pt idx="3">
                  <c:v>4</c:v>
                </c:pt>
                <c:pt idx="4">
                  <c:v>5</c:v>
                </c:pt>
                <c:pt idx="5">
                  <c:v>#N/A</c:v>
                </c:pt>
                <c:pt idx="6">
                  <c:v>7</c:v>
                </c:pt>
                <c:pt idx="7">
                  <c:v>1</c:v>
                </c:pt>
                <c:pt idx="8">
                  <c:v>2</c:v>
                </c:pt>
                <c:pt idx="9">
                  <c:v>#N/A</c:v>
                </c:pt>
                <c:pt idx="10">
                  <c:v>4</c:v>
                </c:pt>
                <c:pt idx="11">
                  <c:v>5</c:v>
                </c:pt>
                <c:pt idx="12">
                  <c:v>6</c:v>
                </c:pt>
                <c:pt idx="13">
                  <c:v>7</c:v>
                </c:pt>
                <c:pt idx="14">
                  <c:v>1</c:v>
                </c:pt>
                <c:pt idx="15">
                  <c:v>2</c:v>
                </c:pt>
                <c:pt idx="16">
                  <c:v>#N/A</c:v>
                </c:pt>
                <c:pt idx="17">
                  <c:v>#N/A</c:v>
                </c:pt>
                <c:pt idx="18">
                  <c:v>#N/A</c:v>
                </c:pt>
                <c:pt idx="19">
                  <c:v>6</c:v>
                </c:pt>
                <c:pt idx="20">
                  <c:v>7</c:v>
                </c:pt>
                <c:pt idx="21">
                  <c:v>1</c:v>
                </c:pt>
                <c:pt idx="22">
                  <c:v>#N/A</c:v>
                </c:pt>
                <c:pt idx="23">
                  <c:v>3</c:v>
                </c:pt>
                <c:pt idx="24">
                  <c:v>4</c:v>
                </c:pt>
                <c:pt idx="25">
                  <c:v>5</c:v>
                </c:pt>
                <c:pt idx="26">
                  <c:v>6</c:v>
                </c:pt>
                <c:pt idx="27">
                  <c:v>7</c:v>
                </c:pt>
                <c:pt idx="28">
                  <c:v>#N/A</c:v>
                </c:pt>
                <c:pt idx="29">
                  <c:v>2</c:v>
                </c:pt>
                <c:pt idx="30">
                  <c:v>3</c:v>
                </c:pt>
                <c:pt idx="31">
                  <c:v>4</c:v>
                </c:pt>
                <c:pt idx="32">
                  <c:v>5</c:v>
                </c:pt>
                <c:pt idx="33">
                  <c:v>#N/A</c:v>
                </c:pt>
                <c:pt idx="34">
                  <c:v>7</c:v>
                </c:pt>
                <c:pt idx="35">
                  <c:v>1</c:v>
                </c:pt>
                <c:pt idx="36">
                  <c:v>2</c:v>
                </c:pt>
                <c:pt idx="37">
                  <c:v>3</c:v>
                </c:pt>
                <c:pt idx="38">
                  <c:v>#N/A</c:v>
                </c:pt>
                <c:pt idx="39">
                  <c:v>#N/A</c:v>
                </c:pt>
                <c:pt idx="40">
                  <c:v>6</c:v>
                </c:pt>
                <c:pt idx="41">
                  <c:v>#N/A</c:v>
                </c:pt>
              </c:numCache>
            </c:numRef>
          </c:xVal>
          <c:yVal>
            <c:numRef>
              <c:f>Goals!$S$4:$S$45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C-A6D0-47F2-80FE-514A5CAA81CB}"/>
            </c:ext>
          </c:extLst>
        </c:ser>
        <c:ser>
          <c:idx val="3"/>
          <c:order val="2"/>
          <c:tx>
            <c:strRef>
              <c:f>Goals!$N$2</c:f>
              <c:strCache>
                <c:ptCount val="1"/>
                <c:pt idx="0">
                  <c:v>Prev/Next Month</c:v>
                </c:pt>
              </c:strCache>
            </c:strRef>
          </c:tx>
          <c:spPr>
            <a:ln w="25400" cap="rnd">
              <a:noFill/>
              <a:round/>
            </a:ln>
            <a:effectLst/>
          </c:spPr>
          <c:marker>
            <c:symbol val="none"/>
          </c:marker>
          <c:dLbls>
            <c:dLbl>
              <c:idx val="0"/>
              <c:tx>
                <c:rich>
                  <a:bodyPr/>
                  <a:lstStyle/>
                  <a:p>
                    <a:fld id="{8213BAB3-405A-493A-965E-A08A6033EAC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D-A6D0-47F2-80FE-514A5CAA81CB}"/>
                </c:ext>
              </c:extLst>
            </c:dLbl>
            <c:dLbl>
              <c:idx val="1"/>
              <c:tx>
                <c:rich>
                  <a:bodyPr/>
                  <a:lstStyle/>
                  <a:p>
                    <a:fld id="{4082AE90-63CC-41BC-AB62-48D80776895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E-A6D0-47F2-80FE-514A5CAA81CB}"/>
                </c:ext>
              </c:extLst>
            </c:dLbl>
            <c:dLbl>
              <c:idx val="2"/>
              <c:tx>
                <c:rich>
                  <a:bodyPr/>
                  <a:lstStyle/>
                  <a:p>
                    <a:fld id="{2D7BAB61-A2FF-4745-8D52-7BD0B8E65D8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F-A6D0-47F2-80FE-514A5CAA81CB}"/>
                </c:ext>
              </c:extLst>
            </c:dLbl>
            <c:dLbl>
              <c:idx val="3"/>
              <c:tx>
                <c:rich>
                  <a:bodyPr/>
                  <a:lstStyle/>
                  <a:p>
                    <a:fld id="{AF0AC0AF-7BB5-45C9-A03F-38A694D2C8F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0-A6D0-47F2-80FE-514A5CAA81CB}"/>
                </c:ext>
              </c:extLst>
            </c:dLbl>
            <c:dLbl>
              <c:idx val="4"/>
              <c:tx>
                <c:rich>
                  <a:bodyPr/>
                  <a:lstStyle/>
                  <a:p>
                    <a:fld id="{A0AE5E65-44A3-4887-ACCB-52D598E7822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1-A6D0-47F2-80FE-514A5CAA81CB}"/>
                </c:ext>
              </c:extLst>
            </c:dLbl>
            <c:dLbl>
              <c:idx val="5"/>
              <c:tx>
                <c:rich>
                  <a:bodyPr/>
                  <a:lstStyle/>
                  <a:p>
                    <a:fld id="{A7DBA1CE-5CE6-4DF6-9962-D5FCB9197C3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2-A6D0-47F2-80FE-514A5CAA81CB}"/>
                </c:ext>
              </c:extLst>
            </c:dLbl>
            <c:dLbl>
              <c:idx val="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A6D0-47F2-80FE-514A5CAA81CB}"/>
                </c:ext>
              </c:extLst>
            </c:dLbl>
            <c:dLbl>
              <c:idx val="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A6D0-47F2-80FE-514A5CAA81CB}"/>
                </c:ext>
              </c:extLst>
            </c:dLbl>
            <c:dLbl>
              <c:idx val="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A6D0-47F2-80FE-514A5CAA81CB}"/>
                </c:ext>
              </c:extLst>
            </c:dLbl>
            <c:dLbl>
              <c:idx val="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A6D0-47F2-80FE-514A5CAA81CB}"/>
                </c:ext>
              </c:extLst>
            </c:dLbl>
            <c:dLbl>
              <c:idx val="1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A6D0-47F2-80FE-514A5CAA81CB}"/>
                </c:ext>
              </c:extLst>
            </c:dLbl>
            <c:dLbl>
              <c:idx val="1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A6D0-47F2-80FE-514A5CAA81CB}"/>
                </c:ext>
              </c:extLst>
            </c:dLbl>
            <c:dLbl>
              <c:idx val="1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A6D0-47F2-80FE-514A5CAA81CB}"/>
                </c:ext>
              </c:extLst>
            </c:dLbl>
            <c:dLbl>
              <c:idx val="1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A6D0-47F2-80FE-514A5CAA81CB}"/>
                </c:ext>
              </c:extLst>
            </c:dLbl>
            <c:dLbl>
              <c:idx val="1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A6D0-47F2-80FE-514A5CAA81CB}"/>
                </c:ext>
              </c:extLst>
            </c:dLbl>
            <c:dLbl>
              <c:idx val="1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A6D0-47F2-80FE-514A5CAA81CB}"/>
                </c:ext>
              </c:extLst>
            </c:dLbl>
            <c:dLbl>
              <c:idx val="1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A6D0-47F2-80FE-514A5CAA81CB}"/>
                </c:ext>
              </c:extLst>
            </c:dLbl>
            <c:dLbl>
              <c:idx val="1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A6D0-47F2-80FE-514A5CAA81CB}"/>
                </c:ext>
              </c:extLst>
            </c:dLbl>
            <c:dLbl>
              <c:idx val="1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F-A6D0-47F2-80FE-514A5CAA81CB}"/>
                </c:ext>
              </c:extLst>
            </c:dLbl>
            <c:dLbl>
              <c:idx val="1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A6D0-47F2-80FE-514A5CAA81CB}"/>
                </c:ext>
              </c:extLst>
            </c:dLbl>
            <c:dLbl>
              <c:idx val="2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1-A6D0-47F2-80FE-514A5CAA81CB}"/>
                </c:ext>
              </c:extLst>
            </c:dLbl>
            <c:dLbl>
              <c:idx val="2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A6D0-47F2-80FE-514A5CAA81CB}"/>
                </c:ext>
              </c:extLst>
            </c:dLbl>
            <c:dLbl>
              <c:idx val="2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A6D0-47F2-80FE-514A5CAA81CB}"/>
                </c:ext>
              </c:extLst>
            </c:dLbl>
            <c:dLbl>
              <c:idx val="2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A6D0-47F2-80FE-514A5CAA81CB}"/>
                </c:ext>
              </c:extLst>
            </c:dLbl>
            <c:dLbl>
              <c:idx val="2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A6D0-47F2-80FE-514A5CAA81CB}"/>
                </c:ext>
              </c:extLst>
            </c:dLbl>
            <c:dLbl>
              <c:idx val="2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A6D0-47F2-80FE-514A5CAA81CB}"/>
                </c:ext>
              </c:extLst>
            </c:dLbl>
            <c:dLbl>
              <c:idx val="2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7-A6D0-47F2-80FE-514A5CAA81CB}"/>
                </c:ext>
              </c:extLst>
            </c:dLbl>
            <c:dLbl>
              <c:idx val="2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A6D0-47F2-80FE-514A5CAA81CB}"/>
                </c:ext>
              </c:extLst>
            </c:dLbl>
            <c:dLbl>
              <c:idx val="2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A6D0-47F2-80FE-514A5CAA81CB}"/>
                </c:ext>
              </c:extLst>
            </c:dLbl>
            <c:dLbl>
              <c:idx val="2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A6D0-47F2-80FE-514A5CAA81CB}"/>
                </c:ext>
              </c:extLst>
            </c:dLbl>
            <c:dLbl>
              <c:idx val="3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A6D0-47F2-80FE-514A5CAA81CB}"/>
                </c:ext>
              </c:extLst>
            </c:dLbl>
            <c:dLbl>
              <c:idx val="3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A6D0-47F2-80FE-514A5CAA81CB}"/>
                </c:ext>
              </c:extLst>
            </c:dLbl>
            <c:dLbl>
              <c:idx val="3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A6D0-47F2-80FE-514A5CAA81CB}"/>
                </c:ext>
              </c:extLst>
            </c:dLbl>
            <c:dLbl>
              <c:idx val="3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A6D0-47F2-80FE-514A5CAA81CB}"/>
                </c:ext>
              </c:extLst>
            </c:dLbl>
            <c:dLbl>
              <c:idx val="3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A6D0-47F2-80FE-514A5CAA81CB}"/>
                </c:ext>
              </c:extLst>
            </c:dLbl>
            <c:dLbl>
              <c:idx val="3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A6D0-47F2-80FE-514A5CAA81CB}"/>
                </c:ext>
              </c:extLst>
            </c:dLbl>
            <c:dLbl>
              <c:idx val="3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A6D0-47F2-80FE-514A5CAA81CB}"/>
                </c:ext>
              </c:extLst>
            </c:dLbl>
            <c:dLbl>
              <c:idx val="37"/>
              <c:tx>
                <c:rich>
                  <a:bodyPr/>
                  <a:lstStyle/>
                  <a:p>
                    <a:fld id="{585CA294-AA22-4966-952D-9C35D033F81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2-A6D0-47F2-80FE-514A5CAA81CB}"/>
                </c:ext>
              </c:extLst>
            </c:dLbl>
            <c:dLbl>
              <c:idx val="38"/>
              <c:tx>
                <c:rich>
                  <a:bodyPr/>
                  <a:lstStyle/>
                  <a:p>
                    <a:fld id="{08EB4589-CEB5-415A-AB4B-6FEE9174B75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3-A6D0-47F2-80FE-514A5CAA81CB}"/>
                </c:ext>
              </c:extLst>
            </c:dLbl>
            <c:dLbl>
              <c:idx val="39"/>
              <c:tx>
                <c:rich>
                  <a:bodyPr/>
                  <a:lstStyle/>
                  <a:p>
                    <a:fld id="{4B60775A-4982-4660-BF93-18ED5947F26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4-A6D0-47F2-80FE-514A5CAA81CB}"/>
                </c:ext>
              </c:extLst>
            </c:dLbl>
            <c:dLbl>
              <c:idx val="40"/>
              <c:tx>
                <c:rich>
                  <a:bodyPr/>
                  <a:lstStyle/>
                  <a:p>
                    <a:fld id="{4F81A2BB-C87D-48BB-B954-96CCDC82A4D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5-A6D0-47F2-80FE-514A5CAA81CB}"/>
                </c:ext>
              </c:extLst>
            </c:dLbl>
            <c:dLbl>
              <c:idx val="41"/>
              <c:tx>
                <c:rich>
                  <a:bodyPr/>
                  <a:lstStyle/>
                  <a:p>
                    <a:fld id="{06088480-D593-429E-8253-96FE0C68764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6-A6D0-47F2-80FE-514A5CAA81CB}"/>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lumMod val="7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Goals!$N$4:$N$45</c:f>
              <c:numCache>
                <c:formatCode>d</c:formatCode>
                <c:ptCount val="42"/>
                <c:pt idx="0">
                  <c:v>1</c:v>
                </c:pt>
                <c:pt idx="1">
                  <c:v>2</c:v>
                </c:pt>
                <c:pt idx="2">
                  <c:v>3</c:v>
                </c:pt>
                <c:pt idx="3">
                  <c:v>4</c:v>
                </c:pt>
                <c:pt idx="4">
                  <c:v>5</c:v>
                </c:pt>
                <c:pt idx="5">
                  <c:v>6</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3</c:v>
                </c:pt>
                <c:pt idx="38">
                  <c:v>4</c:v>
                </c:pt>
                <c:pt idx="39">
                  <c:v>5</c:v>
                </c:pt>
                <c:pt idx="40">
                  <c:v>6</c:v>
                </c:pt>
                <c:pt idx="41">
                  <c:v>7</c:v>
                </c:pt>
              </c:numCache>
            </c:numRef>
          </c:xVal>
          <c:yVal>
            <c:numRef>
              <c:f>Goals!$O$4:$O$45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Goals!$P$4:$P$45</c15:f>
                <c15:dlblRangeCache>
                  <c:ptCount val="42"/>
                  <c:pt idx="0">
                    <c:v>25</c:v>
                  </c:pt>
                  <c:pt idx="1">
                    <c:v>26</c:v>
                  </c:pt>
                  <c:pt idx="2">
                    <c:v>27</c:v>
                  </c:pt>
                  <c:pt idx="3">
                    <c:v>28</c:v>
                  </c:pt>
                  <c:pt idx="4">
                    <c:v>29</c:v>
                  </c:pt>
                  <c:pt idx="5">
                    <c:v>30</c:v>
                  </c:pt>
                  <c:pt idx="37">
                    <c:v>1</c:v>
                  </c:pt>
                  <c:pt idx="38">
                    <c:v>2</c:v>
                  </c:pt>
                  <c:pt idx="39">
                    <c:v>3</c:v>
                  </c:pt>
                  <c:pt idx="40">
                    <c:v>4</c:v>
                  </c:pt>
                  <c:pt idx="41">
                    <c:v>5</c:v>
                  </c:pt>
                </c15:dlblRangeCache>
              </c15:datalabelsRange>
            </c:ext>
            <c:ext xmlns:c16="http://schemas.microsoft.com/office/drawing/2014/chart" uri="{C3380CC4-5D6E-409C-BE32-E72D297353CC}">
              <c16:uniqueId val="{00000057-A6D0-47F2-80FE-514A5CAA81CB}"/>
            </c:ext>
          </c:extLst>
        </c:ser>
        <c:ser>
          <c:idx val="4"/>
          <c:order val="3"/>
          <c:tx>
            <c:strRef>
              <c:f>Goals!$V$2</c:f>
              <c:strCache>
                <c:ptCount val="1"/>
                <c:pt idx="0">
                  <c:v>Goal</c:v>
                </c:pt>
              </c:strCache>
            </c:strRef>
          </c:tx>
          <c:spPr>
            <a:ln w="266700" cap="rnd">
              <a:solidFill>
                <a:schemeClr val="accent4">
                  <a:lumMod val="60000"/>
                  <a:lumOff val="40000"/>
                  <a:alpha val="50000"/>
                </a:schemeClr>
              </a:solidFill>
              <a:round/>
            </a:ln>
            <a:effectLst/>
          </c:spPr>
          <c:marker>
            <c:symbol val="none"/>
          </c:marker>
          <c:xVal>
            <c:numRef>
              <c:f>Goals!$X$4:$X$50</c:f>
              <c:numCache>
                <c:formatCode>General</c:formatCode>
                <c:ptCount val="47"/>
                <c:pt idx="0">
                  <c:v>#N/A</c:v>
                </c:pt>
                <c:pt idx="1">
                  <c:v>#N/A</c:v>
                </c:pt>
                <c:pt idx="2">
                  <c:v>#N/A</c:v>
                </c:pt>
                <c:pt idx="3">
                  <c:v>#N/A</c:v>
                </c:pt>
                <c:pt idx="4">
                  <c:v>#N/A</c:v>
                </c:pt>
                <c:pt idx="5">
                  <c:v>#N/A</c:v>
                </c:pt>
                <c:pt idx="6">
                  <c:v>#N/A</c:v>
                </c:pt>
                <c:pt idx="8">
                  <c:v>1</c:v>
                </c:pt>
                <c:pt idx="9">
                  <c:v>2</c:v>
                </c:pt>
                <c:pt idx="10">
                  <c:v>3</c:v>
                </c:pt>
                <c:pt idx="11">
                  <c:v>4</c:v>
                </c:pt>
                <c:pt idx="12">
                  <c:v>5</c:v>
                </c:pt>
                <c:pt idx="13">
                  <c:v>6</c:v>
                </c:pt>
                <c:pt idx="14">
                  <c:v>7</c:v>
                </c:pt>
                <c:pt idx="16">
                  <c:v>#N/A</c:v>
                </c:pt>
                <c:pt idx="17">
                  <c:v>#N/A</c:v>
                </c:pt>
                <c:pt idx="18">
                  <c:v>#N/A</c:v>
                </c:pt>
                <c:pt idx="19">
                  <c:v>#N/A</c:v>
                </c:pt>
                <c:pt idx="20">
                  <c:v>#N/A</c:v>
                </c:pt>
                <c:pt idx="21">
                  <c:v>#N/A</c:v>
                </c:pt>
                <c:pt idx="22">
                  <c:v>#N/A</c:v>
                </c:pt>
                <c:pt idx="24">
                  <c:v>1</c:v>
                </c:pt>
                <c:pt idx="25">
                  <c:v>2</c:v>
                </c:pt>
                <c:pt idx="26">
                  <c:v>3</c:v>
                </c:pt>
                <c:pt idx="27">
                  <c:v>4</c:v>
                </c:pt>
                <c:pt idx="28">
                  <c:v>5</c:v>
                </c:pt>
                <c:pt idx="29">
                  <c:v>6</c:v>
                </c:pt>
                <c:pt idx="30">
                  <c:v>7</c:v>
                </c:pt>
                <c:pt idx="32">
                  <c:v>1</c:v>
                </c:pt>
                <c:pt idx="33">
                  <c:v>2</c:v>
                </c:pt>
                <c:pt idx="34">
                  <c:v>3</c:v>
                </c:pt>
                <c:pt idx="35">
                  <c:v>4</c:v>
                </c:pt>
                <c:pt idx="36">
                  <c:v>5</c:v>
                </c:pt>
                <c:pt idx="37">
                  <c:v>6</c:v>
                </c:pt>
                <c:pt idx="38">
                  <c:v>7</c:v>
                </c:pt>
                <c:pt idx="40">
                  <c:v>#N/A</c:v>
                </c:pt>
                <c:pt idx="41">
                  <c:v>#N/A</c:v>
                </c:pt>
                <c:pt idx="42">
                  <c:v>#N/A</c:v>
                </c:pt>
                <c:pt idx="43">
                  <c:v>#N/A</c:v>
                </c:pt>
                <c:pt idx="44">
                  <c:v>#N/A</c:v>
                </c:pt>
                <c:pt idx="45">
                  <c:v>#N/A</c:v>
                </c:pt>
                <c:pt idx="46">
                  <c:v>#N/A</c:v>
                </c:pt>
              </c:numCache>
            </c:numRef>
          </c:xVal>
          <c:yVal>
            <c:numRef>
              <c:f>Goals!$Y$4:$Y$50</c:f>
              <c:numCache>
                <c:formatCode>General</c:formatCode>
                <c:ptCount val="47"/>
                <c:pt idx="0">
                  <c:v>6</c:v>
                </c:pt>
                <c:pt idx="1">
                  <c:v>6</c:v>
                </c:pt>
                <c:pt idx="2">
                  <c:v>6</c:v>
                </c:pt>
                <c:pt idx="3">
                  <c:v>6</c:v>
                </c:pt>
                <c:pt idx="4">
                  <c:v>6</c:v>
                </c:pt>
                <c:pt idx="5">
                  <c:v>6</c:v>
                </c:pt>
                <c:pt idx="6">
                  <c:v>6</c:v>
                </c:pt>
                <c:pt idx="8">
                  <c:v>5</c:v>
                </c:pt>
                <c:pt idx="9">
                  <c:v>5</c:v>
                </c:pt>
                <c:pt idx="10">
                  <c:v>5</c:v>
                </c:pt>
                <c:pt idx="11">
                  <c:v>5</c:v>
                </c:pt>
                <c:pt idx="12">
                  <c:v>5</c:v>
                </c:pt>
                <c:pt idx="13">
                  <c:v>5</c:v>
                </c:pt>
                <c:pt idx="14">
                  <c:v>5</c:v>
                </c:pt>
                <c:pt idx="16">
                  <c:v>4</c:v>
                </c:pt>
                <c:pt idx="17">
                  <c:v>4</c:v>
                </c:pt>
                <c:pt idx="18">
                  <c:v>4</c:v>
                </c:pt>
                <c:pt idx="19">
                  <c:v>4</c:v>
                </c:pt>
                <c:pt idx="20">
                  <c:v>4</c:v>
                </c:pt>
                <c:pt idx="21">
                  <c:v>4</c:v>
                </c:pt>
                <c:pt idx="22">
                  <c:v>4</c:v>
                </c:pt>
                <c:pt idx="24">
                  <c:v>3</c:v>
                </c:pt>
                <c:pt idx="25">
                  <c:v>3</c:v>
                </c:pt>
                <c:pt idx="26">
                  <c:v>3</c:v>
                </c:pt>
                <c:pt idx="27">
                  <c:v>3</c:v>
                </c:pt>
                <c:pt idx="28">
                  <c:v>3</c:v>
                </c:pt>
                <c:pt idx="29">
                  <c:v>3</c:v>
                </c:pt>
                <c:pt idx="30">
                  <c:v>3</c:v>
                </c:pt>
                <c:pt idx="32">
                  <c:v>2</c:v>
                </c:pt>
                <c:pt idx="33">
                  <c:v>2</c:v>
                </c:pt>
                <c:pt idx="34">
                  <c:v>2</c:v>
                </c:pt>
                <c:pt idx="35">
                  <c:v>2</c:v>
                </c:pt>
                <c:pt idx="36">
                  <c:v>2</c:v>
                </c:pt>
                <c:pt idx="37">
                  <c:v>2</c:v>
                </c:pt>
                <c:pt idx="38">
                  <c:v>2</c:v>
                </c:pt>
                <c:pt idx="40">
                  <c:v>1</c:v>
                </c:pt>
                <c:pt idx="41">
                  <c:v>1</c:v>
                </c:pt>
                <c:pt idx="42">
                  <c:v>1</c:v>
                </c:pt>
                <c:pt idx="43">
                  <c:v>1</c:v>
                </c:pt>
                <c:pt idx="44">
                  <c:v>1</c:v>
                </c:pt>
                <c:pt idx="45">
                  <c:v>1</c:v>
                </c:pt>
                <c:pt idx="46">
                  <c:v>1</c:v>
                </c:pt>
              </c:numCache>
            </c:numRef>
          </c:yVal>
          <c:smooth val="0"/>
          <c:extLst>
            <c:ext xmlns:c16="http://schemas.microsoft.com/office/drawing/2014/chart" uri="{C3380CC4-5D6E-409C-BE32-E72D297353CC}">
              <c16:uniqueId val="{00000058-A6D0-47F2-80FE-514A5CAA81CB}"/>
            </c:ext>
          </c:extLst>
        </c:ser>
        <c:dLbls>
          <c:showLegendKey val="0"/>
          <c:showVal val="0"/>
          <c:showCatName val="0"/>
          <c:showSerName val="0"/>
          <c:showPercent val="0"/>
          <c:showBubbleSize val="0"/>
        </c:dLbls>
        <c:axId val="2094569183"/>
        <c:axId val="2094562463"/>
        <c:extLst/>
      </c:scatterChart>
      <c:catAx>
        <c:axId val="2094569183"/>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094562463"/>
        <c:crosses val="autoZero"/>
        <c:auto val="1"/>
        <c:lblAlgn val="ctr"/>
        <c:lblOffset val="100"/>
        <c:tickMarkSkip val="1"/>
        <c:noMultiLvlLbl val="0"/>
      </c:catAx>
      <c:valAx>
        <c:axId val="2094562463"/>
        <c:scaling>
          <c:orientation val="minMax"/>
          <c:max val="6.25"/>
          <c:min val="0"/>
        </c:scaling>
        <c:delete val="1"/>
        <c:axPos val="l"/>
        <c:numFmt formatCode="General" sourceLinked="1"/>
        <c:majorTickMark val="out"/>
        <c:minorTickMark val="none"/>
        <c:tickLblPos val="nextTo"/>
        <c:crossAx val="209456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'Month Only'!$W$4</c:f>
          <c:strCache>
            <c:ptCount val="1"/>
            <c:pt idx="0">
              <c:v>July 2023</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7870827199954368E-2"/>
          <c:y val="0.24282691407760076"/>
          <c:w val="0.91624047713588097"/>
          <c:h val="0.73787666076624148"/>
        </c:manualLayout>
      </c:layout>
      <c:barChart>
        <c:barDir val="col"/>
        <c:grouping val="clustered"/>
        <c:varyColors val="0"/>
        <c:ser>
          <c:idx val="2"/>
          <c:order val="3"/>
          <c:tx>
            <c:strRef>
              <c:f>'Month Only'!$S$3</c:f>
              <c:strCache>
                <c:ptCount val="1"/>
                <c:pt idx="0">
                  <c:v>Day Label</c:v>
                </c:pt>
              </c:strCache>
            </c:strRef>
          </c:tx>
          <c:spPr>
            <a:solidFill>
              <a:schemeClr val="accent3"/>
            </a:solidFill>
            <a:ln>
              <a:noFill/>
            </a:ln>
            <a:effectLst/>
          </c:spPr>
          <c:invertIfNegative val="0"/>
          <c:cat>
            <c:strRef>
              <c:f>'Month Only'!$S$4:$S$10</c:f>
              <c:strCache>
                <c:ptCount val="7"/>
                <c:pt idx="0">
                  <c:v>S</c:v>
                </c:pt>
                <c:pt idx="1">
                  <c:v>M</c:v>
                </c:pt>
                <c:pt idx="2">
                  <c:v>T</c:v>
                </c:pt>
                <c:pt idx="3">
                  <c:v>W</c:v>
                </c:pt>
                <c:pt idx="4">
                  <c:v>T</c:v>
                </c:pt>
                <c:pt idx="5">
                  <c:v>F</c:v>
                </c:pt>
                <c:pt idx="6">
                  <c:v>S</c:v>
                </c:pt>
              </c:strCache>
            </c:strRef>
          </c:cat>
          <c:val>
            <c:numRef>
              <c:f>'Month Only'!$T$4:$T$10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AB2C-4671-B314-2420CD030DD8}"/>
            </c:ext>
          </c:extLst>
        </c:ser>
        <c:dLbls>
          <c:showLegendKey val="0"/>
          <c:showVal val="0"/>
          <c:showCatName val="0"/>
          <c:showSerName val="0"/>
          <c:showPercent val="0"/>
          <c:showBubbleSize val="0"/>
        </c:dLbls>
        <c:gapWidth val="150"/>
        <c:axId val="2094569183"/>
        <c:axId val="2094562463"/>
      </c:barChart>
      <c:scatterChart>
        <c:scatterStyle val="lineMarker"/>
        <c:varyColors val="0"/>
        <c:ser>
          <c:idx val="0"/>
          <c:order val="0"/>
          <c:tx>
            <c:strRef>
              <c:f>'Month Only'!$H$2</c:f>
              <c:strCache>
                <c:ptCount val="1"/>
                <c:pt idx="0">
                  <c:v>Current Month</c:v>
                </c:pt>
              </c:strCache>
            </c:strRef>
          </c:tx>
          <c:spPr>
            <a:ln w="25400" cap="rnd">
              <a:noFill/>
              <a:round/>
            </a:ln>
            <a:effectLst/>
          </c:spPr>
          <c:marker>
            <c:symbol val="circle"/>
            <c:size val="18"/>
            <c:spPr>
              <a:solidFill>
                <a:schemeClr val="bg1">
                  <a:lumMod val="85000"/>
                </a:schemeClr>
              </a:solidFill>
              <a:ln w="9525">
                <a:noFill/>
              </a:ln>
              <a:effectLst/>
            </c:spPr>
          </c:marker>
          <c:dLbls>
            <c:dLbl>
              <c:idx val="0"/>
              <c:tx>
                <c:rich>
                  <a:bodyPr/>
                  <a:lstStyle/>
                  <a:p>
                    <a:fld id="{9BCF9553-22BE-4C82-8071-3D36D1DE87B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B2C-4671-B314-2420CD030DD8}"/>
                </c:ext>
              </c:extLst>
            </c:dLbl>
            <c:dLbl>
              <c:idx val="1"/>
              <c:tx>
                <c:rich>
                  <a:bodyPr/>
                  <a:lstStyle/>
                  <a:p>
                    <a:fld id="{A62BD0DA-7604-421D-A4F9-26528E74270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B2C-4671-B314-2420CD030DD8}"/>
                </c:ext>
              </c:extLst>
            </c:dLbl>
            <c:dLbl>
              <c:idx val="2"/>
              <c:tx>
                <c:rich>
                  <a:bodyPr/>
                  <a:lstStyle/>
                  <a:p>
                    <a:fld id="{C0A70DAE-7599-48D6-8631-D10D5A52943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B2C-4671-B314-2420CD030DD8}"/>
                </c:ext>
              </c:extLst>
            </c:dLbl>
            <c:dLbl>
              <c:idx val="3"/>
              <c:tx>
                <c:rich>
                  <a:bodyPr/>
                  <a:lstStyle/>
                  <a:p>
                    <a:fld id="{1E631516-B483-4981-806F-F00670E5009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B2C-4671-B314-2420CD030DD8}"/>
                </c:ext>
              </c:extLst>
            </c:dLbl>
            <c:dLbl>
              <c:idx val="4"/>
              <c:tx>
                <c:rich>
                  <a:bodyPr/>
                  <a:lstStyle/>
                  <a:p>
                    <a:fld id="{3BC2A23C-5C60-4605-8180-9A549FABC3F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B2C-4671-B314-2420CD030DD8}"/>
                </c:ext>
              </c:extLst>
            </c:dLbl>
            <c:dLbl>
              <c:idx val="5"/>
              <c:tx>
                <c:rich>
                  <a:bodyPr/>
                  <a:lstStyle/>
                  <a:p>
                    <a:fld id="{827B6942-A24D-4A97-92EC-F2060C784F2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B2C-4671-B314-2420CD030DD8}"/>
                </c:ext>
              </c:extLst>
            </c:dLbl>
            <c:dLbl>
              <c:idx val="6"/>
              <c:tx>
                <c:rich>
                  <a:bodyPr/>
                  <a:lstStyle/>
                  <a:p>
                    <a:fld id="{B53695EE-B413-4DEE-83F8-DAC28EDDA8B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B2C-4671-B314-2420CD030DD8}"/>
                </c:ext>
              </c:extLst>
            </c:dLbl>
            <c:dLbl>
              <c:idx val="7"/>
              <c:tx>
                <c:rich>
                  <a:bodyPr/>
                  <a:lstStyle/>
                  <a:p>
                    <a:fld id="{D2F2564A-F0DC-474F-BD12-2226125251B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B2C-4671-B314-2420CD030DD8}"/>
                </c:ext>
              </c:extLst>
            </c:dLbl>
            <c:dLbl>
              <c:idx val="8"/>
              <c:tx>
                <c:rich>
                  <a:bodyPr/>
                  <a:lstStyle/>
                  <a:p>
                    <a:fld id="{3598BE02-84AF-44DA-B1BD-F777B4EEC25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B2C-4671-B314-2420CD030DD8}"/>
                </c:ext>
              </c:extLst>
            </c:dLbl>
            <c:dLbl>
              <c:idx val="9"/>
              <c:tx>
                <c:rich>
                  <a:bodyPr/>
                  <a:lstStyle/>
                  <a:p>
                    <a:fld id="{E9E39B72-2A3D-48E7-AEA0-0B48595DCC1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B2C-4671-B314-2420CD030DD8}"/>
                </c:ext>
              </c:extLst>
            </c:dLbl>
            <c:dLbl>
              <c:idx val="10"/>
              <c:tx>
                <c:rich>
                  <a:bodyPr/>
                  <a:lstStyle/>
                  <a:p>
                    <a:fld id="{72EA69C1-4AB7-46D4-AE71-4175403F1D4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B2C-4671-B314-2420CD030DD8}"/>
                </c:ext>
              </c:extLst>
            </c:dLbl>
            <c:dLbl>
              <c:idx val="11"/>
              <c:tx>
                <c:rich>
                  <a:bodyPr/>
                  <a:lstStyle/>
                  <a:p>
                    <a:fld id="{7965F3FF-E6BC-44D0-B90A-D1E00177772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B2C-4671-B314-2420CD030DD8}"/>
                </c:ext>
              </c:extLst>
            </c:dLbl>
            <c:dLbl>
              <c:idx val="12"/>
              <c:tx>
                <c:rich>
                  <a:bodyPr/>
                  <a:lstStyle/>
                  <a:p>
                    <a:fld id="{8937BF11-3171-4960-A84A-97F3FD8B47A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B2C-4671-B314-2420CD030DD8}"/>
                </c:ext>
              </c:extLst>
            </c:dLbl>
            <c:dLbl>
              <c:idx val="13"/>
              <c:tx>
                <c:rich>
                  <a:bodyPr/>
                  <a:lstStyle/>
                  <a:p>
                    <a:fld id="{11FB1524-F9CC-4187-B2E6-EB6BD5C4FDE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B2C-4671-B314-2420CD030DD8}"/>
                </c:ext>
              </c:extLst>
            </c:dLbl>
            <c:dLbl>
              <c:idx val="14"/>
              <c:tx>
                <c:rich>
                  <a:bodyPr/>
                  <a:lstStyle/>
                  <a:p>
                    <a:fld id="{3454391C-5B11-49C6-B6D5-C663F01BA49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AB2C-4671-B314-2420CD030DD8}"/>
                </c:ext>
              </c:extLst>
            </c:dLbl>
            <c:dLbl>
              <c:idx val="15"/>
              <c:tx>
                <c:rich>
                  <a:bodyPr/>
                  <a:lstStyle/>
                  <a:p>
                    <a:fld id="{771FB4DF-F88B-47ED-916E-5FD58D7DDEA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AB2C-4671-B314-2420CD030DD8}"/>
                </c:ext>
              </c:extLst>
            </c:dLbl>
            <c:dLbl>
              <c:idx val="16"/>
              <c:tx>
                <c:rich>
                  <a:bodyPr/>
                  <a:lstStyle/>
                  <a:p>
                    <a:fld id="{6053186F-0B18-4C6B-8E1A-0327C9CBF58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AB2C-4671-B314-2420CD030DD8}"/>
                </c:ext>
              </c:extLst>
            </c:dLbl>
            <c:dLbl>
              <c:idx val="17"/>
              <c:tx>
                <c:rich>
                  <a:bodyPr/>
                  <a:lstStyle/>
                  <a:p>
                    <a:fld id="{95925F85-FB35-4BA4-8377-7CAF6C3DA39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AB2C-4671-B314-2420CD030DD8}"/>
                </c:ext>
              </c:extLst>
            </c:dLbl>
            <c:dLbl>
              <c:idx val="18"/>
              <c:tx>
                <c:rich>
                  <a:bodyPr/>
                  <a:lstStyle/>
                  <a:p>
                    <a:fld id="{63A10B5B-61B4-4242-B7D6-899913FA2A8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AB2C-4671-B314-2420CD030DD8}"/>
                </c:ext>
              </c:extLst>
            </c:dLbl>
            <c:dLbl>
              <c:idx val="19"/>
              <c:tx>
                <c:rich>
                  <a:bodyPr/>
                  <a:lstStyle/>
                  <a:p>
                    <a:fld id="{BEAB0567-C5F0-43CA-8947-3CA8AE5AB43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AB2C-4671-B314-2420CD030DD8}"/>
                </c:ext>
              </c:extLst>
            </c:dLbl>
            <c:dLbl>
              <c:idx val="20"/>
              <c:tx>
                <c:rich>
                  <a:bodyPr/>
                  <a:lstStyle/>
                  <a:p>
                    <a:fld id="{BD46811C-1175-4028-94E5-3A7DD0129A9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AB2C-4671-B314-2420CD030DD8}"/>
                </c:ext>
              </c:extLst>
            </c:dLbl>
            <c:dLbl>
              <c:idx val="21"/>
              <c:tx>
                <c:rich>
                  <a:bodyPr/>
                  <a:lstStyle/>
                  <a:p>
                    <a:fld id="{D339C01C-144F-481A-8A69-B6642AEF27E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AB2C-4671-B314-2420CD030DD8}"/>
                </c:ext>
              </c:extLst>
            </c:dLbl>
            <c:dLbl>
              <c:idx val="22"/>
              <c:tx>
                <c:rich>
                  <a:bodyPr/>
                  <a:lstStyle/>
                  <a:p>
                    <a:fld id="{7FC74132-E4C0-4B1D-8CB3-0F37CF809C3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AB2C-4671-B314-2420CD030DD8}"/>
                </c:ext>
              </c:extLst>
            </c:dLbl>
            <c:dLbl>
              <c:idx val="23"/>
              <c:tx>
                <c:rich>
                  <a:bodyPr/>
                  <a:lstStyle/>
                  <a:p>
                    <a:fld id="{2494376E-3805-45E8-BB35-0DC3EE9BB1F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AB2C-4671-B314-2420CD030DD8}"/>
                </c:ext>
              </c:extLst>
            </c:dLbl>
            <c:dLbl>
              <c:idx val="24"/>
              <c:tx>
                <c:rich>
                  <a:bodyPr/>
                  <a:lstStyle/>
                  <a:p>
                    <a:fld id="{B0448C58-ECCD-4132-871C-0BAF63B0C6F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AB2C-4671-B314-2420CD030DD8}"/>
                </c:ext>
              </c:extLst>
            </c:dLbl>
            <c:dLbl>
              <c:idx val="25"/>
              <c:tx>
                <c:rich>
                  <a:bodyPr/>
                  <a:lstStyle/>
                  <a:p>
                    <a:fld id="{86BC73D0-8CE0-4462-8BE5-C35DA6B939A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AB2C-4671-B314-2420CD030DD8}"/>
                </c:ext>
              </c:extLst>
            </c:dLbl>
            <c:dLbl>
              <c:idx val="26"/>
              <c:tx>
                <c:rich>
                  <a:bodyPr/>
                  <a:lstStyle/>
                  <a:p>
                    <a:fld id="{24A24ABC-390A-4453-BD17-E7CCB8C06A4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AB2C-4671-B314-2420CD030DD8}"/>
                </c:ext>
              </c:extLst>
            </c:dLbl>
            <c:dLbl>
              <c:idx val="27"/>
              <c:tx>
                <c:rich>
                  <a:bodyPr/>
                  <a:lstStyle/>
                  <a:p>
                    <a:fld id="{7D923054-BCE5-42E6-B270-8ACEA6DB7D1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AB2C-4671-B314-2420CD030DD8}"/>
                </c:ext>
              </c:extLst>
            </c:dLbl>
            <c:dLbl>
              <c:idx val="28"/>
              <c:tx>
                <c:rich>
                  <a:bodyPr/>
                  <a:lstStyle/>
                  <a:p>
                    <a:fld id="{587B097C-17CD-4074-984F-9E3DF71BB16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AB2C-4671-B314-2420CD030DD8}"/>
                </c:ext>
              </c:extLst>
            </c:dLbl>
            <c:dLbl>
              <c:idx val="29"/>
              <c:tx>
                <c:rich>
                  <a:bodyPr/>
                  <a:lstStyle/>
                  <a:p>
                    <a:fld id="{7180634F-3B27-4BAE-B8C9-3F9203FB7CA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AB2C-4671-B314-2420CD030DD8}"/>
                </c:ext>
              </c:extLst>
            </c:dLbl>
            <c:dLbl>
              <c:idx val="30"/>
              <c:tx>
                <c:rich>
                  <a:bodyPr/>
                  <a:lstStyle/>
                  <a:p>
                    <a:fld id="{45348CC9-D195-46EB-9DE9-9CC1B238C94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AB2C-4671-B314-2420CD030DD8}"/>
                </c:ext>
              </c:extLst>
            </c:dLbl>
            <c:dLbl>
              <c:idx val="31"/>
              <c:tx>
                <c:rich>
                  <a:bodyPr/>
                  <a:lstStyle/>
                  <a:p>
                    <a:fld id="{A17FFB2C-473F-4DD5-813B-262FAF2C18C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AB2C-4671-B314-2420CD030DD8}"/>
                </c:ext>
              </c:extLst>
            </c:dLbl>
            <c:dLbl>
              <c:idx val="32"/>
              <c:tx>
                <c:rich>
                  <a:bodyPr/>
                  <a:lstStyle/>
                  <a:p>
                    <a:fld id="{DED3C7A8-5C73-48F0-B4EB-60FAD59640E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AB2C-4671-B314-2420CD030DD8}"/>
                </c:ext>
              </c:extLst>
            </c:dLbl>
            <c:dLbl>
              <c:idx val="33"/>
              <c:tx>
                <c:rich>
                  <a:bodyPr/>
                  <a:lstStyle/>
                  <a:p>
                    <a:fld id="{00D9403E-C4DD-4840-8718-EABD0A5FBE6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AB2C-4671-B314-2420CD030DD8}"/>
                </c:ext>
              </c:extLst>
            </c:dLbl>
            <c:dLbl>
              <c:idx val="34"/>
              <c:tx>
                <c:rich>
                  <a:bodyPr/>
                  <a:lstStyle/>
                  <a:p>
                    <a:fld id="{742B13B5-569A-45FF-86B9-B926B9A08FE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AB2C-4671-B314-2420CD030DD8}"/>
                </c:ext>
              </c:extLst>
            </c:dLbl>
            <c:dLbl>
              <c:idx val="35"/>
              <c:tx>
                <c:rich>
                  <a:bodyPr/>
                  <a:lstStyle/>
                  <a:p>
                    <a:fld id="{719A81F4-0BB5-4BE4-A250-6A32F775D9C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AB2C-4671-B314-2420CD030DD8}"/>
                </c:ext>
              </c:extLst>
            </c:dLbl>
            <c:dLbl>
              <c:idx val="36"/>
              <c:tx>
                <c:rich>
                  <a:bodyPr/>
                  <a:lstStyle/>
                  <a:p>
                    <a:fld id="{8C2B2419-0470-4B4E-8658-227F816DE64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AB2C-4671-B314-2420CD030DD8}"/>
                </c:ext>
              </c:extLst>
            </c:dLbl>
            <c:dLbl>
              <c:idx val="37"/>
              <c:tx>
                <c:rich>
                  <a:bodyPr/>
                  <a:lstStyle/>
                  <a:p>
                    <a:fld id="{5C5810E1-3EDA-415C-BF59-B409936AAFE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AB2C-4671-B314-2420CD030DD8}"/>
                </c:ext>
              </c:extLst>
            </c:dLbl>
            <c:dLbl>
              <c:idx val="38"/>
              <c:tx>
                <c:rich>
                  <a:bodyPr/>
                  <a:lstStyle/>
                  <a:p>
                    <a:fld id="{9D117FE2-52C4-4A58-936D-E274E4C95D0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AB2C-4671-B314-2420CD030DD8}"/>
                </c:ext>
              </c:extLst>
            </c:dLbl>
            <c:dLbl>
              <c:idx val="39"/>
              <c:tx>
                <c:rich>
                  <a:bodyPr/>
                  <a:lstStyle/>
                  <a:p>
                    <a:fld id="{C0232F40-B0F1-45D6-B2F4-27CB0B45089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AB2C-4671-B314-2420CD030DD8}"/>
                </c:ext>
              </c:extLst>
            </c:dLbl>
            <c:dLbl>
              <c:idx val="40"/>
              <c:tx>
                <c:rich>
                  <a:bodyPr/>
                  <a:lstStyle/>
                  <a:p>
                    <a:fld id="{ABEDA921-58B9-4BBE-8E53-E2B7E65E1E0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AB2C-4671-B314-2420CD030DD8}"/>
                </c:ext>
              </c:extLst>
            </c:dLbl>
            <c:dLbl>
              <c:idx val="41"/>
              <c:tx>
                <c:rich>
                  <a:bodyPr/>
                  <a:lstStyle/>
                  <a:p>
                    <a:fld id="{C6969199-62B8-4560-8754-7E987FC53E2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AB2C-4671-B314-2420CD030DD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'Month Only'!$I$4:$I$45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'Month Only'!$J$4:$J$45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'Month Only'!$K$4:$K$45</c15:f>
                <c15:dlblRangeCache>
                  <c:ptCount val="42"/>
                  <c:pt idx="0">
                    <c:v>25</c:v>
                  </c:pt>
                  <c:pt idx="1">
                    <c:v>26</c:v>
                  </c:pt>
                  <c:pt idx="2">
                    <c:v>27</c:v>
                  </c:pt>
                  <c:pt idx="3">
                    <c:v>28</c:v>
                  </c:pt>
                  <c:pt idx="4">
                    <c:v>29</c:v>
                  </c:pt>
                  <c:pt idx="5">
                    <c:v>30</c:v>
                  </c:pt>
                  <c:pt idx="6">
                    <c:v>1</c:v>
                  </c:pt>
                  <c:pt idx="7">
                    <c:v>2</c:v>
                  </c:pt>
                  <c:pt idx="8">
                    <c:v>3</c:v>
                  </c:pt>
                  <c:pt idx="9">
                    <c:v>4</c:v>
                  </c:pt>
                  <c:pt idx="10">
                    <c:v>5</c:v>
                  </c:pt>
                  <c:pt idx="11">
                    <c:v>6</c:v>
                  </c:pt>
                  <c:pt idx="12">
                    <c:v>7</c:v>
                  </c:pt>
                  <c:pt idx="13">
                    <c:v>8</c:v>
                  </c:pt>
                  <c:pt idx="14">
                    <c:v>9</c:v>
                  </c:pt>
                  <c:pt idx="15">
                    <c:v>10</c:v>
                  </c:pt>
                  <c:pt idx="16">
                    <c:v>11</c:v>
                  </c:pt>
                  <c:pt idx="17">
                    <c:v>12</c:v>
                  </c:pt>
                  <c:pt idx="18">
                    <c:v>13</c:v>
                  </c:pt>
                  <c:pt idx="19">
                    <c:v>14</c:v>
                  </c:pt>
                  <c:pt idx="20">
                    <c:v>15</c:v>
                  </c:pt>
                  <c:pt idx="21">
                    <c:v>16</c:v>
                  </c:pt>
                  <c:pt idx="22">
                    <c:v>17</c:v>
                  </c:pt>
                  <c:pt idx="23">
                    <c:v>18</c:v>
                  </c:pt>
                  <c:pt idx="24">
                    <c:v>19</c:v>
                  </c:pt>
                  <c:pt idx="25">
                    <c:v>20</c:v>
                  </c:pt>
                  <c:pt idx="26">
                    <c:v>21</c:v>
                  </c:pt>
                  <c:pt idx="27">
                    <c:v>22</c:v>
                  </c:pt>
                  <c:pt idx="28">
                    <c:v>23</c:v>
                  </c:pt>
                  <c:pt idx="29">
                    <c:v>24</c:v>
                  </c:pt>
                  <c:pt idx="30">
                    <c:v>25</c:v>
                  </c:pt>
                  <c:pt idx="31">
                    <c:v>26</c:v>
                  </c:pt>
                  <c:pt idx="32">
                    <c:v>27</c:v>
                  </c:pt>
                  <c:pt idx="33">
                    <c:v>28</c:v>
                  </c:pt>
                  <c:pt idx="34">
                    <c:v>29</c:v>
                  </c:pt>
                  <c:pt idx="35">
                    <c:v>30</c:v>
                  </c:pt>
                  <c:pt idx="36">
                    <c:v>31</c:v>
                  </c:pt>
                  <c:pt idx="37">
                    <c:v>1</c:v>
                  </c:pt>
                  <c:pt idx="38">
                    <c:v>2</c:v>
                  </c:pt>
                  <c:pt idx="39">
                    <c:v>3</c:v>
                  </c:pt>
                  <c:pt idx="40">
                    <c:v>4</c:v>
                  </c:pt>
                  <c:pt idx="41">
                    <c:v>5</c:v>
                  </c:pt>
                </c15:dlblRangeCache>
              </c15:datalabelsRange>
            </c:ext>
            <c:ext xmlns:c16="http://schemas.microsoft.com/office/drawing/2014/chart" uri="{C3380CC4-5D6E-409C-BE32-E72D297353CC}">
              <c16:uniqueId val="{0000002B-AB2C-4671-B314-2420CD030DD8}"/>
            </c:ext>
          </c:extLst>
        </c:ser>
        <c:ser>
          <c:idx val="1"/>
          <c:order val="1"/>
          <c:tx>
            <c:strRef>
              <c:f>'Month Only'!$P$2</c:f>
              <c:strCache>
                <c:ptCount val="1"/>
                <c:pt idx="0">
                  <c:v>Complete (color)</c:v>
                </c:pt>
              </c:strCache>
            </c:strRef>
          </c:tx>
          <c:spPr>
            <a:ln w="25400" cap="rnd">
              <a:noFill/>
              <a:round/>
            </a:ln>
            <a:effectLst/>
          </c:spPr>
          <c:marker>
            <c:symbol val="circle"/>
            <c:size val="19"/>
            <c:spPr>
              <a:solidFill>
                <a:srgbClr val="FF3399"/>
              </a:solidFill>
              <a:ln w="9525">
                <a:noFill/>
              </a:ln>
              <a:effectLst/>
            </c:spPr>
          </c:marker>
          <c:xVal>
            <c:numRef>
              <c:f>'Month Only'!$P$4:$P$45</c:f>
              <c:numCache>
                <c:formatCode>General</c:formatCode>
                <c:ptCount val="42"/>
                <c:pt idx="0">
                  <c:v>#N/A</c:v>
                </c:pt>
                <c:pt idx="1">
                  <c:v>#N/A</c:v>
                </c:pt>
                <c:pt idx="2">
                  <c:v>3</c:v>
                </c:pt>
                <c:pt idx="3">
                  <c:v>4</c:v>
                </c:pt>
                <c:pt idx="4">
                  <c:v>5</c:v>
                </c:pt>
                <c:pt idx="5">
                  <c:v>#N/A</c:v>
                </c:pt>
                <c:pt idx="6">
                  <c:v>7</c:v>
                </c:pt>
                <c:pt idx="7">
                  <c:v>1</c:v>
                </c:pt>
                <c:pt idx="8">
                  <c:v>2</c:v>
                </c:pt>
                <c:pt idx="9">
                  <c:v>#N/A</c:v>
                </c:pt>
                <c:pt idx="10">
                  <c:v>4</c:v>
                </c:pt>
                <c:pt idx="11">
                  <c:v>5</c:v>
                </c:pt>
                <c:pt idx="12">
                  <c:v>6</c:v>
                </c:pt>
                <c:pt idx="13">
                  <c:v>7</c:v>
                </c:pt>
                <c:pt idx="14">
                  <c:v>1</c:v>
                </c:pt>
                <c:pt idx="15">
                  <c:v>2</c:v>
                </c:pt>
                <c:pt idx="16">
                  <c:v>#N/A</c:v>
                </c:pt>
                <c:pt idx="17">
                  <c:v>4</c:v>
                </c:pt>
                <c:pt idx="18">
                  <c:v>5</c:v>
                </c:pt>
                <c:pt idx="19">
                  <c:v>6</c:v>
                </c:pt>
                <c:pt idx="20">
                  <c:v>7</c:v>
                </c:pt>
                <c:pt idx="21">
                  <c:v>1</c:v>
                </c:pt>
                <c:pt idx="22">
                  <c:v>#N/A</c:v>
                </c:pt>
                <c:pt idx="23">
                  <c:v>3</c:v>
                </c:pt>
                <c:pt idx="24">
                  <c:v>4</c:v>
                </c:pt>
                <c:pt idx="25">
                  <c:v>5</c:v>
                </c:pt>
                <c:pt idx="26">
                  <c:v>6</c:v>
                </c:pt>
                <c:pt idx="27">
                  <c:v>7</c:v>
                </c:pt>
                <c:pt idx="28">
                  <c:v>#N/A</c:v>
                </c:pt>
                <c:pt idx="29">
                  <c:v>2</c:v>
                </c:pt>
                <c:pt idx="30">
                  <c:v>3</c:v>
                </c:pt>
                <c:pt idx="31">
                  <c:v>4</c:v>
                </c:pt>
                <c:pt idx="32">
                  <c:v>5</c:v>
                </c:pt>
                <c:pt idx="33">
                  <c:v>#N/A</c:v>
                </c:pt>
                <c:pt idx="34">
                  <c:v>7</c:v>
                </c:pt>
                <c:pt idx="35">
                  <c:v>1</c:v>
                </c:pt>
                <c:pt idx="36">
                  <c:v>2</c:v>
                </c:pt>
                <c:pt idx="37">
                  <c:v>3</c:v>
                </c:pt>
                <c:pt idx="38">
                  <c:v>4</c:v>
                </c:pt>
                <c:pt idx="39">
                  <c:v>5</c:v>
                </c:pt>
                <c:pt idx="40">
                  <c:v>6</c:v>
                </c:pt>
                <c:pt idx="41">
                  <c:v>#N/A</c:v>
                </c:pt>
              </c:numCache>
            </c:numRef>
          </c:xVal>
          <c:yVal>
            <c:numRef>
              <c:f>'Month Only'!$Q$4:$Q$45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C-AB2C-4671-B314-2420CD030DD8}"/>
            </c:ext>
          </c:extLst>
        </c:ser>
        <c:ser>
          <c:idx val="3"/>
          <c:order val="2"/>
          <c:tx>
            <c:strRef>
              <c:f>'Month Only'!$M$2</c:f>
              <c:strCache>
                <c:ptCount val="1"/>
                <c:pt idx="0">
                  <c:v>Prev/Next Month</c:v>
                </c:pt>
              </c:strCache>
            </c:strRef>
          </c:tx>
          <c:spPr>
            <a:ln w="25400" cap="rnd">
              <a:noFill/>
              <a:round/>
            </a:ln>
            <a:effectLst/>
          </c:spPr>
          <c:marker>
            <c:symbol val="circle"/>
            <c:size val="21"/>
            <c:spPr>
              <a:solidFill>
                <a:schemeClr val="bg1"/>
              </a:solidFill>
              <a:ln w="9525">
                <a:noFill/>
              </a:ln>
              <a:effectLst/>
            </c:spPr>
          </c:marker>
          <c:xVal>
            <c:numRef>
              <c:f>'Month Only'!$M$4:$M$45</c:f>
              <c:numCache>
                <c:formatCode>d</c:formatCode>
                <c:ptCount val="42"/>
                <c:pt idx="0">
                  <c:v>1</c:v>
                </c:pt>
                <c:pt idx="1">
                  <c:v>2</c:v>
                </c:pt>
                <c:pt idx="2">
                  <c:v>3</c:v>
                </c:pt>
                <c:pt idx="3">
                  <c:v>4</c:v>
                </c:pt>
                <c:pt idx="4">
                  <c:v>5</c:v>
                </c:pt>
                <c:pt idx="5">
                  <c:v>6</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3</c:v>
                </c:pt>
                <c:pt idx="38">
                  <c:v>4</c:v>
                </c:pt>
                <c:pt idx="39">
                  <c:v>5</c:v>
                </c:pt>
                <c:pt idx="40">
                  <c:v>6</c:v>
                </c:pt>
                <c:pt idx="41">
                  <c:v>7</c:v>
                </c:pt>
              </c:numCache>
            </c:numRef>
          </c:xVal>
          <c:yVal>
            <c:numRef>
              <c:f>'Month Only'!$N$4:$N$45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D-AB2C-4671-B314-2420CD030DD8}"/>
            </c:ext>
          </c:extLst>
        </c:ser>
        <c:dLbls>
          <c:showLegendKey val="0"/>
          <c:showVal val="0"/>
          <c:showCatName val="0"/>
          <c:showSerName val="0"/>
          <c:showPercent val="0"/>
          <c:showBubbleSize val="0"/>
        </c:dLbls>
        <c:axId val="2094569183"/>
        <c:axId val="2094562463"/>
        <c:extLst/>
      </c:scatterChart>
      <c:catAx>
        <c:axId val="2094569183"/>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094562463"/>
        <c:crosses val="autoZero"/>
        <c:auto val="1"/>
        <c:lblAlgn val="ctr"/>
        <c:lblOffset val="100"/>
        <c:tickMarkSkip val="1"/>
        <c:noMultiLvlLbl val="0"/>
      </c:catAx>
      <c:valAx>
        <c:axId val="2094562463"/>
        <c:scaling>
          <c:orientation val="minMax"/>
          <c:max val="6.25"/>
          <c:min val="0"/>
        </c:scaling>
        <c:delete val="1"/>
        <c:axPos val="l"/>
        <c:numFmt formatCode="General" sourceLinked="1"/>
        <c:majorTickMark val="out"/>
        <c:minorTickMark val="none"/>
        <c:tickLblPos val="nextTo"/>
        <c:crossAx val="209456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'Full Calendar'!$Z$4</c:f>
          <c:strCache>
            <c:ptCount val="1"/>
            <c:pt idx="0">
              <c:v>July 2023</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7870827199954368E-2"/>
          <c:y val="0.24282691407760076"/>
          <c:w val="0.91624047713588097"/>
          <c:h val="0.73787666076624148"/>
        </c:manualLayout>
      </c:layout>
      <c:barChart>
        <c:barDir val="col"/>
        <c:grouping val="clustered"/>
        <c:varyColors val="0"/>
        <c:ser>
          <c:idx val="2"/>
          <c:order val="3"/>
          <c:tx>
            <c:strRef>
              <c:f>'Full Calendar'!$V$3</c:f>
              <c:strCache>
                <c:ptCount val="1"/>
                <c:pt idx="0">
                  <c:v>Day Label</c:v>
                </c:pt>
              </c:strCache>
            </c:strRef>
          </c:tx>
          <c:spPr>
            <a:solidFill>
              <a:schemeClr val="accent3"/>
            </a:solidFill>
            <a:ln>
              <a:noFill/>
            </a:ln>
            <a:effectLst/>
          </c:spPr>
          <c:invertIfNegative val="0"/>
          <c:cat>
            <c:strRef>
              <c:f>'Full Calendar'!$V$4:$V$10</c:f>
              <c:strCache>
                <c:ptCount val="7"/>
                <c:pt idx="0">
                  <c:v>S</c:v>
                </c:pt>
                <c:pt idx="1">
                  <c:v>M</c:v>
                </c:pt>
                <c:pt idx="2">
                  <c:v>T</c:v>
                </c:pt>
                <c:pt idx="3">
                  <c:v>W</c:v>
                </c:pt>
                <c:pt idx="4">
                  <c:v>T</c:v>
                </c:pt>
                <c:pt idx="5">
                  <c:v>F</c:v>
                </c:pt>
                <c:pt idx="6">
                  <c:v>S</c:v>
                </c:pt>
              </c:strCache>
            </c:strRef>
          </c:cat>
          <c:val>
            <c:numRef>
              <c:f>'Full Calendar'!$W$4:$W$10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84E0-47E1-A279-55DAF1D3E200}"/>
            </c:ext>
          </c:extLst>
        </c:ser>
        <c:dLbls>
          <c:showLegendKey val="0"/>
          <c:showVal val="0"/>
          <c:showCatName val="0"/>
          <c:showSerName val="0"/>
          <c:showPercent val="0"/>
          <c:showBubbleSize val="0"/>
        </c:dLbls>
        <c:gapWidth val="150"/>
        <c:axId val="2094569183"/>
        <c:axId val="2094562463"/>
      </c:barChart>
      <c:scatterChart>
        <c:scatterStyle val="lineMarker"/>
        <c:varyColors val="0"/>
        <c:ser>
          <c:idx val="0"/>
          <c:order val="0"/>
          <c:tx>
            <c:strRef>
              <c:f>'Full Calendar'!$H$2</c:f>
              <c:strCache>
                <c:ptCount val="1"/>
                <c:pt idx="0">
                  <c:v>Current Month</c:v>
                </c:pt>
              </c:strCache>
            </c:strRef>
          </c:tx>
          <c:spPr>
            <a:ln w="25400" cap="rnd">
              <a:noFill/>
              <a:round/>
            </a:ln>
            <a:effectLst/>
          </c:spPr>
          <c:marker>
            <c:symbol val="none"/>
          </c:marker>
          <c:dLbls>
            <c:dLbl>
              <c:idx val="0"/>
              <c:tx>
                <c:rich>
                  <a:bodyPr/>
                  <a:lstStyle/>
                  <a:p>
                    <a:fld id="{044A1DA7-1C23-4530-95AE-90F2B3F25E9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84E0-47E1-A279-55DAF1D3E200}"/>
                </c:ext>
              </c:extLst>
            </c:dLbl>
            <c:dLbl>
              <c:idx val="1"/>
              <c:tx>
                <c:rich>
                  <a:bodyPr/>
                  <a:lstStyle/>
                  <a:p>
                    <a:fld id="{AA06DE70-FA1A-4FE8-A831-F7E51E674C5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84E0-47E1-A279-55DAF1D3E200}"/>
                </c:ext>
              </c:extLst>
            </c:dLbl>
            <c:dLbl>
              <c:idx val="2"/>
              <c:tx>
                <c:rich>
                  <a:bodyPr/>
                  <a:lstStyle/>
                  <a:p>
                    <a:fld id="{CC8D4E32-1966-408A-A248-3F857E4B646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84E0-47E1-A279-55DAF1D3E200}"/>
                </c:ext>
              </c:extLst>
            </c:dLbl>
            <c:dLbl>
              <c:idx val="3"/>
              <c:tx>
                <c:rich>
                  <a:bodyPr/>
                  <a:lstStyle/>
                  <a:p>
                    <a:fld id="{A3F6884A-123A-41C9-A5C5-8ADC2179D47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84E0-47E1-A279-55DAF1D3E200}"/>
                </c:ext>
              </c:extLst>
            </c:dLbl>
            <c:dLbl>
              <c:idx val="4"/>
              <c:tx>
                <c:rich>
                  <a:bodyPr/>
                  <a:lstStyle/>
                  <a:p>
                    <a:fld id="{27C241F8-22F5-4456-8356-7E45B5EDD6A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84E0-47E1-A279-55DAF1D3E200}"/>
                </c:ext>
              </c:extLst>
            </c:dLbl>
            <c:dLbl>
              <c:idx val="5"/>
              <c:tx>
                <c:rich>
                  <a:bodyPr/>
                  <a:lstStyle/>
                  <a:p>
                    <a:fld id="{0A74610D-3F5F-40B7-9A8E-BE4F8FAF626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84E0-47E1-A279-55DAF1D3E200}"/>
                </c:ext>
              </c:extLst>
            </c:dLbl>
            <c:dLbl>
              <c:idx val="6"/>
              <c:tx>
                <c:rich>
                  <a:bodyPr/>
                  <a:lstStyle/>
                  <a:p>
                    <a:fld id="{D86FB325-08E2-4737-A843-6D8D97F8E71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4E0-47E1-A279-55DAF1D3E200}"/>
                </c:ext>
              </c:extLst>
            </c:dLbl>
            <c:dLbl>
              <c:idx val="7"/>
              <c:tx>
                <c:rich>
                  <a:bodyPr/>
                  <a:lstStyle/>
                  <a:p>
                    <a:fld id="{B981CA62-9AAA-4EA0-9DD7-B1A0BDCC550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4E0-47E1-A279-55DAF1D3E200}"/>
                </c:ext>
              </c:extLst>
            </c:dLbl>
            <c:dLbl>
              <c:idx val="8"/>
              <c:tx>
                <c:rich>
                  <a:bodyPr/>
                  <a:lstStyle/>
                  <a:p>
                    <a:fld id="{DB662C75-B776-4471-82CC-F4A40FF824F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4E0-47E1-A279-55DAF1D3E200}"/>
                </c:ext>
              </c:extLst>
            </c:dLbl>
            <c:dLbl>
              <c:idx val="9"/>
              <c:tx>
                <c:rich>
                  <a:bodyPr/>
                  <a:lstStyle/>
                  <a:p>
                    <a:fld id="{753AB76A-8524-4549-A6AA-6F07653F990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4E0-47E1-A279-55DAF1D3E200}"/>
                </c:ext>
              </c:extLst>
            </c:dLbl>
            <c:dLbl>
              <c:idx val="10"/>
              <c:tx>
                <c:rich>
                  <a:bodyPr/>
                  <a:lstStyle/>
                  <a:p>
                    <a:fld id="{6C3D303E-40A3-40D8-9815-49F7AA6289A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4E0-47E1-A279-55DAF1D3E200}"/>
                </c:ext>
              </c:extLst>
            </c:dLbl>
            <c:dLbl>
              <c:idx val="11"/>
              <c:tx>
                <c:rich>
                  <a:bodyPr/>
                  <a:lstStyle/>
                  <a:p>
                    <a:fld id="{C890CA84-FFBB-41C0-8031-F022A431E55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4E0-47E1-A279-55DAF1D3E200}"/>
                </c:ext>
              </c:extLst>
            </c:dLbl>
            <c:dLbl>
              <c:idx val="12"/>
              <c:tx>
                <c:rich>
                  <a:bodyPr/>
                  <a:lstStyle/>
                  <a:p>
                    <a:fld id="{DCB5B201-1BCD-4BDA-9A6F-D594412AC05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84E0-47E1-A279-55DAF1D3E200}"/>
                </c:ext>
              </c:extLst>
            </c:dLbl>
            <c:dLbl>
              <c:idx val="13"/>
              <c:tx>
                <c:rich>
                  <a:bodyPr/>
                  <a:lstStyle/>
                  <a:p>
                    <a:fld id="{26ECCB82-8570-4228-8B11-855CF7859E8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84E0-47E1-A279-55DAF1D3E200}"/>
                </c:ext>
              </c:extLst>
            </c:dLbl>
            <c:dLbl>
              <c:idx val="14"/>
              <c:tx>
                <c:rich>
                  <a:bodyPr/>
                  <a:lstStyle/>
                  <a:p>
                    <a:fld id="{0DC49F8A-CCC1-428C-9D3B-8A0CC94B8E9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84E0-47E1-A279-55DAF1D3E200}"/>
                </c:ext>
              </c:extLst>
            </c:dLbl>
            <c:dLbl>
              <c:idx val="15"/>
              <c:tx>
                <c:rich>
                  <a:bodyPr/>
                  <a:lstStyle/>
                  <a:p>
                    <a:fld id="{8C7452B7-DF8A-49A2-8ECE-3A95218F831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84E0-47E1-A279-55DAF1D3E200}"/>
                </c:ext>
              </c:extLst>
            </c:dLbl>
            <c:dLbl>
              <c:idx val="16"/>
              <c:tx>
                <c:rich>
                  <a:bodyPr/>
                  <a:lstStyle/>
                  <a:p>
                    <a:fld id="{2D9BCB62-5E66-4055-A0EF-8AD434D4F55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84E0-47E1-A279-55DAF1D3E200}"/>
                </c:ext>
              </c:extLst>
            </c:dLbl>
            <c:dLbl>
              <c:idx val="17"/>
              <c:tx>
                <c:rich>
                  <a:bodyPr/>
                  <a:lstStyle/>
                  <a:p>
                    <a:fld id="{E9C57665-D224-4FA3-B62A-D76179827ED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84E0-47E1-A279-55DAF1D3E200}"/>
                </c:ext>
              </c:extLst>
            </c:dLbl>
            <c:dLbl>
              <c:idx val="18"/>
              <c:tx>
                <c:rich>
                  <a:bodyPr/>
                  <a:lstStyle/>
                  <a:p>
                    <a:fld id="{14F5A6F7-C8EB-4BE5-AF50-495E6B92E87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84E0-47E1-A279-55DAF1D3E200}"/>
                </c:ext>
              </c:extLst>
            </c:dLbl>
            <c:dLbl>
              <c:idx val="19"/>
              <c:tx>
                <c:rich>
                  <a:bodyPr/>
                  <a:lstStyle/>
                  <a:p>
                    <a:fld id="{79E1A462-721A-4CFA-9E2F-62C6C27B61C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84E0-47E1-A279-55DAF1D3E200}"/>
                </c:ext>
              </c:extLst>
            </c:dLbl>
            <c:dLbl>
              <c:idx val="20"/>
              <c:tx>
                <c:rich>
                  <a:bodyPr/>
                  <a:lstStyle/>
                  <a:p>
                    <a:fld id="{2E32FE89-F2AD-446B-8D50-4AFFED921F0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84E0-47E1-A279-55DAF1D3E200}"/>
                </c:ext>
              </c:extLst>
            </c:dLbl>
            <c:dLbl>
              <c:idx val="21"/>
              <c:tx>
                <c:rich>
                  <a:bodyPr/>
                  <a:lstStyle/>
                  <a:p>
                    <a:fld id="{7DB7D1E5-F01D-472B-94A6-A1682723BEB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84E0-47E1-A279-55DAF1D3E200}"/>
                </c:ext>
              </c:extLst>
            </c:dLbl>
            <c:dLbl>
              <c:idx val="22"/>
              <c:tx>
                <c:rich>
                  <a:bodyPr/>
                  <a:lstStyle/>
                  <a:p>
                    <a:fld id="{65431F0A-D6CE-4088-A520-BD7E88CDE9C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84E0-47E1-A279-55DAF1D3E200}"/>
                </c:ext>
              </c:extLst>
            </c:dLbl>
            <c:dLbl>
              <c:idx val="23"/>
              <c:tx>
                <c:rich>
                  <a:bodyPr/>
                  <a:lstStyle/>
                  <a:p>
                    <a:fld id="{9E6EB5E5-D21B-4AA7-9836-B2797751CD4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84E0-47E1-A279-55DAF1D3E200}"/>
                </c:ext>
              </c:extLst>
            </c:dLbl>
            <c:dLbl>
              <c:idx val="24"/>
              <c:tx>
                <c:rich>
                  <a:bodyPr/>
                  <a:lstStyle/>
                  <a:p>
                    <a:fld id="{2C76BF15-CD7E-4F4D-8237-D53444614B5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84E0-47E1-A279-55DAF1D3E200}"/>
                </c:ext>
              </c:extLst>
            </c:dLbl>
            <c:dLbl>
              <c:idx val="25"/>
              <c:tx>
                <c:rich>
                  <a:bodyPr/>
                  <a:lstStyle/>
                  <a:p>
                    <a:fld id="{A50F5D88-289E-40A1-B99C-2C046AC69F3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84E0-47E1-A279-55DAF1D3E200}"/>
                </c:ext>
              </c:extLst>
            </c:dLbl>
            <c:dLbl>
              <c:idx val="26"/>
              <c:tx>
                <c:rich>
                  <a:bodyPr/>
                  <a:lstStyle/>
                  <a:p>
                    <a:fld id="{6E0F3C5D-46AA-4F08-886D-7F801289BDC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84E0-47E1-A279-55DAF1D3E200}"/>
                </c:ext>
              </c:extLst>
            </c:dLbl>
            <c:dLbl>
              <c:idx val="27"/>
              <c:tx>
                <c:rich>
                  <a:bodyPr/>
                  <a:lstStyle/>
                  <a:p>
                    <a:fld id="{F8562F6A-10EF-4875-B5A2-6FDB15596D0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84E0-47E1-A279-55DAF1D3E200}"/>
                </c:ext>
              </c:extLst>
            </c:dLbl>
            <c:dLbl>
              <c:idx val="28"/>
              <c:tx>
                <c:rich>
                  <a:bodyPr/>
                  <a:lstStyle/>
                  <a:p>
                    <a:fld id="{90C3B61C-7A33-4663-A6B4-F0B0831188F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84E0-47E1-A279-55DAF1D3E200}"/>
                </c:ext>
              </c:extLst>
            </c:dLbl>
            <c:dLbl>
              <c:idx val="29"/>
              <c:tx>
                <c:rich>
                  <a:bodyPr/>
                  <a:lstStyle/>
                  <a:p>
                    <a:fld id="{A579E346-50A6-4928-B185-85BDBDE1167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84E0-47E1-A279-55DAF1D3E200}"/>
                </c:ext>
              </c:extLst>
            </c:dLbl>
            <c:dLbl>
              <c:idx val="30"/>
              <c:tx>
                <c:rich>
                  <a:bodyPr/>
                  <a:lstStyle/>
                  <a:p>
                    <a:fld id="{73C48312-A7B1-4640-BB1E-9F247790787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84E0-47E1-A279-55DAF1D3E200}"/>
                </c:ext>
              </c:extLst>
            </c:dLbl>
            <c:dLbl>
              <c:idx val="31"/>
              <c:tx>
                <c:rich>
                  <a:bodyPr/>
                  <a:lstStyle/>
                  <a:p>
                    <a:fld id="{4BC05562-AF94-49D9-9B52-C1DE1C45D7F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84E0-47E1-A279-55DAF1D3E200}"/>
                </c:ext>
              </c:extLst>
            </c:dLbl>
            <c:dLbl>
              <c:idx val="32"/>
              <c:tx>
                <c:rich>
                  <a:bodyPr/>
                  <a:lstStyle/>
                  <a:p>
                    <a:fld id="{05DF551C-020E-49FD-B202-1351379E49F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84E0-47E1-A279-55DAF1D3E200}"/>
                </c:ext>
              </c:extLst>
            </c:dLbl>
            <c:dLbl>
              <c:idx val="33"/>
              <c:tx>
                <c:rich>
                  <a:bodyPr/>
                  <a:lstStyle/>
                  <a:p>
                    <a:fld id="{46ABE2F8-AA4C-4C93-BD87-34002159F70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84E0-47E1-A279-55DAF1D3E200}"/>
                </c:ext>
              </c:extLst>
            </c:dLbl>
            <c:dLbl>
              <c:idx val="34"/>
              <c:tx>
                <c:rich>
                  <a:bodyPr/>
                  <a:lstStyle/>
                  <a:p>
                    <a:fld id="{AECE0CE0-F799-4F1B-BE23-C6B6F42DC3B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84E0-47E1-A279-55DAF1D3E200}"/>
                </c:ext>
              </c:extLst>
            </c:dLbl>
            <c:dLbl>
              <c:idx val="35"/>
              <c:tx>
                <c:rich>
                  <a:bodyPr/>
                  <a:lstStyle/>
                  <a:p>
                    <a:fld id="{29D71144-C1BC-4419-BEB0-37A4AD2288F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84E0-47E1-A279-55DAF1D3E200}"/>
                </c:ext>
              </c:extLst>
            </c:dLbl>
            <c:dLbl>
              <c:idx val="36"/>
              <c:tx>
                <c:rich>
                  <a:bodyPr/>
                  <a:lstStyle/>
                  <a:p>
                    <a:fld id="{31E367F4-9C84-4588-A3AD-9E12F2C3C1A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84E0-47E1-A279-55DAF1D3E200}"/>
                </c:ext>
              </c:extLst>
            </c:dLbl>
            <c:dLbl>
              <c:idx val="37"/>
              <c:tx>
                <c:rich>
                  <a:bodyPr/>
                  <a:lstStyle/>
                  <a:p>
                    <a:fld id="{623F0D48-297F-4192-919C-BBE1B2BF686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6-84E0-47E1-A279-55DAF1D3E200}"/>
                </c:ext>
              </c:extLst>
            </c:dLbl>
            <c:dLbl>
              <c:idx val="38"/>
              <c:tx>
                <c:rich>
                  <a:bodyPr/>
                  <a:lstStyle/>
                  <a:p>
                    <a:fld id="{DF6683CB-40EC-4201-B286-67FAD04A7D2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7-84E0-47E1-A279-55DAF1D3E200}"/>
                </c:ext>
              </c:extLst>
            </c:dLbl>
            <c:dLbl>
              <c:idx val="39"/>
              <c:tx>
                <c:rich>
                  <a:bodyPr/>
                  <a:lstStyle/>
                  <a:p>
                    <a:fld id="{9B033643-86FC-4BFA-856A-062AE2B757A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8-84E0-47E1-A279-55DAF1D3E200}"/>
                </c:ext>
              </c:extLst>
            </c:dLbl>
            <c:dLbl>
              <c:idx val="40"/>
              <c:tx>
                <c:rich>
                  <a:bodyPr/>
                  <a:lstStyle/>
                  <a:p>
                    <a:fld id="{99B5E2B2-6EBE-49CA-A411-1FD6917ADC1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9-84E0-47E1-A279-55DAF1D3E200}"/>
                </c:ext>
              </c:extLst>
            </c:dLbl>
            <c:dLbl>
              <c:idx val="41"/>
              <c:tx>
                <c:rich>
                  <a:bodyPr/>
                  <a:lstStyle/>
                  <a:p>
                    <a:fld id="{6F73F8F2-BB54-48DF-8C56-37D530C705F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A-84E0-47E1-A279-55DAF1D3E200}"/>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65000"/>
                        <a:lumOff val="3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'Full Calendar'!$I$4:$I$45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'Full Calendar'!$J$4:$J$45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'Full Calendar'!$L$4:$L$45</c15:f>
                <c15:dlblRangeCache>
                  <c:ptCount val="42"/>
                  <c:pt idx="6">
                    <c:v>1</c:v>
                  </c:pt>
                  <c:pt idx="7">
                    <c:v>2</c:v>
                  </c:pt>
                  <c:pt idx="8">
                    <c:v>3</c:v>
                  </c:pt>
                  <c:pt idx="9">
                    <c:v>4</c:v>
                  </c:pt>
                  <c:pt idx="10">
                    <c:v>5</c:v>
                  </c:pt>
                  <c:pt idx="11">
                    <c:v>6</c:v>
                  </c:pt>
                  <c:pt idx="12">
                    <c:v>7</c:v>
                  </c:pt>
                  <c:pt idx="13">
                    <c:v>8</c:v>
                  </c:pt>
                  <c:pt idx="14">
                    <c:v>9</c:v>
                  </c:pt>
                  <c:pt idx="15">
                    <c:v>10</c:v>
                  </c:pt>
                  <c:pt idx="16">
                    <c:v>11</c:v>
                  </c:pt>
                  <c:pt idx="17">
                    <c:v>12</c:v>
                  </c:pt>
                  <c:pt idx="18">
                    <c:v>13</c:v>
                  </c:pt>
                  <c:pt idx="19">
                    <c:v>14</c:v>
                  </c:pt>
                  <c:pt idx="20">
                    <c:v>15</c:v>
                  </c:pt>
                  <c:pt idx="21">
                    <c:v>16</c:v>
                  </c:pt>
                  <c:pt idx="22">
                    <c:v>17</c:v>
                  </c:pt>
                  <c:pt idx="23">
                    <c:v>18</c:v>
                  </c:pt>
                  <c:pt idx="24">
                    <c:v>19</c:v>
                  </c:pt>
                  <c:pt idx="25">
                    <c:v>20</c:v>
                  </c:pt>
                  <c:pt idx="26">
                    <c:v>21</c:v>
                  </c:pt>
                  <c:pt idx="27">
                    <c:v>22</c:v>
                  </c:pt>
                  <c:pt idx="28">
                    <c:v>23</c:v>
                  </c:pt>
                  <c:pt idx="29">
                    <c:v>24</c:v>
                  </c:pt>
                  <c:pt idx="30">
                    <c:v>25</c:v>
                  </c:pt>
                  <c:pt idx="31">
                    <c:v>26</c:v>
                  </c:pt>
                  <c:pt idx="32">
                    <c:v>27</c:v>
                  </c:pt>
                  <c:pt idx="33">
                    <c:v>28</c:v>
                  </c:pt>
                  <c:pt idx="34">
                    <c:v>29</c:v>
                  </c:pt>
                  <c:pt idx="35">
                    <c:v>30</c:v>
                  </c:pt>
                  <c:pt idx="36">
                    <c:v>31</c:v>
                  </c:pt>
                </c15:dlblRangeCache>
              </c15:datalabelsRange>
            </c:ext>
            <c:ext xmlns:c16="http://schemas.microsoft.com/office/drawing/2014/chart" uri="{C3380CC4-5D6E-409C-BE32-E72D297353CC}">
              <c16:uniqueId val="{0000002B-84E0-47E1-A279-55DAF1D3E200}"/>
            </c:ext>
          </c:extLst>
        </c:ser>
        <c:ser>
          <c:idx val="1"/>
          <c:order val="1"/>
          <c:tx>
            <c:strRef>
              <c:f>'Full Calendar'!$R$2</c:f>
              <c:strCache>
                <c:ptCount val="1"/>
                <c:pt idx="0">
                  <c:v>Complete (color)</c:v>
                </c:pt>
              </c:strCache>
            </c:strRef>
          </c:tx>
          <c:spPr>
            <a:ln w="25400" cap="rnd">
              <a:noFill/>
              <a:round/>
            </a:ln>
            <a:effectLst/>
          </c:spPr>
          <c:marker>
            <c:symbol val="circle"/>
            <c:size val="19"/>
            <c:spPr>
              <a:noFill/>
              <a:ln w="22225">
                <a:solidFill>
                  <a:srgbClr val="4DBF35"/>
                </a:solidFill>
              </a:ln>
              <a:effectLst/>
            </c:spPr>
          </c:marker>
          <c:xVal>
            <c:numRef>
              <c:f>'Full Calendar'!$R$4:$R$45</c:f>
              <c:numCache>
                <c:formatCode>General</c:formatCode>
                <c:ptCount val="42"/>
                <c:pt idx="0">
                  <c:v>#N/A</c:v>
                </c:pt>
                <c:pt idx="1">
                  <c:v>#N/A</c:v>
                </c:pt>
                <c:pt idx="2">
                  <c:v>3</c:v>
                </c:pt>
                <c:pt idx="3">
                  <c:v>4</c:v>
                </c:pt>
                <c:pt idx="4">
                  <c:v>5</c:v>
                </c:pt>
                <c:pt idx="5">
                  <c:v>#N/A</c:v>
                </c:pt>
                <c:pt idx="6">
                  <c:v>7</c:v>
                </c:pt>
                <c:pt idx="7">
                  <c:v>1</c:v>
                </c:pt>
                <c:pt idx="8">
                  <c:v>2</c:v>
                </c:pt>
                <c:pt idx="9">
                  <c:v>#N/A</c:v>
                </c:pt>
                <c:pt idx="10">
                  <c:v>4</c:v>
                </c:pt>
                <c:pt idx="11">
                  <c:v>5</c:v>
                </c:pt>
                <c:pt idx="12">
                  <c:v>6</c:v>
                </c:pt>
                <c:pt idx="13">
                  <c:v>7</c:v>
                </c:pt>
                <c:pt idx="14">
                  <c:v>1</c:v>
                </c:pt>
                <c:pt idx="15">
                  <c:v>2</c:v>
                </c:pt>
                <c:pt idx="16">
                  <c:v>#N/A</c:v>
                </c:pt>
                <c:pt idx="17">
                  <c:v>#N/A</c:v>
                </c:pt>
                <c:pt idx="18">
                  <c:v>#N/A</c:v>
                </c:pt>
                <c:pt idx="19">
                  <c:v>6</c:v>
                </c:pt>
                <c:pt idx="20">
                  <c:v>7</c:v>
                </c:pt>
                <c:pt idx="21">
                  <c:v>1</c:v>
                </c:pt>
                <c:pt idx="22">
                  <c:v>#N/A</c:v>
                </c:pt>
                <c:pt idx="23">
                  <c:v>3</c:v>
                </c:pt>
                <c:pt idx="24">
                  <c:v>4</c:v>
                </c:pt>
                <c:pt idx="25">
                  <c:v>5</c:v>
                </c:pt>
                <c:pt idx="26">
                  <c:v>6</c:v>
                </c:pt>
                <c:pt idx="27">
                  <c:v>7</c:v>
                </c:pt>
                <c:pt idx="28">
                  <c:v>#N/A</c:v>
                </c:pt>
                <c:pt idx="29">
                  <c:v>2</c:v>
                </c:pt>
                <c:pt idx="30">
                  <c:v>3</c:v>
                </c:pt>
                <c:pt idx="31">
                  <c:v>4</c:v>
                </c:pt>
                <c:pt idx="32">
                  <c:v>5</c:v>
                </c:pt>
                <c:pt idx="33">
                  <c:v>#N/A</c:v>
                </c:pt>
                <c:pt idx="34">
                  <c:v>7</c:v>
                </c:pt>
                <c:pt idx="35">
                  <c:v>1</c:v>
                </c:pt>
                <c:pt idx="36">
                  <c:v>2</c:v>
                </c:pt>
                <c:pt idx="37">
                  <c:v>3</c:v>
                </c:pt>
                <c:pt idx="38">
                  <c:v>#N/A</c:v>
                </c:pt>
                <c:pt idx="39">
                  <c:v>#N/A</c:v>
                </c:pt>
                <c:pt idx="40">
                  <c:v>6</c:v>
                </c:pt>
                <c:pt idx="41">
                  <c:v>#N/A</c:v>
                </c:pt>
              </c:numCache>
            </c:numRef>
          </c:xVal>
          <c:yVal>
            <c:numRef>
              <c:f>'Full Calendar'!$S$4:$S$45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C-84E0-47E1-A279-55DAF1D3E200}"/>
            </c:ext>
          </c:extLst>
        </c:ser>
        <c:ser>
          <c:idx val="3"/>
          <c:order val="2"/>
          <c:tx>
            <c:strRef>
              <c:f>'Full Calendar'!$N$2</c:f>
              <c:strCache>
                <c:ptCount val="1"/>
                <c:pt idx="0">
                  <c:v>Prev/Next Month</c:v>
                </c:pt>
              </c:strCache>
            </c:strRef>
          </c:tx>
          <c:spPr>
            <a:ln w="25400" cap="rnd">
              <a:noFill/>
              <a:round/>
            </a:ln>
            <a:effectLst/>
          </c:spPr>
          <c:marker>
            <c:symbol val="none"/>
          </c:marker>
          <c:dLbls>
            <c:dLbl>
              <c:idx val="0"/>
              <c:tx>
                <c:rich>
                  <a:bodyPr/>
                  <a:lstStyle/>
                  <a:p>
                    <a:fld id="{CE70E62E-217E-46E0-AF95-7BF3BDFAB0B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D-84E0-47E1-A279-55DAF1D3E200}"/>
                </c:ext>
              </c:extLst>
            </c:dLbl>
            <c:dLbl>
              <c:idx val="1"/>
              <c:tx>
                <c:rich>
                  <a:bodyPr/>
                  <a:lstStyle/>
                  <a:p>
                    <a:fld id="{51C6EEE2-7FE0-4FC8-8D57-12B51CE8BB2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E-84E0-47E1-A279-55DAF1D3E200}"/>
                </c:ext>
              </c:extLst>
            </c:dLbl>
            <c:dLbl>
              <c:idx val="2"/>
              <c:tx>
                <c:rich>
                  <a:bodyPr/>
                  <a:lstStyle/>
                  <a:p>
                    <a:fld id="{CF24ECE7-CED1-43CC-93F8-A79500D17FF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F-84E0-47E1-A279-55DAF1D3E200}"/>
                </c:ext>
              </c:extLst>
            </c:dLbl>
            <c:dLbl>
              <c:idx val="3"/>
              <c:tx>
                <c:rich>
                  <a:bodyPr/>
                  <a:lstStyle/>
                  <a:p>
                    <a:fld id="{ACFAA4BD-393B-4837-9D42-B252D9E6CAA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0-84E0-47E1-A279-55DAF1D3E200}"/>
                </c:ext>
              </c:extLst>
            </c:dLbl>
            <c:dLbl>
              <c:idx val="4"/>
              <c:tx>
                <c:rich>
                  <a:bodyPr/>
                  <a:lstStyle/>
                  <a:p>
                    <a:fld id="{13AD4C31-4A99-41D1-ABAE-0BD7252B46D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1-84E0-47E1-A279-55DAF1D3E200}"/>
                </c:ext>
              </c:extLst>
            </c:dLbl>
            <c:dLbl>
              <c:idx val="5"/>
              <c:tx>
                <c:rich>
                  <a:bodyPr/>
                  <a:lstStyle/>
                  <a:p>
                    <a:fld id="{1B9A9451-5D31-499D-A4BB-328569E8E7C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2-84E0-47E1-A279-55DAF1D3E200}"/>
                </c:ext>
              </c:extLst>
            </c:dLbl>
            <c:dLbl>
              <c:idx val="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84E0-47E1-A279-55DAF1D3E200}"/>
                </c:ext>
              </c:extLst>
            </c:dLbl>
            <c:dLbl>
              <c:idx val="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84E0-47E1-A279-55DAF1D3E200}"/>
                </c:ext>
              </c:extLst>
            </c:dLbl>
            <c:dLbl>
              <c:idx val="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84E0-47E1-A279-55DAF1D3E200}"/>
                </c:ext>
              </c:extLst>
            </c:dLbl>
            <c:dLbl>
              <c:idx val="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84E0-47E1-A279-55DAF1D3E200}"/>
                </c:ext>
              </c:extLst>
            </c:dLbl>
            <c:dLbl>
              <c:idx val="1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84E0-47E1-A279-55DAF1D3E200}"/>
                </c:ext>
              </c:extLst>
            </c:dLbl>
            <c:dLbl>
              <c:idx val="1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84E0-47E1-A279-55DAF1D3E200}"/>
                </c:ext>
              </c:extLst>
            </c:dLbl>
            <c:dLbl>
              <c:idx val="1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84E0-47E1-A279-55DAF1D3E200}"/>
                </c:ext>
              </c:extLst>
            </c:dLbl>
            <c:dLbl>
              <c:idx val="1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84E0-47E1-A279-55DAF1D3E200}"/>
                </c:ext>
              </c:extLst>
            </c:dLbl>
            <c:dLbl>
              <c:idx val="1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84E0-47E1-A279-55DAF1D3E200}"/>
                </c:ext>
              </c:extLst>
            </c:dLbl>
            <c:dLbl>
              <c:idx val="1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84E0-47E1-A279-55DAF1D3E200}"/>
                </c:ext>
              </c:extLst>
            </c:dLbl>
            <c:dLbl>
              <c:idx val="1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84E0-47E1-A279-55DAF1D3E200}"/>
                </c:ext>
              </c:extLst>
            </c:dLbl>
            <c:dLbl>
              <c:idx val="1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84E0-47E1-A279-55DAF1D3E200}"/>
                </c:ext>
              </c:extLst>
            </c:dLbl>
            <c:dLbl>
              <c:idx val="1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F-84E0-47E1-A279-55DAF1D3E200}"/>
                </c:ext>
              </c:extLst>
            </c:dLbl>
            <c:dLbl>
              <c:idx val="1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84E0-47E1-A279-55DAF1D3E200}"/>
                </c:ext>
              </c:extLst>
            </c:dLbl>
            <c:dLbl>
              <c:idx val="2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1-84E0-47E1-A279-55DAF1D3E200}"/>
                </c:ext>
              </c:extLst>
            </c:dLbl>
            <c:dLbl>
              <c:idx val="2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84E0-47E1-A279-55DAF1D3E200}"/>
                </c:ext>
              </c:extLst>
            </c:dLbl>
            <c:dLbl>
              <c:idx val="2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84E0-47E1-A279-55DAF1D3E200}"/>
                </c:ext>
              </c:extLst>
            </c:dLbl>
            <c:dLbl>
              <c:idx val="2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84E0-47E1-A279-55DAF1D3E200}"/>
                </c:ext>
              </c:extLst>
            </c:dLbl>
            <c:dLbl>
              <c:idx val="2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84E0-47E1-A279-55DAF1D3E200}"/>
                </c:ext>
              </c:extLst>
            </c:dLbl>
            <c:dLbl>
              <c:idx val="2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84E0-47E1-A279-55DAF1D3E200}"/>
                </c:ext>
              </c:extLst>
            </c:dLbl>
            <c:dLbl>
              <c:idx val="2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7-84E0-47E1-A279-55DAF1D3E200}"/>
                </c:ext>
              </c:extLst>
            </c:dLbl>
            <c:dLbl>
              <c:idx val="2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84E0-47E1-A279-55DAF1D3E200}"/>
                </c:ext>
              </c:extLst>
            </c:dLbl>
            <c:dLbl>
              <c:idx val="2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84E0-47E1-A279-55DAF1D3E200}"/>
                </c:ext>
              </c:extLst>
            </c:dLbl>
            <c:dLbl>
              <c:idx val="2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84E0-47E1-A279-55DAF1D3E200}"/>
                </c:ext>
              </c:extLst>
            </c:dLbl>
            <c:dLbl>
              <c:idx val="3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84E0-47E1-A279-55DAF1D3E200}"/>
                </c:ext>
              </c:extLst>
            </c:dLbl>
            <c:dLbl>
              <c:idx val="3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84E0-47E1-A279-55DAF1D3E200}"/>
                </c:ext>
              </c:extLst>
            </c:dLbl>
            <c:dLbl>
              <c:idx val="3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84E0-47E1-A279-55DAF1D3E200}"/>
                </c:ext>
              </c:extLst>
            </c:dLbl>
            <c:dLbl>
              <c:idx val="3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84E0-47E1-A279-55DAF1D3E200}"/>
                </c:ext>
              </c:extLst>
            </c:dLbl>
            <c:dLbl>
              <c:idx val="3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84E0-47E1-A279-55DAF1D3E200}"/>
                </c:ext>
              </c:extLst>
            </c:dLbl>
            <c:dLbl>
              <c:idx val="3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84E0-47E1-A279-55DAF1D3E200}"/>
                </c:ext>
              </c:extLst>
            </c:dLbl>
            <c:dLbl>
              <c:idx val="3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84E0-47E1-A279-55DAF1D3E200}"/>
                </c:ext>
              </c:extLst>
            </c:dLbl>
            <c:dLbl>
              <c:idx val="37"/>
              <c:tx>
                <c:rich>
                  <a:bodyPr/>
                  <a:lstStyle/>
                  <a:p>
                    <a:fld id="{B3C8CA17-CD35-4E63-A8CD-55AB4DFC5FF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2-84E0-47E1-A279-55DAF1D3E200}"/>
                </c:ext>
              </c:extLst>
            </c:dLbl>
            <c:dLbl>
              <c:idx val="38"/>
              <c:tx>
                <c:rich>
                  <a:bodyPr/>
                  <a:lstStyle/>
                  <a:p>
                    <a:fld id="{DB1D02DC-77FF-4F75-8158-258DADFC143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3-84E0-47E1-A279-55DAF1D3E200}"/>
                </c:ext>
              </c:extLst>
            </c:dLbl>
            <c:dLbl>
              <c:idx val="39"/>
              <c:tx>
                <c:rich>
                  <a:bodyPr/>
                  <a:lstStyle/>
                  <a:p>
                    <a:fld id="{FE7B726A-34CC-4DCA-B384-BA0577A8401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4-84E0-47E1-A279-55DAF1D3E200}"/>
                </c:ext>
              </c:extLst>
            </c:dLbl>
            <c:dLbl>
              <c:idx val="40"/>
              <c:tx>
                <c:rich>
                  <a:bodyPr/>
                  <a:lstStyle/>
                  <a:p>
                    <a:fld id="{32CE45A2-A491-40D4-8570-485A63EE3BA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5-84E0-47E1-A279-55DAF1D3E200}"/>
                </c:ext>
              </c:extLst>
            </c:dLbl>
            <c:dLbl>
              <c:idx val="41"/>
              <c:tx>
                <c:rich>
                  <a:bodyPr/>
                  <a:lstStyle/>
                  <a:p>
                    <a:fld id="{B2E958B2-1668-43AF-B01B-E1681F53F62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6-84E0-47E1-A279-55DAF1D3E200}"/>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lumMod val="7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'Full Calendar'!$N$4:$N$45</c:f>
              <c:numCache>
                <c:formatCode>d</c:formatCode>
                <c:ptCount val="42"/>
                <c:pt idx="0">
                  <c:v>1</c:v>
                </c:pt>
                <c:pt idx="1">
                  <c:v>2</c:v>
                </c:pt>
                <c:pt idx="2">
                  <c:v>3</c:v>
                </c:pt>
                <c:pt idx="3">
                  <c:v>4</c:v>
                </c:pt>
                <c:pt idx="4">
                  <c:v>5</c:v>
                </c:pt>
                <c:pt idx="5">
                  <c:v>6</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3</c:v>
                </c:pt>
                <c:pt idx="38">
                  <c:v>4</c:v>
                </c:pt>
                <c:pt idx="39">
                  <c:v>5</c:v>
                </c:pt>
                <c:pt idx="40">
                  <c:v>6</c:v>
                </c:pt>
                <c:pt idx="41">
                  <c:v>7</c:v>
                </c:pt>
              </c:numCache>
            </c:numRef>
          </c:xVal>
          <c:yVal>
            <c:numRef>
              <c:f>'Full Calendar'!$O$4:$O$45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'Full Calendar'!$P$4:$P$45</c15:f>
                <c15:dlblRangeCache>
                  <c:ptCount val="42"/>
                  <c:pt idx="0">
                    <c:v>25</c:v>
                  </c:pt>
                  <c:pt idx="1">
                    <c:v>26</c:v>
                  </c:pt>
                  <c:pt idx="2">
                    <c:v>27</c:v>
                  </c:pt>
                  <c:pt idx="3">
                    <c:v>28</c:v>
                  </c:pt>
                  <c:pt idx="4">
                    <c:v>29</c:v>
                  </c:pt>
                  <c:pt idx="5">
                    <c:v>30</c:v>
                  </c:pt>
                  <c:pt idx="37">
                    <c:v>1</c:v>
                  </c:pt>
                  <c:pt idx="38">
                    <c:v>2</c:v>
                  </c:pt>
                  <c:pt idx="39">
                    <c:v>3</c:v>
                  </c:pt>
                  <c:pt idx="40">
                    <c:v>4</c:v>
                  </c:pt>
                  <c:pt idx="41">
                    <c:v>5</c:v>
                  </c:pt>
                </c15:dlblRangeCache>
              </c15:datalabelsRange>
            </c:ext>
            <c:ext xmlns:c16="http://schemas.microsoft.com/office/drawing/2014/chart" uri="{C3380CC4-5D6E-409C-BE32-E72D297353CC}">
              <c16:uniqueId val="{00000057-84E0-47E1-A279-55DAF1D3E200}"/>
            </c:ext>
          </c:extLst>
        </c:ser>
        <c:dLbls>
          <c:showLegendKey val="0"/>
          <c:showVal val="0"/>
          <c:showCatName val="0"/>
          <c:showSerName val="0"/>
          <c:showPercent val="0"/>
          <c:showBubbleSize val="0"/>
        </c:dLbls>
        <c:axId val="2094569183"/>
        <c:axId val="2094562463"/>
        <c:extLst/>
      </c:scatterChart>
      <c:catAx>
        <c:axId val="2094569183"/>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094562463"/>
        <c:crosses val="autoZero"/>
        <c:auto val="1"/>
        <c:lblAlgn val="ctr"/>
        <c:lblOffset val="100"/>
        <c:tickMarkSkip val="1"/>
        <c:noMultiLvlLbl val="0"/>
      </c:catAx>
      <c:valAx>
        <c:axId val="2094562463"/>
        <c:scaling>
          <c:orientation val="minMax"/>
          <c:max val="6.25"/>
          <c:min val="0"/>
        </c:scaling>
        <c:delete val="1"/>
        <c:axPos val="l"/>
        <c:numFmt formatCode="General" sourceLinked="1"/>
        <c:majorTickMark val="out"/>
        <c:minorTickMark val="none"/>
        <c:tickLblPos val="nextTo"/>
        <c:crossAx val="209456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'Follow Along'!$T$4</c:f>
          <c:strCache>
            <c:ptCount val="1"/>
            <c:pt idx="0">
              <c:v>August 2023</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2"/>
          <c:tx>
            <c:strRef>
              <c:f>'Follow Along'!$P$2</c:f>
              <c:strCache>
                <c:ptCount val="1"/>
                <c:pt idx="0">
                  <c:v>Day Labels</c:v>
                </c:pt>
              </c:strCache>
            </c:strRef>
          </c:tx>
          <c:spPr>
            <a:solidFill>
              <a:schemeClr val="accent3"/>
            </a:solidFill>
            <a:ln>
              <a:noFill/>
            </a:ln>
            <a:effectLst/>
          </c:spPr>
          <c:invertIfNegative val="0"/>
          <c:cat>
            <c:strRef>
              <c:f>'Follow Along'!$P$4:$P$10</c:f>
              <c:strCache>
                <c:ptCount val="7"/>
                <c:pt idx="0">
                  <c:v>S</c:v>
                </c:pt>
                <c:pt idx="1">
                  <c:v>M</c:v>
                </c:pt>
                <c:pt idx="2">
                  <c:v>T</c:v>
                </c:pt>
                <c:pt idx="3">
                  <c:v>W</c:v>
                </c:pt>
                <c:pt idx="4">
                  <c:v>T</c:v>
                </c:pt>
                <c:pt idx="5">
                  <c:v>F</c:v>
                </c:pt>
                <c:pt idx="6">
                  <c:v>S</c:v>
                </c:pt>
              </c:strCache>
            </c:strRef>
          </c:cat>
          <c:val>
            <c:numRef>
              <c:f>'Follow Along'!$Q$4:$Q$10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2C-51DB-40F6-BFCC-FFF4CB6630AE}"/>
            </c:ext>
          </c:extLst>
        </c:ser>
        <c:dLbls>
          <c:showLegendKey val="0"/>
          <c:showVal val="0"/>
          <c:showCatName val="0"/>
          <c:showSerName val="0"/>
          <c:showPercent val="0"/>
          <c:showBubbleSize val="0"/>
        </c:dLbls>
        <c:gapWidth val="150"/>
        <c:axId val="1480270127"/>
        <c:axId val="1549546575"/>
      </c:barChart>
      <c:scatterChart>
        <c:scatterStyle val="lineMarker"/>
        <c:varyColors val="0"/>
        <c:ser>
          <c:idx val="0"/>
          <c:order val="0"/>
          <c:tx>
            <c:strRef>
              <c:f>'Follow Along'!$H$2</c:f>
              <c:strCache>
                <c:ptCount val="1"/>
                <c:pt idx="0">
                  <c:v>Current Month</c:v>
                </c:pt>
              </c:strCache>
            </c:strRef>
          </c:tx>
          <c:spPr>
            <a:ln w="25400" cap="rnd">
              <a:noFill/>
              <a:round/>
            </a:ln>
            <a:effectLst/>
          </c:spPr>
          <c:marker>
            <c:symbol val="circle"/>
            <c:size val="19"/>
            <c:spPr>
              <a:solidFill>
                <a:schemeClr val="bg1">
                  <a:lumMod val="85000"/>
                </a:schemeClr>
              </a:solidFill>
              <a:ln w="9525">
                <a:noFill/>
              </a:ln>
              <a:effectLst/>
            </c:spPr>
          </c:marker>
          <c:dLbls>
            <c:dLbl>
              <c:idx val="0"/>
              <c:tx>
                <c:rich>
                  <a:bodyPr/>
                  <a:lstStyle/>
                  <a:p>
                    <a:fld id="{D3F94023-2D76-4B24-ADD3-4F53BB847B0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1DB-40F6-BFCC-FFF4CB6630AE}"/>
                </c:ext>
              </c:extLst>
            </c:dLbl>
            <c:dLbl>
              <c:idx val="1"/>
              <c:tx>
                <c:rich>
                  <a:bodyPr/>
                  <a:lstStyle/>
                  <a:p>
                    <a:fld id="{B1682BF9-52BB-4F56-9C01-8B7C9A4E3FA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1DB-40F6-BFCC-FFF4CB6630AE}"/>
                </c:ext>
              </c:extLst>
            </c:dLbl>
            <c:dLbl>
              <c:idx val="2"/>
              <c:tx>
                <c:rich>
                  <a:bodyPr/>
                  <a:lstStyle/>
                  <a:p>
                    <a:fld id="{FC818DC0-F2D2-4F1C-B349-C8D3E032445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1DB-40F6-BFCC-FFF4CB6630AE}"/>
                </c:ext>
              </c:extLst>
            </c:dLbl>
            <c:dLbl>
              <c:idx val="3"/>
              <c:tx>
                <c:rich>
                  <a:bodyPr/>
                  <a:lstStyle/>
                  <a:p>
                    <a:fld id="{3B1CEB27-7116-4FDC-831A-B26FD6C8896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1DB-40F6-BFCC-FFF4CB6630AE}"/>
                </c:ext>
              </c:extLst>
            </c:dLbl>
            <c:dLbl>
              <c:idx val="4"/>
              <c:tx>
                <c:rich>
                  <a:bodyPr/>
                  <a:lstStyle/>
                  <a:p>
                    <a:fld id="{605AE54A-85A4-4B95-ACED-BA300CA598A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1DB-40F6-BFCC-FFF4CB6630AE}"/>
                </c:ext>
              </c:extLst>
            </c:dLbl>
            <c:dLbl>
              <c:idx val="5"/>
              <c:tx>
                <c:rich>
                  <a:bodyPr/>
                  <a:lstStyle/>
                  <a:p>
                    <a:fld id="{5A167DF4-FAE9-4915-955B-644E56F1463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1DB-40F6-BFCC-FFF4CB6630AE}"/>
                </c:ext>
              </c:extLst>
            </c:dLbl>
            <c:dLbl>
              <c:idx val="6"/>
              <c:tx>
                <c:rich>
                  <a:bodyPr/>
                  <a:lstStyle/>
                  <a:p>
                    <a:fld id="{2E7B4A60-AE2C-479E-8899-8640F20CE96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1DB-40F6-BFCC-FFF4CB6630AE}"/>
                </c:ext>
              </c:extLst>
            </c:dLbl>
            <c:dLbl>
              <c:idx val="7"/>
              <c:tx>
                <c:rich>
                  <a:bodyPr/>
                  <a:lstStyle/>
                  <a:p>
                    <a:fld id="{9A0B17FA-A8DE-490E-95B1-C08B3425FC7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1DB-40F6-BFCC-FFF4CB6630AE}"/>
                </c:ext>
              </c:extLst>
            </c:dLbl>
            <c:dLbl>
              <c:idx val="8"/>
              <c:tx>
                <c:rich>
                  <a:bodyPr/>
                  <a:lstStyle/>
                  <a:p>
                    <a:fld id="{F56F4B23-8669-46C2-B59E-35E3F73AEA4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1DB-40F6-BFCC-FFF4CB6630AE}"/>
                </c:ext>
              </c:extLst>
            </c:dLbl>
            <c:dLbl>
              <c:idx val="9"/>
              <c:tx>
                <c:rich>
                  <a:bodyPr/>
                  <a:lstStyle/>
                  <a:p>
                    <a:fld id="{2F1A963D-D5E7-4737-8671-A03C6F0E53E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1DB-40F6-BFCC-FFF4CB6630AE}"/>
                </c:ext>
              </c:extLst>
            </c:dLbl>
            <c:dLbl>
              <c:idx val="10"/>
              <c:tx>
                <c:rich>
                  <a:bodyPr/>
                  <a:lstStyle/>
                  <a:p>
                    <a:fld id="{7AF734FE-13BF-41B8-B712-34BC38EEBB6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1DB-40F6-BFCC-FFF4CB6630AE}"/>
                </c:ext>
              </c:extLst>
            </c:dLbl>
            <c:dLbl>
              <c:idx val="11"/>
              <c:tx>
                <c:rich>
                  <a:bodyPr/>
                  <a:lstStyle/>
                  <a:p>
                    <a:fld id="{A97E517B-C6C5-4B1F-AF67-089A871F60E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51DB-40F6-BFCC-FFF4CB6630AE}"/>
                </c:ext>
              </c:extLst>
            </c:dLbl>
            <c:dLbl>
              <c:idx val="12"/>
              <c:tx>
                <c:rich>
                  <a:bodyPr/>
                  <a:lstStyle/>
                  <a:p>
                    <a:fld id="{03C5C0D4-28DD-489B-BE7F-9F57C41D191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51DB-40F6-BFCC-FFF4CB6630AE}"/>
                </c:ext>
              </c:extLst>
            </c:dLbl>
            <c:dLbl>
              <c:idx val="13"/>
              <c:tx>
                <c:rich>
                  <a:bodyPr/>
                  <a:lstStyle/>
                  <a:p>
                    <a:fld id="{092F6D26-03C4-4C8D-8A4A-6DAA4EFAF4D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51DB-40F6-BFCC-FFF4CB6630AE}"/>
                </c:ext>
              </c:extLst>
            </c:dLbl>
            <c:dLbl>
              <c:idx val="14"/>
              <c:tx>
                <c:rich>
                  <a:bodyPr/>
                  <a:lstStyle/>
                  <a:p>
                    <a:fld id="{5FC6A052-840A-4F56-8BAC-5801107B4F9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51DB-40F6-BFCC-FFF4CB6630AE}"/>
                </c:ext>
              </c:extLst>
            </c:dLbl>
            <c:dLbl>
              <c:idx val="15"/>
              <c:tx>
                <c:rich>
                  <a:bodyPr/>
                  <a:lstStyle/>
                  <a:p>
                    <a:fld id="{AD4D62A0-6A26-4D01-8D5F-1AD31D8C2DF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51DB-40F6-BFCC-FFF4CB6630AE}"/>
                </c:ext>
              </c:extLst>
            </c:dLbl>
            <c:dLbl>
              <c:idx val="16"/>
              <c:tx>
                <c:rich>
                  <a:bodyPr/>
                  <a:lstStyle/>
                  <a:p>
                    <a:fld id="{032BBB0C-CD3A-4156-85E5-5BBF53C37E7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51DB-40F6-BFCC-FFF4CB6630AE}"/>
                </c:ext>
              </c:extLst>
            </c:dLbl>
            <c:dLbl>
              <c:idx val="17"/>
              <c:tx>
                <c:rich>
                  <a:bodyPr/>
                  <a:lstStyle/>
                  <a:p>
                    <a:fld id="{2C6210E1-3E01-4E89-A3D4-531C4FB7EBD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51DB-40F6-BFCC-FFF4CB6630AE}"/>
                </c:ext>
              </c:extLst>
            </c:dLbl>
            <c:dLbl>
              <c:idx val="18"/>
              <c:tx>
                <c:rich>
                  <a:bodyPr/>
                  <a:lstStyle/>
                  <a:p>
                    <a:fld id="{2D924A5C-A553-4AD8-952B-0E35E97B87D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51DB-40F6-BFCC-FFF4CB6630AE}"/>
                </c:ext>
              </c:extLst>
            </c:dLbl>
            <c:dLbl>
              <c:idx val="19"/>
              <c:tx>
                <c:rich>
                  <a:bodyPr/>
                  <a:lstStyle/>
                  <a:p>
                    <a:fld id="{C99D6DBD-9A8F-44E9-A708-5AC2E891705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51DB-40F6-BFCC-FFF4CB6630AE}"/>
                </c:ext>
              </c:extLst>
            </c:dLbl>
            <c:dLbl>
              <c:idx val="20"/>
              <c:tx>
                <c:rich>
                  <a:bodyPr/>
                  <a:lstStyle/>
                  <a:p>
                    <a:fld id="{6590BDFC-04AD-4EB6-988D-286F294B19F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51DB-40F6-BFCC-FFF4CB6630AE}"/>
                </c:ext>
              </c:extLst>
            </c:dLbl>
            <c:dLbl>
              <c:idx val="21"/>
              <c:tx>
                <c:rich>
                  <a:bodyPr/>
                  <a:lstStyle/>
                  <a:p>
                    <a:fld id="{F0EF481E-CD97-440E-B3E3-47E22955749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51DB-40F6-BFCC-FFF4CB6630AE}"/>
                </c:ext>
              </c:extLst>
            </c:dLbl>
            <c:dLbl>
              <c:idx val="22"/>
              <c:tx>
                <c:rich>
                  <a:bodyPr/>
                  <a:lstStyle/>
                  <a:p>
                    <a:fld id="{3BB26C9E-B411-46B7-BB4E-4C301E03884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51DB-40F6-BFCC-FFF4CB6630AE}"/>
                </c:ext>
              </c:extLst>
            </c:dLbl>
            <c:dLbl>
              <c:idx val="23"/>
              <c:tx>
                <c:rich>
                  <a:bodyPr/>
                  <a:lstStyle/>
                  <a:p>
                    <a:fld id="{2CAFA957-64B3-4218-98D1-772C237F424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51DB-40F6-BFCC-FFF4CB6630AE}"/>
                </c:ext>
              </c:extLst>
            </c:dLbl>
            <c:dLbl>
              <c:idx val="24"/>
              <c:tx>
                <c:rich>
                  <a:bodyPr/>
                  <a:lstStyle/>
                  <a:p>
                    <a:fld id="{F741239C-810D-4EAC-9B17-16C79B64043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51DB-40F6-BFCC-FFF4CB6630AE}"/>
                </c:ext>
              </c:extLst>
            </c:dLbl>
            <c:dLbl>
              <c:idx val="25"/>
              <c:tx>
                <c:rich>
                  <a:bodyPr/>
                  <a:lstStyle/>
                  <a:p>
                    <a:fld id="{910FBABB-E0F5-4711-9866-8E8D900F228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51DB-40F6-BFCC-FFF4CB6630AE}"/>
                </c:ext>
              </c:extLst>
            </c:dLbl>
            <c:dLbl>
              <c:idx val="26"/>
              <c:tx>
                <c:rich>
                  <a:bodyPr/>
                  <a:lstStyle/>
                  <a:p>
                    <a:fld id="{74DAF95C-4787-407F-BAA6-B8BE033531A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51DB-40F6-BFCC-FFF4CB6630AE}"/>
                </c:ext>
              </c:extLst>
            </c:dLbl>
            <c:dLbl>
              <c:idx val="27"/>
              <c:tx>
                <c:rich>
                  <a:bodyPr/>
                  <a:lstStyle/>
                  <a:p>
                    <a:fld id="{90D3B8B5-07CE-48E2-BF30-EE1700760CE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51DB-40F6-BFCC-FFF4CB6630AE}"/>
                </c:ext>
              </c:extLst>
            </c:dLbl>
            <c:dLbl>
              <c:idx val="28"/>
              <c:tx>
                <c:rich>
                  <a:bodyPr/>
                  <a:lstStyle/>
                  <a:p>
                    <a:fld id="{4266B4F1-691C-4060-AA4C-A9BBE9F80F7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51DB-40F6-BFCC-FFF4CB6630AE}"/>
                </c:ext>
              </c:extLst>
            </c:dLbl>
            <c:dLbl>
              <c:idx val="29"/>
              <c:tx>
                <c:rich>
                  <a:bodyPr/>
                  <a:lstStyle/>
                  <a:p>
                    <a:fld id="{7C1694AF-9D9B-48D1-A6DD-362E56FF1CB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51DB-40F6-BFCC-FFF4CB6630AE}"/>
                </c:ext>
              </c:extLst>
            </c:dLbl>
            <c:dLbl>
              <c:idx val="30"/>
              <c:tx>
                <c:rich>
                  <a:bodyPr/>
                  <a:lstStyle/>
                  <a:p>
                    <a:fld id="{1EB2A338-D31C-43B0-B469-1999A558CD4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51DB-40F6-BFCC-FFF4CB6630AE}"/>
                </c:ext>
              </c:extLst>
            </c:dLbl>
            <c:dLbl>
              <c:idx val="31"/>
              <c:tx>
                <c:rich>
                  <a:bodyPr/>
                  <a:lstStyle/>
                  <a:p>
                    <a:fld id="{0EA810C0-E18E-420E-96B0-6DA959F95A4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51DB-40F6-BFCC-FFF4CB6630AE}"/>
                </c:ext>
              </c:extLst>
            </c:dLbl>
            <c:dLbl>
              <c:idx val="32"/>
              <c:tx>
                <c:rich>
                  <a:bodyPr/>
                  <a:lstStyle/>
                  <a:p>
                    <a:fld id="{5B6E9CA0-8C35-463F-8EB2-562D74C344B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51DB-40F6-BFCC-FFF4CB6630AE}"/>
                </c:ext>
              </c:extLst>
            </c:dLbl>
            <c:dLbl>
              <c:idx val="33"/>
              <c:tx>
                <c:rich>
                  <a:bodyPr/>
                  <a:lstStyle/>
                  <a:p>
                    <a:fld id="{15FFDD73-F63B-46E3-BAB7-8B290C83D8F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51DB-40F6-BFCC-FFF4CB6630AE}"/>
                </c:ext>
              </c:extLst>
            </c:dLbl>
            <c:dLbl>
              <c:idx val="34"/>
              <c:tx>
                <c:rich>
                  <a:bodyPr/>
                  <a:lstStyle/>
                  <a:p>
                    <a:fld id="{BB881EFF-6B8F-4C6F-865E-21B86B7C927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51DB-40F6-BFCC-FFF4CB6630AE}"/>
                </c:ext>
              </c:extLst>
            </c:dLbl>
            <c:dLbl>
              <c:idx val="35"/>
              <c:tx>
                <c:rich>
                  <a:bodyPr/>
                  <a:lstStyle/>
                  <a:p>
                    <a:fld id="{0FE92A34-7D02-4728-86DD-61A33164D4D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51DB-40F6-BFCC-FFF4CB6630AE}"/>
                </c:ext>
              </c:extLst>
            </c:dLbl>
            <c:dLbl>
              <c:idx val="36"/>
              <c:tx>
                <c:rich>
                  <a:bodyPr/>
                  <a:lstStyle/>
                  <a:p>
                    <a:fld id="{AA0CA2F5-5FEF-4D08-A760-9F9D5DE3406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51DB-40F6-BFCC-FFF4CB6630AE}"/>
                </c:ext>
              </c:extLst>
            </c:dLbl>
            <c:dLbl>
              <c:idx val="37"/>
              <c:tx>
                <c:rich>
                  <a:bodyPr/>
                  <a:lstStyle/>
                  <a:p>
                    <a:fld id="{BF75D09F-6972-48F1-9CE7-465146A6567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51DB-40F6-BFCC-FFF4CB6630AE}"/>
                </c:ext>
              </c:extLst>
            </c:dLbl>
            <c:dLbl>
              <c:idx val="38"/>
              <c:tx>
                <c:rich>
                  <a:bodyPr/>
                  <a:lstStyle/>
                  <a:p>
                    <a:fld id="{1DCBEFB0-9EAB-4475-9931-1216D8F4766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51DB-40F6-BFCC-FFF4CB6630AE}"/>
                </c:ext>
              </c:extLst>
            </c:dLbl>
            <c:dLbl>
              <c:idx val="39"/>
              <c:tx>
                <c:rich>
                  <a:bodyPr/>
                  <a:lstStyle/>
                  <a:p>
                    <a:fld id="{6DB08122-C8CB-4EE3-876B-3CAE67E2FB1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51DB-40F6-BFCC-FFF4CB6630AE}"/>
                </c:ext>
              </c:extLst>
            </c:dLbl>
            <c:dLbl>
              <c:idx val="40"/>
              <c:tx>
                <c:rich>
                  <a:bodyPr/>
                  <a:lstStyle/>
                  <a:p>
                    <a:fld id="{61EF4E36-1DB8-4866-B047-7C722670CCB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51DB-40F6-BFCC-FFF4CB6630AE}"/>
                </c:ext>
              </c:extLst>
            </c:dLbl>
            <c:dLbl>
              <c:idx val="41"/>
              <c:tx>
                <c:rich>
                  <a:bodyPr/>
                  <a:lstStyle/>
                  <a:p>
                    <a:fld id="{1799BFC4-CA2E-4095-80AF-0076A84BFD5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51DB-40F6-BFCC-FFF4CB6630A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'Follow Along'!$I$4:$I$45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'Follow Along'!$J$4:$J$45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'Follow Along'!$K$4:$K$45</c15:f>
                <c15:dlblRangeCache>
                  <c:ptCount val="42"/>
                  <c:pt idx="0">
                    <c:v>30</c:v>
                  </c:pt>
                  <c:pt idx="1">
                    <c:v>31</c:v>
                  </c:pt>
                  <c:pt idx="2">
                    <c:v>1</c:v>
                  </c:pt>
                  <c:pt idx="3">
                    <c:v>2</c:v>
                  </c:pt>
                  <c:pt idx="4">
                    <c:v>3</c:v>
                  </c:pt>
                  <c:pt idx="5">
                    <c:v>4</c:v>
                  </c:pt>
                  <c:pt idx="6">
                    <c:v>5</c:v>
                  </c:pt>
                  <c:pt idx="7">
                    <c:v>6</c:v>
                  </c:pt>
                  <c:pt idx="8">
                    <c:v>7</c:v>
                  </c:pt>
                  <c:pt idx="9">
                    <c:v>8</c:v>
                  </c:pt>
                  <c:pt idx="10">
                    <c:v>9</c:v>
                  </c:pt>
                  <c:pt idx="11">
                    <c:v>10</c:v>
                  </c:pt>
                  <c:pt idx="12">
                    <c:v>11</c:v>
                  </c:pt>
                  <c:pt idx="13">
                    <c:v>12</c:v>
                  </c:pt>
                  <c:pt idx="14">
                    <c:v>13</c:v>
                  </c:pt>
                  <c:pt idx="15">
                    <c:v>14</c:v>
                  </c:pt>
                  <c:pt idx="16">
                    <c:v>15</c:v>
                  </c:pt>
                  <c:pt idx="17">
                    <c:v>16</c:v>
                  </c:pt>
                  <c:pt idx="18">
                    <c:v>17</c:v>
                  </c:pt>
                  <c:pt idx="19">
                    <c:v>18</c:v>
                  </c:pt>
                  <c:pt idx="20">
                    <c:v>19</c:v>
                  </c:pt>
                  <c:pt idx="21">
                    <c:v>20</c:v>
                  </c:pt>
                  <c:pt idx="22">
                    <c:v>21</c:v>
                  </c:pt>
                  <c:pt idx="23">
                    <c:v>22</c:v>
                  </c:pt>
                  <c:pt idx="24">
                    <c:v>23</c:v>
                  </c:pt>
                  <c:pt idx="25">
                    <c:v>24</c:v>
                  </c:pt>
                  <c:pt idx="26">
                    <c:v>25</c:v>
                  </c:pt>
                  <c:pt idx="27">
                    <c:v>26</c:v>
                  </c:pt>
                  <c:pt idx="28">
                    <c:v>27</c:v>
                  </c:pt>
                  <c:pt idx="29">
                    <c:v>28</c:v>
                  </c:pt>
                  <c:pt idx="30">
                    <c:v>29</c:v>
                  </c:pt>
                  <c:pt idx="31">
                    <c:v>30</c:v>
                  </c:pt>
                  <c:pt idx="32">
                    <c:v>31</c:v>
                  </c:pt>
                  <c:pt idx="33">
                    <c:v>1</c:v>
                  </c:pt>
                  <c:pt idx="34">
                    <c:v>2</c:v>
                  </c:pt>
                  <c:pt idx="35">
                    <c:v>3</c:v>
                  </c:pt>
                  <c:pt idx="36">
                    <c:v>4</c:v>
                  </c:pt>
                  <c:pt idx="37">
                    <c:v>5</c:v>
                  </c:pt>
                  <c:pt idx="38">
                    <c:v>6</c:v>
                  </c:pt>
                  <c:pt idx="39">
                    <c:v>7</c:v>
                  </c:pt>
                  <c:pt idx="40">
                    <c:v>8</c:v>
                  </c:pt>
                  <c:pt idx="41">
                    <c:v>9</c:v>
                  </c:pt>
                </c15:dlblRangeCache>
              </c15:datalabelsRange>
            </c:ext>
            <c:ext xmlns:c16="http://schemas.microsoft.com/office/drawing/2014/chart" uri="{C3380CC4-5D6E-409C-BE32-E72D297353CC}">
              <c16:uniqueId val="{00000000-51DB-40F6-BFCC-FFF4CB6630AE}"/>
            </c:ext>
          </c:extLst>
        </c:ser>
        <c:ser>
          <c:idx val="1"/>
          <c:order val="1"/>
          <c:tx>
            <c:strRef>
              <c:f>'Follow Along'!$M$2</c:f>
              <c:strCache>
                <c:ptCount val="1"/>
                <c:pt idx="0">
                  <c:v>Complete (color)</c:v>
                </c:pt>
              </c:strCache>
            </c:strRef>
          </c:tx>
          <c:spPr>
            <a:ln w="25400" cap="rnd">
              <a:noFill/>
              <a:round/>
            </a:ln>
            <a:effectLst/>
          </c:spPr>
          <c:marker>
            <c:symbol val="circle"/>
            <c:size val="19"/>
            <c:spPr>
              <a:solidFill>
                <a:srgbClr val="00B0F0"/>
              </a:solidFill>
              <a:ln w="9525">
                <a:noFill/>
              </a:ln>
              <a:effectLst/>
            </c:spPr>
          </c:marker>
          <c:xVal>
            <c:numRef>
              <c:f>'Follow Along'!$M$4:$M$45</c:f>
              <c:numCache>
                <c:formatCode>General</c:formatCode>
                <c:ptCount val="42"/>
                <c:pt idx="0">
                  <c:v>1</c:v>
                </c:pt>
                <c:pt idx="1">
                  <c:v>2</c:v>
                </c:pt>
                <c:pt idx="2">
                  <c:v>3</c:v>
                </c:pt>
                <c:pt idx="3">
                  <c:v>4</c:v>
                </c:pt>
                <c:pt idx="4">
                  <c:v>5</c:v>
                </c:pt>
                <c:pt idx="5">
                  <c:v>6</c:v>
                </c:pt>
                <c:pt idx="6">
                  <c:v>#N/A</c:v>
                </c:pt>
                <c:pt idx="7">
                  <c:v>#N/A</c:v>
                </c:pt>
                <c:pt idx="8">
                  <c:v>#N/A</c:v>
                </c:pt>
                <c:pt idx="9">
                  <c:v>3</c:v>
                </c:pt>
                <c:pt idx="10">
                  <c:v>4</c:v>
                </c:pt>
                <c:pt idx="11">
                  <c:v>5</c:v>
                </c:pt>
                <c:pt idx="12">
                  <c:v>6</c:v>
                </c:pt>
                <c:pt idx="13">
                  <c:v>7</c:v>
                </c:pt>
                <c:pt idx="14">
                  <c:v>1</c:v>
                </c:pt>
                <c:pt idx="15">
                  <c:v>#N/A</c:v>
                </c:pt>
                <c:pt idx="16">
                  <c:v>3</c:v>
                </c:pt>
                <c:pt idx="17">
                  <c:v>4</c:v>
                </c:pt>
                <c:pt idx="18">
                  <c:v>5</c:v>
                </c:pt>
                <c:pt idx="19">
                  <c:v>6</c:v>
                </c:pt>
                <c:pt idx="20">
                  <c:v>7</c:v>
                </c:pt>
                <c:pt idx="21">
                  <c:v>1</c:v>
                </c:pt>
                <c:pt idx="22">
                  <c:v>2</c:v>
                </c:pt>
                <c:pt idx="23">
                  <c:v>3</c:v>
                </c:pt>
                <c:pt idx="24">
                  <c:v>#N/A</c:v>
                </c:pt>
                <c:pt idx="25">
                  <c:v>5</c:v>
                </c:pt>
                <c:pt idx="26">
                  <c:v>6</c:v>
                </c:pt>
                <c:pt idx="27">
                  <c:v>7</c:v>
                </c:pt>
                <c:pt idx="28">
                  <c:v>1</c:v>
                </c:pt>
                <c:pt idx="29">
                  <c:v>#N/A</c:v>
                </c:pt>
                <c:pt idx="30">
                  <c:v>#N/A</c:v>
                </c:pt>
                <c:pt idx="31">
                  <c:v>4</c:v>
                </c:pt>
                <c:pt idx="32">
                  <c:v>5</c:v>
                </c:pt>
                <c:pt idx="33">
                  <c:v>#N/A</c:v>
                </c:pt>
                <c:pt idx="34">
                  <c:v>#N/A</c:v>
                </c:pt>
                <c:pt idx="35">
                  <c:v>#N/A</c:v>
                </c:pt>
                <c:pt idx="36">
                  <c:v>#N/A</c:v>
                </c:pt>
                <c:pt idx="37">
                  <c:v>#N/A</c:v>
                </c:pt>
                <c:pt idx="38">
                  <c:v>#N/A</c:v>
                </c:pt>
                <c:pt idx="39">
                  <c:v>#N/A</c:v>
                </c:pt>
                <c:pt idx="40">
                  <c:v>#N/A</c:v>
                </c:pt>
                <c:pt idx="41">
                  <c:v>#N/A</c:v>
                </c:pt>
              </c:numCache>
            </c:numRef>
          </c:xVal>
          <c:yVal>
            <c:numRef>
              <c:f>'Follow Along'!$N$4:$N$45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B-51DB-40F6-BFCC-FFF4CB6630AE}"/>
            </c:ext>
          </c:extLst>
        </c:ser>
        <c:dLbls>
          <c:showLegendKey val="0"/>
          <c:showVal val="0"/>
          <c:showCatName val="0"/>
          <c:showSerName val="0"/>
          <c:showPercent val="0"/>
          <c:showBubbleSize val="0"/>
        </c:dLbls>
        <c:axId val="1480270127"/>
        <c:axId val="1549546575"/>
      </c:scatterChart>
      <c:catAx>
        <c:axId val="1480270127"/>
        <c:scaling>
          <c:orientation val="minMax"/>
        </c:scaling>
        <c:delete val="0"/>
        <c:axPos val="b"/>
        <c:numFmt formatCode="General" sourceLinked="1"/>
        <c:majorTickMark val="none"/>
        <c:minorTickMark val="none"/>
        <c:tickLblPos val="high"/>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9546575"/>
        <c:crosses val="autoZero"/>
        <c:auto val="1"/>
        <c:lblAlgn val="ctr"/>
        <c:lblOffset val="100"/>
        <c:tickMarkSkip val="1"/>
        <c:noMultiLvlLbl val="0"/>
      </c:catAx>
      <c:valAx>
        <c:axId val="1549546575"/>
        <c:scaling>
          <c:orientation val="minMax"/>
          <c:max val="6.25"/>
          <c:min val="0"/>
        </c:scaling>
        <c:delete val="1"/>
        <c:axPos val="l"/>
        <c:numFmt formatCode="General" sourceLinked="1"/>
        <c:majorTickMark val="none"/>
        <c:minorTickMark val="none"/>
        <c:tickLblPos val="nextTo"/>
        <c:crossAx val="1480270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'Original Calendar'!$T$4</c:f>
          <c:strCache>
            <c:ptCount val="1"/>
            <c:pt idx="0">
              <c:v>August 2023</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7870827199954368E-2"/>
          <c:y val="0.24282691407760076"/>
          <c:w val="0.91624047713588097"/>
          <c:h val="0.73787666076624148"/>
        </c:manualLayout>
      </c:layout>
      <c:barChart>
        <c:barDir val="col"/>
        <c:grouping val="clustered"/>
        <c:varyColors val="0"/>
        <c:ser>
          <c:idx val="2"/>
          <c:order val="2"/>
          <c:tx>
            <c:strRef>
              <c:f>'Original Calendar'!$P$3</c:f>
              <c:strCache>
                <c:ptCount val="1"/>
                <c:pt idx="0">
                  <c:v>Day Label</c:v>
                </c:pt>
              </c:strCache>
            </c:strRef>
          </c:tx>
          <c:spPr>
            <a:solidFill>
              <a:schemeClr val="accent3"/>
            </a:solidFill>
            <a:ln>
              <a:noFill/>
            </a:ln>
            <a:effectLst/>
          </c:spPr>
          <c:invertIfNegative val="0"/>
          <c:cat>
            <c:strRef>
              <c:f>'Original Calendar'!$P$4:$P$10</c:f>
              <c:strCache>
                <c:ptCount val="7"/>
                <c:pt idx="0">
                  <c:v>S</c:v>
                </c:pt>
                <c:pt idx="1">
                  <c:v>M</c:v>
                </c:pt>
                <c:pt idx="2">
                  <c:v>T</c:v>
                </c:pt>
                <c:pt idx="3">
                  <c:v>W</c:v>
                </c:pt>
                <c:pt idx="4">
                  <c:v>T</c:v>
                </c:pt>
                <c:pt idx="5">
                  <c:v>F</c:v>
                </c:pt>
                <c:pt idx="6">
                  <c:v>S</c:v>
                </c:pt>
              </c:strCache>
            </c:strRef>
          </c:cat>
          <c:val>
            <c:numRef>
              <c:f>'Original Calendar'!$Q$4:$Q$10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A35A-4121-BCB0-4DB3667CF785}"/>
            </c:ext>
          </c:extLst>
        </c:ser>
        <c:dLbls>
          <c:showLegendKey val="0"/>
          <c:showVal val="0"/>
          <c:showCatName val="0"/>
          <c:showSerName val="0"/>
          <c:showPercent val="0"/>
          <c:showBubbleSize val="0"/>
        </c:dLbls>
        <c:gapWidth val="150"/>
        <c:axId val="2094569183"/>
        <c:axId val="2094562463"/>
      </c:barChart>
      <c:scatterChart>
        <c:scatterStyle val="lineMarker"/>
        <c:varyColors val="0"/>
        <c:ser>
          <c:idx val="0"/>
          <c:order val="0"/>
          <c:tx>
            <c:strRef>
              <c:f>'Original Calendar'!$H$2</c:f>
              <c:strCache>
                <c:ptCount val="1"/>
                <c:pt idx="0">
                  <c:v>Current Month</c:v>
                </c:pt>
              </c:strCache>
            </c:strRef>
          </c:tx>
          <c:spPr>
            <a:ln w="25400" cap="rnd">
              <a:noFill/>
              <a:round/>
            </a:ln>
            <a:effectLst/>
          </c:spPr>
          <c:marker>
            <c:symbol val="circle"/>
            <c:size val="18"/>
            <c:spPr>
              <a:solidFill>
                <a:schemeClr val="bg1">
                  <a:lumMod val="85000"/>
                </a:schemeClr>
              </a:solidFill>
              <a:ln w="9525">
                <a:noFill/>
              </a:ln>
              <a:effectLst/>
            </c:spPr>
          </c:marker>
          <c:dLbls>
            <c:dLbl>
              <c:idx val="0"/>
              <c:tx>
                <c:rich>
                  <a:bodyPr/>
                  <a:lstStyle/>
                  <a:p>
                    <a:fld id="{9D9AEB3E-DF14-4F5E-A785-78995AB01A9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35A-4121-BCB0-4DB3667CF785}"/>
                </c:ext>
              </c:extLst>
            </c:dLbl>
            <c:dLbl>
              <c:idx val="1"/>
              <c:tx>
                <c:rich>
                  <a:bodyPr/>
                  <a:lstStyle/>
                  <a:p>
                    <a:fld id="{031F2867-1BD9-4EF4-BBFF-9DAD88C4C23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35A-4121-BCB0-4DB3667CF785}"/>
                </c:ext>
              </c:extLst>
            </c:dLbl>
            <c:dLbl>
              <c:idx val="2"/>
              <c:tx>
                <c:rich>
                  <a:bodyPr/>
                  <a:lstStyle/>
                  <a:p>
                    <a:fld id="{7421B525-D8FD-4AD6-8074-6343A24D994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35A-4121-BCB0-4DB3667CF785}"/>
                </c:ext>
              </c:extLst>
            </c:dLbl>
            <c:dLbl>
              <c:idx val="3"/>
              <c:tx>
                <c:rich>
                  <a:bodyPr/>
                  <a:lstStyle/>
                  <a:p>
                    <a:fld id="{344DD473-2AD9-4796-93DE-7031F12D7C1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35A-4121-BCB0-4DB3667CF785}"/>
                </c:ext>
              </c:extLst>
            </c:dLbl>
            <c:dLbl>
              <c:idx val="4"/>
              <c:tx>
                <c:rich>
                  <a:bodyPr/>
                  <a:lstStyle/>
                  <a:p>
                    <a:fld id="{EFE73CC4-A59E-40DE-A739-9910EE26EE0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35A-4121-BCB0-4DB3667CF785}"/>
                </c:ext>
              </c:extLst>
            </c:dLbl>
            <c:dLbl>
              <c:idx val="5"/>
              <c:tx>
                <c:rich>
                  <a:bodyPr/>
                  <a:lstStyle/>
                  <a:p>
                    <a:fld id="{953985A0-612C-4013-85EA-4FF9E511687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35A-4121-BCB0-4DB3667CF785}"/>
                </c:ext>
              </c:extLst>
            </c:dLbl>
            <c:dLbl>
              <c:idx val="6"/>
              <c:tx>
                <c:rich>
                  <a:bodyPr/>
                  <a:lstStyle/>
                  <a:p>
                    <a:fld id="{50070647-E72F-4A36-BE7D-33E78DF56E2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35A-4121-BCB0-4DB3667CF785}"/>
                </c:ext>
              </c:extLst>
            </c:dLbl>
            <c:dLbl>
              <c:idx val="7"/>
              <c:tx>
                <c:rich>
                  <a:bodyPr/>
                  <a:lstStyle/>
                  <a:p>
                    <a:fld id="{A384EBAE-3471-4458-8D8C-C1BFD61EA52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35A-4121-BCB0-4DB3667CF785}"/>
                </c:ext>
              </c:extLst>
            </c:dLbl>
            <c:dLbl>
              <c:idx val="8"/>
              <c:tx>
                <c:rich>
                  <a:bodyPr/>
                  <a:lstStyle/>
                  <a:p>
                    <a:fld id="{13023616-8841-4329-B4E7-A5FFECAE663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35A-4121-BCB0-4DB3667CF785}"/>
                </c:ext>
              </c:extLst>
            </c:dLbl>
            <c:dLbl>
              <c:idx val="9"/>
              <c:tx>
                <c:rich>
                  <a:bodyPr/>
                  <a:lstStyle/>
                  <a:p>
                    <a:fld id="{3B6BCE90-53FE-4D02-A9E9-0A6F1F7F0CB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35A-4121-BCB0-4DB3667CF785}"/>
                </c:ext>
              </c:extLst>
            </c:dLbl>
            <c:dLbl>
              <c:idx val="10"/>
              <c:tx>
                <c:rich>
                  <a:bodyPr/>
                  <a:lstStyle/>
                  <a:p>
                    <a:fld id="{D8B72B1E-9DBE-4112-B8E7-D87AF4A85B3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35A-4121-BCB0-4DB3667CF785}"/>
                </c:ext>
              </c:extLst>
            </c:dLbl>
            <c:dLbl>
              <c:idx val="11"/>
              <c:tx>
                <c:rich>
                  <a:bodyPr/>
                  <a:lstStyle/>
                  <a:p>
                    <a:fld id="{39C6B9C3-24BE-492B-8B65-47A8FC9E0C3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35A-4121-BCB0-4DB3667CF785}"/>
                </c:ext>
              </c:extLst>
            </c:dLbl>
            <c:dLbl>
              <c:idx val="12"/>
              <c:tx>
                <c:rich>
                  <a:bodyPr/>
                  <a:lstStyle/>
                  <a:p>
                    <a:fld id="{4F5C7A9E-44AB-4E57-B5B1-E475E858545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35A-4121-BCB0-4DB3667CF785}"/>
                </c:ext>
              </c:extLst>
            </c:dLbl>
            <c:dLbl>
              <c:idx val="13"/>
              <c:tx>
                <c:rich>
                  <a:bodyPr/>
                  <a:lstStyle/>
                  <a:p>
                    <a:fld id="{264BB0B6-3493-4E08-B8F5-407D63668DA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A35A-4121-BCB0-4DB3667CF785}"/>
                </c:ext>
              </c:extLst>
            </c:dLbl>
            <c:dLbl>
              <c:idx val="14"/>
              <c:tx>
                <c:rich>
                  <a:bodyPr/>
                  <a:lstStyle/>
                  <a:p>
                    <a:fld id="{028EF652-EF12-4E5D-9D86-B0F69C04A3C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A35A-4121-BCB0-4DB3667CF785}"/>
                </c:ext>
              </c:extLst>
            </c:dLbl>
            <c:dLbl>
              <c:idx val="15"/>
              <c:tx>
                <c:rich>
                  <a:bodyPr/>
                  <a:lstStyle/>
                  <a:p>
                    <a:fld id="{E83B40D7-57F9-4431-840B-70FCD605CEB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A35A-4121-BCB0-4DB3667CF785}"/>
                </c:ext>
              </c:extLst>
            </c:dLbl>
            <c:dLbl>
              <c:idx val="16"/>
              <c:tx>
                <c:rich>
                  <a:bodyPr/>
                  <a:lstStyle/>
                  <a:p>
                    <a:fld id="{F94960CB-8E21-40B3-BB0F-C4908543375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A35A-4121-BCB0-4DB3667CF785}"/>
                </c:ext>
              </c:extLst>
            </c:dLbl>
            <c:dLbl>
              <c:idx val="17"/>
              <c:tx>
                <c:rich>
                  <a:bodyPr/>
                  <a:lstStyle/>
                  <a:p>
                    <a:fld id="{F8B8C821-A879-4C59-A54F-1E5842B6C6B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A35A-4121-BCB0-4DB3667CF785}"/>
                </c:ext>
              </c:extLst>
            </c:dLbl>
            <c:dLbl>
              <c:idx val="18"/>
              <c:tx>
                <c:rich>
                  <a:bodyPr/>
                  <a:lstStyle/>
                  <a:p>
                    <a:fld id="{A4A73006-181D-4373-AADB-1320F348702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A35A-4121-BCB0-4DB3667CF785}"/>
                </c:ext>
              </c:extLst>
            </c:dLbl>
            <c:dLbl>
              <c:idx val="19"/>
              <c:tx>
                <c:rich>
                  <a:bodyPr/>
                  <a:lstStyle/>
                  <a:p>
                    <a:fld id="{A9E76C34-7606-4854-A8CB-90914F510AB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A35A-4121-BCB0-4DB3667CF785}"/>
                </c:ext>
              </c:extLst>
            </c:dLbl>
            <c:dLbl>
              <c:idx val="20"/>
              <c:tx>
                <c:rich>
                  <a:bodyPr/>
                  <a:lstStyle/>
                  <a:p>
                    <a:fld id="{83B42C61-959E-434D-8EDF-442FC609C5A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A35A-4121-BCB0-4DB3667CF785}"/>
                </c:ext>
              </c:extLst>
            </c:dLbl>
            <c:dLbl>
              <c:idx val="21"/>
              <c:tx>
                <c:rich>
                  <a:bodyPr/>
                  <a:lstStyle/>
                  <a:p>
                    <a:fld id="{24A53F6B-9500-4F47-84E6-D3764A02E15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A35A-4121-BCB0-4DB3667CF785}"/>
                </c:ext>
              </c:extLst>
            </c:dLbl>
            <c:dLbl>
              <c:idx val="22"/>
              <c:tx>
                <c:rich>
                  <a:bodyPr/>
                  <a:lstStyle/>
                  <a:p>
                    <a:fld id="{142E2F34-8680-484E-AE31-C0FBE424114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A35A-4121-BCB0-4DB3667CF785}"/>
                </c:ext>
              </c:extLst>
            </c:dLbl>
            <c:dLbl>
              <c:idx val="23"/>
              <c:tx>
                <c:rich>
                  <a:bodyPr/>
                  <a:lstStyle/>
                  <a:p>
                    <a:fld id="{B9774C27-DE6C-4970-A0DF-67E4E1EAFEB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A35A-4121-BCB0-4DB3667CF785}"/>
                </c:ext>
              </c:extLst>
            </c:dLbl>
            <c:dLbl>
              <c:idx val="24"/>
              <c:tx>
                <c:rich>
                  <a:bodyPr/>
                  <a:lstStyle/>
                  <a:p>
                    <a:fld id="{E9A9AF05-1C7E-4355-B0EA-8726DE5511A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A35A-4121-BCB0-4DB3667CF785}"/>
                </c:ext>
              </c:extLst>
            </c:dLbl>
            <c:dLbl>
              <c:idx val="25"/>
              <c:tx>
                <c:rich>
                  <a:bodyPr/>
                  <a:lstStyle/>
                  <a:p>
                    <a:fld id="{4E807E68-9FB9-482F-A49E-451A14131D8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A35A-4121-BCB0-4DB3667CF785}"/>
                </c:ext>
              </c:extLst>
            </c:dLbl>
            <c:dLbl>
              <c:idx val="26"/>
              <c:tx>
                <c:rich>
                  <a:bodyPr/>
                  <a:lstStyle/>
                  <a:p>
                    <a:fld id="{576AF889-85AC-4875-841C-0841F6A348F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A35A-4121-BCB0-4DB3667CF785}"/>
                </c:ext>
              </c:extLst>
            </c:dLbl>
            <c:dLbl>
              <c:idx val="27"/>
              <c:tx>
                <c:rich>
                  <a:bodyPr/>
                  <a:lstStyle/>
                  <a:p>
                    <a:fld id="{8C9C04E4-CF49-4C81-BA39-E4A969AAFAE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A35A-4121-BCB0-4DB3667CF785}"/>
                </c:ext>
              </c:extLst>
            </c:dLbl>
            <c:dLbl>
              <c:idx val="28"/>
              <c:tx>
                <c:rich>
                  <a:bodyPr/>
                  <a:lstStyle/>
                  <a:p>
                    <a:fld id="{E6156490-A9E4-49EC-9D84-3CA5118EF75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A35A-4121-BCB0-4DB3667CF785}"/>
                </c:ext>
              </c:extLst>
            </c:dLbl>
            <c:dLbl>
              <c:idx val="29"/>
              <c:tx>
                <c:rich>
                  <a:bodyPr/>
                  <a:lstStyle/>
                  <a:p>
                    <a:fld id="{348B120C-A28F-4E06-9F2C-FBB254B4BFB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A35A-4121-BCB0-4DB3667CF785}"/>
                </c:ext>
              </c:extLst>
            </c:dLbl>
            <c:dLbl>
              <c:idx val="30"/>
              <c:tx>
                <c:rich>
                  <a:bodyPr/>
                  <a:lstStyle/>
                  <a:p>
                    <a:fld id="{EFE79341-10B7-486E-98B0-E8CA7B289B2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A35A-4121-BCB0-4DB3667CF785}"/>
                </c:ext>
              </c:extLst>
            </c:dLbl>
            <c:dLbl>
              <c:idx val="31"/>
              <c:tx>
                <c:rich>
                  <a:bodyPr/>
                  <a:lstStyle/>
                  <a:p>
                    <a:fld id="{C432513C-83BC-4194-8A52-E38F140B3BD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A35A-4121-BCB0-4DB3667CF785}"/>
                </c:ext>
              </c:extLst>
            </c:dLbl>
            <c:dLbl>
              <c:idx val="32"/>
              <c:tx>
                <c:rich>
                  <a:bodyPr/>
                  <a:lstStyle/>
                  <a:p>
                    <a:fld id="{B5A0E835-73CF-4E78-8521-0A1E30ACE9D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A35A-4121-BCB0-4DB3667CF785}"/>
                </c:ext>
              </c:extLst>
            </c:dLbl>
            <c:dLbl>
              <c:idx val="33"/>
              <c:tx>
                <c:rich>
                  <a:bodyPr/>
                  <a:lstStyle/>
                  <a:p>
                    <a:fld id="{3832B536-DD89-4081-A661-E235D7E7F10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A35A-4121-BCB0-4DB3667CF785}"/>
                </c:ext>
              </c:extLst>
            </c:dLbl>
            <c:dLbl>
              <c:idx val="34"/>
              <c:tx>
                <c:rich>
                  <a:bodyPr/>
                  <a:lstStyle/>
                  <a:p>
                    <a:fld id="{FAE29909-22C2-48FC-A5E2-44FC31D2367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A35A-4121-BCB0-4DB3667CF785}"/>
                </c:ext>
              </c:extLst>
            </c:dLbl>
            <c:dLbl>
              <c:idx val="35"/>
              <c:tx>
                <c:rich>
                  <a:bodyPr/>
                  <a:lstStyle/>
                  <a:p>
                    <a:fld id="{C3218397-340B-46BB-92DC-74033F32858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A35A-4121-BCB0-4DB3667CF785}"/>
                </c:ext>
              </c:extLst>
            </c:dLbl>
            <c:dLbl>
              <c:idx val="36"/>
              <c:tx>
                <c:rich>
                  <a:bodyPr/>
                  <a:lstStyle/>
                  <a:p>
                    <a:fld id="{D50DD810-6629-4EBC-95C1-9984DE8424B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A35A-4121-BCB0-4DB3667CF785}"/>
                </c:ext>
              </c:extLst>
            </c:dLbl>
            <c:dLbl>
              <c:idx val="37"/>
              <c:tx>
                <c:rich>
                  <a:bodyPr/>
                  <a:lstStyle/>
                  <a:p>
                    <a:fld id="{AB4A952A-71F3-4376-AAFE-B01A87ED554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A35A-4121-BCB0-4DB3667CF785}"/>
                </c:ext>
              </c:extLst>
            </c:dLbl>
            <c:dLbl>
              <c:idx val="38"/>
              <c:tx>
                <c:rich>
                  <a:bodyPr/>
                  <a:lstStyle/>
                  <a:p>
                    <a:fld id="{8E62859E-19F3-426B-AB51-66E0FF0B1B3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A35A-4121-BCB0-4DB3667CF785}"/>
                </c:ext>
              </c:extLst>
            </c:dLbl>
            <c:dLbl>
              <c:idx val="39"/>
              <c:tx>
                <c:rich>
                  <a:bodyPr/>
                  <a:lstStyle/>
                  <a:p>
                    <a:fld id="{6BFB4D9C-C73E-4EDF-8963-C86E41801AA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A35A-4121-BCB0-4DB3667CF785}"/>
                </c:ext>
              </c:extLst>
            </c:dLbl>
            <c:dLbl>
              <c:idx val="40"/>
              <c:tx>
                <c:rich>
                  <a:bodyPr/>
                  <a:lstStyle/>
                  <a:p>
                    <a:fld id="{5C2F5B60-11A6-4625-88C7-16B2FA172B4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A35A-4121-BCB0-4DB3667CF785}"/>
                </c:ext>
              </c:extLst>
            </c:dLbl>
            <c:dLbl>
              <c:idx val="41"/>
              <c:tx>
                <c:rich>
                  <a:bodyPr/>
                  <a:lstStyle/>
                  <a:p>
                    <a:fld id="{A939588C-D89C-4B4F-A417-F7F2C7535B8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B-A35A-4121-BCB0-4DB3667CF785}"/>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'Original Calendar'!$I$4:$I$45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'Original Calendar'!$J$4:$J$45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'Original Calendar'!$K$4:$K$45</c15:f>
                <c15:dlblRangeCache>
                  <c:ptCount val="42"/>
                  <c:pt idx="0">
                    <c:v>30</c:v>
                  </c:pt>
                  <c:pt idx="1">
                    <c:v>31</c:v>
                  </c:pt>
                  <c:pt idx="2">
                    <c:v>1</c:v>
                  </c:pt>
                  <c:pt idx="3">
                    <c:v>2</c:v>
                  </c:pt>
                  <c:pt idx="4">
                    <c:v>3</c:v>
                  </c:pt>
                  <c:pt idx="5">
                    <c:v>4</c:v>
                  </c:pt>
                  <c:pt idx="6">
                    <c:v>5</c:v>
                  </c:pt>
                  <c:pt idx="7">
                    <c:v>6</c:v>
                  </c:pt>
                  <c:pt idx="8">
                    <c:v>7</c:v>
                  </c:pt>
                  <c:pt idx="9">
                    <c:v>8</c:v>
                  </c:pt>
                  <c:pt idx="10">
                    <c:v>9</c:v>
                  </c:pt>
                  <c:pt idx="11">
                    <c:v>10</c:v>
                  </c:pt>
                  <c:pt idx="12">
                    <c:v>11</c:v>
                  </c:pt>
                  <c:pt idx="13">
                    <c:v>12</c:v>
                  </c:pt>
                  <c:pt idx="14">
                    <c:v>13</c:v>
                  </c:pt>
                  <c:pt idx="15">
                    <c:v>14</c:v>
                  </c:pt>
                  <c:pt idx="16">
                    <c:v>15</c:v>
                  </c:pt>
                  <c:pt idx="17">
                    <c:v>16</c:v>
                  </c:pt>
                  <c:pt idx="18">
                    <c:v>17</c:v>
                  </c:pt>
                  <c:pt idx="19">
                    <c:v>18</c:v>
                  </c:pt>
                  <c:pt idx="20">
                    <c:v>19</c:v>
                  </c:pt>
                  <c:pt idx="21">
                    <c:v>20</c:v>
                  </c:pt>
                  <c:pt idx="22">
                    <c:v>21</c:v>
                  </c:pt>
                  <c:pt idx="23">
                    <c:v>22</c:v>
                  </c:pt>
                  <c:pt idx="24">
                    <c:v>23</c:v>
                  </c:pt>
                  <c:pt idx="25">
                    <c:v>24</c:v>
                  </c:pt>
                  <c:pt idx="26">
                    <c:v>25</c:v>
                  </c:pt>
                  <c:pt idx="27">
                    <c:v>26</c:v>
                  </c:pt>
                  <c:pt idx="28">
                    <c:v>27</c:v>
                  </c:pt>
                  <c:pt idx="29">
                    <c:v>28</c:v>
                  </c:pt>
                  <c:pt idx="30">
                    <c:v>29</c:v>
                  </c:pt>
                  <c:pt idx="31">
                    <c:v>30</c:v>
                  </c:pt>
                  <c:pt idx="32">
                    <c:v>31</c:v>
                  </c:pt>
                  <c:pt idx="33">
                    <c:v>1</c:v>
                  </c:pt>
                  <c:pt idx="34">
                    <c:v>2</c:v>
                  </c:pt>
                  <c:pt idx="35">
                    <c:v>3</c:v>
                  </c:pt>
                  <c:pt idx="36">
                    <c:v>4</c:v>
                  </c:pt>
                  <c:pt idx="37">
                    <c:v>5</c:v>
                  </c:pt>
                  <c:pt idx="38">
                    <c:v>6</c:v>
                  </c:pt>
                  <c:pt idx="39">
                    <c:v>7</c:v>
                  </c:pt>
                  <c:pt idx="40">
                    <c:v>8</c:v>
                  </c:pt>
                  <c:pt idx="41">
                    <c:v>9</c:v>
                  </c:pt>
                </c15:dlblRangeCache>
              </c15:datalabelsRange>
            </c:ext>
            <c:ext xmlns:c16="http://schemas.microsoft.com/office/drawing/2014/chart" uri="{C3380CC4-5D6E-409C-BE32-E72D297353CC}">
              <c16:uniqueId val="{0000002C-A35A-4121-BCB0-4DB3667CF785}"/>
            </c:ext>
          </c:extLst>
        </c:ser>
        <c:ser>
          <c:idx val="1"/>
          <c:order val="1"/>
          <c:tx>
            <c:strRef>
              <c:f>'Original Calendar'!$M$2</c:f>
              <c:strCache>
                <c:ptCount val="1"/>
                <c:pt idx="0">
                  <c:v>Complete (color)</c:v>
                </c:pt>
              </c:strCache>
            </c:strRef>
          </c:tx>
          <c:spPr>
            <a:ln w="25400" cap="rnd">
              <a:noFill/>
              <a:round/>
            </a:ln>
            <a:effectLst/>
          </c:spPr>
          <c:marker>
            <c:symbol val="circle"/>
            <c:size val="19"/>
            <c:spPr>
              <a:solidFill>
                <a:srgbClr val="00B0F0"/>
              </a:solidFill>
              <a:ln w="9525">
                <a:noFill/>
              </a:ln>
              <a:effectLst/>
            </c:spPr>
          </c:marker>
          <c:xVal>
            <c:numRef>
              <c:f>'Original Calendar'!$M$4:$M$45</c:f>
              <c:numCache>
                <c:formatCode>General</c:formatCode>
                <c:ptCount val="42"/>
                <c:pt idx="0">
                  <c:v>1</c:v>
                </c:pt>
                <c:pt idx="1">
                  <c:v>2</c:v>
                </c:pt>
                <c:pt idx="2">
                  <c:v>#N/A</c:v>
                </c:pt>
                <c:pt idx="3">
                  <c:v>#N/A</c:v>
                </c:pt>
                <c:pt idx="4">
                  <c:v>#N/A</c:v>
                </c:pt>
                <c:pt idx="5">
                  <c:v>#N/A</c:v>
                </c:pt>
                <c:pt idx="6">
                  <c:v>#N/A</c:v>
                </c:pt>
                <c:pt idx="7">
                  <c:v>#N/A</c:v>
                </c:pt>
                <c:pt idx="8">
                  <c:v>#N/A</c:v>
                </c:pt>
                <c:pt idx="9">
                  <c:v>3</c:v>
                </c:pt>
                <c:pt idx="10">
                  <c:v>4</c:v>
                </c:pt>
                <c:pt idx="11">
                  <c:v>5</c:v>
                </c:pt>
                <c:pt idx="12">
                  <c:v>6</c:v>
                </c:pt>
                <c:pt idx="13">
                  <c:v>7</c:v>
                </c:pt>
                <c:pt idx="14">
                  <c:v>1</c:v>
                </c:pt>
                <c:pt idx="15">
                  <c:v>#N/A</c:v>
                </c:pt>
                <c:pt idx="16">
                  <c:v>3</c:v>
                </c:pt>
                <c:pt idx="17">
                  <c:v>4</c:v>
                </c:pt>
                <c:pt idx="18">
                  <c:v>5</c:v>
                </c:pt>
                <c:pt idx="19">
                  <c:v>6</c:v>
                </c:pt>
                <c:pt idx="20">
                  <c:v>7</c:v>
                </c:pt>
                <c:pt idx="21">
                  <c:v>1</c:v>
                </c:pt>
                <c:pt idx="22">
                  <c:v>2</c:v>
                </c:pt>
                <c:pt idx="23">
                  <c:v>3</c:v>
                </c:pt>
                <c:pt idx="24">
                  <c:v>#N/A</c:v>
                </c:pt>
                <c:pt idx="25">
                  <c:v>5</c:v>
                </c:pt>
                <c:pt idx="26">
                  <c:v>6</c:v>
                </c:pt>
                <c:pt idx="27">
                  <c:v>7</c:v>
                </c:pt>
                <c:pt idx="28">
                  <c:v>1</c:v>
                </c:pt>
                <c:pt idx="29">
                  <c:v>#N/A</c:v>
                </c:pt>
                <c:pt idx="30">
                  <c:v>#N/A</c:v>
                </c:pt>
                <c:pt idx="31">
                  <c:v>4</c:v>
                </c:pt>
                <c:pt idx="32">
                  <c:v>5</c:v>
                </c:pt>
                <c:pt idx="33">
                  <c:v>#N/A</c:v>
                </c:pt>
                <c:pt idx="34">
                  <c:v>#N/A</c:v>
                </c:pt>
                <c:pt idx="35">
                  <c:v>#N/A</c:v>
                </c:pt>
                <c:pt idx="36">
                  <c:v>#N/A</c:v>
                </c:pt>
                <c:pt idx="37">
                  <c:v>#N/A</c:v>
                </c:pt>
                <c:pt idx="38">
                  <c:v>#N/A</c:v>
                </c:pt>
                <c:pt idx="39">
                  <c:v>#N/A</c:v>
                </c:pt>
                <c:pt idx="40">
                  <c:v>#N/A</c:v>
                </c:pt>
                <c:pt idx="41">
                  <c:v>#N/A</c:v>
                </c:pt>
              </c:numCache>
            </c:numRef>
          </c:xVal>
          <c:yVal>
            <c:numRef>
              <c:f>'Original Calendar'!$N$4:$N$45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D-A35A-4121-BCB0-4DB3667CF785}"/>
            </c:ext>
          </c:extLst>
        </c:ser>
        <c:dLbls>
          <c:showLegendKey val="0"/>
          <c:showVal val="0"/>
          <c:showCatName val="0"/>
          <c:showSerName val="0"/>
          <c:showPercent val="0"/>
          <c:showBubbleSize val="0"/>
        </c:dLbls>
        <c:axId val="2094569183"/>
        <c:axId val="2094562463"/>
        <c:extLst/>
      </c:scatterChart>
      <c:catAx>
        <c:axId val="2094569183"/>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094562463"/>
        <c:crosses val="autoZero"/>
        <c:auto val="1"/>
        <c:lblAlgn val="ctr"/>
        <c:lblOffset val="100"/>
        <c:tickMarkSkip val="1"/>
        <c:noMultiLvlLbl val="0"/>
      </c:catAx>
      <c:valAx>
        <c:axId val="2094562463"/>
        <c:scaling>
          <c:orientation val="minMax"/>
          <c:max val="6.25"/>
          <c:min val="0"/>
        </c:scaling>
        <c:delete val="1"/>
        <c:axPos val="l"/>
        <c:numFmt formatCode="General" sourceLinked="1"/>
        <c:majorTickMark val="out"/>
        <c:minorTickMark val="none"/>
        <c:tickLblPos val="nextTo"/>
        <c:crossAx val="209456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'Month Only'!$W$4</c:f>
          <c:strCache>
            <c:ptCount val="1"/>
            <c:pt idx="0">
              <c:v>July 2023</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7870827199954368E-2"/>
          <c:y val="0.24282691407760076"/>
          <c:w val="0.91624047713588097"/>
          <c:h val="0.73787666076624148"/>
        </c:manualLayout>
      </c:layout>
      <c:barChart>
        <c:barDir val="col"/>
        <c:grouping val="clustered"/>
        <c:varyColors val="0"/>
        <c:ser>
          <c:idx val="2"/>
          <c:order val="3"/>
          <c:tx>
            <c:strRef>
              <c:f>'Month Only'!$S$3</c:f>
              <c:strCache>
                <c:ptCount val="1"/>
                <c:pt idx="0">
                  <c:v>Day Label</c:v>
                </c:pt>
              </c:strCache>
            </c:strRef>
          </c:tx>
          <c:spPr>
            <a:solidFill>
              <a:schemeClr val="accent3"/>
            </a:solidFill>
            <a:ln>
              <a:noFill/>
            </a:ln>
            <a:effectLst/>
          </c:spPr>
          <c:invertIfNegative val="0"/>
          <c:cat>
            <c:strRef>
              <c:f>'Month Only'!$S$4:$S$10</c:f>
              <c:strCache>
                <c:ptCount val="7"/>
                <c:pt idx="0">
                  <c:v>S</c:v>
                </c:pt>
                <c:pt idx="1">
                  <c:v>M</c:v>
                </c:pt>
                <c:pt idx="2">
                  <c:v>T</c:v>
                </c:pt>
                <c:pt idx="3">
                  <c:v>W</c:v>
                </c:pt>
                <c:pt idx="4">
                  <c:v>T</c:v>
                </c:pt>
                <c:pt idx="5">
                  <c:v>F</c:v>
                </c:pt>
                <c:pt idx="6">
                  <c:v>S</c:v>
                </c:pt>
              </c:strCache>
            </c:strRef>
          </c:cat>
          <c:val>
            <c:numRef>
              <c:f>'Month Only'!$T$4:$T$10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2401-4A45-BDCC-F98801854CD4}"/>
            </c:ext>
          </c:extLst>
        </c:ser>
        <c:dLbls>
          <c:showLegendKey val="0"/>
          <c:showVal val="0"/>
          <c:showCatName val="0"/>
          <c:showSerName val="0"/>
          <c:showPercent val="0"/>
          <c:showBubbleSize val="0"/>
        </c:dLbls>
        <c:gapWidth val="150"/>
        <c:axId val="2094569183"/>
        <c:axId val="2094562463"/>
      </c:barChart>
      <c:scatterChart>
        <c:scatterStyle val="lineMarker"/>
        <c:varyColors val="0"/>
        <c:ser>
          <c:idx val="0"/>
          <c:order val="0"/>
          <c:tx>
            <c:strRef>
              <c:f>'Month Only'!$H$2</c:f>
              <c:strCache>
                <c:ptCount val="1"/>
                <c:pt idx="0">
                  <c:v>Current Month</c:v>
                </c:pt>
              </c:strCache>
            </c:strRef>
          </c:tx>
          <c:spPr>
            <a:ln w="25400" cap="rnd">
              <a:noFill/>
              <a:round/>
            </a:ln>
            <a:effectLst/>
          </c:spPr>
          <c:marker>
            <c:symbol val="circle"/>
            <c:size val="18"/>
            <c:spPr>
              <a:solidFill>
                <a:schemeClr val="bg1">
                  <a:lumMod val="85000"/>
                </a:schemeClr>
              </a:solidFill>
              <a:ln w="9525">
                <a:noFill/>
              </a:ln>
              <a:effectLst/>
            </c:spPr>
          </c:marker>
          <c:dLbls>
            <c:dLbl>
              <c:idx val="0"/>
              <c:tx>
                <c:rich>
                  <a:bodyPr/>
                  <a:lstStyle/>
                  <a:p>
                    <a:fld id="{F6493B4E-7197-4F8D-96E6-184759CC475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2401-4A45-BDCC-F98801854CD4}"/>
                </c:ext>
              </c:extLst>
            </c:dLbl>
            <c:dLbl>
              <c:idx val="1"/>
              <c:tx>
                <c:rich>
                  <a:bodyPr/>
                  <a:lstStyle/>
                  <a:p>
                    <a:fld id="{8B501A0E-2647-4432-A933-97F4EB601D4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401-4A45-BDCC-F98801854CD4}"/>
                </c:ext>
              </c:extLst>
            </c:dLbl>
            <c:dLbl>
              <c:idx val="2"/>
              <c:tx>
                <c:rich>
                  <a:bodyPr/>
                  <a:lstStyle/>
                  <a:p>
                    <a:fld id="{8C2C669D-40F3-4942-94BE-2D9C057991D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401-4A45-BDCC-F98801854CD4}"/>
                </c:ext>
              </c:extLst>
            </c:dLbl>
            <c:dLbl>
              <c:idx val="3"/>
              <c:tx>
                <c:rich>
                  <a:bodyPr/>
                  <a:lstStyle/>
                  <a:p>
                    <a:fld id="{21CBC405-4DE7-4B63-942B-AC2E276019D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401-4A45-BDCC-F98801854CD4}"/>
                </c:ext>
              </c:extLst>
            </c:dLbl>
            <c:dLbl>
              <c:idx val="4"/>
              <c:tx>
                <c:rich>
                  <a:bodyPr/>
                  <a:lstStyle/>
                  <a:p>
                    <a:fld id="{5D3D5651-2D26-4E48-94DC-B4F3BAF449A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401-4A45-BDCC-F98801854CD4}"/>
                </c:ext>
              </c:extLst>
            </c:dLbl>
            <c:dLbl>
              <c:idx val="5"/>
              <c:tx>
                <c:rich>
                  <a:bodyPr/>
                  <a:lstStyle/>
                  <a:p>
                    <a:fld id="{AC17B42D-D937-4678-8D71-0123EF209D0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2401-4A45-BDCC-F98801854CD4}"/>
                </c:ext>
              </c:extLst>
            </c:dLbl>
            <c:dLbl>
              <c:idx val="6"/>
              <c:tx>
                <c:rich>
                  <a:bodyPr/>
                  <a:lstStyle/>
                  <a:p>
                    <a:fld id="{DC237594-2EFA-48BB-A92C-59F9F4F47FA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2401-4A45-BDCC-F98801854CD4}"/>
                </c:ext>
              </c:extLst>
            </c:dLbl>
            <c:dLbl>
              <c:idx val="7"/>
              <c:tx>
                <c:rich>
                  <a:bodyPr/>
                  <a:lstStyle/>
                  <a:p>
                    <a:fld id="{1586338B-0FBF-4BB0-9EDA-8B84CDC47CC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2401-4A45-BDCC-F98801854CD4}"/>
                </c:ext>
              </c:extLst>
            </c:dLbl>
            <c:dLbl>
              <c:idx val="8"/>
              <c:tx>
                <c:rich>
                  <a:bodyPr/>
                  <a:lstStyle/>
                  <a:p>
                    <a:fld id="{B98DAFFB-F6FB-4BB0-988D-5119B2B8F5A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2401-4A45-BDCC-F98801854CD4}"/>
                </c:ext>
              </c:extLst>
            </c:dLbl>
            <c:dLbl>
              <c:idx val="9"/>
              <c:tx>
                <c:rich>
                  <a:bodyPr/>
                  <a:lstStyle/>
                  <a:p>
                    <a:fld id="{FA1EC0EF-9545-4B3D-A791-194FEED9AFE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2401-4A45-BDCC-F98801854CD4}"/>
                </c:ext>
              </c:extLst>
            </c:dLbl>
            <c:dLbl>
              <c:idx val="10"/>
              <c:tx>
                <c:rich>
                  <a:bodyPr/>
                  <a:lstStyle/>
                  <a:p>
                    <a:fld id="{355FD159-91D5-4D88-93AC-14DB08E15EF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2401-4A45-BDCC-F98801854CD4}"/>
                </c:ext>
              </c:extLst>
            </c:dLbl>
            <c:dLbl>
              <c:idx val="11"/>
              <c:tx>
                <c:rich>
                  <a:bodyPr/>
                  <a:lstStyle/>
                  <a:p>
                    <a:fld id="{9893D764-B780-4D2A-BCB1-64D05824707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2401-4A45-BDCC-F98801854CD4}"/>
                </c:ext>
              </c:extLst>
            </c:dLbl>
            <c:dLbl>
              <c:idx val="12"/>
              <c:tx>
                <c:rich>
                  <a:bodyPr/>
                  <a:lstStyle/>
                  <a:p>
                    <a:fld id="{35CE7C57-C371-461D-88B1-2AF3C93FC62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2401-4A45-BDCC-F98801854CD4}"/>
                </c:ext>
              </c:extLst>
            </c:dLbl>
            <c:dLbl>
              <c:idx val="13"/>
              <c:tx>
                <c:rich>
                  <a:bodyPr/>
                  <a:lstStyle/>
                  <a:p>
                    <a:fld id="{E60F3AC4-CBD8-461B-949C-5BE325662BE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2401-4A45-BDCC-F98801854CD4}"/>
                </c:ext>
              </c:extLst>
            </c:dLbl>
            <c:dLbl>
              <c:idx val="14"/>
              <c:tx>
                <c:rich>
                  <a:bodyPr/>
                  <a:lstStyle/>
                  <a:p>
                    <a:fld id="{E473CF62-5F0E-44B1-A745-3FFAA9D0C40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2401-4A45-BDCC-F98801854CD4}"/>
                </c:ext>
              </c:extLst>
            </c:dLbl>
            <c:dLbl>
              <c:idx val="15"/>
              <c:tx>
                <c:rich>
                  <a:bodyPr/>
                  <a:lstStyle/>
                  <a:p>
                    <a:fld id="{AD6C1DBC-5CFE-499A-81F7-9D03813F65E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2401-4A45-BDCC-F98801854CD4}"/>
                </c:ext>
              </c:extLst>
            </c:dLbl>
            <c:dLbl>
              <c:idx val="16"/>
              <c:tx>
                <c:rich>
                  <a:bodyPr/>
                  <a:lstStyle/>
                  <a:p>
                    <a:fld id="{396F62CF-2F3D-4582-9550-203A00DB53D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2401-4A45-BDCC-F98801854CD4}"/>
                </c:ext>
              </c:extLst>
            </c:dLbl>
            <c:dLbl>
              <c:idx val="17"/>
              <c:tx>
                <c:rich>
                  <a:bodyPr/>
                  <a:lstStyle/>
                  <a:p>
                    <a:fld id="{60255594-D2C2-450E-AE32-8BE0CCF5E19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2401-4A45-BDCC-F98801854CD4}"/>
                </c:ext>
              </c:extLst>
            </c:dLbl>
            <c:dLbl>
              <c:idx val="18"/>
              <c:tx>
                <c:rich>
                  <a:bodyPr/>
                  <a:lstStyle/>
                  <a:p>
                    <a:fld id="{F54139EA-AC39-4D4E-AF2A-4EFEFC59981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2401-4A45-BDCC-F98801854CD4}"/>
                </c:ext>
              </c:extLst>
            </c:dLbl>
            <c:dLbl>
              <c:idx val="19"/>
              <c:tx>
                <c:rich>
                  <a:bodyPr/>
                  <a:lstStyle/>
                  <a:p>
                    <a:fld id="{8D3EBC11-A2C1-491D-8B0B-5E71783B723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2401-4A45-BDCC-F98801854CD4}"/>
                </c:ext>
              </c:extLst>
            </c:dLbl>
            <c:dLbl>
              <c:idx val="20"/>
              <c:tx>
                <c:rich>
                  <a:bodyPr/>
                  <a:lstStyle/>
                  <a:p>
                    <a:fld id="{2611DF46-F2BF-4E80-A8FD-F04F573FF29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2401-4A45-BDCC-F98801854CD4}"/>
                </c:ext>
              </c:extLst>
            </c:dLbl>
            <c:dLbl>
              <c:idx val="21"/>
              <c:tx>
                <c:rich>
                  <a:bodyPr/>
                  <a:lstStyle/>
                  <a:p>
                    <a:fld id="{4E77257F-737A-4E9A-84DB-215076559ED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2401-4A45-BDCC-F98801854CD4}"/>
                </c:ext>
              </c:extLst>
            </c:dLbl>
            <c:dLbl>
              <c:idx val="22"/>
              <c:tx>
                <c:rich>
                  <a:bodyPr/>
                  <a:lstStyle/>
                  <a:p>
                    <a:fld id="{5E9273E6-5440-48B4-8471-27F064CB674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2401-4A45-BDCC-F98801854CD4}"/>
                </c:ext>
              </c:extLst>
            </c:dLbl>
            <c:dLbl>
              <c:idx val="23"/>
              <c:tx>
                <c:rich>
                  <a:bodyPr/>
                  <a:lstStyle/>
                  <a:p>
                    <a:fld id="{2CE07869-829A-4153-A14B-311ADC6CBEC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2401-4A45-BDCC-F98801854CD4}"/>
                </c:ext>
              </c:extLst>
            </c:dLbl>
            <c:dLbl>
              <c:idx val="24"/>
              <c:tx>
                <c:rich>
                  <a:bodyPr/>
                  <a:lstStyle/>
                  <a:p>
                    <a:fld id="{4E4677D1-E545-45BD-9838-C7BA0C12E0C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2401-4A45-BDCC-F98801854CD4}"/>
                </c:ext>
              </c:extLst>
            </c:dLbl>
            <c:dLbl>
              <c:idx val="25"/>
              <c:tx>
                <c:rich>
                  <a:bodyPr/>
                  <a:lstStyle/>
                  <a:p>
                    <a:fld id="{AA4E19A0-9F83-4DF5-9957-97A1084F2C7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2401-4A45-BDCC-F98801854CD4}"/>
                </c:ext>
              </c:extLst>
            </c:dLbl>
            <c:dLbl>
              <c:idx val="26"/>
              <c:tx>
                <c:rich>
                  <a:bodyPr/>
                  <a:lstStyle/>
                  <a:p>
                    <a:fld id="{52A70E8D-3E66-431B-A189-252731E39A1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2401-4A45-BDCC-F98801854CD4}"/>
                </c:ext>
              </c:extLst>
            </c:dLbl>
            <c:dLbl>
              <c:idx val="27"/>
              <c:tx>
                <c:rich>
                  <a:bodyPr/>
                  <a:lstStyle/>
                  <a:p>
                    <a:fld id="{41175D36-4108-4781-8680-0326DE08B72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2401-4A45-BDCC-F98801854CD4}"/>
                </c:ext>
              </c:extLst>
            </c:dLbl>
            <c:dLbl>
              <c:idx val="28"/>
              <c:tx>
                <c:rich>
                  <a:bodyPr/>
                  <a:lstStyle/>
                  <a:p>
                    <a:fld id="{84BD22E0-DCBD-48E4-8CEE-09E596A7E88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2401-4A45-BDCC-F98801854CD4}"/>
                </c:ext>
              </c:extLst>
            </c:dLbl>
            <c:dLbl>
              <c:idx val="29"/>
              <c:tx>
                <c:rich>
                  <a:bodyPr/>
                  <a:lstStyle/>
                  <a:p>
                    <a:fld id="{5FADC32B-2758-4AD8-95D2-6BB67CC96E5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2401-4A45-BDCC-F98801854CD4}"/>
                </c:ext>
              </c:extLst>
            </c:dLbl>
            <c:dLbl>
              <c:idx val="30"/>
              <c:tx>
                <c:rich>
                  <a:bodyPr/>
                  <a:lstStyle/>
                  <a:p>
                    <a:fld id="{788B65F1-9011-40B1-82A9-FE42E35D511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2401-4A45-BDCC-F98801854CD4}"/>
                </c:ext>
              </c:extLst>
            </c:dLbl>
            <c:dLbl>
              <c:idx val="31"/>
              <c:tx>
                <c:rich>
                  <a:bodyPr/>
                  <a:lstStyle/>
                  <a:p>
                    <a:fld id="{F9D1936D-0D3A-4CEB-8040-699A68DA0C8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2401-4A45-BDCC-F98801854CD4}"/>
                </c:ext>
              </c:extLst>
            </c:dLbl>
            <c:dLbl>
              <c:idx val="32"/>
              <c:tx>
                <c:rich>
                  <a:bodyPr/>
                  <a:lstStyle/>
                  <a:p>
                    <a:fld id="{EFDD5844-3085-48B3-84E7-F2AF9E05D34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2401-4A45-BDCC-F98801854CD4}"/>
                </c:ext>
              </c:extLst>
            </c:dLbl>
            <c:dLbl>
              <c:idx val="33"/>
              <c:tx>
                <c:rich>
                  <a:bodyPr/>
                  <a:lstStyle/>
                  <a:p>
                    <a:fld id="{887CB6DC-E605-471E-A220-4F1F5D957D1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2401-4A45-BDCC-F98801854CD4}"/>
                </c:ext>
              </c:extLst>
            </c:dLbl>
            <c:dLbl>
              <c:idx val="34"/>
              <c:tx>
                <c:rich>
                  <a:bodyPr/>
                  <a:lstStyle/>
                  <a:p>
                    <a:fld id="{D6B5B5CF-B609-491F-81A8-D734488F940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2401-4A45-BDCC-F98801854CD4}"/>
                </c:ext>
              </c:extLst>
            </c:dLbl>
            <c:dLbl>
              <c:idx val="35"/>
              <c:tx>
                <c:rich>
                  <a:bodyPr/>
                  <a:lstStyle/>
                  <a:p>
                    <a:fld id="{0704C547-23E9-423B-87DF-7F9EE34BDBD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2401-4A45-BDCC-F98801854CD4}"/>
                </c:ext>
              </c:extLst>
            </c:dLbl>
            <c:dLbl>
              <c:idx val="36"/>
              <c:tx>
                <c:rich>
                  <a:bodyPr/>
                  <a:lstStyle/>
                  <a:p>
                    <a:fld id="{454BD021-77E3-4F3B-8847-53CFBCB0B38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2401-4A45-BDCC-F98801854CD4}"/>
                </c:ext>
              </c:extLst>
            </c:dLbl>
            <c:dLbl>
              <c:idx val="37"/>
              <c:tx>
                <c:rich>
                  <a:bodyPr/>
                  <a:lstStyle/>
                  <a:p>
                    <a:fld id="{A14EFD50-A03D-433C-ABDE-A2F657FD752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2401-4A45-BDCC-F98801854CD4}"/>
                </c:ext>
              </c:extLst>
            </c:dLbl>
            <c:dLbl>
              <c:idx val="38"/>
              <c:tx>
                <c:rich>
                  <a:bodyPr/>
                  <a:lstStyle/>
                  <a:p>
                    <a:fld id="{D2F01516-7EDC-45FB-82BC-F39F58DE1DE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2401-4A45-BDCC-F98801854CD4}"/>
                </c:ext>
              </c:extLst>
            </c:dLbl>
            <c:dLbl>
              <c:idx val="39"/>
              <c:tx>
                <c:rich>
                  <a:bodyPr/>
                  <a:lstStyle/>
                  <a:p>
                    <a:fld id="{00A16D9C-875F-4DF1-B38E-AC4AD04CB4B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2401-4A45-BDCC-F98801854CD4}"/>
                </c:ext>
              </c:extLst>
            </c:dLbl>
            <c:dLbl>
              <c:idx val="40"/>
              <c:tx>
                <c:rich>
                  <a:bodyPr/>
                  <a:lstStyle/>
                  <a:p>
                    <a:fld id="{558B7FF9-1114-43EE-A3FC-ADCF71235F8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2401-4A45-BDCC-F98801854CD4}"/>
                </c:ext>
              </c:extLst>
            </c:dLbl>
            <c:dLbl>
              <c:idx val="41"/>
              <c:tx>
                <c:rich>
                  <a:bodyPr/>
                  <a:lstStyle/>
                  <a:p>
                    <a:fld id="{17420FDB-837E-45AD-AC03-23F607FC720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2401-4A45-BDCC-F98801854CD4}"/>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'Month Only'!$I$4:$I$45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'Month Only'!$J$4:$J$45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'Month Only'!$K$4:$K$45</c15:f>
                <c15:dlblRangeCache>
                  <c:ptCount val="42"/>
                  <c:pt idx="0">
                    <c:v>25</c:v>
                  </c:pt>
                  <c:pt idx="1">
                    <c:v>26</c:v>
                  </c:pt>
                  <c:pt idx="2">
                    <c:v>27</c:v>
                  </c:pt>
                  <c:pt idx="3">
                    <c:v>28</c:v>
                  </c:pt>
                  <c:pt idx="4">
                    <c:v>29</c:v>
                  </c:pt>
                  <c:pt idx="5">
                    <c:v>30</c:v>
                  </c:pt>
                  <c:pt idx="6">
                    <c:v>1</c:v>
                  </c:pt>
                  <c:pt idx="7">
                    <c:v>2</c:v>
                  </c:pt>
                  <c:pt idx="8">
                    <c:v>3</c:v>
                  </c:pt>
                  <c:pt idx="9">
                    <c:v>4</c:v>
                  </c:pt>
                  <c:pt idx="10">
                    <c:v>5</c:v>
                  </c:pt>
                  <c:pt idx="11">
                    <c:v>6</c:v>
                  </c:pt>
                  <c:pt idx="12">
                    <c:v>7</c:v>
                  </c:pt>
                  <c:pt idx="13">
                    <c:v>8</c:v>
                  </c:pt>
                  <c:pt idx="14">
                    <c:v>9</c:v>
                  </c:pt>
                  <c:pt idx="15">
                    <c:v>10</c:v>
                  </c:pt>
                  <c:pt idx="16">
                    <c:v>11</c:v>
                  </c:pt>
                  <c:pt idx="17">
                    <c:v>12</c:v>
                  </c:pt>
                  <c:pt idx="18">
                    <c:v>13</c:v>
                  </c:pt>
                  <c:pt idx="19">
                    <c:v>14</c:v>
                  </c:pt>
                  <c:pt idx="20">
                    <c:v>15</c:v>
                  </c:pt>
                  <c:pt idx="21">
                    <c:v>16</c:v>
                  </c:pt>
                  <c:pt idx="22">
                    <c:v>17</c:v>
                  </c:pt>
                  <c:pt idx="23">
                    <c:v>18</c:v>
                  </c:pt>
                  <c:pt idx="24">
                    <c:v>19</c:v>
                  </c:pt>
                  <c:pt idx="25">
                    <c:v>20</c:v>
                  </c:pt>
                  <c:pt idx="26">
                    <c:v>21</c:v>
                  </c:pt>
                  <c:pt idx="27">
                    <c:v>22</c:v>
                  </c:pt>
                  <c:pt idx="28">
                    <c:v>23</c:v>
                  </c:pt>
                  <c:pt idx="29">
                    <c:v>24</c:v>
                  </c:pt>
                  <c:pt idx="30">
                    <c:v>25</c:v>
                  </c:pt>
                  <c:pt idx="31">
                    <c:v>26</c:v>
                  </c:pt>
                  <c:pt idx="32">
                    <c:v>27</c:v>
                  </c:pt>
                  <c:pt idx="33">
                    <c:v>28</c:v>
                  </c:pt>
                  <c:pt idx="34">
                    <c:v>29</c:v>
                  </c:pt>
                  <c:pt idx="35">
                    <c:v>30</c:v>
                  </c:pt>
                  <c:pt idx="36">
                    <c:v>31</c:v>
                  </c:pt>
                  <c:pt idx="37">
                    <c:v>1</c:v>
                  </c:pt>
                  <c:pt idx="38">
                    <c:v>2</c:v>
                  </c:pt>
                  <c:pt idx="39">
                    <c:v>3</c:v>
                  </c:pt>
                  <c:pt idx="40">
                    <c:v>4</c:v>
                  </c:pt>
                  <c:pt idx="41">
                    <c:v>5</c:v>
                  </c:pt>
                </c15:dlblRangeCache>
              </c15:datalabelsRange>
            </c:ext>
            <c:ext xmlns:c16="http://schemas.microsoft.com/office/drawing/2014/chart" uri="{C3380CC4-5D6E-409C-BE32-E72D297353CC}">
              <c16:uniqueId val="{0000002B-2401-4A45-BDCC-F98801854CD4}"/>
            </c:ext>
          </c:extLst>
        </c:ser>
        <c:ser>
          <c:idx val="1"/>
          <c:order val="1"/>
          <c:tx>
            <c:strRef>
              <c:f>'Month Only'!$P$2</c:f>
              <c:strCache>
                <c:ptCount val="1"/>
                <c:pt idx="0">
                  <c:v>Complete (color)</c:v>
                </c:pt>
              </c:strCache>
            </c:strRef>
          </c:tx>
          <c:spPr>
            <a:ln w="25400" cap="rnd">
              <a:noFill/>
              <a:round/>
            </a:ln>
            <a:effectLst/>
          </c:spPr>
          <c:marker>
            <c:symbol val="circle"/>
            <c:size val="19"/>
            <c:spPr>
              <a:solidFill>
                <a:srgbClr val="00B0F0"/>
              </a:solidFill>
              <a:ln w="9525">
                <a:noFill/>
              </a:ln>
              <a:effectLst/>
            </c:spPr>
          </c:marker>
          <c:xVal>
            <c:numRef>
              <c:f>'Month Only'!$P$4:$P$45</c:f>
              <c:numCache>
                <c:formatCode>General</c:formatCode>
                <c:ptCount val="42"/>
                <c:pt idx="0">
                  <c:v>#N/A</c:v>
                </c:pt>
                <c:pt idx="1">
                  <c:v>#N/A</c:v>
                </c:pt>
                <c:pt idx="2">
                  <c:v>3</c:v>
                </c:pt>
                <c:pt idx="3">
                  <c:v>4</c:v>
                </c:pt>
                <c:pt idx="4">
                  <c:v>5</c:v>
                </c:pt>
                <c:pt idx="5">
                  <c:v>#N/A</c:v>
                </c:pt>
                <c:pt idx="6">
                  <c:v>7</c:v>
                </c:pt>
                <c:pt idx="7">
                  <c:v>1</c:v>
                </c:pt>
                <c:pt idx="8">
                  <c:v>2</c:v>
                </c:pt>
                <c:pt idx="9">
                  <c:v>#N/A</c:v>
                </c:pt>
                <c:pt idx="10">
                  <c:v>4</c:v>
                </c:pt>
                <c:pt idx="11">
                  <c:v>5</c:v>
                </c:pt>
                <c:pt idx="12">
                  <c:v>6</c:v>
                </c:pt>
                <c:pt idx="13">
                  <c:v>7</c:v>
                </c:pt>
                <c:pt idx="14">
                  <c:v>1</c:v>
                </c:pt>
                <c:pt idx="15">
                  <c:v>2</c:v>
                </c:pt>
                <c:pt idx="16">
                  <c:v>#N/A</c:v>
                </c:pt>
                <c:pt idx="17">
                  <c:v>4</c:v>
                </c:pt>
                <c:pt idx="18">
                  <c:v>5</c:v>
                </c:pt>
                <c:pt idx="19">
                  <c:v>6</c:v>
                </c:pt>
                <c:pt idx="20">
                  <c:v>7</c:v>
                </c:pt>
                <c:pt idx="21">
                  <c:v>1</c:v>
                </c:pt>
                <c:pt idx="22">
                  <c:v>#N/A</c:v>
                </c:pt>
                <c:pt idx="23">
                  <c:v>3</c:v>
                </c:pt>
                <c:pt idx="24">
                  <c:v>4</c:v>
                </c:pt>
                <c:pt idx="25">
                  <c:v>5</c:v>
                </c:pt>
                <c:pt idx="26">
                  <c:v>6</c:v>
                </c:pt>
                <c:pt idx="27">
                  <c:v>7</c:v>
                </c:pt>
                <c:pt idx="28">
                  <c:v>#N/A</c:v>
                </c:pt>
                <c:pt idx="29">
                  <c:v>2</c:v>
                </c:pt>
                <c:pt idx="30">
                  <c:v>3</c:v>
                </c:pt>
                <c:pt idx="31">
                  <c:v>4</c:v>
                </c:pt>
                <c:pt idx="32">
                  <c:v>5</c:v>
                </c:pt>
                <c:pt idx="33">
                  <c:v>#N/A</c:v>
                </c:pt>
                <c:pt idx="34">
                  <c:v>7</c:v>
                </c:pt>
                <c:pt idx="35">
                  <c:v>1</c:v>
                </c:pt>
                <c:pt idx="36">
                  <c:v>2</c:v>
                </c:pt>
                <c:pt idx="37">
                  <c:v>3</c:v>
                </c:pt>
                <c:pt idx="38">
                  <c:v>4</c:v>
                </c:pt>
                <c:pt idx="39">
                  <c:v>5</c:v>
                </c:pt>
                <c:pt idx="40">
                  <c:v>6</c:v>
                </c:pt>
                <c:pt idx="41">
                  <c:v>#N/A</c:v>
                </c:pt>
              </c:numCache>
            </c:numRef>
          </c:xVal>
          <c:yVal>
            <c:numRef>
              <c:f>'Month Only'!$Q$4:$Q$45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C-2401-4A45-BDCC-F98801854CD4}"/>
            </c:ext>
          </c:extLst>
        </c:ser>
        <c:ser>
          <c:idx val="3"/>
          <c:order val="2"/>
          <c:tx>
            <c:strRef>
              <c:f>'Month Only'!$M$2</c:f>
              <c:strCache>
                <c:ptCount val="1"/>
                <c:pt idx="0">
                  <c:v>Prev/Next Month</c:v>
                </c:pt>
              </c:strCache>
            </c:strRef>
          </c:tx>
          <c:spPr>
            <a:ln w="25400" cap="rnd">
              <a:noFill/>
              <a:round/>
            </a:ln>
            <a:effectLst/>
          </c:spPr>
          <c:marker>
            <c:symbol val="circle"/>
            <c:size val="21"/>
            <c:spPr>
              <a:solidFill>
                <a:schemeClr val="bg1"/>
              </a:solidFill>
              <a:ln w="9525">
                <a:noFill/>
              </a:ln>
              <a:effectLst/>
            </c:spPr>
          </c:marker>
          <c:xVal>
            <c:numRef>
              <c:f>'Month Only'!$M$4:$M$45</c:f>
              <c:numCache>
                <c:formatCode>d</c:formatCode>
                <c:ptCount val="42"/>
                <c:pt idx="0">
                  <c:v>1</c:v>
                </c:pt>
                <c:pt idx="1">
                  <c:v>2</c:v>
                </c:pt>
                <c:pt idx="2">
                  <c:v>3</c:v>
                </c:pt>
                <c:pt idx="3">
                  <c:v>4</c:v>
                </c:pt>
                <c:pt idx="4">
                  <c:v>5</c:v>
                </c:pt>
                <c:pt idx="5">
                  <c:v>6</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3</c:v>
                </c:pt>
                <c:pt idx="38">
                  <c:v>4</c:v>
                </c:pt>
                <c:pt idx="39">
                  <c:v>5</c:v>
                </c:pt>
                <c:pt idx="40">
                  <c:v>6</c:v>
                </c:pt>
                <c:pt idx="41">
                  <c:v>7</c:v>
                </c:pt>
              </c:numCache>
            </c:numRef>
          </c:xVal>
          <c:yVal>
            <c:numRef>
              <c:f>'Month Only'!$N$4:$N$45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D-2401-4A45-BDCC-F98801854CD4}"/>
            </c:ext>
          </c:extLst>
        </c:ser>
        <c:dLbls>
          <c:showLegendKey val="0"/>
          <c:showVal val="0"/>
          <c:showCatName val="0"/>
          <c:showSerName val="0"/>
          <c:showPercent val="0"/>
          <c:showBubbleSize val="0"/>
        </c:dLbls>
        <c:axId val="2094569183"/>
        <c:axId val="2094562463"/>
        <c:extLst/>
      </c:scatterChart>
      <c:catAx>
        <c:axId val="2094569183"/>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094562463"/>
        <c:crosses val="autoZero"/>
        <c:auto val="1"/>
        <c:lblAlgn val="ctr"/>
        <c:lblOffset val="100"/>
        <c:tickMarkSkip val="1"/>
        <c:noMultiLvlLbl val="0"/>
      </c:catAx>
      <c:valAx>
        <c:axId val="2094562463"/>
        <c:scaling>
          <c:orientation val="minMax"/>
          <c:max val="6.25"/>
          <c:min val="0"/>
        </c:scaling>
        <c:delete val="1"/>
        <c:axPos val="l"/>
        <c:numFmt formatCode="General" sourceLinked="1"/>
        <c:majorTickMark val="out"/>
        <c:minorTickMark val="none"/>
        <c:tickLblPos val="nextTo"/>
        <c:crossAx val="209456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'Full Calendar'!$Z$4</c:f>
          <c:strCache>
            <c:ptCount val="1"/>
            <c:pt idx="0">
              <c:v>July 2023</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7870827199954368E-2"/>
          <c:y val="0.24282691407760076"/>
          <c:w val="0.91624047713588097"/>
          <c:h val="0.73787666076624148"/>
        </c:manualLayout>
      </c:layout>
      <c:barChart>
        <c:barDir val="col"/>
        <c:grouping val="clustered"/>
        <c:varyColors val="0"/>
        <c:ser>
          <c:idx val="2"/>
          <c:order val="3"/>
          <c:tx>
            <c:strRef>
              <c:f>'Full Calendar'!$V$3</c:f>
              <c:strCache>
                <c:ptCount val="1"/>
                <c:pt idx="0">
                  <c:v>Day Label</c:v>
                </c:pt>
              </c:strCache>
            </c:strRef>
          </c:tx>
          <c:spPr>
            <a:solidFill>
              <a:schemeClr val="accent3"/>
            </a:solidFill>
            <a:ln>
              <a:noFill/>
            </a:ln>
            <a:effectLst/>
          </c:spPr>
          <c:invertIfNegative val="0"/>
          <c:cat>
            <c:strRef>
              <c:f>'Full Calendar'!$V$4:$V$10</c:f>
              <c:strCache>
                <c:ptCount val="7"/>
                <c:pt idx="0">
                  <c:v>S</c:v>
                </c:pt>
                <c:pt idx="1">
                  <c:v>M</c:v>
                </c:pt>
                <c:pt idx="2">
                  <c:v>T</c:v>
                </c:pt>
                <c:pt idx="3">
                  <c:v>W</c:v>
                </c:pt>
                <c:pt idx="4">
                  <c:v>T</c:v>
                </c:pt>
                <c:pt idx="5">
                  <c:v>F</c:v>
                </c:pt>
                <c:pt idx="6">
                  <c:v>S</c:v>
                </c:pt>
              </c:strCache>
            </c:strRef>
          </c:cat>
          <c:val>
            <c:numRef>
              <c:f>'Full Calendar'!$W$4:$W$10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DF57-4D00-9962-9EC3A3B47B0C}"/>
            </c:ext>
          </c:extLst>
        </c:ser>
        <c:dLbls>
          <c:showLegendKey val="0"/>
          <c:showVal val="0"/>
          <c:showCatName val="0"/>
          <c:showSerName val="0"/>
          <c:showPercent val="0"/>
          <c:showBubbleSize val="0"/>
        </c:dLbls>
        <c:gapWidth val="150"/>
        <c:axId val="2094569183"/>
        <c:axId val="2094562463"/>
      </c:barChart>
      <c:scatterChart>
        <c:scatterStyle val="lineMarker"/>
        <c:varyColors val="0"/>
        <c:ser>
          <c:idx val="0"/>
          <c:order val="0"/>
          <c:tx>
            <c:strRef>
              <c:f>'Full Calendar'!$H$2</c:f>
              <c:strCache>
                <c:ptCount val="1"/>
                <c:pt idx="0">
                  <c:v>Current Month</c:v>
                </c:pt>
              </c:strCache>
            </c:strRef>
          </c:tx>
          <c:spPr>
            <a:ln w="25400" cap="rnd">
              <a:noFill/>
              <a:round/>
            </a:ln>
            <a:effectLst/>
          </c:spPr>
          <c:marker>
            <c:symbol val="none"/>
          </c:marker>
          <c:dLbls>
            <c:dLbl>
              <c:idx val="0"/>
              <c:tx>
                <c:rich>
                  <a:bodyPr/>
                  <a:lstStyle/>
                  <a:p>
                    <a:fld id="{D7F84567-D4AF-4422-AC74-CFE40BD8912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DF57-4D00-9962-9EC3A3B47B0C}"/>
                </c:ext>
              </c:extLst>
            </c:dLbl>
            <c:dLbl>
              <c:idx val="1"/>
              <c:tx>
                <c:rich>
                  <a:bodyPr/>
                  <a:lstStyle/>
                  <a:p>
                    <a:fld id="{B745957B-5892-44AB-B40B-A91EB01E5DE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F57-4D00-9962-9EC3A3B47B0C}"/>
                </c:ext>
              </c:extLst>
            </c:dLbl>
            <c:dLbl>
              <c:idx val="2"/>
              <c:tx>
                <c:rich>
                  <a:bodyPr/>
                  <a:lstStyle/>
                  <a:p>
                    <a:fld id="{E6F6A0DE-CECC-4270-B5AD-824D62C7DF4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DF57-4D00-9962-9EC3A3B47B0C}"/>
                </c:ext>
              </c:extLst>
            </c:dLbl>
            <c:dLbl>
              <c:idx val="3"/>
              <c:tx>
                <c:rich>
                  <a:bodyPr/>
                  <a:lstStyle/>
                  <a:p>
                    <a:fld id="{58349776-4E29-4AB6-B930-5F8159F7D39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DF57-4D00-9962-9EC3A3B47B0C}"/>
                </c:ext>
              </c:extLst>
            </c:dLbl>
            <c:dLbl>
              <c:idx val="4"/>
              <c:tx>
                <c:rich>
                  <a:bodyPr/>
                  <a:lstStyle/>
                  <a:p>
                    <a:fld id="{29F8407F-F6BB-45D0-BDE6-E762F233E24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DF57-4D00-9962-9EC3A3B47B0C}"/>
                </c:ext>
              </c:extLst>
            </c:dLbl>
            <c:dLbl>
              <c:idx val="5"/>
              <c:tx>
                <c:rich>
                  <a:bodyPr/>
                  <a:lstStyle/>
                  <a:p>
                    <a:fld id="{ABA2067E-7822-4098-B2EC-C97F5FADF29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DF57-4D00-9962-9EC3A3B47B0C}"/>
                </c:ext>
              </c:extLst>
            </c:dLbl>
            <c:dLbl>
              <c:idx val="6"/>
              <c:tx>
                <c:rich>
                  <a:bodyPr/>
                  <a:lstStyle/>
                  <a:p>
                    <a:fld id="{1E2A3BF5-DA60-4140-948C-36D918F4695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F57-4D00-9962-9EC3A3B47B0C}"/>
                </c:ext>
              </c:extLst>
            </c:dLbl>
            <c:dLbl>
              <c:idx val="7"/>
              <c:tx>
                <c:rich>
                  <a:bodyPr/>
                  <a:lstStyle/>
                  <a:p>
                    <a:fld id="{C60A71DF-6DE7-4564-88AC-6DBD07D102C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F57-4D00-9962-9EC3A3B47B0C}"/>
                </c:ext>
              </c:extLst>
            </c:dLbl>
            <c:dLbl>
              <c:idx val="8"/>
              <c:tx>
                <c:rich>
                  <a:bodyPr/>
                  <a:lstStyle/>
                  <a:p>
                    <a:fld id="{54E3DD69-9EDB-4087-A719-F0392B68561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F57-4D00-9962-9EC3A3B47B0C}"/>
                </c:ext>
              </c:extLst>
            </c:dLbl>
            <c:dLbl>
              <c:idx val="9"/>
              <c:tx>
                <c:rich>
                  <a:bodyPr/>
                  <a:lstStyle/>
                  <a:p>
                    <a:fld id="{ED489A7F-64DA-484F-A069-669C2E80A33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F57-4D00-9962-9EC3A3B47B0C}"/>
                </c:ext>
              </c:extLst>
            </c:dLbl>
            <c:dLbl>
              <c:idx val="10"/>
              <c:tx>
                <c:rich>
                  <a:bodyPr/>
                  <a:lstStyle/>
                  <a:p>
                    <a:fld id="{7956034B-E1C6-49C0-BDD7-C1181A215A9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F57-4D00-9962-9EC3A3B47B0C}"/>
                </c:ext>
              </c:extLst>
            </c:dLbl>
            <c:dLbl>
              <c:idx val="11"/>
              <c:tx>
                <c:rich>
                  <a:bodyPr/>
                  <a:lstStyle/>
                  <a:p>
                    <a:fld id="{972758EF-A545-4529-B214-A3AB723A0E3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F57-4D00-9962-9EC3A3B47B0C}"/>
                </c:ext>
              </c:extLst>
            </c:dLbl>
            <c:dLbl>
              <c:idx val="12"/>
              <c:tx>
                <c:rich>
                  <a:bodyPr/>
                  <a:lstStyle/>
                  <a:p>
                    <a:fld id="{334013FF-2666-43FF-870C-0E3DAC9B93D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F57-4D00-9962-9EC3A3B47B0C}"/>
                </c:ext>
              </c:extLst>
            </c:dLbl>
            <c:dLbl>
              <c:idx val="13"/>
              <c:tx>
                <c:rich>
                  <a:bodyPr/>
                  <a:lstStyle/>
                  <a:p>
                    <a:fld id="{5DADB5C5-8398-4D21-971A-26E3D210ED6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DF57-4D00-9962-9EC3A3B47B0C}"/>
                </c:ext>
              </c:extLst>
            </c:dLbl>
            <c:dLbl>
              <c:idx val="14"/>
              <c:tx>
                <c:rich>
                  <a:bodyPr/>
                  <a:lstStyle/>
                  <a:p>
                    <a:fld id="{6C2DEC8F-F791-4946-88C7-CE0290C965D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DF57-4D00-9962-9EC3A3B47B0C}"/>
                </c:ext>
              </c:extLst>
            </c:dLbl>
            <c:dLbl>
              <c:idx val="15"/>
              <c:tx>
                <c:rich>
                  <a:bodyPr/>
                  <a:lstStyle/>
                  <a:p>
                    <a:fld id="{7559A6B6-4F9A-4084-BD58-D250D4116CF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DF57-4D00-9962-9EC3A3B47B0C}"/>
                </c:ext>
              </c:extLst>
            </c:dLbl>
            <c:dLbl>
              <c:idx val="16"/>
              <c:tx>
                <c:rich>
                  <a:bodyPr/>
                  <a:lstStyle/>
                  <a:p>
                    <a:fld id="{37EFFEA3-9C25-4737-916C-B54CC3AED3F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DF57-4D00-9962-9EC3A3B47B0C}"/>
                </c:ext>
              </c:extLst>
            </c:dLbl>
            <c:dLbl>
              <c:idx val="17"/>
              <c:tx>
                <c:rich>
                  <a:bodyPr/>
                  <a:lstStyle/>
                  <a:p>
                    <a:fld id="{F8F1A8A5-9B8B-4CB0-B475-DFC57A57069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DF57-4D00-9962-9EC3A3B47B0C}"/>
                </c:ext>
              </c:extLst>
            </c:dLbl>
            <c:dLbl>
              <c:idx val="18"/>
              <c:tx>
                <c:rich>
                  <a:bodyPr/>
                  <a:lstStyle/>
                  <a:p>
                    <a:fld id="{A71963AA-7F74-484F-84B7-5095DA32D2D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DF57-4D00-9962-9EC3A3B47B0C}"/>
                </c:ext>
              </c:extLst>
            </c:dLbl>
            <c:dLbl>
              <c:idx val="19"/>
              <c:tx>
                <c:rich>
                  <a:bodyPr/>
                  <a:lstStyle/>
                  <a:p>
                    <a:fld id="{47433C44-B779-4089-BB61-E1AC0838E03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DF57-4D00-9962-9EC3A3B47B0C}"/>
                </c:ext>
              </c:extLst>
            </c:dLbl>
            <c:dLbl>
              <c:idx val="20"/>
              <c:tx>
                <c:rich>
                  <a:bodyPr/>
                  <a:lstStyle/>
                  <a:p>
                    <a:fld id="{BD104C80-7636-4BAD-82F7-AAF3C0696E6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DF57-4D00-9962-9EC3A3B47B0C}"/>
                </c:ext>
              </c:extLst>
            </c:dLbl>
            <c:dLbl>
              <c:idx val="21"/>
              <c:tx>
                <c:rich>
                  <a:bodyPr/>
                  <a:lstStyle/>
                  <a:p>
                    <a:fld id="{5E47158D-B4E1-472F-AC71-3B90B65A996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DF57-4D00-9962-9EC3A3B47B0C}"/>
                </c:ext>
              </c:extLst>
            </c:dLbl>
            <c:dLbl>
              <c:idx val="22"/>
              <c:tx>
                <c:rich>
                  <a:bodyPr/>
                  <a:lstStyle/>
                  <a:p>
                    <a:fld id="{7922F4E7-7773-4826-9C33-7DB0C88A493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DF57-4D00-9962-9EC3A3B47B0C}"/>
                </c:ext>
              </c:extLst>
            </c:dLbl>
            <c:dLbl>
              <c:idx val="23"/>
              <c:tx>
                <c:rich>
                  <a:bodyPr/>
                  <a:lstStyle/>
                  <a:p>
                    <a:fld id="{FCA6B044-4DF9-43B8-A796-777A287AFF9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DF57-4D00-9962-9EC3A3B47B0C}"/>
                </c:ext>
              </c:extLst>
            </c:dLbl>
            <c:dLbl>
              <c:idx val="24"/>
              <c:tx>
                <c:rich>
                  <a:bodyPr/>
                  <a:lstStyle/>
                  <a:p>
                    <a:fld id="{28110DA9-099B-4D70-9D45-CFD08B7183D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DF57-4D00-9962-9EC3A3B47B0C}"/>
                </c:ext>
              </c:extLst>
            </c:dLbl>
            <c:dLbl>
              <c:idx val="25"/>
              <c:tx>
                <c:rich>
                  <a:bodyPr/>
                  <a:lstStyle/>
                  <a:p>
                    <a:fld id="{B808420D-A75D-4593-90D6-25F8F4FBAA3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DF57-4D00-9962-9EC3A3B47B0C}"/>
                </c:ext>
              </c:extLst>
            </c:dLbl>
            <c:dLbl>
              <c:idx val="26"/>
              <c:tx>
                <c:rich>
                  <a:bodyPr/>
                  <a:lstStyle/>
                  <a:p>
                    <a:fld id="{2E1FE2DA-F61E-4DDD-8E93-EE7C96DFA47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DF57-4D00-9962-9EC3A3B47B0C}"/>
                </c:ext>
              </c:extLst>
            </c:dLbl>
            <c:dLbl>
              <c:idx val="27"/>
              <c:tx>
                <c:rich>
                  <a:bodyPr/>
                  <a:lstStyle/>
                  <a:p>
                    <a:fld id="{2BF0003C-30B7-4699-856A-B236BF95ACA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DF57-4D00-9962-9EC3A3B47B0C}"/>
                </c:ext>
              </c:extLst>
            </c:dLbl>
            <c:dLbl>
              <c:idx val="28"/>
              <c:tx>
                <c:rich>
                  <a:bodyPr/>
                  <a:lstStyle/>
                  <a:p>
                    <a:fld id="{B73D5823-380D-4326-A4E7-9F28733AA88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DF57-4D00-9962-9EC3A3B47B0C}"/>
                </c:ext>
              </c:extLst>
            </c:dLbl>
            <c:dLbl>
              <c:idx val="29"/>
              <c:tx>
                <c:rich>
                  <a:bodyPr/>
                  <a:lstStyle/>
                  <a:p>
                    <a:fld id="{1FD76CED-3B05-4356-B1A2-B3E247DC547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DF57-4D00-9962-9EC3A3B47B0C}"/>
                </c:ext>
              </c:extLst>
            </c:dLbl>
            <c:dLbl>
              <c:idx val="30"/>
              <c:tx>
                <c:rich>
                  <a:bodyPr/>
                  <a:lstStyle/>
                  <a:p>
                    <a:fld id="{2D6CE9A4-F3CF-40DA-94B9-A78142E4177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DF57-4D00-9962-9EC3A3B47B0C}"/>
                </c:ext>
              </c:extLst>
            </c:dLbl>
            <c:dLbl>
              <c:idx val="31"/>
              <c:tx>
                <c:rich>
                  <a:bodyPr/>
                  <a:lstStyle/>
                  <a:p>
                    <a:fld id="{81829101-3433-4313-9C38-3233A49B96C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DF57-4D00-9962-9EC3A3B47B0C}"/>
                </c:ext>
              </c:extLst>
            </c:dLbl>
            <c:dLbl>
              <c:idx val="32"/>
              <c:tx>
                <c:rich>
                  <a:bodyPr/>
                  <a:lstStyle/>
                  <a:p>
                    <a:fld id="{E49A8F06-6FF3-4D0C-8139-7C8BDF97E22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DF57-4D00-9962-9EC3A3B47B0C}"/>
                </c:ext>
              </c:extLst>
            </c:dLbl>
            <c:dLbl>
              <c:idx val="33"/>
              <c:tx>
                <c:rich>
                  <a:bodyPr/>
                  <a:lstStyle/>
                  <a:p>
                    <a:fld id="{AD700FA4-7C0F-4B59-82D4-012DEFD62B3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DF57-4D00-9962-9EC3A3B47B0C}"/>
                </c:ext>
              </c:extLst>
            </c:dLbl>
            <c:dLbl>
              <c:idx val="34"/>
              <c:tx>
                <c:rich>
                  <a:bodyPr/>
                  <a:lstStyle/>
                  <a:p>
                    <a:fld id="{89A29BF8-8BED-46D5-B630-5FB110ABF8D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DF57-4D00-9962-9EC3A3B47B0C}"/>
                </c:ext>
              </c:extLst>
            </c:dLbl>
            <c:dLbl>
              <c:idx val="35"/>
              <c:tx>
                <c:rich>
                  <a:bodyPr/>
                  <a:lstStyle/>
                  <a:p>
                    <a:fld id="{B1A4EEEF-4821-45D7-A25C-EFE5D4850D1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DF57-4D00-9962-9EC3A3B47B0C}"/>
                </c:ext>
              </c:extLst>
            </c:dLbl>
            <c:dLbl>
              <c:idx val="36"/>
              <c:tx>
                <c:rich>
                  <a:bodyPr/>
                  <a:lstStyle/>
                  <a:p>
                    <a:fld id="{C4D61896-A2CC-4B3E-8570-5F770286402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DF57-4D00-9962-9EC3A3B47B0C}"/>
                </c:ext>
              </c:extLst>
            </c:dLbl>
            <c:dLbl>
              <c:idx val="37"/>
              <c:tx>
                <c:rich>
                  <a:bodyPr/>
                  <a:lstStyle/>
                  <a:p>
                    <a:fld id="{03A52A34-562B-4374-88FB-5CFB5EF19FC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6-DF57-4D00-9962-9EC3A3B47B0C}"/>
                </c:ext>
              </c:extLst>
            </c:dLbl>
            <c:dLbl>
              <c:idx val="38"/>
              <c:tx>
                <c:rich>
                  <a:bodyPr/>
                  <a:lstStyle/>
                  <a:p>
                    <a:fld id="{CFB989B9-052B-442C-ADCD-2C7D14101EF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7-DF57-4D00-9962-9EC3A3B47B0C}"/>
                </c:ext>
              </c:extLst>
            </c:dLbl>
            <c:dLbl>
              <c:idx val="39"/>
              <c:tx>
                <c:rich>
                  <a:bodyPr/>
                  <a:lstStyle/>
                  <a:p>
                    <a:fld id="{925A5CF6-2F7C-4A50-8750-67EF5C978E2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8-DF57-4D00-9962-9EC3A3B47B0C}"/>
                </c:ext>
              </c:extLst>
            </c:dLbl>
            <c:dLbl>
              <c:idx val="40"/>
              <c:tx>
                <c:rich>
                  <a:bodyPr/>
                  <a:lstStyle/>
                  <a:p>
                    <a:fld id="{CAFADBF1-6F20-4173-80A5-CAAA63040BD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9-DF57-4D00-9962-9EC3A3B47B0C}"/>
                </c:ext>
              </c:extLst>
            </c:dLbl>
            <c:dLbl>
              <c:idx val="41"/>
              <c:tx>
                <c:rich>
                  <a:bodyPr/>
                  <a:lstStyle/>
                  <a:p>
                    <a:fld id="{0FFCEF44-5314-4DBD-B951-41B33EB1393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A-DF57-4D00-9962-9EC3A3B47B0C}"/>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65000"/>
                        <a:lumOff val="3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'Full Calendar'!$I$4:$I$45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'Full Calendar'!$J$4:$J$45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'Full Calendar'!$L$4:$L$45</c15:f>
                <c15:dlblRangeCache>
                  <c:ptCount val="42"/>
                  <c:pt idx="6">
                    <c:v>1</c:v>
                  </c:pt>
                  <c:pt idx="7">
                    <c:v>2</c:v>
                  </c:pt>
                  <c:pt idx="8">
                    <c:v>3</c:v>
                  </c:pt>
                  <c:pt idx="9">
                    <c:v>4</c:v>
                  </c:pt>
                  <c:pt idx="10">
                    <c:v>5</c:v>
                  </c:pt>
                  <c:pt idx="11">
                    <c:v>6</c:v>
                  </c:pt>
                  <c:pt idx="12">
                    <c:v>7</c:v>
                  </c:pt>
                  <c:pt idx="13">
                    <c:v>8</c:v>
                  </c:pt>
                  <c:pt idx="14">
                    <c:v>9</c:v>
                  </c:pt>
                  <c:pt idx="15">
                    <c:v>10</c:v>
                  </c:pt>
                  <c:pt idx="16">
                    <c:v>11</c:v>
                  </c:pt>
                  <c:pt idx="17">
                    <c:v>12</c:v>
                  </c:pt>
                  <c:pt idx="18">
                    <c:v>13</c:v>
                  </c:pt>
                  <c:pt idx="19">
                    <c:v>14</c:v>
                  </c:pt>
                  <c:pt idx="20">
                    <c:v>15</c:v>
                  </c:pt>
                  <c:pt idx="21">
                    <c:v>16</c:v>
                  </c:pt>
                  <c:pt idx="22">
                    <c:v>17</c:v>
                  </c:pt>
                  <c:pt idx="23">
                    <c:v>18</c:v>
                  </c:pt>
                  <c:pt idx="24">
                    <c:v>19</c:v>
                  </c:pt>
                  <c:pt idx="25">
                    <c:v>20</c:v>
                  </c:pt>
                  <c:pt idx="26">
                    <c:v>21</c:v>
                  </c:pt>
                  <c:pt idx="27">
                    <c:v>22</c:v>
                  </c:pt>
                  <c:pt idx="28">
                    <c:v>23</c:v>
                  </c:pt>
                  <c:pt idx="29">
                    <c:v>24</c:v>
                  </c:pt>
                  <c:pt idx="30">
                    <c:v>25</c:v>
                  </c:pt>
                  <c:pt idx="31">
                    <c:v>26</c:v>
                  </c:pt>
                  <c:pt idx="32">
                    <c:v>27</c:v>
                  </c:pt>
                  <c:pt idx="33">
                    <c:v>28</c:v>
                  </c:pt>
                  <c:pt idx="34">
                    <c:v>29</c:v>
                  </c:pt>
                  <c:pt idx="35">
                    <c:v>30</c:v>
                  </c:pt>
                  <c:pt idx="36">
                    <c:v>31</c:v>
                  </c:pt>
                </c15:dlblRangeCache>
              </c15:datalabelsRange>
            </c:ext>
            <c:ext xmlns:c16="http://schemas.microsoft.com/office/drawing/2014/chart" uri="{C3380CC4-5D6E-409C-BE32-E72D297353CC}">
              <c16:uniqueId val="{0000002B-DF57-4D00-9962-9EC3A3B47B0C}"/>
            </c:ext>
          </c:extLst>
        </c:ser>
        <c:ser>
          <c:idx val="1"/>
          <c:order val="1"/>
          <c:tx>
            <c:strRef>
              <c:f>'Full Calendar'!$R$2</c:f>
              <c:strCache>
                <c:ptCount val="1"/>
                <c:pt idx="0">
                  <c:v>Complete (color)</c:v>
                </c:pt>
              </c:strCache>
            </c:strRef>
          </c:tx>
          <c:spPr>
            <a:ln w="25400" cap="rnd">
              <a:noFill/>
              <a:round/>
            </a:ln>
            <a:effectLst/>
          </c:spPr>
          <c:marker>
            <c:symbol val="circle"/>
            <c:size val="19"/>
            <c:spPr>
              <a:noFill/>
              <a:ln w="22225">
                <a:solidFill>
                  <a:srgbClr val="00B0F0"/>
                </a:solidFill>
              </a:ln>
              <a:effectLst/>
            </c:spPr>
          </c:marker>
          <c:xVal>
            <c:numRef>
              <c:f>'Full Calendar'!$R$4:$R$45</c:f>
              <c:numCache>
                <c:formatCode>General</c:formatCode>
                <c:ptCount val="42"/>
                <c:pt idx="0">
                  <c:v>#N/A</c:v>
                </c:pt>
                <c:pt idx="1">
                  <c:v>#N/A</c:v>
                </c:pt>
                <c:pt idx="2">
                  <c:v>3</c:v>
                </c:pt>
                <c:pt idx="3">
                  <c:v>4</c:v>
                </c:pt>
                <c:pt idx="4">
                  <c:v>5</c:v>
                </c:pt>
                <c:pt idx="5">
                  <c:v>#N/A</c:v>
                </c:pt>
                <c:pt idx="6">
                  <c:v>7</c:v>
                </c:pt>
                <c:pt idx="7">
                  <c:v>1</c:v>
                </c:pt>
                <c:pt idx="8">
                  <c:v>2</c:v>
                </c:pt>
                <c:pt idx="9">
                  <c:v>#N/A</c:v>
                </c:pt>
                <c:pt idx="10">
                  <c:v>4</c:v>
                </c:pt>
                <c:pt idx="11">
                  <c:v>5</c:v>
                </c:pt>
                <c:pt idx="12">
                  <c:v>6</c:v>
                </c:pt>
                <c:pt idx="13">
                  <c:v>7</c:v>
                </c:pt>
                <c:pt idx="14">
                  <c:v>1</c:v>
                </c:pt>
                <c:pt idx="15">
                  <c:v>2</c:v>
                </c:pt>
                <c:pt idx="16">
                  <c:v>#N/A</c:v>
                </c:pt>
                <c:pt idx="17">
                  <c:v>#N/A</c:v>
                </c:pt>
                <c:pt idx="18">
                  <c:v>#N/A</c:v>
                </c:pt>
                <c:pt idx="19">
                  <c:v>6</c:v>
                </c:pt>
                <c:pt idx="20">
                  <c:v>7</c:v>
                </c:pt>
                <c:pt idx="21">
                  <c:v>1</c:v>
                </c:pt>
                <c:pt idx="22">
                  <c:v>#N/A</c:v>
                </c:pt>
                <c:pt idx="23">
                  <c:v>3</c:v>
                </c:pt>
                <c:pt idx="24">
                  <c:v>4</c:v>
                </c:pt>
                <c:pt idx="25">
                  <c:v>5</c:v>
                </c:pt>
                <c:pt idx="26">
                  <c:v>6</c:v>
                </c:pt>
                <c:pt idx="27">
                  <c:v>7</c:v>
                </c:pt>
                <c:pt idx="28">
                  <c:v>#N/A</c:v>
                </c:pt>
                <c:pt idx="29">
                  <c:v>2</c:v>
                </c:pt>
                <c:pt idx="30">
                  <c:v>3</c:v>
                </c:pt>
                <c:pt idx="31">
                  <c:v>4</c:v>
                </c:pt>
                <c:pt idx="32">
                  <c:v>5</c:v>
                </c:pt>
                <c:pt idx="33">
                  <c:v>#N/A</c:v>
                </c:pt>
                <c:pt idx="34">
                  <c:v>7</c:v>
                </c:pt>
                <c:pt idx="35">
                  <c:v>1</c:v>
                </c:pt>
                <c:pt idx="36">
                  <c:v>2</c:v>
                </c:pt>
                <c:pt idx="37">
                  <c:v>3</c:v>
                </c:pt>
                <c:pt idx="38">
                  <c:v>#N/A</c:v>
                </c:pt>
                <c:pt idx="39">
                  <c:v>#N/A</c:v>
                </c:pt>
                <c:pt idx="40">
                  <c:v>6</c:v>
                </c:pt>
                <c:pt idx="41">
                  <c:v>#N/A</c:v>
                </c:pt>
              </c:numCache>
            </c:numRef>
          </c:xVal>
          <c:yVal>
            <c:numRef>
              <c:f>'Full Calendar'!$S$4:$S$45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C-DF57-4D00-9962-9EC3A3B47B0C}"/>
            </c:ext>
          </c:extLst>
        </c:ser>
        <c:ser>
          <c:idx val="3"/>
          <c:order val="2"/>
          <c:tx>
            <c:strRef>
              <c:f>'Full Calendar'!$N$2</c:f>
              <c:strCache>
                <c:ptCount val="1"/>
                <c:pt idx="0">
                  <c:v>Prev/Next Month</c:v>
                </c:pt>
              </c:strCache>
            </c:strRef>
          </c:tx>
          <c:spPr>
            <a:ln w="25400" cap="rnd">
              <a:noFill/>
              <a:round/>
            </a:ln>
            <a:effectLst/>
          </c:spPr>
          <c:marker>
            <c:symbol val="none"/>
          </c:marker>
          <c:dLbls>
            <c:dLbl>
              <c:idx val="0"/>
              <c:tx>
                <c:rich>
                  <a:bodyPr/>
                  <a:lstStyle/>
                  <a:p>
                    <a:fld id="{0E7460A8-2BEC-4C08-A1D2-34B8332782C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D-DF57-4D00-9962-9EC3A3B47B0C}"/>
                </c:ext>
              </c:extLst>
            </c:dLbl>
            <c:dLbl>
              <c:idx val="1"/>
              <c:tx>
                <c:rich>
                  <a:bodyPr/>
                  <a:lstStyle/>
                  <a:p>
                    <a:fld id="{BF6919ED-EE7D-4DFA-B32B-581F0ED39D4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E-DF57-4D00-9962-9EC3A3B47B0C}"/>
                </c:ext>
              </c:extLst>
            </c:dLbl>
            <c:dLbl>
              <c:idx val="2"/>
              <c:tx>
                <c:rich>
                  <a:bodyPr/>
                  <a:lstStyle/>
                  <a:p>
                    <a:fld id="{551BB2B2-4BE1-43DB-87B6-67AAAF16C0F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F-DF57-4D00-9962-9EC3A3B47B0C}"/>
                </c:ext>
              </c:extLst>
            </c:dLbl>
            <c:dLbl>
              <c:idx val="3"/>
              <c:tx>
                <c:rich>
                  <a:bodyPr/>
                  <a:lstStyle/>
                  <a:p>
                    <a:fld id="{8146476E-4646-4400-847D-A57993B30DF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0-DF57-4D00-9962-9EC3A3B47B0C}"/>
                </c:ext>
              </c:extLst>
            </c:dLbl>
            <c:dLbl>
              <c:idx val="4"/>
              <c:tx>
                <c:rich>
                  <a:bodyPr/>
                  <a:lstStyle/>
                  <a:p>
                    <a:fld id="{14499919-ABFD-42F5-A130-00B0C852AFB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1-DF57-4D00-9962-9EC3A3B47B0C}"/>
                </c:ext>
              </c:extLst>
            </c:dLbl>
            <c:dLbl>
              <c:idx val="5"/>
              <c:tx>
                <c:rich>
                  <a:bodyPr/>
                  <a:lstStyle/>
                  <a:p>
                    <a:fld id="{51E55046-6BA1-4108-94B3-4763A753DF1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2-DF57-4D00-9962-9EC3A3B47B0C}"/>
                </c:ext>
              </c:extLst>
            </c:dLbl>
            <c:dLbl>
              <c:idx val="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DF57-4D00-9962-9EC3A3B47B0C}"/>
                </c:ext>
              </c:extLst>
            </c:dLbl>
            <c:dLbl>
              <c:idx val="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DF57-4D00-9962-9EC3A3B47B0C}"/>
                </c:ext>
              </c:extLst>
            </c:dLbl>
            <c:dLbl>
              <c:idx val="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DF57-4D00-9962-9EC3A3B47B0C}"/>
                </c:ext>
              </c:extLst>
            </c:dLbl>
            <c:dLbl>
              <c:idx val="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DF57-4D00-9962-9EC3A3B47B0C}"/>
                </c:ext>
              </c:extLst>
            </c:dLbl>
            <c:dLbl>
              <c:idx val="1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DF57-4D00-9962-9EC3A3B47B0C}"/>
                </c:ext>
              </c:extLst>
            </c:dLbl>
            <c:dLbl>
              <c:idx val="1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DF57-4D00-9962-9EC3A3B47B0C}"/>
                </c:ext>
              </c:extLst>
            </c:dLbl>
            <c:dLbl>
              <c:idx val="1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DF57-4D00-9962-9EC3A3B47B0C}"/>
                </c:ext>
              </c:extLst>
            </c:dLbl>
            <c:dLbl>
              <c:idx val="1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DF57-4D00-9962-9EC3A3B47B0C}"/>
                </c:ext>
              </c:extLst>
            </c:dLbl>
            <c:dLbl>
              <c:idx val="1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DF57-4D00-9962-9EC3A3B47B0C}"/>
                </c:ext>
              </c:extLst>
            </c:dLbl>
            <c:dLbl>
              <c:idx val="1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DF57-4D00-9962-9EC3A3B47B0C}"/>
                </c:ext>
              </c:extLst>
            </c:dLbl>
            <c:dLbl>
              <c:idx val="1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DF57-4D00-9962-9EC3A3B47B0C}"/>
                </c:ext>
              </c:extLst>
            </c:dLbl>
            <c:dLbl>
              <c:idx val="1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DF57-4D00-9962-9EC3A3B47B0C}"/>
                </c:ext>
              </c:extLst>
            </c:dLbl>
            <c:dLbl>
              <c:idx val="1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F-DF57-4D00-9962-9EC3A3B47B0C}"/>
                </c:ext>
              </c:extLst>
            </c:dLbl>
            <c:dLbl>
              <c:idx val="1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DF57-4D00-9962-9EC3A3B47B0C}"/>
                </c:ext>
              </c:extLst>
            </c:dLbl>
            <c:dLbl>
              <c:idx val="2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1-DF57-4D00-9962-9EC3A3B47B0C}"/>
                </c:ext>
              </c:extLst>
            </c:dLbl>
            <c:dLbl>
              <c:idx val="2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DF57-4D00-9962-9EC3A3B47B0C}"/>
                </c:ext>
              </c:extLst>
            </c:dLbl>
            <c:dLbl>
              <c:idx val="2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DF57-4D00-9962-9EC3A3B47B0C}"/>
                </c:ext>
              </c:extLst>
            </c:dLbl>
            <c:dLbl>
              <c:idx val="2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DF57-4D00-9962-9EC3A3B47B0C}"/>
                </c:ext>
              </c:extLst>
            </c:dLbl>
            <c:dLbl>
              <c:idx val="2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DF57-4D00-9962-9EC3A3B47B0C}"/>
                </c:ext>
              </c:extLst>
            </c:dLbl>
            <c:dLbl>
              <c:idx val="2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DF57-4D00-9962-9EC3A3B47B0C}"/>
                </c:ext>
              </c:extLst>
            </c:dLbl>
            <c:dLbl>
              <c:idx val="2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7-DF57-4D00-9962-9EC3A3B47B0C}"/>
                </c:ext>
              </c:extLst>
            </c:dLbl>
            <c:dLbl>
              <c:idx val="2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DF57-4D00-9962-9EC3A3B47B0C}"/>
                </c:ext>
              </c:extLst>
            </c:dLbl>
            <c:dLbl>
              <c:idx val="2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DF57-4D00-9962-9EC3A3B47B0C}"/>
                </c:ext>
              </c:extLst>
            </c:dLbl>
            <c:dLbl>
              <c:idx val="2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DF57-4D00-9962-9EC3A3B47B0C}"/>
                </c:ext>
              </c:extLst>
            </c:dLbl>
            <c:dLbl>
              <c:idx val="3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DF57-4D00-9962-9EC3A3B47B0C}"/>
                </c:ext>
              </c:extLst>
            </c:dLbl>
            <c:dLbl>
              <c:idx val="3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DF57-4D00-9962-9EC3A3B47B0C}"/>
                </c:ext>
              </c:extLst>
            </c:dLbl>
            <c:dLbl>
              <c:idx val="3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DF57-4D00-9962-9EC3A3B47B0C}"/>
                </c:ext>
              </c:extLst>
            </c:dLbl>
            <c:dLbl>
              <c:idx val="3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DF57-4D00-9962-9EC3A3B47B0C}"/>
                </c:ext>
              </c:extLst>
            </c:dLbl>
            <c:dLbl>
              <c:idx val="3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DF57-4D00-9962-9EC3A3B47B0C}"/>
                </c:ext>
              </c:extLst>
            </c:dLbl>
            <c:dLbl>
              <c:idx val="3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DF57-4D00-9962-9EC3A3B47B0C}"/>
                </c:ext>
              </c:extLst>
            </c:dLbl>
            <c:dLbl>
              <c:idx val="3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DF57-4D00-9962-9EC3A3B47B0C}"/>
                </c:ext>
              </c:extLst>
            </c:dLbl>
            <c:dLbl>
              <c:idx val="37"/>
              <c:tx>
                <c:rich>
                  <a:bodyPr/>
                  <a:lstStyle/>
                  <a:p>
                    <a:fld id="{572967EA-B4C7-444F-960D-A31D2F78B52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2-DF57-4D00-9962-9EC3A3B47B0C}"/>
                </c:ext>
              </c:extLst>
            </c:dLbl>
            <c:dLbl>
              <c:idx val="38"/>
              <c:tx>
                <c:rich>
                  <a:bodyPr/>
                  <a:lstStyle/>
                  <a:p>
                    <a:fld id="{D7586530-5181-4426-8D3B-E52785EB1AD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3-DF57-4D00-9962-9EC3A3B47B0C}"/>
                </c:ext>
              </c:extLst>
            </c:dLbl>
            <c:dLbl>
              <c:idx val="39"/>
              <c:tx>
                <c:rich>
                  <a:bodyPr/>
                  <a:lstStyle/>
                  <a:p>
                    <a:fld id="{6580E16B-FB2E-4192-BFAD-DCD08CFD8B7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4-DF57-4D00-9962-9EC3A3B47B0C}"/>
                </c:ext>
              </c:extLst>
            </c:dLbl>
            <c:dLbl>
              <c:idx val="40"/>
              <c:tx>
                <c:rich>
                  <a:bodyPr/>
                  <a:lstStyle/>
                  <a:p>
                    <a:fld id="{0D413AC4-C120-4DF9-9771-0CF868B85E9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5-DF57-4D00-9962-9EC3A3B47B0C}"/>
                </c:ext>
              </c:extLst>
            </c:dLbl>
            <c:dLbl>
              <c:idx val="41"/>
              <c:tx>
                <c:rich>
                  <a:bodyPr/>
                  <a:lstStyle/>
                  <a:p>
                    <a:fld id="{554600A4-A26E-4A2A-BDE7-42889ED17E5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6-DF57-4D00-9962-9EC3A3B47B0C}"/>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lumMod val="7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'Full Calendar'!$N$4:$N$45</c:f>
              <c:numCache>
                <c:formatCode>d</c:formatCode>
                <c:ptCount val="42"/>
                <c:pt idx="0">
                  <c:v>1</c:v>
                </c:pt>
                <c:pt idx="1">
                  <c:v>2</c:v>
                </c:pt>
                <c:pt idx="2">
                  <c:v>3</c:v>
                </c:pt>
                <c:pt idx="3">
                  <c:v>4</c:v>
                </c:pt>
                <c:pt idx="4">
                  <c:v>5</c:v>
                </c:pt>
                <c:pt idx="5">
                  <c:v>6</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3</c:v>
                </c:pt>
                <c:pt idx="38">
                  <c:v>4</c:v>
                </c:pt>
                <c:pt idx="39">
                  <c:v>5</c:v>
                </c:pt>
                <c:pt idx="40">
                  <c:v>6</c:v>
                </c:pt>
                <c:pt idx="41">
                  <c:v>7</c:v>
                </c:pt>
              </c:numCache>
            </c:numRef>
          </c:xVal>
          <c:yVal>
            <c:numRef>
              <c:f>'Full Calendar'!$O$4:$O$45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'Full Calendar'!$P$4:$P$45</c15:f>
                <c15:dlblRangeCache>
                  <c:ptCount val="42"/>
                  <c:pt idx="0">
                    <c:v>25</c:v>
                  </c:pt>
                  <c:pt idx="1">
                    <c:v>26</c:v>
                  </c:pt>
                  <c:pt idx="2">
                    <c:v>27</c:v>
                  </c:pt>
                  <c:pt idx="3">
                    <c:v>28</c:v>
                  </c:pt>
                  <c:pt idx="4">
                    <c:v>29</c:v>
                  </c:pt>
                  <c:pt idx="5">
                    <c:v>30</c:v>
                  </c:pt>
                  <c:pt idx="37">
                    <c:v>1</c:v>
                  </c:pt>
                  <c:pt idx="38">
                    <c:v>2</c:v>
                  </c:pt>
                  <c:pt idx="39">
                    <c:v>3</c:v>
                  </c:pt>
                  <c:pt idx="40">
                    <c:v>4</c:v>
                  </c:pt>
                  <c:pt idx="41">
                    <c:v>5</c:v>
                  </c:pt>
                </c15:dlblRangeCache>
              </c15:datalabelsRange>
            </c:ext>
            <c:ext xmlns:c16="http://schemas.microsoft.com/office/drawing/2014/chart" uri="{C3380CC4-5D6E-409C-BE32-E72D297353CC}">
              <c16:uniqueId val="{00000057-DF57-4D00-9962-9EC3A3B47B0C}"/>
            </c:ext>
          </c:extLst>
        </c:ser>
        <c:dLbls>
          <c:showLegendKey val="0"/>
          <c:showVal val="0"/>
          <c:showCatName val="0"/>
          <c:showSerName val="0"/>
          <c:showPercent val="0"/>
          <c:showBubbleSize val="0"/>
        </c:dLbls>
        <c:axId val="2094569183"/>
        <c:axId val="2094562463"/>
        <c:extLst/>
      </c:scatterChart>
      <c:catAx>
        <c:axId val="2094569183"/>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094562463"/>
        <c:crosses val="autoZero"/>
        <c:auto val="1"/>
        <c:lblAlgn val="ctr"/>
        <c:lblOffset val="100"/>
        <c:tickMarkSkip val="1"/>
        <c:noMultiLvlLbl val="0"/>
      </c:catAx>
      <c:valAx>
        <c:axId val="2094562463"/>
        <c:scaling>
          <c:orientation val="minMax"/>
          <c:max val="6.25"/>
          <c:min val="0"/>
        </c:scaling>
        <c:delete val="1"/>
        <c:axPos val="l"/>
        <c:numFmt formatCode="General" sourceLinked="1"/>
        <c:majorTickMark val="out"/>
        <c:minorTickMark val="none"/>
        <c:tickLblPos val="nextTo"/>
        <c:crossAx val="209456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Goals!$AE$4</c:f>
          <c:strCache>
            <c:ptCount val="1"/>
            <c:pt idx="0">
              <c:v>July 2023</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7870827199954368E-2"/>
          <c:y val="0.24282691407760076"/>
          <c:w val="0.91624047713588097"/>
          <c:h val="0.73787666076624148"/>
        </c:manualLayout>
      </c:layout>
      <c:barChart>
        <c:barDir val="col"/>
        <c:grouping val="clustered"/>
        <c:varyColors val="0"/>
        <c:ser>
          <c:idx val="2"/>
          <c:order val="4"/>
          <c:tx>
            <c:strRef>
              <c:f>Goals!$AA$3</c:f>
              <c:strCache>
                <c:ptCount val="1"/>
                <c:pt idx="0">
                  <c:v>Day Label</c:v>
                </c:pt>
              </c:strCache>
            </c:strRef>
          </c:tx>
          <c:spPr>
            <a:solidFill>
              <a:schemeClr val="accent3"/>
            </a:solidFill>
            <a:ln>
              <a:noFill/>
            </a:ln>
            <a:effectLst/>
          </c:spPr>
          <c:invertIfNegative val="0"/>
          <c:cat>
            <c:strRef>
              <c:f>Goals!$AA$4:$AA$10</c:f>
              <c:strCache>
                <c:ptCount val="7"/>
                <c:pt idx="0">
                  <c:v>S</c:v>
                </c:pt>
                <c:pt idx="1">
                  <c:v>M</c:v>
                </c:pt>
                <c:pt idx="2">
                  <c:v>T</c:v>
                </c:pt>
                <c:pt idx="3">
                  <c:v>W</c:v>
                </c:pt>
                <c:pt idx="4">
                  <c:v>T</c:v>
                </c:pt>
                <c:pt idx="5">
                  <c:v>F</c:v>
                </c:pt>
                <c:pt idx="6">
                  <c:v>S</c:v>
                </c:pt>
              </c:strCache>
            </c:strRef>
          </c:cat>
          <c:val>
            <c:numRef>
              <c:f>Goals!$AB$4:$AB$10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A55A-49DC-A93C-0387F31A2008}"/>
            </c:ext>
          </c:extLst>
        </c:ser>
        <c:dLbls>
          <c:showLegendKey val="0"/>
          <c:showVal val="0"/>
          <c:showCatName val="0"/>
          <c:showSerName val="0"/>
          <c:showPercent val="0"/>
          <c:showBubbleSize val="0"/>
        </c:dLbls>
        <c:gapWidth val="150"/>
        <c:axId val="2094569183"/>
        <c:axId val="2094562463"/>
      </c:barChart>
      <c:scatterChart>
        <c:scatterStyle val="lineMarker"/>
        <c:varyColors val="0"/>
        <c:ser>
          <c:idx val="0"/>
          <c:order val="0"/>
          <c:tx>
            <c:strRef>
              <c:f>Goals!$H$2</c:f>
              <c:strCache>
                <c:ptCount val="1"/>
                <c:pt idx="0">
                  <c:v>Current Month</c:v>
                </c:pt>
              </c:strCache>
            </c:strRef>
          </c:tx>
          <c:spPr>
            <a:ln w="25400" cap="rnd">
              <a:noFill/>
              <a:round/>
            </a:ln>
            <a:effectLst/>
          </c:spPr>
          <c:marker>
            <c:symbol val="none"/>
          </c:marker>
          <c:dLbls>
            <c:dLbl>
              <c:idx val="0"/>
              <c:tx>
                <c:rich>
                  <a:bodyPr/>
                  <a:lstStyle/>
                  <a:p>
                    <a:fld id="{42F3C07E-E575-4EF3-872B-8DB023F45D3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A55A-49DC-A93C-0387F31A2008}"/>
                </c:ext>
              </c:extLst>
            </c:dLbl>
            <c:dLbl>
              <c:idx val="1"/>
              <c:tx>
                <c:rich>
                  <a:bodyPr/>
                  <a:lstStyle/>
                  <a:p>
                    <a:fld id="{A2288831-216A-41B7-A905-2743D99C177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A55A-49DC-A93C-0387F31A2008}"/>
                </c:ext>
              </c:extLst>
            </c:dLbl>
            <c:dLbl>
              <c:idx val="2"/>
              <c:tx>
                <c:rich>
                  <a:bodyPr/>
                  <a:lstStyle/>
                  <a:p>
                    <a:fld id="{E4AF58BB-0CB5-459A-BC12-E8B6CAA4E04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A55A-49DC-A93C-0387F31A2008}"/>
                </c:ext>
              </c:extLst>
            </c:dLbl>
            <c:dLbl>
              <c:idx val="3"/>
              <c:tx>
                <c:rich>
                  <a:bodyPr/>
                  <a:lstStyle/>
                  <a:p>
                    <a:fld id="{20D6495A-6DFA-4DBE-8B06-D6D7A2FBE36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A55A-49DC-A93C-0387F31A2008}"/>
                </c:ext>
              </c:extLst>
            </c:dLbl>
            <c:dLbl>
              <c:idx val="4"/>
              <c:tx>
                <c:rich>
                  <a:bodyPr/>
                  <a:lstStyle/>
                  <a:p>
                    <a:fld id="{DB3EDB91-692B-4386-9862-24EDDCBAC9C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A55A-49DC-A93C-0387F31A2008}"/>
                </c:ext>
              </c:extLst>
            </c:dLbl>
            <c:dLbl>
              <c:idx val="5"/>
              <c:tx>
                <c:rich>
                  <a:bodyPr/>
                  <a:lstStyle/>
                  <a:p>
                    <a:fld id="{073EE356-0CE8-4DCD-B8A0-8B144618D49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A55A-49DC-A93C-0387F31A2008}"/>
                </c:ext>
              </c:extLst>
            </c:dLbl>
            <c:dLbl>
              <c:idx val="6"/>
              <c:tx>
                <c:rich>
                  <a:bodyPr/>
                  <a:lstStyle/>
                  <a:p>
                    <a:fld id="{CCC7FDAD-85D3-44D6-9F06-7F983A26AFF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55A-49DC-A93C-0387F31A2008}"/>
                </c:ext>
              </c:extLst>
            </c:dLbl>
            <c:dLbl>
              <c:idx val="7"/>
              <c:tx>
                <c:rich>
                  <a:bodyPr/>
                  <a:lstStyle/>
                  <a:p>
                    <a:fld id="{903AABAF-47DF-4668-91E1-891C5BB9B46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55A-49DC-A93C-0387F31A2008}"/>
                </c:ext>
              </c:extLst>
            </c:dLbl>
            <c:dLbl>
              <c:idx val="8"/>
              <c:tx>
                <c:rich>
                  <a:bodyPr/>
                  <a:lstStyle/>
                  <a:p>
                    <a:fld id="{2E5863E5-3340-46D9-B79F-2A19E23FF66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55A-49DC-A93C-0387F31A2008}"/>
                </c:ext>
              </c:extLst>
            </c:dLbl>
            <c:dLbl>
              <c:idx val="9"/>
              <c:tx>
                <c:rich>
                  <a:bodyPr/>
                  <a:lstStyle/>
                  <a:p>
                    <a:fld id="{CF8BE30D-0F2B-4809-8AAE-704E6AED112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55A-49DC-A93C-0387F31A2008}"/>
                </c:ext>
              </c:extLst>
            </c:dLbl>
            <c:dLbl>
              <c:idx val="10"/>
              <c:tx>
                <c:rich>
                  <a:bodyPr/>
                  <a:lstStyle/>
                  <a:p>
                    <a:fld id="{749D0B22-1091-462B-8A6F-AAB03A96900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55A-49DC-A93C-0387F31A2008}"/>
                </c:ext>
              </c:extLst>
            </c:dLbl>
            <c:dLbl>
              <c:idx val="11"/>
              <c:tx>
                <c:rich>
                  <a:bodyPr/>
                  <a:lstStyle/>
                  <a:p>
                    <a:fld id="{6935757F-BD60-4D1E-9665-BCB37022777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55A-49DC-A93C-0387F31A2008}"/>
                </c:ext>
              </c:extLst>
            </c:dLbl>
            <c:dLbl>
              <c:idx val="12"/>
              <c:tx>
                <c:rich>
                  <a:bodyPr/>
                  <a:lstStyle/>
                  <a:p>
                    <a:fld id="{BCB550D9-DBBC-4BA5-B6B5-A6EBD3378D7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55A-49DC-A93C-0387F31A2008}"/>
                </c:ext>
              </c:extLst>
            </c:dLbl>
            <c:dLbl>
              <c:idx val="13"/>
              <c:tx>
                <c:rich>
                  <a:bodyPr/>
                  <a:lstStyle/>
                  <a:p>
                    <a:fld id="{04EE8BA0-45AD-4E56-AC16-213F52226CA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55A-49DC-A93C-0387F31A2008}"/>
                </c:ext>
              </c:extLst>
            </c:dLbl>
            <c:dLbl>
              <c:idx val="14"/>
              <c:tx>
                <c:rich>
                  <a:bodyPr/>
                  <a:lstStyle/>
                  <a:p>
                    <a:fld id="{4C6414E2-3174-48B5-BA38-A6D9194D3A3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A55A-49DC-A93C-0387F31A2008}"/>
                </c:ext>
              </c:extLst>
            </c:dLbl>
            <c:dLbl>
              <c:idx val="15"/>
              <c:tx>
                <c:rich>
                  <a:bodyPr/>
                  <a:lstStyle/>
                  <a:p>
                    <a:fld id="{FF145C52-C1E9-46A0-B75A-8DE65D8C428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A55A-49DC-A93C-0387F31A2008}"/>
                </c:ext>
              </c:extLst>
            </c:dLbl>
            <c:dLbl>
              <c:idx val="16"/>
              <c:tx>
                <c:rich>
                  <a:bodyPr/>
                  <a:lstStyle/>
                  <a:p>
                    <a:fld id="{242760EB-84F7-4E89-9C72-4F42D577FA2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A55A-49DC-A93C-0387F31A2008}"/>
                </c:ext>
              </c:extLst>
            </c:dLbl>
            <c:dLbl>
              <c:idx val="17"/>
              <c:tx>
                <c:rich>
                  <a:bodyPr/>
                  <a:lstStyle/>
                  <a:p>
                    <a:fld id="{1F7D8885-EEC1-4DCB-86C9-368BC2DD804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A55A-49DC-A93C-0387F31A2008}"/>
                </c:ext>
              </c:extLst>
            </c:dLbl>
            <c:dLbl>
              <c:idx val="18"/>
              <c:tx>
                <c:rich>
                  <a:bodyPr/>
                  <a:lstStyle/>
                  <a:p>
                    <a:fld id="{EDA9109A-3444-4542-B4EF-35D377AC6F8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A55A-49DC-A93C-0387F31A2008}"/>
                </c:ext>
              </c:extLst>
            </c:dLbl>
            <c:dLbl>
              <c:idx val="19"/>
              <c:tx>
                <c:rich>
                  <a:bodyPr/>
                  <a:lstStyle/>
                  <a:p>
                    <a:fld id="{516A5FCC-357D-4EC4-8D8C-3F9BE8D5BEC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A55A-49DC-A93C-0387F31A2008}"/>
                </c:ext>
              </c:extLst>
            </c:dLbl>
            <c:dLbl>
              <c:idx val="20"/>
              <c:tx>
                <c:rich>
                  <a:bodyPr/>
                  <a:lstStyle/>
                  <a:p>
                    <a:fld id="{3EF44DAD-1CAD-48E9-A750-D6FEC7AB6DB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A55A-49DC-A93C-0387F31A2008}"/>
                </c:ext>
              </c:extLst>
            </c:dLbl>
            <c:dLbl>
              <c:idx val="21"/>
              <c:tx>
                <c:rich>
                  <a:bodyPr/>
                  <a:lstStyle/>
                  <a:p>
                    <a:fld id="{5A2498C4-CC8C-4034-A17E-7788FA7F960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A55A-49DC-A93C-0387F31A2008}"/>
                </c:ext>
              </c:extLst>
            </c:dLbl>
            <c:dLbl>
              <c:idx val="22"/>
              <c:tx>
                <c:rich>
                  <a:bodyPr/>
                  <a:lstStyle/>
                  <a:p>
                    <a:fld id="{8B257DBF-BC34-4706-A396-92E8EB49947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A55A-49DC-A93C-0387F31A2008}"/>
                </c:ext>
              </c:extLst>
            </c:dLbl>
            <c:dLbl>
              <c:idx val="23"/>
              <c:tx>
                <c:rich>
                  <a:bodyPr/>
                  <a:lstStyle/>
                  <a:p>
                    <a:fld id="{70A7884B-AFA9-4E9E-B244-A3C6220C318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A55A-49DC-A93C-0387F31A2008}"/>
                </c:ext>
              </c:extLst>
            </c:dLbl>
            <c:dLbl>
              <c:idx val="24"/>
              <c:tx>
                <c:rich>
                  <a:bodyPr/>
                  <a:lstStyle/>
                  <a:p>
                    <a:fld id="{6C4867EB-8A7A-46D1-8065-4E926CA0333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A55A-49DC-A93C-0387F31A2008}"/>
                </c:ext>
              </c:extLst>
            </c:dLbl>
            <c:dLbl>
              <c:idx val="25"/>
              <c:tx>
                <c:rich>
                  <a:bodyPr/>
                  <a:lstStyle/>
                  <a:p>
                    <a:fld id="{9B2047A5-58BF-4B3E-A9CA-AB33D14416C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A55A-49DC-A93C-0387F31A2008}"/>
                </c:ext>
              </c:extLst>
            </c:dLbl>
            <c:dLbl>
              <c:idx val="26"/>
              <c:tx>
                <c:rich>
                  <a:bodyPr/>
                  <a:lstStyle/>
                  <a:p>
                    <a:fld id="{9DEF2809-D984-450A-9636-6787186BE07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A55A-49DC-A93C-0387F31A2008}"/>
                </c:ext>
              </c:extLst>
            </c:dLbl>
            <c:dLbl>
              <c:idx val="27"/>
              <c:tx>
                <c:rich>
                  <a:bodyPr/>
                  <a:lstStyle/>
                  <a:p>
                    <a:fld id="{9C4E6BCD-5B12-4F41-8AAF-057CF321799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A55A-49DC-A93C-0387F31A2008}"/>
                </c:ext>
              </c:extLst>
            </c:dLbl>
            <c:dLbl>
              <c:idx val="28"/>
              <c:tx>
                <c:rich>
                  <a:bodyPr/>
                  <a:lstStyle/>
                  <a:p>
                    <a:fld id="{E6BBF0A7-9967-41AB-9E6A-3612DD63A20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A55A-49DC-A93C-0387F31A2008}"/>
                </c:ext>
              </c:extLst>
            </c:dLbl>
            <c:dLbl>
              <c:idx val="29"/>
              <c:tx>
                <c:rich>
                  <a:bodyPr/>
                  <a:lstStyle/>
                  <a:p>
                    <a:fld id="{D3BA0D3E-4D53-41AD-B2E5-225D4BB22BB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A55A-49DC-A93C-0387F31A2008}"/>
                </c:ext>
              </c:extLst>
            </c:dLbl>
            <c:dLbl>
              <c:idx val="30"/>
              <c:tx>
                <c:rich>
                  <a:bodyPr/>
                  <a:lstStyle/>
                  <a:p>
                    <a:fld id="{231C9B7F-A968-457C-BB0F-10BE02B26E6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A55A-49DC-A93C-0387F31A2008}"/>
                </c:ext>
              </c:extLst>
            </c:dLbl>
            <c:dLbl>
              <c:idx val="31"/>
              <c:tx>
                <c:rich>
                  <a:bodyPr/>
                  <a:lstStyle/>
                  <a:p>
                    <a:fld id="{F33F4336-1A4D-411E-A085-F91C5738A2C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A55A-49DC-A93C-0387F31A2008}"/>
                </c:ext>
              </c:extLst>
            </c:dLbl>
            <c:dLbl>
              <c:idx val="32"/>
              <c:tx>
                <c:rich>
                  <a:bodyPr/>
                  <a:lstStyle/>
                  <a:p>
                    <a:fld id="{3A8B3DD0-9103-42BC-B634-90062558DE1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A55A-49DC-A93C-0387F31A2008}"/>
                </c:ext>
              </c:extLst>
            </c:dLbl>
            <c:dLbl>
              <c:idx val="33"/>
              <c:tx>
                <c:rich>
                  <a:bodyPr/>
                  <a:lstStyle/>
                  <a:p>
                    <a:fld id="{12F03508-32A8-4C49-BC3C-4A1A8619248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A55A-49DC-A93C-0387F31A2008}"/>
                </c:ext>
              </c:extLst>
            </c:dLbl>
            <c:dLbl>
              <c:idx val="34"/>
              <c:tx>
                <c:rich>
                  <a:bodyPr/>
                  <a:lstStyle/>
                  <a:p>
                    <a:fld id="{8460DFA4-6F4B-42D6-8FE5-D820508988D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A55A-49DC-A93C-0387F31A2008}"/>
                </c:ext>
              </c:extLst>
            </c:dLbl>
            <c:dLbl>
              <c:idx val="35"/>
              <c:tx>
                <c:rich>
                  <a:bodyPr/>
                  <a:lstStyle/>
                  <a:p>
                    <a:fld id="{C91D4A71-865A-45E0-B57D-088C4774F22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A55A-49DC-A93C-0387F31A2008}"/>
                </c:ext>
              </c:extLst>
            </c:dLbl>
            <c:dLbl>
              <c:idx val="36"/>
              <c:tx>
                <c:rich>
                  <a:bodyPr/>
                  <a:lstStyle/>
                  <a:p>
                    <a:fld id="{808570EA-58D0-43F8-8E05-35F2D2CA10C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A55A-49DC-A93C-0387F31A2008}"/>
                </c:ext>
              </c:extLst>
            </c:dLbl>
            <c:dLbl>
              <c:idx val="37"/>
              <c:tx>
                <c:rich>
                  <a:bodyPr/>
                  <a:lstStyle/>
                  <a:p>
                    <a:fld id="{8A594F70-F310-40F1-B043-97FC05705C4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6-A55A-49DC-A93C-0387F31A2008}"/>
                </c:ext>
              </c:extLst>
            </c:dLbl>
            <c:dLbl>
              <c:idx val="38"/>
              <c:tx>
                <c:rich>
                  <a:bodyPr/>
                  <a:lstStyle/>
                  <a:p>
                    <a:fld id="{00E746E4-2904-436B-9B16-01681E308B9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7-A55A-49DC-A93C-0387F31A2008}"/>
                </c:ext>
              </c:extLst>
            </c:dLbl>
            <c:dLbl>
              <c:idx val="39"/>
              <c:tx>
                <c:rich>
                  <a:bodyPr/>
                  <a:lstStyle/>
                  <a:p>
                    <a:fld id="{D5B00F5F-3E44-44B3-8938-0F7C7233D75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8-A55A-49DC-A93C-0387F31A2008}"/>
                </c:ext>
              </c:extLst>
            </c:dLbl>
            <c:dLbl>
              <c:idx val="40"/>
              <c:tx>
                <c:rich>
                  <a:bodyPr/>
                  <a:lstStyle/>
                  <a:p>
                    <a:fld id="{7D9017CC-73A7-4644-B9F9-0228BC4398B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9-A55A-49DC-A93C-0387F31A2008}"/>
                </c:ext>
              </c:extLst>
            </c:dLbl>
            <c:dLbl>
              <c:idx val="41"/>
              <c:tx>
                <c:rich>
                  <a:bodyPr/>
                  <a:lstStyle/>
                  <a:p>
                    <a:fld id="{74EF339C-48A1-4D65-9B91-2891D2BE80E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A-A55A-49DC-A93C-0387F31A200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65000"/>
                        <a:lumOff val="3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Goals!$I$4:$I$45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Goals!$J$4:$J$45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Goals!$L$4:$L$45</c15:f>
                <c15:dlblRangeCache>
                  <c:ptCount val="42"/>
                  <c:pt idx="6">
                    <c:v>1</c:v>
                  </c:pt>
                  <c:pt idx="7">
                    <c:v>2</c:v>
                  </c:pt>
                  <c:pt idx="8">
                    <c:v>3</c:v>
                  </c:pt>
                  <c:pt idx="9">
                    <c:v>4</c:v>
                  </c:pt>
                  <c:pt idx="10">
                    <c:v>5</c:v>
                  </c:pt>
                  <c:pt idx="11">
                    <c:v>6</c:v>
                  </c:pt>
                  <c:pt idx="12">
                    <c:v>7</c:v>
                  </c:pt>
                  <c:pt idx="13">
                    <c:v>8</c:v>
                  </c:pt>
                  <c:pt idx="14">
                    <c:v>9</c:v>
                  </c:pt>
                  <c:pt idx="15">
                    <c:v>10</c:v>
                  </c:pt>
                  <c:pt idx="16">
                    <c:v>11</c:v>
                  </c:pt>
                  <c:pt idx="17">
                    <c:v>12</c:v>
                  </c:pt>
                  <c:pt idx="18">
                    <c:v>13</c:v>
                  </c:pt>
                  <c:pt idx="19">
                    <c:v>14</c:v>
                  </c:pt>
                  <c:pt idx="20">
                    <c:v>15</c:v>
                  </c:pt>
                  <c:pt idx="21">
                    <c:v>16</c:v>
                  </c:pt>
                  <c:pt idx="22">
                    <c:v>17</c:v>
                  </c:pt>
                  <c:pt idx="23">
                    <c:v>18</c:v>
                  </c:pt>
                  <c:pt idx="24">
                    <c:v>19</c:v>
                  </c:pt>
                  <c:pt idx="25">
                    <c:v>20</c:v>
                  </c:pt>
                  <c:pt idx="26">
                    <c:v>21</c:v>
                  </c:pt>
                  <c:pt idx="27">
                    <c:v>22</c:v>
                  </c:pt>
                  <c:pt idx="28">
                    <c:v>23</c:v>
                  </c:pt>
                  <c:pt idx="29">
                    <c:v>24</c:v>
                  </c:pt>
                  <c:pt idx="30">
                    <c:v>25</c:v>
                  </c:pt>
                  <c:pt idx="31">
                    <c:v>26</c:v>
                  </c:pt>
                  <c:pt idx="32">
                    <c:v>27</c:v>
                  </c:pt>
                  <c:pt idx="33">
                    <c:v>28</c:v>
                  </c:pt>
                  <c:pt idx="34">
                    <c:v>29</c:v>
                  </c:pt>
                  <c:pt idx="35">
                    <c:v>30</c:v>
                  </c:pt>
                  <c:pt idx="36">
                    <c:v>31</c:v>
                  </c:pt>
                </c15:dlblRangeCache>
              </c15:datalabelsRange>
            </c:ext>
            <c:ext xmlns:c16="http://schemas.microsoft.com/office/drawing/2014/chart" uri="{C3380CC4-5D6E-409C-BE32-E72D297353CC}">
              <c16:uniqueId val="{0000002B-A55A-49DC-A93C-0387F31A2008}"/>
            </c:ext>
          </c:extLst>
        </c:ser>
        <c:ser>
          <c:idx val="1"/>
          <c:order val="1"/>
          <c:tx>
            <c:strRef>
              <c:f>Goals!$R$2</c:f>
              <c:strCache>
                <c:ptCount val="1"/>
                <c:pt idx="0">
                  <c:v>Complete (color)</c:v>
                </c:pt>
              </c:strCache>
            </c:strRef>
          </c:tx>
          <c:spPr>
            <a:ln w="25400" cap="rnd">
              <a:noFill/>
              <a:round/>
            </a:ln>
            <a:effectLst/>
          </c:spPr>
          <c:marker>
            <c:symbol val="circle"/>
            <c:size val="19"/>
            <c:spPr>
              <a:noFill/>
              <a:ln w="22225">
                <a:solidFill>
                  <a:srgbClr val="00B0F0"/>
                </a:solidFill>
              </a:ln>
              <a:effectLst/>
            </c:spPr>
          </c:marker>
          <c:xVal>
            <c:numRef>
              <c:f>Goals!$R$4:$R$45</c:f>
              <c:numCache>
                <c:formatCode>General</c:formatCode>
                <c:ptCount val="42"/>
                <c:pt idx="0">
                  <c:v>#N/A</c:v>
                </c:pt>
                <c:pt idx="1">
                  <c:v>#N/A</c:v>
                </c:pt>
                <c:pt idx="2">
                  <c:v>3</c:v>
                </c:pt>
                <c:pt idx="3">
                  <c:v>4</c:v>
                </c:pt>
                <c:pt idx="4">
                  <c:v>5</c:v>
                </c:pt>
                <c:pt idx="5">
                  <c:v>#N/A</c:v>
                </c:pt>
                <c:pt idx="6">
                  <c:v>7</c:v>
                </c:pt>
                <c:pt idx="7">
                  <c:v>1</c:v>
                </c:pt>
                <c:pt idx="8">
                  <c:v>2</c:v>
                </c:pt>
                <c:pt idx="9">
                  <c:v>#N/A</c:v>
                </c:pt>
                <c:pt idx="10">
                  <c:v>4</c:v>
                </c:pt>
                <c:pt idx="11">
                  <c:v>5</c:v>
                </c:pt>
                <c:pt idx="12">
                  <c:v>6</c:v>
                </c:pt>
                <c:pt idx="13">
                  <c:v>7</c:v>
                </c:pt>
                <c:pt idx="14">
                  <c:v>1</c:v>
                </c:pt>
                <c:pt idx="15">
                  <c:v>2</c:v>
                </c:pt>
                <c:pt idx="16">
                  <c:v>#N/A</c:v>
                </c:pt>
                <c:pt idx="17">
                  <c:v>#N/A</c:v>
                </c:pt>
                <c:pt idx="18">
                  <c:v>#N/A</c:v>
                </c:pt>
                <c:pt idx="19">
                  <c:v>6</c:v>
                </c:pt>
                <c:pt idx="20">
                  <c:v>7</c:v>
                </c:pt>
                <c:pt idx="21">
                  <c:v>1</c:v>
                </c:pt>
                <c:pt idx="22">
                  <c:v>#N/A</c:v>
                </c:pt>
                <c:pt idx="23">
                  <c:v>3</c:v>
                </c:pt>
                <c:pt idx="24">
                  <c:v>4</c:v>
                </c:pt>
                <c:pt idx="25">
                  <c:v>5</c:v>
                </c:pt>
                <c:pt idx="26">
                  <c:v>6</c:v>
                </c:pt>
                <c:pt idx="27">
                  <c:v>7</c:v>
                </c:pt>
                <c:pt idx="28">
                  <c:v>#N/A</c:v>
                </c:pt>
                <c:pt idx="29">
                  <c:v>2</c:v>
                </c:pt>
                <c:pt idx="30">
                  <c:v>3</c:v>
                </c:pt>
                <c:pt idx="31">
                  <c:v>4</c:v>
                </c:pt>
                <c:pt idx="32">
                  <c:v>5</c:v>
                </c:pt>
                <c:pt idx="33">
                  <c:v>#N/A</c:v>
                </c:pt>
                <c:pt idx="34">
                  <c:v>7</c:v>
                </c:pt>
                <c:pt idx="35">
                  <c:v>1</c:v>
                </c:pt>
                <c:pt idx="36">
                  <c:v>2</c:v>
                </c:pt>
                <c:pt idx="37">
                  <c:v>3</c:v>
                </c:pt>
                <c:pt idx="38">
                  <c:v>#N/A</c:v>
                </c:pt>
                <c:pt idx="39">
                  <c:v>#N/A</c:v>
                </c:pt>
                <c:pt idx="40">
                  <c:v>6</c:v>
                </c:pt>
                <c:pt idx="41">
                  <c:v>#N/A</c:v>
                </c:pt>
              </c:numCache>
            </c:numRef>
          </c:xVal>
          <c:yVal>
            <c:numRef>
              <c:f>Goals!$S$4:$S$45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56-A55A-49DC-A93C-0387F31A2008}"/>
            </c:ext>
          </c:extLst>
        </c:ser>
        <c:ser>
          <c:idx val="3"/>
          <c:order val="2"/>
          <c:tx>
            <c:strRef>
              <c:f>Goals!$N$2</c:f>
              <c:strCache>
                <c:ptCount val="1"/>
                <c:pt idx="0">
                  <c:v>Prev/Next Month</c:v>
                </c:pt>
              </c:strCache>
            </c:strRef>
          </c:tx>
          <c:spPr>
            <a:ln w="25400" cap="rnd">
              <a:noFill/>
              <a:round/>
            </a:ln>
            <a:effectLst/>
          </c:spPr>
          <c:marker>
            <c:symbol val="none"/>
          </c:marker>
          <c:dLbls>
            <c:dLbl>
              <c:idx val="0"/>
              <c:tx>
                <c:rich>
                  <a:bodyPr/>
                  <a:lstStyle/>
                  <a:p>
                    <a:fld id="{02C174B1-30C0-4421-A5D4-645B6CFAEF8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7-A55A-49DC-A93C-0387F31A2008}"/>
                </c:ext>
              </c:extLst>
            </c:dLbl>
            <c:dLbl>
              <c:idx val="1"/>
              <c:tx>
                <c:rich>
                  <a:bodyPr/>
                  <a:lstStyle/>
                  <a:p>
                    <a:fld id="{475E6F69-10C6-447E-9014-955C2E00E64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8-A55A-49DC-A93C-0387F31A2008}"/>
                </c:ext>
              </c:extLst>
            </c:dLbl>
            <c:dLbl>
              <c:idx val="2"/>
              <c:tx>
                <c:rich>
                  <a:bodyPr/>
                  <a:lstStyle/>
                  <a:p>
                    <a:fld id="{B4C031B3-77D6-4C81-9E05-3215DB2C98E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9-A55A-49DC-A93C-0387F31A2008}"/>
                </c:ext>
              </c:extLst>
            </c:dLbl>
            <c:dLbl>
              <c:idx val="3"/>
              <c:tx>
                <c:rich>
                  <a:bodyPr/>
                  <a:lstStyle/>
                  <a:p>
                    <a:fld id="{46862B3F-1A83-4057-92B6-66FF33E37F1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A-A55A-49DC-A93C-0387F31A2008}"/>
                </c:ext>
              </c:extLst>
            </c:dLbl>
            <c:dLbl>
              <c:idx val="4"/>
              <c:tx>
                <c:rich>
                  <a:bodyPr/>
                  <a:lstStyle/>
                  <a:p>
                    <a:fld id="{D53A5A26-C0B5-4F3C-A34E-D5083E53D67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B-A55A-49DC-A93C-0387F31A2008}"/>
                </c:ext>
              </c:extLst>
            </c:dLbl>
            <c:dLbl>
              <c:idx val="5"/>
              <c:tx>
                <c:rich>
                  <a:bodyPr/>
                  <a:lstStyle/>
                  <a:p>
                    <a:fld id="{1280C803-FC3A-460E-BF00-55A098AC47F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C-A55A-49DC-A93C-0387F31A2008}"/>
                </c:ext>
              </c:extLst>
            </c:dLbl>
            <c:dLbl>
              <c:idx val="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D-A55A-49DC-A93C-0387F31A2008}"/>
                </c:ext>
              </c:extLst>
            </c:dLbl>
            <c:dLbl>
              <c:idx val="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E-A55A-49DC-A93C-0387F31A2008}"/>
                </c:ext>
              </c:extLst>
            </c:dLbl>
            <c:dLbl>
              <c:idx val="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F-A55A-49DC-A93C-0387F31A2008}"/>
                </c:ext>
              </c:extLst>
            </c:dLbl>
            <c:dLbl>
              <c:idx val="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0-A55A-49DC-A93C-0387F31A2008}"/>
                </c:ext>
              </c:extLst>
            </c:dLbl>
            <c:dLbl>
              <c:idx val="1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1-A55A-49DC-A93C-0387F31A2008}"/>
                </c:ext>
              </c:extLst>
            </c:dLbl>
            <c:dLbl>
              <c:idx val="1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2-A55A-49DC-A93C-0387F31A2008}"/>
                </c:ext>
              </c:extLst>
            </c:dLbl>
            <c:dLbl>
              <c:idx val="1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3-A55A-49DC-A93C-0387F31A2008}"/>
                </c:ext>
              </c:extLst>
            </c:dLbl>
            <c:dLbl>
              <c:idx val="1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4-A55A-49DC-A93C-0387F31A2008}"/>
                </c:ext>
              </c:extLst>
            </c:dLbl>
            <c:dLbl>
              <c:idx val="1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5-A55A-49DC-A93C-0387F31A2008}"/>
                </c:ext>
              </c:extLst>
            </c:dLbl>
            <c:dLbl>
              <c:idx val="1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6-A55A-49DC-A93C-0387F31A2008}"/>
                </c:ext>
              </c:extLst>
            </c:dLbl>
            <c:dLbl>
              <c:idx val="1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7-A55A-49DC-A93C-0387F31A2008}"/>
                </c:ext>
              </c:extLst>
            </c:dLbl>
            <c:dLbl>
              <c:idx val="1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8-A55A-49DC-A93C-0387F31A2008}"/>
                </c:ext>
              </c:extLst>
            </c:dLbl>
            <c:dLbl>
              <c:idx val="1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9-A55A-49DC-A93C-0387F31A2008}"/>
                </c:ext>
              </c:extLst>
            </c:dLbl>
            <c:dLbl>
              <c:idx val="1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A-A55A-49DC-A93C-0387F31A2008}"/>
                </c:ext>
              </c:extLst>
            </c:dLbl>
            <c:dLbl>
              <c:idx val="2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B-A55A-49DC-A93C-0387F31A2008}"/>
                </c:ext>
              </c:extLst>
            </c:dLbl>
            <c:dLbl>
              <c:idx val="2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C-A55A-49DC-A93C-0387F31A2008}"/>
                </c:ext>
              </c:extLst>
            </c:dLbl>
            <c:dLbl>
              <c:idx val="2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D-A55A-49DC-A93C-0387F31A2008}"/>
                </c:ext>
              </c:extLst>
            </c:dLbl>
            <c:dLbl>
              <c:idx val="2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E-A55A-49DC-A93C-0387F31A2008}"/>
                </c:ext>
              </c:extLst>
            </c:dLbl>
            <c:dLbl>
              <c:idx val="2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F-A55A-49DC-A93C-0387F31A2008}"/>
                </c:ext>
              </c:extLst>
            </c:dLbl>
            <c:dLbl>
              <c:idx val="2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0-A55A-49DC-A93C-0387F31A2008}"/>
                </c:ext>
              </c:extLst>
            </c:dLbl>
            <c:dLbl>
              <c:idx val="2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1-A55A-49DC-A93C-0387F31A2008}"/>
                </c:ext>
              </c:extLst>
            </c:dLbl>
            <c:dLbl>
              <c:idx val="2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2-A55A-49DC-A93C-0387F31A2008}"/>
                </c:ext>
              </c:extLst>
            </c:dLbl>
            <c:dLbl>
              <c:idx val="2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3-A55A-49DC-A93C-0387F31A2008}"/>
                </c:ext>
              </c:extLst>
            </c:dLbl>
            <c:dLbl>
              <c:idx val="2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4-A55A-49DC-A93C-0387F31A2008}"/>
                </c:ext>
              </c:extLst>
            </c:dLbl>
            <c:dLbl>
              <c:idx val="3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5-A55A-49DC-A93C-0387F31A2008}"/>
                </c:ext>
              </c:extLst>
            </c:dLbl>
            <c:dLbl>
              <c:idx val="3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6-A55A-49DC-A93C-0387F31A2008}"/>
                </c:ext>
              </c:extLst>
            </c:dLbl>
            <c:dLbl>
              <c:idx val="3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7-A55A-49DC-A93C-0387F31A2008}"/>
                </c:ext>
              </c:extLst>
            </c:dLbl>
            <c:dLbl>
              <c:idx val="3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8-A55A-49DC-A93C-0387F31A2008}"/>
                </c:ext>
              </c:extLst>
            </c:dLbl>
            <c:dLbl>
              <c:idx val="3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9-A55A-49DC-A93C-0387F31A2008}"/>
                </c:ext>
              </c:extLst>
            </c:dLbl>
            <c:dLbl>
              <c:idx val="3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A-A55A-49DC-A93C-0387F31A2008}"/>
                </c:ext>
              </c:extLst>
            </c:dLbl>
            <c:dLbl>
              <c:idx val="3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B-A55A-49DC-A93C-0387F31A2008}"/>
                </c:ext>
              </c:extLst>
            </c:dLbl>
            <c:dLbl>
              <c:idx val="37"/>
              <c:tx>
                <c:rich>
                  <a:bodyPr/>
                  <a:lstStyle/>
                  <a:p>
                    <a:fld id="{D6CB705E-D635-4FA0-A5A0-71677C641A9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C-A55A-49DC-A93C-0387F31A2008}"/>
                </c:ext>
              </c:extLst>
            </c:dLbl>
            <c:dLbl>
              <c:idx val="38"/>
              <c:tx>
                <c:rich>
                  <a:bodyPr/>
                  <a:lstStyle/>
                  <a:p>
                    <a:fld id="{4D7524FF-8BF6-4396-8CAE-43288D076A8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D-A55A-49DC-A93C-0387F31A2008}"/>
                </c:ext>
              </c:extLst>
            </c:dLbl>
            <c:dLbl>
              <c:idx val="39"/>
              <c:tx>
                <c:rich>
                  <a:bodyPr/>
                  <a:lstStyle/>
                  <a:p>
                    <a:fld id="{1EDC7C97-4E37-43E4-9ABD-80EF80D2472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E-A55A-49DC-A93C-0387F31A2008}"/>
                </c:ext>
              </c:extLst>
            </c:dLbl>
            <c:dLbl>
              <c:idx val="40"/>
              <c:tx>
                <c:rich>
                  <a:bodyPr/>
                  <a:lstStyle/>
                  <a:p>
                    <a:fld id="{38C25F5A-9711-413B-8B7C-CA70575C14C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F-A55A-49DC-A93C-0387F31A2008}"/>
                </c:ext>
              </c:extLst>
            </c:dLbl>
            <c:dLbl>
              <c:idx val="41"/>
              <c:tx>
                <c:rich>
                  <a:bodyPr/>
                  <a:lstStyle/>
                  <a:p>
                    <a:fld id="{670FF230-7B6A-4415-9D86-AF06BAD382F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80-A55A-49DC-A93C-0387F31A200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lumMod val="7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Goals!$N$4:$N$45</c:f>
              <c:numCache>
                <c:formatCode>d</c:formatCode>
                <c:ptCount val="42"/>
                <c:pt idx="0">
                  <c:v>1</c:v>
                </c:pt>
                <c:pt idx="1">
                  <c:v>2</c:v>
                </c:pt>
                <c:pt idx="2">
                  <c:v>3</c:v>
                </c:pt>
                <c:pt idx="3">
                  <c:v>4</c:v>
                </c:pt>
                <c:pt idx="4">
                  <c:v>5</c:v>
                </c:pt>
                <c:pt idx="5">
                  <c:v>6</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3</c:v>
                </c:pt>
                <c:pt idx="38">
                  <c:v>4</c:v>
                </c:pt>
                <c:pt idx="39">
                  <c:v>5</c:v>
                </c:pt>
                <c:pt idx="40">
                  <c:v>6</c:v>
                </c:pt>
                <c:pt idx="41">
                  <c:v>7</c:v>
                </c:pt>
              </c:numCache>
            </c:numRef>
          </c:xVal>
          <c:yVal>
            <c:numRef>
              <c:f>Goals!$O$4:$O$45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Goals!$P$4:$P$45</c15:f>
                <c15:dlblRangeCache>
                  <c:ptCount val="42"/>
                  <c:pt idx="0">
                    <c:v>25</c:v>
                  </c:pt>
                  <c:pt idx="1">
                    <c:v>26</c:v>
                  </c:pt>
                  <c:pt idx="2">
                    <c:v>27</c:v>
                  </c:pt>
                  <c:pt idx="3">
                    <c:v>28</c:v>
                  </c:pt>
                  <c:pt idx="4">
                    <c:v>29</c:v>
                  </c:pt>
                  <c:pt idx="5">
                    <c:v>30</c:v>
                  </c:pt>
                  <c:pt idx="37">
                    <c:v>1</c:v>
                  </c:pt>
                  <c:pt idx="38">
                    <c:v>2</c:v>
                  </c:pt>
                  <c:pt idx="39">
                    <c:v>3</c:v>
                  </c:pt>
                  <c:pt idx="40">
                    <c:v>4</c:v>
                  </c:pt>
                  <c:pt idx="41">
                    <c:v>5</c:v>
                  </c:pt>
                </c15:dlblRangeCache>
              </c15:datalabelsRange>
            </c:ext>
            <c:ext xmlns:c16="http://schemas.microsoft.com/office/drawing/2014/chart" uri="{C3380CC4-5D6E-409C-BE32-E72D297353CC}">
              <c16:uniqueId val="{00000081-A55A-49DC-A93C-0387F31A2008}"/>
            </c:ext>
          </c:extLst>
        </c:ser>
        <c:ser>
          <c:idx val="4"/>
          <c:order val="3"/>
          <c:tx>
            <c:strRef>
              <c:f>Goals!$V$2</c:f>
              <c:strCache>
                <c:ptCount val="1"/>
                <c:pt idx="0">
                  <c:v>Goal</c:v>
                </c:pt>
              </c:strCache>
            </c:strRef>
          </c:tx>
          <c:spPr>
            <a:ln w="266700" cap="rnd">
              <a:solidFill>
                <a:srgbClr val="69D8FF">
                  <a:alpha val="50000"/>
                </a:srgbClr>
              </a:solidFill>
              <a:round/>
            </a:ln>
            <a:effectLst/>
          </c:spPr>
          <c:marker>
            <c:symbol val="none"/>
          </c:marker>
          <c:xVal>
            <c:numRef>
              <c:f>Goals!$X$4:$X$50</c:f>
              <c:numCache>
                <c:formatCode>General</c:formatCode>
                <c:ptCount val="47"/>
                <c:pt idx="0">
                  <c:v>#N/A</c:v>
                </c:pt>
                <c:pt idx="1">
                  <c:v>#N/A</c:v>
                </c:pt>
                <c:pt idx="2">
                  <c:v>#N/A</c:v>
                </c:pt>
                <c:pt idx="3">
                  <c:v>#N/A</c:v>
                </c:pt>
                <c:pt idx="4">
                  <c:v>#N/A</c:v>
                </c:pt>
                <c:pt idx="5">
                  <c:v>#N/A</c:v>
                </c:pt>
                <c:pt idx="6">
                  <c:v>#N/A</c:v>
                </c:pt>
                <c:pt idx="8">
                  <c:v>1</c:v>
                </c:pt>
                <c:pt idx="9">
                  <c:v>2</c:v>
                </c:pt>
                <c:pt idx="10">
                  <c:v>3</c:v>
                </c:pt>
                <c:pt idx="11">
                  <c:v>4</c:v>
                </c:pt>
                <c:pt idx="12">
                  <c:v>5</c:v>
                </c:pt>
                <c:pt idx="13">
                  <c:v>6</c:v>
                </c:pt>
                <c:pt idx="14">
                  <c:v>7</c:v>
                </c:pt>
                <c:pt idx="16">
                  <c:v>#N/A</c:v>
                </c:pt>
                <c:pt idx="17">
                  <c:v>#N/A</c:v>
                </c:pt>
                <c:pt idx="18">
                  <c:v>#N/A</c:v>
                </c:pt>
                <c:pt idx="19">
                  <c:v>#N/A</c:v>
                </c:pt>
                <c:pt idx="20">
                  <c:v>#N/A</c:v>
                </c:pt>
                <c:pt idx="21">
                  <c:v>#N/A</c:v>
                </c:pt>
                <c:pt idx="22">
                  <c:v>#N/A</c:v>
                </c:pt>
                <c:pt idx="24">
                  <c:v>1</c:v>
                </c:pt>
                <c:pt idx="25">
                  <c:v>2</c:v>
                </c:pt>
                <c:pt idx="26">
                  <c:v>3</c:v>
                </c:pt>
                <c:pt idx="27">
                  <c:v>4</c:v>
                </c:pt>
                <c:pt idx="28">
                  <c:v>5</c:v>
                </c:pt>
                <c:pt idx="29">
                  <c:v>6</c:v>
                </c:pt>
                <c:pt idx="30">
                  <c:v>7</c:v>
                </c:pt>
                <c:pt idx="32">
                  <c:v>1</c:v>
                </c:pt>
                <c:pt idx="33">
                  <c:v>2</c:v>
                </c:pt>
                <c:pt idx="34">
                  <c:v>3</c:v>
                </c:pt>
                <c:pt idx="35">
                  <c:v>4</c:v>
                </c:pt>
                <c:pt idx="36">
                  <c:v>5</c:v>
                </c:pt>
                <c:pt idx="37">
                  <c:v>6</c:v>
                </c:pt>
                <c:pt idx="38">
                  <c:v>7</c:v>
                </c:pt>
                <c:pt idx="40">
                  <c:v>#N/A</c:v>
                </c:pt>
                <c:pt idx="41">
                  <c:v>#N/A</c:v>
                </c:pt>
                <c:pt idx="42">
                  <c:v>#N/A</c:v>
                </c:pt>
                <c:pt idx="43">
                  <c:v>#N/A</c:v>
                </c:pt>
                <c:pt idx="44">
                  <c:v>#N/A</c:v>
                </c:pt>
                <c:pt idx="45">
                  <c:v>#N/A</c:v>
                </c:pt>
                <c:pt idx="46">
                  <c:v>#N/A</c:v>
                </c:pt>
              </c:numCache>
            </c:numRef>
          </c:xVal>
          <c:yVal>
            <c:numRef>
              <c:f>Goals!$Y$4:$Y$50</c:f>
              <c:numCache>
                <c:formatCode>General</c:formatCode>
                <c:ptCount val="47"/>
                <c:pt idx="0">
                  <c:v>6</c:v>
                </c:pt>
                <c:pt idx="1">
                  <c:v>6</c:v>
                </c:pt>
                <c:pt idx="2">
                  <c:v>6</c:v>
                </c:pt>
                <c:pt idx="3">
                  <c:v>6</c:v>
                </c:pt>
                <c:pt idx="4">
                  <c:v>6</c:v>
                </c:pt>
                <c:pt idx="5">
                  <c:v>6</c:v>
                </c:pt>
                <c:pt idx="6">
                  <c:v>6</c:v>
                </c:pt>
                <c:pt idx="8">
                  <c:v>5</c:v>
                </c:pt>
                <c:pt idx="9">
                  <c:v>5</c:v>
                </c:pt>
                <c:pt idx="10">
                  <c:v>5</c:v>
                </c:pt>
                <c:pt idx="11">
                  <c:v>5</c:v>
                </c:pt>
                <c:pt idx="12">
                  <c:v>5</c:v>
                </c:pt>
                <c:pt idx="13">
                  <c:v>5</c:v>
                </c:pt>
                <c:pt idx="14">
                  <c:v>5</c:v>
                </c:pt>
                <c:pt idx="16">
                  <c:v>4</c:v>
                </c:pt>
                <c:pt idx="17">
                  <c:v>4</c:v>
                </c:pt>
                <c:pt idx="18">
                  <c:v>4</c:v>
                </c:pt>
                <c:pt idx="19">
                  <c:v>4</c:v>
                </c:pt>
                <c:pt idx="20">
                  <c:v>4</c:v>
                </c:pt>
                <c:pt idx="21">
                  <c:v>4</c:v>
                </c:pt>
                <c:pt idx="22">
                  <c:v>4</c:v>
                </c:pt>
                <c:pt idx="24">
                  <c:v>3</c:v>
                </c:pt>
                <c:pt idx="25">
                  <c:v>3</c:v>
                </c:pt>
                <c:pt idx="26">
                  <c:v>3</c:v>
                </c:pt>
                <c:pt idx="27">
                  <c:v>3</c:v>
                </c:pt>
                <c:pt idx="28">
                  <c:v>3</c:v>
                </c:pt>
                <c:pt idx="29">
                  <c:v>3</c:v>
                </c:pt>
                <c:pt idx="30">
                  <c:v>3</c:v>
                </c:pt>
                <c:pt idx="32">
                  <c:v>2</c:v>
                </c:pt>
                <c:pt idx="33">
                  <c:v>2</c:v>
                </c:pt>
                <c:pt idx="34">
                  <c:v>2</c:v>
                </c:pt>
                <c:pt idx="35">
                  <c:v>2</c:v>
                </c:pt>
                <c:pt idx="36">
                  <c:v>2</c:v>
                </c:pt>
                <c:pt idx="37">
                  <c:v>2</c:v>
                </c:pt>
                <c:pt idx="38">
                  <c:v>2</c:v>
                </c:pt>
                <c:pt idx="40">
                  <c:v>1</c:v>
                </c:pt>
                <c:pt idx="41">
                  <c:v>1</c:v>
                </c:pt>
                <c:pt idx="42">
                  <c:v>1</c:v>
                </c:pt>
                <c:pt idx="43">
                  <c:v>1</c:v>
                </c:pt>
                <c:pt idx="44">
                  <c:v>1</c:v>
                </c:pt>
                <c:pt idx="45">
                  <c:v>1</c:v>
                </c:pt>
                <c:pt idx="46">
                  <c:v>1</c:v>
                </c:pt>
              </c:numCache>
            </c:numRef>
          </c:yVal>
          <c:smooth val="0"/>
          <c:extLst>
            <c:ext xmlns:c16="http://schemas.microsoft.com/office/drawing/2014/chart" uri="{C3380CC4-5D6E-409C-BE32-E72D297353CC}">
              <c16:uniqueId val="{00000082-A55A-49DC-A93C-0387F31A2008}"/>
            </c:ext>
          </c:extLst>
        </c:ser>
        <c:dLbls>
          <c:showLegendKey val="0"/>
          <c:showVal val="0"/>
          <c:showCatName val="0"/>
          <c:showSerName val="0"/>
          <c:showPercent val="0"/>
          <c:showBubbleSize val="0"/>
        </c:dLbls>
        <c:axId val="2094569183"/>
        <c:axId val="2094562463"/>
        <c:extLst/>
      </c:scatterChart>
      <c:catAx>
        <c:axId val="2094569183"/>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094562463"/>
        <c:crosses val="autoZero"/>
        <c:auto val="1"/>
        <c:lblAlgn val="ctr"/>
        <c:lblOffset val="100"/>
        <c:tickMarkSkip val="1"/>
        <c:noMultiLvlLbl val="0"/>
      </c:catAx>
      <c:valAx>
        <c:axId val="2094562463"/>
        <c:scaling>
          <c:orientation val="minMax"/>
          <c:max val="6.25"/>
          <c:min val="0"/>
        </c:scaling>
        <c:delete val="1"/>
        <c:axPos val="l"/>
        <c:numFmt formatCode="General" sourceLinked="1"/>
        <c:majorTickMark val="out"/>
        <c:minorTickMark val="none"/>
        <c:tickLblPos val="nextTo"/>
        <c:crossAx val="209456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pattFill prst="wdUpDiag">
                <a:fgClr>
                  <a:srgbClr val="00B0F0"/>
                </a:fgClr>
                <a:bgClr>
                  <a:srgbClr val="009ED6"/>
                </a:bgClr>
              </a:pattFill>
              <a:ln w="19050">
                <a:solidFill>
                  <a:schemeClr val="lt1"/>
                </a:solidFill>
              </a:ln>
              <a:effectLst/>
            </c:spPr>
            <c:extLst>
              <c:ext xmlns:c16="http://schemas.microsoft.com/office/drawing/2014/chart" uri="{C3380CC4-5D6E-409C-BE32-E72D297353CC}">
                <c16:uniqueId val="{00000002-4E47-46D8-9E0B-C48660E0B146}"/>
              </c:ext>
            </c:extLst>
          </c:dPt>
          <c:dPt>
            <c:idx val="1"/>
            <c:bubble3D val="0"/>
            <c:spPr>
              <a:pattFill prst="wdUpDiag">
                <a:fgClr>
                  <a:schemeClr val="bg1">
                    <a:lumMod val="85000"/>
                  </a:schemeClr>
                </a:fgClr>
                <a:bgClr>
                  <a:srgbClr val="CFCFCF"/>
                </a:bgClr>
              </a:pattFill>
              <a:ln w="19050">
                <a:solidFill>
                  <a:schemeClr val="lt1"/>
                </a:solidFill>
              </a:ln>
              <a:effectLst/>
            </c:spPr>
            <c:extLst>
              <c:ext xmlns:c16="http://schemas.microsoft.com/office/drawing/2014/chart" uri="{C3380CC4-5D6E-409C-BE32-E72D297353CC}">
                <c16:uniqueId val="{00000001-4E47-46D8-9E0B-C48660E0B146}"/>
              </c:ext>
            </c:extLst>
          </c:dPt>
          <c:dLbls>
            <c:delete val="1"/>
          </c:dLbls>
          <c:cat>
            <c:strRef>
              <c:f>Donut!$K$2:$K$3</c:f>
              <c:strCache>
                <c:ptCount val="2"/>
                <c:pt idx="0">
                  <c:v>Complete</c:v>
                </c:pt>
                <c:pt idx="1">
                  <c:v>Remainder</c:v>
                </c:pt>
              </c:strCache>
            </c:strRef>
          </c:cat>
          <c:val>
            <c:numRef>
              <c:f>Donut!$L$2:$L$3</c:f>
              <c:numCache>
                <c:formatCode>0%</c:formatCode>
                <c:ptCount val="2"/>
                <c:pt idx="0">
                  <c:v>0.85</c:v>
                </c:pt>
                <c:pt idx="1">
                  <c:v>0.15000000000000002</c:v>
                </c:pt>
              </c:numCache>
            </c:numRef>
          </c:val>
          <c:extLst>
            <c:ext xmlns:c16="http://schemas.microsoft.com/office/drawing/2014/chart" uri="{C3380CC4-5D6E-409C-BE32-E72D297353CC}">
              <c16:uniqueId val="{00000000-4E47-46D8-9E0B-C48660E0B146}"/>
            </c:ext>
          </c:extLst>
        </c:ser>
        <c:dLbls>
          <c:showLegendKey val="0"/>
          <c:showVal val="1"/>
          <c:showCatName val="0"/>
          <c:showSerName val="0"/>
          <c:showPercent val="0"/>
          <c:showBubbleSize val="0"/>
          <c:showLeaderLines val="1"/>
        </c:dLbls>
        <c:firstSliceAng val="0"/>
        <c:holeSize val="6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8534370946822308E-2"/>
          <c:y val="0.13333320607663462"/>
          <c:w val="0.94293125810635536"/>
          <c:h val="0.73333358784673064"/>
        </c:manualLayout>
      </c:layout>
      <c:barChart>
        <c:barDir val="bar"/>
        <c:grouping val="percentStacked"/>
        <c:varyColors val="0"/>
        <c:ser>
          <c:idx val="0"/>
          <c:order val="0"/>
          <c:tx>
            <c:strRef>
              <c:f>'Progress Bar'!$L$2</c:f>
              <c:strCache>
                <c:ptCount val="1"/>
                <c:pt idx="0">
                  <c:v>Complete</c:v>
                </c:pt>
              </c:strCache>
            </c:strRef>
          </c:tx>
          <c:spPr>
            <a:pattFill prst="dkUpDiag">
              <a:fgClr>
                <a:srgbClr val="92D050"/>
              </a:fgClr>
              <a:bgClr>
                <a:srgbClr val="00B050"/>
              </a:bgClr>
            </a:patt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 Bar'!$K$3</c:f>
              <c:strCache>
                <c:ptCount val="1"/>
                <c:pt idx="0">
                  <c:v>Progress</c:v>
                </c:pt>
              </c:strCache>
            </c:strRef>
          </c:cat>
          <c:val>
            <c:numRef>
              <c:f>'Progress Bar'!$L$3</c:f>
              <c:numCache>
                <c:formatCode>0%</c:formatCode>
                <c:ptCount val="1"/>
                <c:pt idx="0">
                  <c:v>0.54</c:v>
                </c:pt>
              </c:numCache>
            </c:numRef>
          </c:val>
          <c:extLst>
            <c:ext xmlns:c16="http://schemas.microsoft.com/office/drawing/2014/chart" uri="{C3380CC4-5D6E-409C-BE32-E72D297353CC}">
              <c16:uniqueId val="{00000000-DF9B-4546-89EB-00B13292D311}"/>
            </c:ext>
          </c:extLst>
        </c:ser>
        <c:ser>
          <c:idx val="1"/>
          <c:order val="1"/>
          <c:tx>
            <c:strRef>
              <c:f>'Progress Bar'!$M$2</c:f>
              <c:strCache>
                <c:ptCount val="1"/>
                <c:pt idx="0">
                  <c:v>Remainder</c:v>
                </c:pt>
              </c:strCache>
            </c:strRef>
          </c:tx>
          <c:spPr>
            <a:pattFill prst="dkUpDiag">
              <a:fgClr>
                <a:schemeClr val="bg1">
                  <a:lumMod val="95000"/>
                </a:schemeClr>
              </a:fgClr>
              <a:bgClr>
                <a:schemeClr val="bg1">
                  <a:lumMod val="85000"/>
                </a:schemeClr>
              </a:bgClr>
            </a:pattFill>
            <a:ln>
              <a:noFill/>
            </a:ln>
            <a:effectLst/>
          </c:spPr>
          <c:invertIfNegative val="0"/>
          <c:dLbls>
            <c:delete val="1"/>
          </c:dLbls>
          <c:cat>
            <c:strRef>
              <c:f>'Progress Bar'!$K$3</c:f>
              <c:strCache>
                <c:ptCount val="1"/>
                <c:pt idx="0">
                  <c:v>Progress</c:v>
                </c:pt>
              </c:strCache>
            </c:strRef>
          </c:cat>
          <c:val>
            <c:numRef>
              <c:f>'Progress Bar'!$M$3</c:f>
              <c:numCache>
                <c:formatCode>0%</c:formatCode>
                <c:ptCount val="1"/>
                <c:pt idx="0">
                  <c:v>0.45999999999999996</c:v>
                </c:pt>
              </c:numCache>
            </c:numRef>
          </c:val>
          <c:extLst>
            <c:ext xmlns:c16="http://schemas.microsoft.com/office/drawing/2014/chart" uri="{C3380CC4-5D6E-409C-BE32-E72D297353CC}">
              <c16:uniqueId val="{00000001-DF9B-4546-89EB-00B13292D311}"/>
            </c:ext>
          </c:extLst>
        </c:ser>
        <c:dLbls>
          <c:dLblPos val="inEnd"/>
          <c:showLegendKey val="0"/>
          <c:showVal val="1"/>
          <c:showCatName val="0"/>
          <c:showSerName val="0"/>
          <c:showPercent val="0"/>
          <c:showBubbleSize val="0"/>
        </c:dLbls>
        <c:gapWidth val="20"/>
        <c:overlap val="100"/>
        <c:axId val="996309183"/>
        <c:axId val="996270495"/>
      </c:barChart>
      <c:catAx>
        <c:axId val="996309183"/>
        <c:scaling>
          <c:orientation val="minMax"/>
        </c:scaling>
        <c:delete val="1"/>
        <c:axPos val="l"/>
        <c:numFmt formatCode="General" sourceLinked="1"/>
        <c:majorTickMark val="none"/>
        <c:minorTickMark val="none"/>
        <c:tickLblPos val="nextTo"/>
        <c:crossAx val="996270495"/>
        <c:crosses val="autoZero"/>
        <c:auto val="1"/>
        <c:lblAlgn val="ctr"/>
        <c:lblOffset val="100"/>
        <c:noMultiLvlLbl val="0"/>
      </c:catAx>
      <c:valAx>
        <c:axId val="996270495"/>
        <c:scaling>
          <c:orientation val="minMax"/>
        </c:scaling>
        <c:delete val="1"/>
        <c:axPos val="b"/>
        <c:numFmt formatCode="0%" sourceLinked="1"/>
        <c:majorTickMark val="none"/>
        <c:minorTickMark val="none"/>
        <c:tickLblPos val="nextTo"/>
        <c:crossAx val="99630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162176342831539E-2"/>
          <c:y val="0.34326072877253977"/>
          <c:w val="0.97569994919534053"/>
          <c:h val="0.60784947336128436"/>
        </c:manualLayout>
      </c:layout>
      <c:lineChart>
        <c:grouping val="standard"/>
        <c:varyColors val="0"/>
        <c:ser>
          <c:idx val="0"/>
          <c:order val="0"/>
          <c:tx>
            <c:strRef>
              <c:f>Dot!$J$2</c:f>
              <c:strCache>
                <c:ptCount val="1"/>
                <c:pt idx="0">
                  <c:v>Grey</c:v>
                </c:pt>
              </c:strCache>
            </c:strRef>
          </c:tx>
          <c:spPr>
            <a:ln w="190500" cap="rnd">
              <a:noFill/>
              <a:round/>
            </a:ln>
            <a:effectLst/>
          </c:spPr>
          <c:marker>
            <c:symbol val="circle"/>
            <c:size val="10"/>
            <c:spPr>
              <a:solidFill>
                <a:schemeClr val="bg1">
                  <a:lumMod val="85000"/>
                </a:schemeClr>
              </a:solidFill>
              <a:ln w="9525">
                <a:noFill/>
              </a:ln>
              <a:effectLst/>
            </c:spPr>
          </c:marker>
          <c:dLbls>
            <c:delete val="1"/>
          </c:dLbls>
          <c:val>
            <c:numRef>
              <c:f>Dot!$J$3:$J$22</c:f>
              <c:numCache>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Cache>
            </c:numRef>
          </c:val>
          <c:smooth val="0"/>
          <c:extLst>
            <c:ext xmlns:c16="http://schemas.microsoft.com/office/drawing/2014/chart" uri="{C3380CC4-5D6E-409C-BE32-E72D297353CC}">
              <c16:uniqueId val="{00000000-0361-4A31-B93D-72D1929C3AD6}"/>
            </c:ext>
          </c:extLst>
        </c:ser>
        <c:ser>
          <c:idx val="1"/>
          <c:order val="1"/>
          <c:tx>
            <c:strRef>
              <c:f>Dot!$K$2</c:f>
              <c:strCache>
                <c:ptCount val="1"/>
                <c:pt idx="0">
                  <c:v>Color</c:v>
                </c:pt>
              </c:strCache>
            </c:strRef>
          </c:tx>
          <c:spPr>
            <a:ln w="190500" cap="rnd">
              <a:noFill/>
              <a:round/>
            </a:ln>
            <a:effectLst/>
          </c:spPr>
          <c:marker>
            <c:symbol val="circle"/>
            <c:size val="10"/>
            <c:spPr>
              <a:solidFill>
                <a:srgbClr val="92D050"/>
              </a:solidFill>
              <a:ln w="9525">
                <a:noFill/>
              </a:ln>
              <a:effectLst/>
            </c:spPr>
          </c:marker>
          <c:dLbls>
            <c:dLbl>
              <c:idx val="0"/>
              <c:tx>
                <c:rich>
                  <a:bodyPr/>
                  <a:lstStyle/>
                  <a:p>
                    <a:fld id="{5A1C3433-6E39-427E-8B1E-BA1371C843A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9-0361-4A31-B93D-72D1929C3AD6}"/>
                </c:ext>
              </c:extLst>
            </c:dLbl>
            <c:dLbl>
              <c:idx val="1"/>
              <c:tx>
                <c:rich>
                  <a:bodyPr/>
                  <a:lstStyle/>
                  <a:p>
                    <a:fld id="{93CD3400-9AF0-4693-8DC9-8A7742173B9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A-0361-4A31-B93D-72D1929C3AD6}"/>
                </c:ext>
              </c:extLst>
            </c:dLbl>
            <c:dLbl>
              <c:idx val="2"/>
              <c:tx>
                <c:rich>
                  <a:bodyPr/>
                  <a:lstStyle/>
                  <a:p>
                    <a:fld id="{C4DF704A-7188-40B5-8748-3F25A743532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B-0361-4A31-B93D-72D1929C3AD6}"/>
                </c:ext>
              </c:extLst>
            </c:dLbl>
            <c:dLbl>
              <c:idx val="3"/>
              <c:tx>
                <c:rich>
                  <a:bodyPr/>
                  <a:lstStyle/>
                  <a:p>
                    <a:fld id="{3A1C55AB-FA65-4857-8574-89A6A55D606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C-0361-4A31-B93D-72D1929C3AD6}"/>
                </c:ext>
              </c:extLst>
            </c:dLbl>
            <c:dLbl>
              <c:idx val="4"/>
              <c:tx>
                <c:rich>
                  <a:bodyPr/>
                  <a:lstStyle/>
                  <a:p>
                    <a:fld id="{19859879-1F45-4854-B020-CDC87C89E4F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D-0361-4A31-B93D-72D1929C3AD6}"/>
                </c:ext>
              </c:extLst>
            </c:dLbl>
            <c:dLbl>
              <c:idx val="5"/>
              <c:tx>
                <c:rich>
                  <a:bodyPr/>
                  <a:lstStyle/>
                  <a:p>
                    <a:fld id="{EA53358B-D082-4045-AC33-974CA0C6AA8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E-0361-4A31-B93D-72D1929C3AD6}"/>
                </c:ext>
              </c:extLst>
            </c:dLbl>
            <c:dLbl>
              <c:idx val="6"/>
              <c:tx>
                <c:rich>
                  <a:bodyPr/>
                  <a:lstStyle/>
                  <a:p>
                    <a:fld id="{A7BF22EE-6730-4379-8025-894B71C8DBE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F-0361-4A31-B93D-72D1929C3AD6}"/>
                </c:ext>
              </c:extLst>
            </c:dLbl>
            <c:dLbl>
              <c:idx val="7"/>
              <c:tx>
                <c:rich>
                  <a:bodyPr/>
                  <a:lstStyle/>
                  <a:p>
                    <a:fld id="{0BB1D7BE-B4DA-4DC7-AEE3-B5D6229D05B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8-0361-4A31-B93D-72D1929C3AD6}"/>
                </c:ext>
              </c:extLst>
            </c:dLbl>
            <c:dLbl>
              <c:idx val="8"/>
              <c:tx>
                <c:rich>
                  <a:bodyPr/>
                  <a:lstStyle/>
                  <a:p>
                    <a:fld id="{4494C7CC-13E2-4419-B51D-C01573418C9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0-0361-4A31-B93D-72D1929C3AD6}"/>
                </c:ext>
              </c:extLst>
            </c:dLbl>
            <c:dLbl>
              <c:idx val="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1-0361-4A31-B93D-72D1929C3AD6}"/>
                </c:ext>
              </c:extLst>
            </c:dLbl>
            <c:dLbl>
              <c:idx val="1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2-0361-4A31-B93D-72D1929C3AD6}"/>
                </c:ext>
              </c:extLst>
            </c:dLbl>
            <c:dLbl>
              <c:idx val="1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3-0361-4A31-B93D-72D1929C3AD6}"/>
                </c:ext>
              </c:extLst>
            </c:dLbl>
            <c:dLbl>
              <c:idx val="1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4-0361-4A31-B93D-72D1929C3AD6}"/>
                </c:ext>
              </c:extLst>
            </c:dLbl>
            <c:dLbl>
              <c:idx val="1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5-0361-4A31-B93D-72D1929C3AD6}"/>
                </c:ext>
              </c:extLst>
            </c:dLbl>
            <c:dLbl>
              <c:idx val="1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6-0361-4A31-B93D-72D1929C3AD6}"/>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7-0361-4A31-B93D-72D1929C3AD6}"/>
                </c:ext>
              </c:extLst>
            </c:dLbl>
            <c:dLbl>
              <c:idx val="1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8-0361-4A31-B93D-72D1929C3AD6}"/>
                </c:ext>
              </c:extLst>
            </c:dLbl>
            <c:dLbl>
              <c:idx val="1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9-0361-4A31-B93D-72D1929C3AD6}"/>
                </c:ext>
              </c:extLst>
            </c:dLbl>
            <c:dLbl>
              <c:idx val="1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A-0361-4A31-B93D-72D1929C3AD6}"/>
                </c:ext>
              </c:extLst>
            </c:dLbl>
            <c:dLbl>
              <c:idx val="1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B-0361-4A31-B93D-72D1929C3AD6}"/>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92D050"/>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Dot!$K$3:$K$22</c:f>
              <c:numCache>
                <c:formatCode>General</c:formatCode>
                <c:ptCount val="20"/>
                <c:pt idx="0">
                  <c:v>1</c:v>
                </c:pt>
                <c:pt idx="1">
                  <c:v>1</c:v>
                </c:pt>
                <c:pt idx="2">
                  <c:v>1</c:v>
                </c:pt>
                <c:pt idx="3">
                  <c:v>1</c:v>
                </c:pt>
                <c:pt idx="4">
                  <c:v>1</c:v>
                </c:pt>
                <c:pt idx="5">
                  <c:v>1</c:v>
                </c:pt>
                <c:pt idx="6">
                  <c:v>1</c:v>
                </c:pt>
                <c:pt idx="7">
                  <c:v>1</c:v>
                </c:pt>
                <c:pt idx="8">
                  <c:v>1</c:v>
                </c:pt>
                <c:pt idx="9">
                  <c:v>#N/A</c:v>
                </c:pt>
                <c:pt idx="10">
                  <c:v>#N/A</c:v>
                </c:pt>
                <c:pt idx="11">
                  <c:v>#N/A</c:v>
                </c:pt>
                <c:pt idx="12">
                  <c:v>#N/A</c:v>
                </c:pt>
                <c:pt idx="13">
                  <c:v>#N/A</c:v>
                </c:pt>
                <c:pt idx="14">
                  <c:v>#N/A</c:v>
                </c:pt>
                <c:pt idx="15">
                  <c:v>#N/A</c:v>
                </c:pt>
                <c:pt idx="16">
                  <c:v>#N/A</c:v>
                </c:pt>
                <c:pt idx="17">
                  <c:v>#N/A</c:v>
                </c:pt>
                <c:pt idx="18">
                  <c:v>#N/A</c:v>
                </c:pt>
                <c:pt idx="19">
                  <c:v>#N/A</c:v>
                </c:pt>
              </c:numCache>
            </c:numRef>
          </c:val>
          <c:smooth val="0"/>
          <c:extLst>
            <c:ext xmlns:c15="http://schemas.microsoft.com/office/drawing/2012/chart" uri="{02D57815-91ED-43cb-92C2-25804820EDAC}">
              <c15:datalabelsRange>
                <c15:f>Dot!$L$3:$L$22</c15:f>
                <c15:dlblRangeCache>
                  <c:ptCount val="20"/>
                  <c:pt idx="8">
                    <c:v>45%</c:v>
                  </c:pt>
                </c15:dlblRangeCache>
              </c15:datalabelsRange>
            </c:ext>
            <c:ext xmlns:c16="http://schemas.microsoft.com/office/drawing/2014/chart" uri="{C3380CC4-5D6E-409C-BE32-E72D297353CC}">
              <c16:uniqueId val="{00000001-0361-4A31-B93D-72D1929C3AD6}"/>
            </c:ext>
          </c:extLst>
        </c:ser>
        <c:dLbls>
          <c:dLblPos val="t"/>
          <c:showLegendKey val="0"/>
          <c:showVal val="1"/>
          <c:showCatName val="0"/>
          <c:showSerName val="0"/>
          <c:showPercent val="0"/>
          <c:showBubbleSize val="0"/>
        </c:dLbls>
        <c:marker val="1"/>
        <c:smooth val="0"/>
        <c:axId val="2092351199"/>
        <c:axId val="2092344959"/>
      </c:lineChart>
      <c:catAx>
        <c:axId val="2092351199"/>
        <c:scaling>
          <c:orientation val="minMax"/>
        </c:scaling>
        <c:delete val="1"/>
        <c:axPos val="b"/>
        <c:numFmt formatCode="General" sourceLinked="1"/>
        <c:majorTickMark val="none"/>
        <c:minorTickMark val="none"/>
        <c:tickLblPos val="nextTo"/>
        <c:crossAx val="2092344959"/>
        <c:crosses val="autoZero"/>
        <c:auto val="1"/>
        <c:lblAlgn val="ctr"/>
        <c:lblOffset val="100"/>
        <c:noMultiLvlLbl val="0"/>
      </c:catAx>
      <c:valAx>
        <c:axId val="2092344959"/>
        <c:scaling>
          <c:orientation val="minMax"/>
          <c:max val="2"/>
        </c:scaling>
        <c:delete val="1"/>
        <c:axPos val="l"/>
        <c:numFmt formatCode="General" sourceLinked="1"/>
        <c:majorTickMark val="none"/>
        <c:minorTickMark val="none"/>
        <c:tickLblPos val="nextTo"/>
        <c:crossAx val="2092351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9997594050743651E-2"/>
          <c:y val="0.10935375536650475"/>
          <c:w val="0.93944685039370079"/>
          <c:h val="0.7850697651083407"/>
        </c:manualLayout>
      </c:layout>
      <c:lineChart>
        <c:grouping val="standard"/>
        <c:varyColors val="0"/>
        <c:ser>
          <c:idx val="0"/>
          <c:order val="0"/>
          <c:tx>
            <c:strRef>
              <c:f>Steps!$J$3</c:f>
              <c:strCache>
                <c:ptCount val="1"/>
                <c:pt idx="0">
                  <c:v>Grey</c:v>
                </c:pt>
              </c:strCache>
            </c:strRef>
          </c:tx>
          <c:spPr>
            <a:ln w="127000" cap="rnd">
              <a:solidFill>
                <a:schemeClr val="bg1">
                  <a:lumMod val="85000"/>
                </a:schemeClr>
              </a:solidFill>
              <a:round/>
            </a:ln>
            <a:effectLst/>
          </c:spPr>
          <c:marker>
            <c:symbol val="circle"/>
            <c:size val="30"/>
            <c:spPr>
              <a:solidFill>
                <a:schemeClr val="bg1">
                  <a:lumMod val="85000"/>
                </a:schemeClr>
              </a:solidFill>
              <a:ln w="9525">
                <a:noFill/>
              </a:ln>
              <a:effectLst/>
            </c:spPr>
          </c:marker>
          <c:dLbls>
            <c:dLbl>
              <c:idx val="0"/>
              <c:tx>
                <c:rich>
                  <a:bodyPr/>
                  <a:lstStyle/>
                  <a:p>
                    <a:fld id="{9A737355-EC6B-4015-BE16-6B9C577DBE9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C13F-4814-A715-235E8768EC1A}"/>
                </c:ext>
              </c:extLst>
            </c:dLbl>
            <c:dLbl>
              <c:idx val="1"/>
              <c:tx>
                <c:rich>
                  <a:bodyPr/>
                  <a:lstStyle/>
                  <a:p>
                    <a:fld id="{D5E4988D-82FA-4542-8A61-C86CEC0FDDE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13F-4814-A715-235E8768EC1A}"/>
                </c:ext>
              </c:extLst>
            </c:dLbl>
            <c:dLbl>
              <c:idx val="2"/>
              <c:tx>
                <c:rich>
                  <a:bodyPr/>
                  <a:lstStyle/>
                  <a:p>
                    <a:fld id="{DCA761E7-3B57-48C7-9D67-8AA00CD2FCA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13F-4814-A715-235E8768EC1A}"/>
                </c:ext>
              </c:extLst>
            </c:dLbl>
            <c:dLbl>
              <c:idx val="3"/>
              <c:tx>
                <c:rich>
                  <a:bodyPr/>
                  <a:lstStyle/>
                  <a:p>
                    <a:fld id="{77BFF773-BB0B-49A7-9FCB-6BC5463524F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13F-4814-A715-235E8768EC1A}"/>
                </c:ext>
              </c:extLst>
            </c:dLbl>
            <c:dLbl>
              <c:idx val="4"/>
              <c:tx>
                <c:rich>
                  <a:bodyPr/>
                  <a:lstStyle/>
                  <a:p>
                    <a:fld id="{78CF9722-E203-460E-96CA-4493ED9FDEB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13F-4814-A715-235E8768EC1A}"/>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Steps!$K$2:$O$2</c:f>
              <c:numCache>
                <c:formatCode>General</c:formatCode>
                <c:ptCount val="5"/>
                <c:pt idx="0">
                  <c:v>1</c:v>
                </c:pt>
                <c:pt idx="1">
                  <c:v>2</c:v>
                </c:pt>
                <c:pt idx="2">
                  <c:v>3</c:v>
                </c:pt>
                <c:pt idx="3">
                  <c:v>4</c:v>
                </c:pt>
                <c:pt idx="4">
                  <c:v>5</c:v>
                </c:pt>
              </c:numCache>
            </c:numRef>
          </c:cat>
          <c:val>
            <c:numRef>
              <c:f>Steps!$K$3:$O$3</c:f>
              <c:numCache>
                <c:formatCode>General</c:formatCode>
                <c:ptCount val="5"/>
                <c:pt idx="0">
                  <c:v>1</c:v>
                </c:pt>
                <c:pt idx="1">
                  <c:v>1</c:v>
                </c:pt>
                <c:pt idx="2">
                  <c:v>1</c:v>
                </c:pt>
                <c:pt idx="3">
                  <c:v>1</c:v>
                </c:pt>
                <c:pt idx="4">
                  <c:v>1</c:v>
                </c:pt>
              </c:numCache>
            </c:numRef>
          </c:val>
          <c:smooth val="0"/>
          <c:extLst>
            <c:ext xmlns:c15="http://schemas.microsoft.com/office/drawing/2012/chart" uri="{02D57815-91ED-43cb-92C2-25804820EDAC}">
              <c15:datalabelsRange>
                <c15:f>Steps!$K$2:$O$2</c15:f>
                <c15:dlblRangeCache>
                  <c:ptCount val="5"/>
                  <c:pt idx="0">
                    <c:v>1</c:v>
                  </c:pt>
                  <c:pt idx="1">
                    <c:v>2</c:v>
                  </c:pt>
                  <c:pt idx="2">
                    <c:v>3</c:v>
                  </c:pt>
                  <c:pt idx="3">
                    <c:v>4</c:v>
                  </c:pt>
                  <c:pt idx="4">
                    <c:v>5</c:v>
                  </c:pt>
                </c15:dlblRangeCache>
              </c15:datalabelsRange>
            </c:ext>
            <c:ext xmlns:c16="http://schemas.microsoft.com/office/drawing/2014/chart" uri="{C3380CC4-5D6E-409C-BE32-E72D297353CC}">
              <c16:uniqueId val="{00000005-C13F-4814-A715-235E8768EC1A}"/>
            </c:ext>
          </c:extLst>
        </c:ser>
        <c:ser>
          <c:idx val="1"/>
          <c:order val="1"/>
          <c:tx>
            <c:strRef>
              <c:f>Steps!$J$4</c:f>
              <c:strCache>
                <c:ptCount val="1"/>
                <c:pt idx="0">
                  <c:v>Complete</c:v>
                </c:pt>
              </c:strCache>
            </c:strRef>
          </c:tx>
          <c:spPr>
            <a:ln w="127000" cap="rnd">
              <a:solidFill>
                <a:srgbClr val="92D050"/>
              </a:solidFill>
              <a:round/>
            </a:ln>
            <a:effectLst/>
          </c:spPr>
          <c:marker>
            <c:symbol val="circle"/>
            <c:size val="30"/>
            <c:spPr>
              <a:solidFill>
                <a:srgbClr val="92D050"/>
              </a:solidFill>
              <a:ln w="9525">
                <a:noFill/>
              </a:ln>
              <a:effectLst/>
            </c:spPr>
          </c:marker>
          <c:cat>
            <c:numRef>
              <c:f>Steps!$K$2:$O$2</c:f>
              <c:numCache>
                <c:formatCode>General</c:formatCode>
                <c:ptCount val="5"/>
                <c:pt idx="0">
                  <c:v>1</c:v>
                </c:pt>
                <c:pt idx="1">
                  <c:v>2</c:v>
                </c:pt>
                <c:pt idx="2">
                  <c:v>3</c:v>
                </c:pt>
                <c:pt idx="3">
                  <c:v>4</c:v>
                </c:pt>
                <c:pt idx="4">
                  <c:v>5</c:v>
                </c:pt>
              </c:numCache>
            </c:numRef>
          </c:cat>
          <c:val>
            <c:numRef>
              <c:f>Steps!$K$4:$O$4</c:f>
              <c:numCache>
                <c:formatCode>General</c:formatCode>
                <c:ptCount val="5"/>
                <c:pt idx="0">
                  <c:v>1</c:v>
                </c:pt>
                <c:pt idx="1">
                  <c:v>1</c:v>
                </c:pt>
                <c:pt idx="2">
                  <c:v>1</c:v>
                </c:pt>
                <c:pt idx="3">
                  <c:v>#N/A</c:v>
                </c:pt>
                <c:pt idx="4">
                  <c:v>#N/A</c:v>
                </c:pt>
              </c:numCache>
            </c:numRef>
          </c:val>
          <c:smooth val="0"/>
          <c:extLst>
            <c:ext xmlns:c16="http://schemas.microsoft.com/office/drawing/2014/chart" uri="{C3380CC4-5D6E-409C-BE32-E72D297353CC}">
              <c16:uniqueId val="{00000006-C13F-4814-A715-235E8768EC1A}"/>
            </c:ext>
          </c:extLst>
        </c:ser>
        <c:dLbls>
          <c:showLegendKey val="0"/>
          <c:showVal val="0"/>
          <c:showCatName val="0"/>
          <c:showSerName val="0"/>
          <c:showPercent val="0"/>
          <c:showBubbleSize val="0"/>
        </c:dLbls>
        <c:marker val="1"/>
        <c:smooth val="0"/>
        <c:axId val="1273216191"/>
        <c:axId val="1273220031"/>
      </c:lineChart>
      <c:catAx>
        <c:axId val="1273216191"/>
        <c:scaling>
          <c:orientation val="minMax"/>
        </c:scaling>
        <c:delete val="1"/>
        <c:axPos val="b"/>
        <c:numFmt formatCode="General" sourceLinked="1"/>
        <c:majorTickMark val="none"/>
        <c:minorTickMark val="none"/>
        <c:tickLblPos val="nextTo"/>
        <c:crossAx val="1273220031"/>
        <c:crosses val="autoZero"/>
        <c:auto val="1"/>
        <c:lblAlgn val="ctr"/>
        <c:lblOffset val="100"/>
        <c:noMultiLvlLbl val="0"/>
      </c:catAx>
      <c:valAx>
        <c:axId val="1273220031"/>
        <c:scaling>
          <c:orientation val="minMax"/>
          <c:max val="2"/>
          <c:min val="0"/>
        </c:scaling>
        <c:delete val="1"/>
        <c:axPos val="l"/>
        <c:numFmt formatCode="General" sourceLinked="1"/>
        <c:majorTickMark val="out"/>
        <c:minorTickMark val="none"/>
        <c:tickLblPos val="nextTo"/>
        <c:crossAx val="1273216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21610252902777E-2"/>
          <c:y val="0.18820599805117472"/>
          <c:w val="0.91169296145674095"/>
          <c:h val="0.68060441255382187"/>
        </c:manualLayout>
      </c:layout>
      <c:barChart>
        <c:barDir val="col"/>
        <c:grouping val="clustered"/>
        <c:varyColors val="0"/>
        <c:ser>
          <c:idx val="0"/>
          <c:order val="0"/>
          <c:tx>
            <c:strRef>
              <c:f>Scorecard!$H$3</c:f>
              <c:strCache>
                <c:ptCount val="1"/>
                <c:pt idx="0">
                  <c:v>Grey</c:v>
                </c:pt>
              </c:strCache>
            </c:strRef>
          </c:tx>
          <c:spPr>
            <a:blipFill>
              <a:blip xmlns:r="http://schemas.openxmlformats.org/officeDocument/2006/relationships" r:embed="rId3">
                <a:extLst>
                  <a:ext uri="{96DAC541-7B7A-43D3-8B79-37D633B846F1}">
                    <asvg:svgBlip xmlns:asvg="http://schemas.microsoft.com/office/drawing/2016/SVG/main" r:embed="rId4"/>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Scorecard!$I$3:$M$3</c:f>
              <c:numCache>
                <c:formatCode>General</c:formatCode>
                <c:ptCount val="5"/>
                <c:pt idx="0">
                  <c:v>0</c:v>
                </c:pt>
                <c:pt idx="1">
                  <c:v>0</c:v>
                </c:pt>
                <c:pt idx="2">
                  <c:v>1</c:v>
                </c:pt>
                <c:pt idx="3">
                  <c:v>0</c:v>
                </c:pt>
                <c:pt idx="4">
                  <c:v>1</c:v>
                </c:pt>
              </c:numCache>
            </c:numRef>
          </c:val>
          <c:extLst>
            <c:ext xmlns:c16="http://schemas.microsoft.com/office/drawing/2014/chart" uri="{C3380CC4-5D6E-409C-BE32-E72D297353CC}">
              <c16:uniqueId val="{00000000-5AF5-40E6-84F2-65D01853581C}"/>
            </c:ext>
          </c:extLst>
        </c:ser>
        <c:ser>
          <c:idx val="1"/>
          <c:order val="1"/>
          <c:tx>
            <c:strRef>
              <c:f>Scorecard!$H$4</c:f>
              <c:strCache>
                <c:ptCount val="1"/>
                <c:pt idx="0">
                  <c:v>Green</c:v>
                </c:pt>
              </c:strCache>
            </c:strRef>
          </c:tx>
          <c:spPr>
            <a:blipFill>
              <a:blip xmlns:r="http://schemas.openxmlformats.org/officeDocument/2006/relationships" r:embed="rId5">
                <a:extLst>
                  <a:ext uri="{96DAC541-7B7A-43D3-8B79-37D633B846F1}">
                    <asvg:svgBlip xmlns:asvg="http://schemas.microsoft.com/office/drawing/2016/SVG/main" r:embed="rId6"/>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Scorecard!$I$4:$M$4</c:f>
              <c:numCache>
                <c:formatCode>General</c:formatCode>
                <c:ptCount val="5"/>
                <c:pt idx="0">
                  <c:v>1</c:v>
                </c:pt>
                <c:pt idx="1">
                  <c:v>0</c:v>
                </c:pt>
                <c:pt idx="2">
                  <c:v>0</c:v>
                </c:pt>
                <c:pt idx="3">
                  <c:v>1</c:v>
                </c:pt>
                <c:pt idx="4">
                  <c:v>0</c:v>
                </c:pt>
              </c:numCache>
            </c:numRef>
          </c:val>
          <c:extLst>
            <c:ext xmlns:c16="http://schemas.microsoft.com/office/drawing/2014/chart" uri="{C3380CC4-5D6E-409C-BE32-E72D297353CC}">
              <c16:uniqueId val="{00000001-5AF5-40E6-84F2-65D01853581C}"/>
            </c:ext>
          </c:extLst>
        </c:ser>
        <c:ser>
          <c:idx val="2"/>
          <c:order val="2"/>
          <c:tx>
            <c:strRef>
              <c:f>Scorecard!$H$5</c:f>
              <c:strCache>
                <c:ptCount val="1"/>
                <c:pt idx="0">
                  <c:v>Red</c:v>
                </c:pt>
              </c:strCache>
            </c:strRef>
          </c:tx>
          <c:spPr>
            <a:blipFill>
              <a:blip xmlns:r="http://schemas.openxmlformats.org/officeDocument/2006/relationships" r:embed="rId7">
                <a:extLst>
                  <a:ext uri="{96DAC541-7B7A-43D3-8B79-37D633B846F1}">
                    <asvg:svgBlip xmlns:asvg="http://schemas.microsoft.com/office/drawing/2016/SVG/main" r:embed="rId8"/>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Scorecard!$I$5:$M$5</c:f>
              <c:numCache>
                <c:formatCode>General</c:formatCode>
                <c:ptCount val="5"/>
                <c:pt idx="0">
                  <c:v>0</c:v>
                </c:pt>
                <c:pt idx="1">
                  <c:v>1</c:v>
                </c:pt>
                <c:pt idx="2">
                  <c:v>0</c:v>
                </c:pt>
                <c:pt idx="3">
                  <c:v>0</c:v>
                </c:pt>
                <c:pt idx="4">
                  <c:v>0</c:v>
                </c:pt>
              </c:numCache>
            </c:numRef>
          </c:val>
          <c:extLst>
            <c:ext xmlns:c16="http://schemas.microsoft.com/office/drawing/2014/chart" uri="{C3380CC4-5D6E-409C-BE32-E72D297353CC}">
              <c16:uniqueId val="{00000002-5AF5-40E6-84F2-65D01853581C}"/>
            </c:ext>
          </c:extLst>
        </c:ser>
        <c:dLbls>
          <c:showLegendKey val="0"/>
          <c:showVal val="0"/>
          <c:showCatName val="0"/>
          <c:showSerName val="0"/>
          <c:showPercent val="0"/>
          <c:showBubbleSize val="0"/>
        </c:dLbls>
        <c:gapWidth val="0"/>
        <c:overlap val="100"/>
        <c:axId val="2098106031"/>
        <c:axId val="1124814463"/>
      </c:barChart>
      <c:dateAx>
        <c:axId val="2098106031"/>
        <c:scaling>
          <c:orientation val="minMax"/>
        </c:scaling>
        <c:delete val="1"/>
        <c:axPos val="b"/>
        <c:numFmt formatCode="General" sourceLinked="1"/>
        <c:majorTickMark val="none"/>
        <c:minorTickMark val="none"/>
        <c:tickLblPos val="nextTo"/>
        <c:crossAx val="1124814463"/>
        <c:crosses val="autoZero"/>
        <c:auto val="0"/>
        <c:lblOffset val="100"/>
        <c:baseTimeUnit val="days"/>
      </c:dateAx>
      <c:valAx>
        <c:axId val="1124814463"/>
        <c:scaling>
          <c:orientation val="minMax"/>
          <c:max val="1"/>
        </c:scaling>
        <c:delete val="1"/>
        <c:axPos val="l"/>
        <c:numFmt formatCode="General" sourceLinked="1"/>
        <c:majorTickMark val="out"/>
        <c:minorTickMark val="none"/>
        <c:tickLblPos val="nextTo"/>
        <c:crossAx val="2098106031"/>
        <c:crosses val="autoZero"/>
        <c:crossBetween val="between"/>
      </c:valAx>
      <c:spPr>
        <a:solidFill>
          <a:schemeClr val="bg1"/>
        </a:solid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Roboto" panose="02000000000000000000" pitchFamily="2" charset="0"/>
                <a:ea typeface="Roboto" panose="02000000000000000000" pitchFamily="2" charset="0"/>
                <a:cs typeface="+mn-cs"/>
              </a:defRPr>
            </a:pPr>
            <a:r>
              <a:rPr lang="en-US" sz="1000">
                <a:latin typeface="Roboto" panose="02000000000000000000" pitchFamily="2" charset="0"/>
                <a:ea typeface="Roboto" panose="02000000000000000000" pitchFamily="2" charset="0"/>
              </a:rPr>
              <a:t>June 2023</a:t>
            </a:r>
          </a:p>
        </c:rich>
      </c:tx>
      <c:layout>
        <c:manualLayout>
          <c:xMode val="edge"/>
          <c:yMode val="edge"/>
          <c:x val="0.3636792761391287"/>
          <c:y val="3.4482758620689655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Roboto" panose="02000000000000000000" pitchFamily="2" charset="0"/>
              <a:ea typeface="Roboto" panose="02000000000000000000" pitchFamily="2" charset="0"/>
              <a:cs typeface="+mn-cs"/>
            </a:defRPr>
          </a:pPr>
          <a:endParaRPr lang="en-US"/>
        </a:p>
      </c:txPr>
    </c:title>
    <c:autoTitleDeleted val="0"/>
    <c:plotArea>
      <c:layout>
        <c:manualLayout>
          <c:layoutTarget val="inner"/>
          <c:xMode val="edge"/>
          <c:yMode val="edge"/>
          <c:x val="3.7870827199954368E-2"/>
          <c:y val="0.2463462756810571"/>
          <c:w val="0.91624047713588097"/>
          <c:h val="0.73435695538057744"/>
        </c:manualLayout>
      </c:layout>
      <c:barChart>
        <c:barDir val="col"/>
        <c:grouping val="clustered"/>
        <c:varyColors val="0"/>
        <c:ser>
          <c:idx val="2"/>
          <c:order val="2"/>
          <c:tx>
            <c:strRef>
              <c:f>Calendar!$AD$3</c:f>
              <c:strCache>
                <c:ptCount val="1"/>
                <c:pt idx="0">
                  <c:v>Day</c:v>
                </c:pt>
              </c:strCache>
            </c:strRef>
          </c:tx>
          <c:spPr>
            <a:solidFill>
              <a:schemeClr val="accent3"/>
            </a:solidFill>
            <a:ln>
              <a:noFill/>
            </a:ln>
            <a:effectLst/>
          </c:spPr>
          <c:invertIfNegative val="0"/>
          <c:cat>
            <c:strRef>
              <c:f>Calendar!$AD$4:$AD$10</c:f>
              <c:strCache>
                <c:ptCount val="7"/>
                <c:pt idx="0">
                  <c:v>S</c:v>
                </c:pt>
                <c:pt idx="1">
                  <c:v>M</c:v>
                </c:pt>
                <c:pt idx="2">
                  <c:v>T</c:v>
                </c:pt>
                <c:pt idx="3">
                  <c:v>W</c:v>
                </c:pt>
                <c:pt idx="4">
                  <c:v>T</c:v>
                </c:pt>
                <c:pt idx="5">
                  <c:v>F</c:v>
                </c:pt>
                <c:pt idx="6">
                  <c:v>S</c:v>
                </c:pt>
              </c:strCache>
            </c:strRef>
          </c:cat>
          <c:val>
            <c:numRef>
              <c:f>Calendar!$AE$4:$AE$10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137A-4C00-999B-A5FADA4F3CDC}"/>
            </c:ext>
          </c:extLst>
        </c:ser>
        <c:dLbls>
          <c:showLegendKey val="0"/>
          <c:showVal val="0"/>
          <c:showCatName val="0"/>
          <c:showSerName val="0"/>
          <c:showPercent val="0"/>
          <c:showBubbleSize val="0"/>
        </c:dLbls>
        <c:gapWidth val="150"/>
        <c:axId val="2094569183"/>
        <c:axId val="2094562463"/>
      </c:barChart>
      <c:scatterChart>
        <c:scatterStyle val="lineMarker"/>
        <c:varyColors val="0"/>
        <c:ser>
          <c:idx val="0"/>
          <c:order val="0"/>
          <c:tx>
            <c:strRef>
              <c:f>Calendar!$I$2</c:f>
              <c:strCache>
                <c:ptCount val="1"/>
                <c:pt idx="0">
                  <c:v>Current Month</c:v>
                </c:pt>
              </c:strCache>
            </c:strRef>
          </c:tx>
          <c:spPr>
            <a:ln w="25400" cap="rnd">
              <a:noFill/>
              <a:round/>
            </a:ln>
            <a:effectLst/>
          </c:spPr>
          <c:marker>
            <c:symbol val="circle"/>
            <c:size val="19"/>
            <c:spPr>
              <a:solidFill>
                <a:schemeClr val="bg1">
                  <a:lumMod val="85000"/>
                </a:schemeClr>
              </a:solidFill>
              <a:ln w="9525">
                <a:noFill/>
              </a:ln>
              <a:effectLst/>
            </c:spPr>
          </c:marker>
          <c:dLbls>
            <c:dLbl>
              <c:idx val="0"/>
              <c:tx>
                <c:rich>
                  <a:bodyPr/>
                  <a:lstStyle/>
                  <a:p>
                    <a:fld id="{9E7756D8-C4F0-40A9-8B90-13D381BE5C4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137A-4C00-999B-A5FADA4F3CDC}"/>
                </c:ext>
              </c:extLst>
            </c:dLbl>
            <c:dLbl>
              <c:idx val="1"/>
              <c:tx>
                <c:rich>
                  <a:bodyPr/>
                  <a:lstStyle/>
                  <a:p>
                    <a:fld id="{8A42A5D8-405C-401D-A085-C123E298067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137A-4C00-999B-A5FADA4F3CDC}"/>
                </c:ext>
              </c:extLst>
            </c:dLbl>
            <c:dLbl>
              <c:idx val="2"/>
              <c:tx>
                <c:rich>
                  <a:bodyPr/>
                  <a:lstStyle/>
                  <a:p>
                    <a:fld id="{5973C78C-4372-4CB2-9F61-C4F4906DBCA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37A-4C00-999B-A5FADA4F3CDC}"/>
                </c:ext>
              </c:extLst>
            </c:dLbl>
            <c:dLbl>
              <c:idx val="3"/>
              <c:tx>
                <c:rich>
                  <a:bodyPr/>
                  <a:lstStyle/>
                  <a:p>
                    <a:fld id="{F695DD9A-0A6B-480B-98F3-51D980525E7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37A-4C00-999B-A5FADA4F3CDC}"/>
                </c:ext>
              </c:extLst>
            </c:dLbl>
            <c:dLbl>
              <c:idx val="4"/>
              <c:tx>
                <c:rich>
                  <a:bodyPr/>
                  <a:lstStyle/>
                  <a:p>
                    <a:fld id="{5CD6148B-E0BB-4176-8CC8-B3AE10A6F82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137A-4C00-999B-A5FADA4F3CDC}"/>
                </c:ext>
              </c:extLst>
            </c:dLbl>
            <c:dLbl>
              <c:idx val="5"/>
              <c:tx>
                <c:rich>
                  <a:bodyPr/>
                  <a:lstStyle/>
                  <a:p>
                    <a:fld id="{A09005D3-9CBD-41F6-B79C-B87437F3C27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137A-4C00-999B-A5FADA4F3CDC}"/>
                </c:ext>
              </c:extLst>
            </c:dLbl>
            <c:dLbl>
              <c:idx val="6"/>
              <c:tx>
                <c:rich>
                  <a:bodyPr/>
                  <a:lstStyle/>
                  <a:p>
                    <a:fld id="{B74E46D8-A72D-49DB-8358-EF494A201E2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137A-4C00-999B-A5FADA4F3CDC}"/>
                </c:ext>
              </c:extLst>
            </c:dLbl>
            <c:dLbl>
              <c:idx val="7"/>
              <c:tx>
                <c:rich>
                  <a:bodyPr/>
                  <a:lstStyle/>
                  <a:p>
                    <a:fld id="{0B805D0C-4FDB-4A81-8F97-D2841BF9C99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137A-4C00-999B-A5FADA4F3CDC}"/>
                </c:ext>
              </c:extLst>
            </c:dLbl>
            <c:dLbl>
              <c:idx val="8"/>
              <c:tx>
                <c:rich>
                  <a:bodyPr/>
                  <a:lstStyle/>
                  <a:p>
                    <a:fld id="{FC76F3FB-ADAB-42D3-90D1-DDFDDFA4AA8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137A-4C00-999B-A5FADA4F3CDC}"/>
                </c:ext>
              </c:extLst>
            </c:dLbl>
            <c:dLbl>
              <c:idx val="9"/>
              <c:tx>
                <c:rich>
                  <a:bodyPr/>
                  <a:lstStyle/>
                  <a:p>
                    <a:fld id="{C0FFA4F7-3429-48A2-ADE4-1E970F55161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137A-4C00-999B-A5FADA4F3CDC}"/>
                </c:ext>
              </c:extLst>
            </c:dLbl>
            <c:dLbl>
              <c:idx val="10"/>
              <c:tx>
                <c:rich>
                  <a:bodyPr/>
                  <a:lstStyle/>
                  <a:p>
                    <a:fld id="{A661137A-B7CB-4BB3-9DDF-E21E79036AA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137A-4C00-999B-A5FADA4F3CDC}"/>
                </c:ext>
              </c:extLst>
            </c:dLbl>
            <c:dLbl>
              <c:idx val="11"/>
              <c:tx>
                <c:rich>
                  <a:bodyPr/>
                  <a:lstStyle/>
                  <a:p>
                    <a:fld id="{7528FD2C-2C51-4B27-82DB-BCCB3A88DB4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137A-4C00-999B-A5FADA4F3CDC}"/>
                </c:ext>
              </c:extLst>
            </c:dLbl>
            <c:dLbl>
              <c:idx val="12"/>
              <c:tx>
                <c:rich>
                  <a:bodyPr/>
                  <a:lstStyle/>
                  <a:p>
                    <a:fld id="{D8571110-07D8-46B3-B999-E3D6953F0A3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137A-4C00-999B-A5FADA4F3CDC}"/>
                </c:ext>
              </c:extLst>
            </c:dLbl>
            <c:dLbl>
              <c:idx val="13"/>
              <c:tx>
                <c:rich>
                  <a:bodyPr/>
                  <a:lstStyle/>
                  <a:p>
                    <a:fld id="{F6CFC250-ED92-4B57-86C9-C213B27BE21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137A-4C00-999B-A5FADA4F3CDC}"/>
                </c:ext>
              </c:extLst>
            </c:dLbl>
            <c:dLbl>
              <c:idx val="14"/>
              <c:tx>
                <c:rich>
                  <a:bodyPr/>
                  <a:lstStyle/>
                  <a:p>
                    <a:fld id="{A40CE36D-7653-4BDE-8B18-6D654E525CC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137A-4C00-999B-A5FADA4F3CDC}"/>
                </c:ext>
              </c:extLst>
            </c:dLbl>
            <c:dLbl>
              <c:idx val="15"/>
              <c:tx>
                <c:rich>
                  <a:bodyPr/>
                  <a:lstStyle/>
                  <a:p>
                    <a:fld id="{708BE520-73BA-49C6-92CF-12DE6D15912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137A-4C00-999B-A5FADA4F3CDC}"/>
                </c:ext>
              </c:extLst>
            </c:dLbl>
            <c:dLbl>
              <c:idx val="16"/>
              <c:tx>
                <c:rich>
                  <a:bodyPr/>
                  <a:lstStyle/>
                  <a:p>
                    <a:fld id="{27871592-75A3-47A9-9559-7FA86E0CAE8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137A-4C00-999B-A5FADA4F3CDC}"/>
                </c:ext>
              </c:extLst>
            </c:dLbl>
            <c:dLbl>
              <c:idx val="17"/>
              <c:tx>
                <c:rich>
                  <a:bodyPr/>
                  <a:lstStyle/>
                  <a:p>
                    <a:fld id="{B30484EC-CC54-4376-ADC6-102FA2E5E57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137A-4C00-999B-A5FADA4F3CDC}"/>
                </c:ext>
              </c:extLst>
            </c:dLbl>
            <c:dLbl>
              <c:idx val="18"/>
              <c:tx>
                <c:rich>
                  <a:bodyPr/>
                  <a:lstStyle/>
                  <a:p>
                    <a:fld id="{C3C6BFBA-F46A-4B23-A3D0-A2A27A8DDB3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137A-4C00-999B-A5FADA4F3CDC}"/>
                </c:ext>
              </c:extLst>
            </c:dLbl>
            <c:dLbl>
              <c:idx val="19"/>
              <c:tx>
                <c:rich>
                  <a:bodyPr/>
                  <a:lstStyle/>
                  <a:p>
                    <a:fld id="{86AA4022-1FC2-45DE-9DA6-C21E7EAAF97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137A-4C00-999B-A5FADA4F3CDC}"/>
                </c:ext>
              </c:extLst>
            </c:dLbl>
            <c:dLbl>
              <c:idx val="20"/>
              <c:tx>
                <c:rich>
                  <a:bodyPr/>
                  <a:lstStyle/>
                  <a:p>
                    <a:fld id="{CD40E451-1DB3-40D4-B321-DFBF8DF759C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137A-4C00-999B-A5FADA4F3CDC}"/>
                </c:ext>
              </c:extLst>
            </c:dLbl>
            <c:dLbl>
              <c:idx val="21"/>
              <c:tx>
                <c:rich>
                  <a:bodyPr/>
                  <a:lstStyle/>
                  <a:p>
                    <a:fld id="{A12BDD27-9BCF-4544-B9DC-81C5751F8EE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137A-4C00-999B-A5FADA4F3CDC}"/>
                </c:ext>
              </c:extLst>
            </c:dLbl>
            <c:dLbl>
              <c:idx val="22"/>
              <c:tx>
                <c:rich>
                  <a:bodyPr/>
                  <a:lstStyle/>
                  <a:p>
                    <a:fld id="{92FEC917-5AA9-4C4A-AA88-843A960AE53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137A-4C00-999B-A5FADA4F3CDC}"/>
                </c:ext>
              </c:extLst>
            </c:dLbl>
            <c:dLbl>
              <c:idx val="23"/>
              <c:tx>
                <c:rich>
                  <a:bodyPr/>
                  <a:lstStyle/>
                  <a:p>
                    <a:fld id="{2C0AD8D0-F323-4AC9-A350-9C177FE341D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137A-4C00-999B-A5FADA4F3CDC}"/>
                </c:ext>
              </c:extLst>
            </c:dLbl>
            <c:dLbl>
              <c:idx val="24"/>
              <c:tx>
                <c:rich>
                  <a:bodyPr/>
                  <a:lstStyle/>
                  <a:p>
                    <a:fld id="{C63B5ACF-E90F-4AA0-859C-89AF644D3F8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137A-4C00-999B-A5FADA4F3CDC}"/>
                </c:ext>
              </c:extLst>
            </c:dLbl>
            <c:dLbl>
              <c:idx val="25"/>
              <c:tx>
                <c:rich>
                  <a:bodyPr/>
                  <a:lstStyle/>
                  <a:p>
                    <a:fld id="{3110B5A3-8DF2-4906-BC68-C54D2A5B94C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137A-4C00-999B-A5FADA4F3CDC}"/>
                </c:ext>
              </c:extLst>
            </c:dLbl>
            <c:dLbl>
              <c:idx val="26"/>
              <c:tx>
                <c:rich>
                  <a:bodyPr/>
                  <a:lstStyle/>
                  <a:p>
                    <a:fld id="{157AF4B9-EF48-4ECF-A18E-398F7BC5842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137A-4C00-999B-A5FADA4F3CDC}"/>
                </c:ext>
              </c:extLst>
            </c:dLbl>
            <c:dLbl>
              <c:idx val="27"/>
              <c:tx>
                <c:rich>
                  <a:bodyPr/>
                  <a:lstStyle/>
                  <a:p>
                    <a:fld id="{A250F009-F23D-4572-B5F5-9CB56108D8A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137A-4C00-999B-A5FADA4F3CDC}"/>
                </c:ext>
              </c:extLst>
            </c:dLbl>
            <c:dLbl>
              <c:idx val="28"/>
              <c:tx>
                <c:rich>
                  <a:bodyPr/>
                  <a:lstStyle/>
                  <a:p>
                    <a:fld id="{F99C5AC0-AE15-4146-8D84-D31CDEEB5F9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137A-4C00-999B-A5FADA4F3CDC}"/>
                </c:ext>
              </c:extLst>
            </c:dLbl>
            <c:dLbl>
              <c:idx val="29"/>
              <c:tx>
                <c:rich>
                  <a:bodyPr/>
                  <a:lstStyle/>
                  <a:p>
                    <a:fld id="{B99BE2D1-FFC2-4F3D-8558-BDF2C452C7C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137A-4C00-999B-A5FADA4F3CDC}"/>
                </c:ext>
              </c:extLst>
            </c:dLbl>
            <c:dLbl>
              <c:idx val="30"/>
              <c:tx>
                <c:rich>
                  <a:bodyPr/>
                  <a:lstStyle/>
                  <a:p>
                    <a:fld id="{17AC02A2-E6D1-48AF-8E42-701C9B43205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137A-4C00-999B-A5FADA4F3CDC}"/>
                </c:ext>
              </c:extLst>
            </c:dLbl>
            <c:dLbl>
              <c:idx val="31"/>
              <c:tx>
                <c:rich>
                  <a:bodyPr/>
                  <a:lstStyle/>
                  <a:p>
                    <a:fld id="{925F7DC5-143A-4073-B7BC-D82795D2401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137A-4C00-999B-A5FADA4F3CDC}"/>
                </c:ext>
              </c:extLst>
            </c:dLbl>
            <c:dLbl>
              <c:idx val="32"/>
              <c:tx>
                <c:rich>
                  <a:bodyPr/>
                  <a:lstStyle/>
                  <a:p>
                    <a:fld id="{6FA1D830-0AA4-4D4D-B401-B4C0CDFFE91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137A-4C00-999B-A5FADA4F3CDC}"/>
                </c:ext>
              </c:extLst>
            </c:dLbl>
            <c:dLbl>
              <c:idx val="33"/>
              <c:tx>
                <c:rich>
                  <a:bodyPr/>
                  <a:lstStyle/>
                  <a:p>
                    <a:fld id="{C3EEADDE-D1E6-46B3-BEE2-CD42B49F981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137A-4C00-999B-A5FADA4F3CDC}"/>
                </c:ext>
              </c:extLst>
            </c:dLbl>
            <c:dLbl>
              <c:idx val="34"/>
              <c:tx>
                <c:rich>
                  <a:bodyPr/>
                  <a:lstStyle/>
                  <a:p>
                    <a:fld id="{EEC64BF5-524B-430B-96B2-791D16B8681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137A-4C00-999B-A5FADA4F3CDC}"/>
                </c:ext>
              </c:extLst>
            </c:dLbl>
            <c:dLbl>
              <c:idx val="35"/>
              <c:tx>
                <c:rich>
                  <a:bodyPr/>
                  <a:lstStyle/>
                  <a:p>
                    <a:fld id="{C542EAB3-D1D0-4311-B548-AF4E117D944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137A-4C00-999B-A5FADA4F3CDC}"/>
                </c:ext>
              </c:extLst>
            </c:dLbl>
            <c:dLbl>
              <c:idx val="36"/>
              <c:tx>
                <c:rich>
                  <a:bodyPr/>
                  <a:lstStyle/>
                  <a:p>
                    <a:fld id="{63C64242-DC6A-43EC-8A92-C2C38033AD9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137A-4C00-999B-A5FADA4F3CDC}"/>
                </c:ext>
              </c:extLst>
            </c:dLbl>
            <c:dLbl>
              <c:idx val="37"/>
              <c:tx>
                <c:rich>
                  <a:bodyPr/>
                  <a:lstStyle/>
                  <a:p>
                    <a:fld id="{93C0B1FA-9DB9-4B5F-92B9-F70ADB3173D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137A-4C00-999B-A5FADA4F3CDC}"/>
                </c:ext>
              </c:extLst>
            </c:dLbl>
            <c:dLbl>
              <c:idx val="38"/>
              <c:tx>
                <c:rich>
                  <a:bodyPr/>
                  <a:lstStyle/>
                  <a:p>
                    <a:fld id="{1771B020-2C37-44A7-8449-7AB18303D90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137A-4C00-999B-A5FADA4F3CDC}"/>
                </c:ext>
              </c:extLst>
            </c:dLbl>
            <c:dLbl>
              <c:idx val="39"/>
              <c:tx>
                <c:rich>
                  <a:bodyPr/>
                  <a:lstStyle/>
                  <a:p>
                    <a:fld id="{6EE9C86D-1395-4298-97B9-AF72D8AE807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137A-4C00-999B-A5FADA4F3CDC}"/>
                </c:ext>
              </c:extLst>
            </c:dLbl>
            <c:dLbl>
              <c:idx val="40"/>
              <c:tx>
                <c:rich>
                  <a:bodyPr/>
                  <a:lstStyle/>
                  <a:p>
                    <a:fld id="{BEC8763D-E0A8-4770-8009-79A1A0CD349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137A-4C00-999B-A5FADA4F3CDC}"/>
                </c:ext>
              </c:extLst>
            </c:dLbl>
            <c:dLbl>
              <c:idx val="41"/>
              <c:tx>
                <c:rich>
                  <a:bodyPr/>
                  <a:lstStyle/>
                  <a:p>
                    <a:fld id="{946BB42C-92C6-4730-AA27-7F0FE7522B6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137A-4C00-999B-A5FADA4F3CD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Roboto Medium" panose="02000000000000000000" pitchFamily="2" charset="0"/>
                    <a:ea typeface="Roboto Medium" panose="02000000000000000000" pitchFamily="2" charset="0"/>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Calendar!$I$4:$I$45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Calendar!$J$4:$J$45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Calendar!$K$4:$K$45</c15:f>
                <c15:dlblRangeCache>
                  <c:ptCount val="42"/>
                  <c:pt idx="0">
                    <c:v>28</c:v>
                  </c:pt>
                  <c:pt idx="1">
                    <c:v>29</c:v>
                  </c:pt>
                  <c:pt idx="2">
                    <c:v>30</c:v>
                  </c:pt>
                  <c:pt idx="3">
                    <c:v>31</c:v>
                  </c:pt>
                  <c:pt idx="4">
                    <c:v>1</c:v>
                  </c:pt>
                  <c:pt idx="5">
                    <c:v>2</c:v>
                  </c:pt>
                  <c:pt idx="6">
                    <c:v>3</c:v>
                  </c:pt>
                  <c:pt idx="7">
                    <c:v>4</c:v>
                  </c:pt>
                  <c:pt idx="8">
                    <c:v>5</c:v>
                  </c:pt>
                  <c:pt idx="9">
                    <c:v>6</c:v>
                  </c:pt>
                  <c:pt idx="10">
                    <c:v>7</c:v>
                  </c:pt>
                  <c:pt idx="11">
                    <c:v>8</c:v>
                  </c:pt>
                  <c:pt idx="12">
                    <c:v>9</c:v>
                  </c:pt>
                  <c:pt idx="13">
                    <c:v>10</c:v>
                  </c:pt>
                  <c:pt idx="14">
                    <c:v>11</c:v>
                  </c:pt>
                  <c:pt idx="15">
                    <c:v>12</c:v>
                  </c:pt>
                  <c:pt idx="16">
                    <c:v>13</c:v>
                  </c:pt>
                  <c:pt idx="17">
                    <c:v>14</c:v>
                  </c:pt>
                  <c:pt idx="18">
                    <c:v>15</c:v>
                  </c:pt>
                  <c:pt idx="19">
                    <c:v>16</c:v>
                  </c:pt>
                  <c:pt idx="20">
                    <c:v>17</c:v>
                  </c:pt>
                  <c:pt idx="21">
                    <c:v>18</c:v>
                  </c:pt>
                  <c:pt idx="22">
                    <c:v>19</c:v>
                  </c:pt>
                  <c:pt idx="23">
                    <c:v>20</c:v>
                  </c:pt>
                  <c:pt idx="24">
                    <c:v>21</c:v>
                  </c:pt>
                  <c:pt idx="25">
                    <c:v>22</c:v>
                  </c:pt>
                  <c:pt idx="26">
                    <c:v>23</c:v>
                  </c:pt>
                  <c:pt idx="27">
                    <c:v>24</c:v>
                  </c:pt>
                  <c:pt idx="28">
                    <c:v>25</c:v>
                  </c:pt>
                  <c:pt idx="29">
                    <c:v>26</c:v>
                  </c:pt>
                  <c:pt idx="30">
                    <c:v>27</c:v>
                  </c:pt>
                  <c:pt idx="31">
                    <c:v>28</c:v>
                  </c:pt>
                  <c:pt idx="32">
                    <c:v>29</c:v>
                  </c:pt>
                  <c:pt idx="33">
                    <c:v>30</c:v>
                  </c:pt>
                  <c:pt idx="34">
                    <c:v>1</c:v>
                  </c:pt>
                  <c:pt idx="35">
                    <c:v>2</c:v>
                  </c:pt>
                  <c:pt idx="36">
                    <c:v>3</c:v>
                  </c:pt>
                  <c:pt idx="37">
                    <c:v>4</c:v>
                  </c:pt>
                  <c:pt idx="38">
                    <c:v>5</c:v>
                  </c:pt>
                  <c:pt idx="39">
                    <c:v>6</c:v>
                  </c:pt>
                  <c:pt idx="40">
                    <c:v>7</c:v>
                  </c:pt>
                  <c:pt idx="41">
                    <c:v>8</c:v>
                  </c:pt>
                </c15:dlblRangeCache>
              </c15:datalabelsRange>
            </c:ext>
            <c:ext xmlns:c16="http://schemas.microsoft.com/office/drawing/2014/chart" uri="{C3380CC4-5D6E-409C-BE32-E72D297353CC}">
              <c16:uniqueId val="{0000002B-137A-4C00-999B-A5FADA4F3CDC}"/>
            </c:ext>
          </c:extLst>
        </c:ser>
        <c:ser>
          <c:idx val="1"/>
          <c:order val="1"/>
          <c:tx>
            <c:strRef>
              <c:f>Calendar!$P$2</c:f>
              <c:strCache>
                <c:ptCount val="1"/>
                <c:pt idx="0">
                  <c:v>Color</c:v>
                </c:pt>
              </c:strCache>
            </c:strRef>
          </c:tx>
          <c:spPr>
            <a:ln w="25400" cap="rnd">
              <a:noFill/>
              <a:round/>
            </a:ln>
            <a:effectLst/>
          </c:spPr>
          <c:marker>
            <c:symbol val="circle"/>
            <c:size val="19"/>
            <c:spPr>
              <a:solidFill>
                <a:srgbClr val="00B0F0"/>
              </a:solidFill>
              <a:ln w="9525">
                <a:noFill/>
              </a:ln>
              <a:effectLst/>
            </c:spPr>
          </c:marker>
          <c:xVal>
            <c:numRef>
              <c:f>Calendar!$P$4:$P$45</c:f>
              <c:numCache>
                <c:formatCode>General</c:formatCode>
                <c:ptCount val="42"/>
                <c:pt idx="0">
                  <c:v>#N/A</c:v>
                </c:pt>
                <c:pt idx="1">
                  <c:v>#N/A</c:v>
                </c:pt>
                <c:pt idx="2">
                  <c:v>#N/A</c:v>
                </c:pt>
                <c:pt idx="3">
                  <c:v>#N/A</c:v>
                </c:pt>
                <c:pt idx="4">
                  <c:v>#N/A</c:v>
                </c:pt>
                <c:pt idx="5">
                  <c:v>6</c:v>
                </c:pt>
                <c:pt idx="6">
                  <c:v>#N/A</c:v>
                </c:pt>
                <c:pt idx="7">
                  <c:v>1</c:v>
                </c:pt>
                <c:pt idx="8">
                  <c:v>#N/A</c:v>
                </c:pt>
                <c:pt idx="9">
                  <c:v>3</c:v>
                </c:pt>
                <c:pt idx="10">
                  <c:v>#N/A</c:v>
                </c:pt>
                <c:pt idx="11">
                  <c:v>#N/A</c:v>
                </c:pt>
                <c:pt idx="12">
                  <c:v>6</c:v>
                </c:pt>
                <c:pt idx="13">
                  <c:v>7</c:v>
                </c:pt>
                <c:pt idx="14">
                  <c:v>1</c:v>
                </c:pt>
                <c:pt idx="15">
                  <c:v>2</c:v>
                </c:pt>
                <c:pt idx="16">
                  <c:v>#N/A</c:v>
                </c:pt>
                <c:pt idx="17">
                  <c:v>4</c:v>
                </c:pt>
                <c:pt idx="18">
                  <c:v>#N/A</c:v>
                </c:pt>
                <c:pt idx="19">
                  <c:v>6</c:v>
                </c:pt>
                <c:pt idx="20">
                  <c:v>7</c:v>
                </c:pt>
                <c:pt idx="21">
                  <c:v>1</c:v>
                </c:pt>
                <c:pt idx="22">
                  <c:v>2</c:v>
                </c:pt>
                <c:pt idx="23">
                  <c:v>3</c:v>
                </c:pt>
                <c:pt idx="24">
                  <c:v>#N/A</c:v>
                </c:pt>
                <c:pt idx="25">
                  <c:v>5</c:v>
                </c:pt>
                <c:pt idx="26">
                  <c:v>6</c:v>
                </c:pt>
                <c:pt idx="27">
                  <c:v>#N/A</c:v>
                </c:pt>
                <c:pt idx="28">
                  <c:v>#N/A</c:v>
                </c:pt>
                <c:pt idx="29">
                  <c:v>#N/A</c:v>
                </c:pt>
                <c:pt idx="30">
                  <c:v>3</c:v>
                </c:pt>
                <c:pt idx="31">
                  <c:v>4</c:v>
                </c:pt>
                <c:pt idx="32">
                  <c:v>5</c:v>
                </c:pt>
                <c:pt idx="33">
                  <c:v>#N/A</c:v>
                </c:pt>
                <c:pt idx="34">
                  <c:v>#N/A</c:v>
                </c:pt>
                <c:pt idx="35">
                  <c:v>#N/A</c:v>
                </c:pt>
                <c:pt idx="36">
                  <c:v>#N/A</c:v>
                </c:pt>
                <c:pt idx="37">
                  <c:v>#N/A</c:v>
                </c:pt>
                <c:pt idx="38">
                  <c:v>#N/A</c:v>
                </c:pt>
                <c:pt idx="39">
                  <c:v>#N/A</c:v>
                </c:pt>
                <c:pt idx="40">
                  <c:v>#N/A</c:v>
                </c:pt>
                <c:pt idx="41">
                  <c:v>#N/A</c:v>
                </c:pt>
              </c:numCache>
            </c:numRef>
          </c:xVal>
          <c:yVal>
            <c:numRef>
              <c:f>Calendar!$Q$4:$Q$45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C-137A-4C00-999B-A5FADA4F3CDC}"/>
            </c:ext>
          </c:extLst>
        </c:ser>
        <c:dLbls>
          <c:showLegendKey val="0"/>
          <c:showVal val="0"/>
          <c:showCatName val="0"/>
          <c:showSerName val="0"/>
          <c:showPercent val="0"/>
          <c:showBubbleSize val="0"/>
        </c:dLbls>
        <c:axId val="2094569183"/>
        <c:axId val="2094562463"/>
      </c:scatterChart>
      <c:catAx>
        <c:axId val="2094569183"/>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50000"/>
                    <a:lumOff val="50000"/>
                  </a:schemeClr>
                </a:solidFill>
                <a:latin typeface="Roboto" panose="02000000000000000000" pitchFamily="2" charset="0"/>
                <a:ea typeface="Roboto" panose="02000000000000000000" pitchFamily="2" charset="0"/>
                <a:cs typeface="+mn-cs"/>
              </a:defRPr>
            </a:pPr>
            <a:endParaRPr lang="en-US"/>
          </a:p>
        </c:txPr>
        <c:crossAx val="2094562463"/>
        <c:crosses val="autoZero"/>
        <c:auto val="1"/>
        <c:lblAlgn val="ctr"/>
        <c:lblOffset val="100"/>
        <c:tickMarkSkip val="1"/>
        <c:noMultiLvlLbl val="0"/>
      </c:catAx>
      <c:valAx>
        <c:axId val="2094562463"/>
        <c:scaling>
          <c:orientation val="minMax"/>
          <c:max val="6.25"/>
          <c:min val="0"/>
        </c:scaling>
        <c:delete val="1"/>
        <c:axPos val="l"/>
        <c:numFmt formatCode="General" sourceLinked="1"/>
        <c:majorTickMark val="out"/>
        <c:minorTickMark val="none"/>
        <c:tickLblPos val="nextTo"/>
        <c:crossAx val="209456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3890589003885432E-2"/>
          <c:y val="0.12071903407623043"/>
          <c:w val="0.74907619325494934"/>
          <c:h val="0.82635650435524843"/>
        </c:manualLayout>
      </c:layout>
      <c:scatterChart>
        <c:scatterStyle val="lineMarker"/>
        <c:varyColors val="0"/>
        <c:ser>
          <c:idx val="0"/>
          <c:order val="0"/>
          <c:tx>
            <c:strRef>
              <c:f>Waffle!$H$2</c:f>
              <c:strCache>
                <c:ptCount val="1"/>
                <c:pt idx="0">
                  <c:v>Grey</c:v>
                </c:pt>
              </c:strCache>
            </c:strRef>
          </c:tx>
          <c:spPr>
            <a:ln w="25400" cap="rnd">
              <a:noFill/>
              <a:round/>
            </a:ln>
            <a:effectLst/>
          </c:spPr>
          <c:marker>
            <c:symbol val="square"/>
            <c:size val="13"/>
            <c:spPr>
              <a:solidFill>
                <a:schemeClr val="bg1">
                  <a:lumMod val="85000"/>
                </a:schemeClr>
              </a:solidFill>
              <a:ln w="9525">
                <a:solidFill>
                  <a:schemeClr val="bg1"/>
                </a:solidFill>
              </a:ln>
              <a:effectLst/>
            </c:spPr>
          </c:marker>
          <c:xVal>
            <c:numRef>
              <c:f>Waffle!$H$4:$H$103</c:f>
              <c:numCache>
                <c:formatCode>General</c:formatCode>
                <c:ptCount val="100"/>
                <c:pt idx="0">
                  <c:v>1</c:v>
                </c:pt>
                <c:pt idx="1">
                  <c:v>2</c:v>
                </c:pt>
                <c:pt idx="2">
                  <c:v>3</c:v>
                </c:pt>
                <c:pt idx="3">
                  <c:v>4</c:v>
                </c:pt>
                <c:pt idx="4">
                  <c:v>5</c:v>
                </c:pt>
                <c:pt idx="5">
                  <c:v>6</c:v>
                </c:pt>
                <c:pt idx="6">
                  <c:v>7</c:v>
                </c:pt>
                <c:pt idx="7">
                  <c:v>8</c:v>
                </c:pt>
                <c:pt idx="8">
                  <c:v>9</c:v>
                </c:pt>
                <c:pt idx="9">
                  <c:v>10</c:v>
                </c:pt>
                <c:pt idx="10">
                  <c:v>1</c:v>
                </c:pt>
                <c:pt idx="11">
                  <c:v>2</c:v>
                </c:pt>
                <c:pt idx="12">
                  <c:v>3</c:v>
                </c:pt>
                <c:pt idx="13">
                  <c:v>4</c:v>
                </c:pt>
                <c:pt idx="14">
                  <c:v>5</c:v>
                </c:pt>
                <c:pt idx="15">
                  <c:v>6</c:v>
                </c:pt>
                <c:pt idx="16">
                  <c:v>7</c:v>
                </c:pt>
                <c:pt idx="17">
                  <c:v>8</c:v>
                </c:pt>
                <c:pt idx="18">
                  <c:v>9</c:v>
                </c:pt>
                <c:pt idx="19">
                  <c:v>10</c:v>
                </c:pt>
                <c:pt idx="20">
                  <c:v>1</c:v>
                </c:pt>
                <c:pt idx="21">
                  <c:v>2</c:v>
                </c:pt>
                <c:pt idx="22">
                  <c:v>3</c:v>
                </c:pt>
                <c:pt idx="23">
                  <c:v>4</c:v>
                </c:pt>
                <c:pt idx="24">
                  <c:v>5</c:v>
                </c:pt>
                <c:pt idx="25">
                  <c:v>6</c:v>
                </c:pt>
                <c:pt idx="26">
                  <c:v>7</c:v>
                </c:pt>
                <c:pt idx="27">
                  <c:v>8</c:v>
                </c:pt>
                <c:pt idx="28">
                  <c:v>9</c:v>
                </c:pt>
                <c:pt idx="29">
                  <c:v>10</c:v>
                </c:pt>
                <c:pt idx="30">
                  <c:v>1</c:v>
                </c:pt>
                <c:pt idx="31">
                  <c:v>2</c:v>
                </c:pt>
                <c:pt idx="32">
                  <c:v>3</c:v>
                </c:pt>
                <c:pt idx="33">
                  <c:v>4</c:v>
                </c:pt>
                <c:pt idx="34">
                  <c:v>5</c:v>
                </c:pt>
                <c:pt idx="35">
                  <c:v>6</c:v>
                </c:pt>
                <c:pt idx="36">
                  <c:v>7</c:v>
                </c:pt>
                <c:pt idx="37">
                  <c:v>8</c:v>
                </c:pt>
                <c:pt idx="38">
                  <c:v>9</c:v>
                </c:pt>
                <c:pt idx="39">
                  <c:v>10</c:v>
                </c:pt>
                <c:pt idx="40">
                  <c:v>1</c:v>
                </c:pt>
                <c:pt idx="41">
                  <c:v>2</c:v>
                </c:pt>
                <c:pt idx="42">
                  <c:v>3</c:v>
                </c:pt>
                <c:pt idx="43">
                  <c:v>4</c:v>
                </c:pt>
                <c:pt idx="44">
                  <c:v>5</c:v>
                </c:pt>
                <c:pt idx="45">
                  <c:v>6</c:v>
                </c:pt>
                <c:pt idx="46">
                  <c:v>7</c:v>
                </c:pt>
                <c:pt idx="47">
                  <c:v>8</c:v>
                </c:pt>
                <c:pt idx="48">
                  <c:v>9</c:v>
                </c:pt>
                <c:pt idx="49">
                  <c:v>10</c:v>
                </c:pt>
                <c:pt idx="50">
                  <c:v>1</c:v>
                </c:pt>
                <c:pt idx="51">
                  <c:v>2</c:v>
                </c:pt>
                <c:pt idx="52">
                  <c:v>3</c:v>
                </c:pt>
                <c:pt idx="53">
                  <c:v>4</c:v>
                </c:pt>
                <c:pt idx="54">
                  <c:v>5</c:v>
                </c:pt>
                <c:pt idx="55">
                  <c:v>6</c:v>
                </c:pt>
                <c:pt idx="56">
                  <c:v>7</c:v>
                </c:pt>
                <c:pt idx="57">
                  <c:v>8</c:v>
                </c:pt>
                <c:pt idx="58">
                  <c:v>9</c:v>
                </c:pt>
                <c:pt idx="59">
                  <c:v>10</c:v>
                </c:pt>
                <c:pt idx="60">
                  <c:v>1</c:v>
                </c:pt>
                <c:pt idx="61">
                  <c:v>2</c:v>
                </c:pt>
                <c:pt idx="62">
                  <c:v>3</c:v>
                </c:pt>
                <c:pt idx="63">
                  <c:v>4</c:v>
                </c:pt>
                <c:pt idx="64">
                  <c:v>5</c:v>
                </c:pt>
                <c:pt idx="65">
                  <c:v>6</c:v>
                </c:pt>
                <c:pt idx="66">
                  <c:v>7</c:v>
                </c:pt>
                <c:pt idx="67">
                  <c:v>8</c:v>
                </c:pt>
                <c:pt idx="68">
                  <c:v>9</c:v>
                </c:pt>
                <c:pt idx="69">
                  <c:v>10</c:v>
                </c:pt>
                <c:pt idx="70">
                  <c:v>1</c:v>
                </c:pt>
                <c:pt idx="71">
                  <c:v>2</c:v>
                </c:pt>
                <c:pt idx="72">
                  <c:v>3</c:v>
                </c:pt>
                <c:pt idx="73">
                  <c:v>4</c:v>
                </c:pt>
                <c:pt idx="74">
                  <c:v>5</c:v>
                </c:pt>
                <c:pt idx="75">
                  <c:v>6</c:v>
                </c:pt>
                <c:pt idx="76">
                  <c:v>7</c:v>
                </c:pt>
                <c:pt idx="77">
                  <c:v>8</c:v>
                </c:pt>
                <c:pt idx="78">
                  <c:v>9</c:v>
                </c:pt>
                <c:pt idx="79">
                  <c:v>10</c:v>
                </c:pt>
                <c:pt idx="80">
                  <c:v>1</c:v>
                </c:pt>
                <c:pt idx="81">
                  <c:v>2</c:v>
                </c:pt>
                <c:pt idx="82">
                  <c:v>3</c:v>
                </c:pt>
                <c:pt idx="83">
                  <c:v>4</c:v>
                </c:pt>
                <c:pt idx="84">
                  <c:v>5</c:v>
                </c:pt>
                <c:pt idx="85">
                  <c:v>6</c:v>
                </c:pt>
                <c:pt idx="86">
                  <c:v>7</c:v>
                </c:pt>
                <c:pt idx="87">
                  <c:v>8</c:v>
                </c:pt>
                <c:pt idx="88">
                  <c:v>9</c:v>
                </c:pt>
                <c:pt idx="89">
                  <c:v>10</c:v>
                </c:pt>
                <c:pt idx="90">
                  <c:v>1</c:v>
                </c:pt>
                <c:pt idx="91">
                  <c:v>2</c:v>
                </c:pt>
                <c:pt idx="92">
                  <c:v>3</c:v>
                </c:pt>
                <c:pt idx="93">
                  <c:v>4</c:v>
                </c:pt>
                <c:pt idx="94">
                  <c:v>5</c:v>
                </c:pt>
                <c:pt idx="95">
                  <c:v>6</c:v>
                </c:pt>
                <c:pt idx="96">
                  <c:v>7</c:v>
                </c:pt>
                <c:pt idx="97">
                  <c:v>8</c:v>
                </c:pt>
                <c:pt idx="98">
                  <c:v>9</c:v>
                </c:pt>
                <c:pt idx="99">
                  <c:v>10</c:v>
                </c:pt>
              </c:numCache>
            </c:numRef>
          </c:xVal>
          <c:yVal>
            <c:numRef>
              <c:f>Waffle!$I$4:$I$103</c:f>
              <c:numCache>
                <c:formatCode>General</c:formatCode>
                <c:ptCount val="100"/>
                <c:pt idx="0">
                  <c:v>1</c:v>
                </c:pt>
                <c:pt idx="1">
                  <c:v>1</c:v>
                </c:pt>
                <c:pt idx="2">
                  <c:v>1</c:v>
                </c:pt>
                <c:pt idx="3">
                  <c:v>1</c:v>
                </c:pt>
                <c:pt idx="4">
                  <c:v>1</c:v>
                </c:pt>
                <c:pt idx="5">
                  <c:v>1</c:v>
                </c:pt>
                <c:pt idx="6">
                  <c:v>1</c:v>
                </c:pt>
                <c:pt idx="7">
                  <c:v>1</c:v>
                </c:pt>
                <c:pt idx="8">
                  <c:v>1</c:v>
                </c:pt>
                <c:pt idx="9">
                  <c:v>1</c:v>
                </c:pt>
                <c:pt idx="10">
                  <c:v>2</c:v>
                </c:pt>
                <c:pt idx="11">
                  <c:v>2</c:v>
                </c:pt>
                <c:pt idx="12">
                  <c:v>2</c:v>
                </c:pt>
                <c:pt idx="13">
                  <c:v>2</c:v>
                </c:pt>
                <c:pt idx="14">
                  <c:v>2</c:v>
                </c:pt>
                <c:pt idx="15">
                  <c:v>2</c:v>
                </c:pt>
                <c:pt idx="16">
                  <c:v>2</c:v>
                </c:pt>
                <c:pt idx="17">
                  <c:v>2</c:v>
                </c:pt>
                <c:pt idx="18">
                  <c:v>2</c:v>
                </c:pt>
                <c:pt idx="19">
                  <c:v>2</c:v>
                </c:pt>
                <c:pt idx="20">
                  <c:v>3</c:v>
                </c:pt>
                <c:pt idx="21">
                  <c:v>3</c:v>
                </c:pt>
                <c:pt idx="22">
                  <c:v>3</c:v>
                </c:pt>
                <c:pt idx="23">
                  <c:v>3</c:v>
                </c:pt>
                <c:pt idx="24">
                  <c:v>3</c:v>
                </c:pt>
                <c:pt idx="25">
                  <c:v>3</c:v>
                </c:pt>
                <c:pt idx="26">
                  <c:v>3</c:v>
                </c:pt>
                <c:pt idx="27">
                  <c:v>3</c:v>
                </c:pt>
                <c:pt idx="28">
                  <c:v>3</c:v>
                </c:pt>
                <c:pt idx="29">
                  <c:v>3</c:v>
                </c:pt>
                <c:pt idx="30">
                  <c:v>4</c:v>
                </c:pt>
                <c:pt idx="31">
                  <c:v>4</c:v>
                </c:pt>
                <c:pt idx="32">
                  <c:v>4</c:v>
                </c:pt>
                <c:pt idx="33">
                  <c:v>4</c:v>
                </c:pt>
                <c:pt idx="34">
                  <c:v>4</c:v>
                </c:pt>
                <c:pt idx="35">
                  <c:v>4</c:v>
                </c:pt>
                <c:pt idx="36">
                  <c:v>4</c:v>
                </c:pt>
                <c:pt idx="37">
                  <c:v>4</c:v>
                </c:pt>
                <c:pt idx="38">
                  <c:v>4</c:v>
                </c:pt>
                <c:pt idx="39">
                  <c:v>4</c:v>
                </c:pt>
                <c:pt idx="40">
                  <c:v>5</c:v>
                </c:pt>
                <c:pt idx="41">
                  <c:v>5</c:v>
                </c:pt>
                <c:pt idx="42">
                  <c:v>5</c:v>
                </c:pt>
                <c:pt idx="43">
                  <c:v>5</c:v>
                </c:pt>
                <c:pt idx="44">
                  <c:v>5</c:v>
                </c:pt>
                <c:pt idx="45">
                  <c:v>5</c:v>
                </c:pt>
                <c:pt idx="46">
                  <c:v>5</c:v>
                </c:pt>
                <c:pt idx="47">
                  <c:v>5</c:v>
                </c:pt>
                <c:pt idx="48">
                  <c:v>5</c:v>
                </c:pt>
                <c:pt idx="49">
                  <c:v>5</c:v>
                </c:pt>
                <c:pt idx="50">
                  <c:v>6</c:v>
                </c:pt>
                <c:pt idx="51">
                  <c:v>6</c:v>
                </c:pt>
                <c:pt idx="52">
                  <c:v>6</c:v>
                </c:pt>
                <c:pt idx="53">
                  <c:v>6</c:v>
                </c:pt>
                <c:pt idx="54">
                  <c:v>6</c:v>
                </c:pt>
                <c:pt idx="55">
                  <c:v>6</c:v>
                </c:pt>
                <c:pt idx="56">
                  <c:v>6</c:v>
                </c:pt>
                <c:pt idx="57">
                  <c:v>6</c:v>
                </c:pt>
                <c:pt idx="58">
                  <c:v>6</c:v>
                </c:pt>
                <c:pt idx="59">
                  <c:v>6</c:v>
                </c:pt>
                <c:pt idx="60">
                  <c:v>7</c:v>
                </c:pt>
                <c:pt idx="61">
                  <c:v>7</c:v>
                </c:pt>
                <c:pt idx="62">
                  <c:v>7</c:v>
                </c:pt>
                <c:pt idx="63">
                  <c:v>7</c:v>
                </c:pt>
                <c:pt idx="64">
                  <c:v>7</c:v>
                </c:pt>
                <c:pt idx="65">
                  <c:v>7</c:v>
                </c:pt>
                <c:pt idx="66">
                  <c:v>7</c:v>
                </c:pt>
                <c:pt idx="67">
                  <c:v>7</c:v>
                </c:pt>
                <c:pt idx="68">
                  <c:v>7</c:v>
                </c:pt>
                <c:pt idx="69">
                  <c:v>7</c:v>
                </c:pt>
                <c:pt idx="70">
                  <c:v>8</c:v>
                </c:pt>
                <c:pt idx="71">
                  <c:v>8</c:v>
                </c:pt>
                <c:pt idx="72">
                  <c:v>8</c:v>
                </c:pt>
                <c:pt idx="73">
                  <c:v>8</c:v>
                </c:pt>
                <c:pt idx="74">
                  <c:v>8</c:v>
                </c:pt>
                <c:pt idx="75">
                  <c:v>8</c:v>
                </c:pt>
                <c:pt idx="76">
                  <c:v>8</c:v>
                </c:pt>
                <c:pt idx="77">
                  <c:v>8</c:v>
                </c:pt>
                <c:pt idx="78">
                  <c:v>8</c:v>
                </c:pt>
                <c:pt idx="79">
                  <c:v>8</c:v>
                </c:pt>
                <c:pt idx="80">
                  <c:v>9</c:v>
                </c:pt>
                <c:pt idx="81">
                  <c:v>9</c:v>
                </c:pt>
                <c:pt idx="82">
                  <c:v>9</c:v>
                </c:pt>
                <c:pt idx="83">
                  <c:v>9</c:v>
                </c:pt>
                <c:pt idx="84">
                  <c:v>9</c:v>
                </c:pt>
                <c:pt idx="85">
                  <c:v>9</c:v>
                </c:pt>
                <c:pt idx="86">
                  <c:v>9</c:v>
                </c:pt>
                <c:pt idx="87">
                  <c:v>9</c:v>
                </c:pt>
                <c:pt idx="88">
                  <c:v>9</c:v>
                </c:pt>
                <c:pt idx="89">
                  <c:v>9</c:v>
                </c:pt>
                <c:pt idx="90">
                  <c:v>10</c:v>
                </c:pt>
                <c:pt idx="91">
                  <c:v>10</c:v>
                </c:pt>
                <c:pt idx="92">
                  <c:v>10</c:v>
                </c:pt>
                <c:pt idx="93">
                  <c:v>10</c:v>
                </c:pt>
                <c:pt idx="94">
                  <c:v>10</c:v>
                </c:pt>
                <c:pt idx="95">
                  <c:v>10</c:v>
                </c:pt>
                <c:pt idx="96">
                  <c:v>10</c:v>
                </c:pt>
                <c:pt idx="97">
                  <c:v>10</c:v>
                </c:pt>
                <c:pt idx="98">
                  <c:v>10</c:v>
                </c:pt>
                <c:pt idx="99">
                  <c:v>10</c:v>
                </c:pt>
              </c:numCache>
            </c:numRef>
          </c:yVal>
          <c:smooth val="0"/>
          <c:extLst>
            <c:ext xmlns:c16="http://schemas.microsoft.com/office/drawing/2014/chart" uri="{C3380CC4-5D6E-409C-BE32-E72D297353CC}">
              <c16:uniqueId val="{00000000-A769-4F6F-AE7D-F296F76E1358}"/>
            </c:ext>
          </c:extLst>
        </c:ser>
        <c:ser>
          <c:idx val="1"/>
          <c:order val="1"/>
          <c:tx>
            <c:strRef>
              <c:f>Waffle!$J$2</c:f>
              <c:strCache>
                <c:ptCount val="1"/>
                <c:pt idx="0">
                  <c:v>Color</c:v>
                </c:pt>
              </c:strCache>
            </c:strRef>
          </c:tx>
          <c:spPr>
            <a:ln w="25400" cap="rnd">
              <a:noFill/>
              <a:round/>
            </a:ln>
            <a:effectLst/>
          </c:spPr>
          <c:marker>
            <c:symbol val="square"/>
            <c:size val="13"/>
            <c:spPr>
              <a:solidFill>
                <a:srgbClr val="FF3399"/>
              </a:solidFill>
              <a:ln w="9525">
                <a:solidFill>
                  <a:schemeClr val="bg1"/>
                </a:solidFill>
              </a:ln>
              <a:effectLst/>
            </c:spPr>
          </c:marker>
          <c:xVal>
            <c:numRef>
              <c:f>Waffle!$J$4:$J$103</c:f>
              <c:numCache>
                <c:formatCode>General</c:formatCode>
                <c:ptCount val="100"/>
                <c:pt idx="0">
                  <c:v>1</c:v>
                </c:pt>
                <c:pt idx="1">
                  <c:v>2</c:v>
                </c:pt>
                <c:pt idx="2">
                  <c:v>3</c:v>
                </c:pt>
                <c:pt idx="3">
                  <c:v>4</c:v>
                </c:pt>
                <c:pt idx="4">
                  <c:v>5</c:v>
                </c:pt>
                <c:pt idx="5">
                  <c:v>6</c:v>
                </c:pt>
                <c:pt idx="6">
                  <c:v>7</c:v>
                </c:pt>
                <c:pt idx="7">
                  <c:v>8</c:v>
                </c:pt>
                <c:pt idx="8">
                  <c:v>9</c:v>
                </c:pt>
                <c:pt idx="9">
                  <c:v>10</c:v>
                </c:pt>
                <c:pt idx="10">
                  <c:v>1</c:v>
                </c:pt>
                <c:pt idx="11">
                  <c:v>2</c:v>
                </c:pt>
                <c:pt idx="12">
                  <c:v>3</c:v>
                </c:pt>
                <c:pt idx="13">
                  <c:v>4</c:v>
                </c:pt>
                <c:pt idx="14">
                  <c:v>5</c:v>
                </c:pt>
                <c:pt idx="15">
                  <c:v>6</c:v>
                </c:pt>
                <c:pt idx="16">
                  <c:v>7</c:v>
                </c:pt>
                <c:pt idx="17">
                  <c:v>8</c:v>
                </c:pt>
                <c:pt idx="18">
                  <c:v>9</c:v>
                </c:pt>
                <c:pt idx="19">
                  <c:v>10</c:v>
                </c:pt>
                <c:pt idx="20">
                  <c:v>1</c:v>
                </c:pt>
                <c:pt idx="21">
                  <c:v>2</c:v>
                </c:pt>
                <c:pt idx="22">
                  <c:v>3</c:v>
                </c:pt>
                <c:pt idx="23">
                  <c:v>4</c:v>
                </c:pt>
                <c:pt idx="24">
                  <c:v>5</c:v>
                </c:pt>
                <c:pt idx="25">
                  <c:v>6</c:v>
                </c:pt>
                <c:pt idx="26">
                  <c:v>7</c:v>
                </c:pt>
                <c:pt idx="27">
                  <c:v>8</c:v>
                </c:pt>
                <c:pt idx="28">
                  <c:v>9</c:v>
                </c:pt>
                <c:pt idx="29">
                  <c:v>10</c:v>
                </c:pt>
                <c:pt idx="30">
                  <c:v>1</c:v>
                </c:pt>
                <c:pt idx="31">
                  <c:v>2</c:v>
                </c:pt>
                <c:pt idx="32">
                  <c:v>3</c:v>
                </c:pt>
                <c:pt idx="33">
                  <c:v>4</c:v>
                </c:pt>
                <c:pt idx="34">
                  <c:v>5</c:v>
                </c:pt>
                <c:pt idx="35">
                  <c:v>6</c:v>
                </c:pt>
                <c:pt idx="36">
                  <c:v>7</c:v>
                </c:pt>
                <c:pt idx="37">
                  <c:v>8</c:v>
                </c:pt>
                <c:pt idx="38">
                  <c:v>9</c:v>
                </c:pt>
                <c:pt idx="39">
                  <c:v>10</c:v>
                </c:pt>
                <c:pt idx="40">
                  <c:v>1</c:v>
                </c:pt>
                <c:pt idx="41">
                  <c:v>2</c:v>
                </c:pt>
                <c:pt idx="42">
                  <c:v>3</c:v>
                </c:pt>
                <c:pt idx="43">
                  <c:v>4</c:v>
                </c:pt>
                <c:pt idx="44">
                  <c:v>5</c:v>
                </c:pt>
                <c:pt idx="45">
                  <c:v>6</c:v>
                </c:pt>
                <c:pt idx="46">
                  <c:v>7</c:v>
                </c:pt>
                <c:pt idx="47">
                  <c:v>8</c:v>
                </c:pt>
                <c:pt idx="48">
                  <c:v>9</c:v>
                </c:pt>
                <c:pt idx="49">
                  <c:v>10</c:v>
                </c:pt>
                <c:pt idx="50">
                  <c:v>1</c:v>
                </c:pt>
                <c:pt idx="51">
                  <c:v>2</c:v>
                </c:pt>
                <c:pt idx="52">
                  <c:v>3</c:v>
                </c:pt>
                <c:pt idx="53">
                  <c:v>4</c:v>
                </c:pt>
                <c:pt idx="54">
                  <c:v>5</c:v>
                </c:pt>
                <c:pt idx="55">
                  <c:v>6</c:v>
                </c:pt>
                <c:pt idx="56">
                  <c:v>7</c:v>
                </c:pt>
                <c:pt idx="57">
                  <c:v>8</c:v>
                </c:pt>
                <c:pt idx="58">
                  <c:v>9</c:v>
                </c:pt>
                <c:pt idx="59">
                  <c:v>10</c:v>
                </c:pt>
                <c:pt idx="60">
                  <c:v>1</c:v>
                </c:pt>
                <c:pt idx="61">
                  <c:v>2</c:v>
                </c:pt>
                <c:pt idx="62">
                  <c:v>3</c:v>
                </c:pt>
                <c:pt idx="63">
                  <c:v>4</c:v>
                </c:pt>
                <c:pt idx="64">
                  <c:v>5</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xVal>
          <c:yVal>
            <c:numRef>
              <c:f>Waffle!$K$4:$K$103</c:f>
              <c:numCache>
                <c:formatCode>General</c:formatCode>
                <c:ptCount val="100"/>
                <c:pt idx="0">
                  <c:v>1</c:v>
                </c:pt>
                <c:pt idx="1">
                  <c:v>1</c:v>
                </c:pt>
                <c:pt idx="2">
                  <c:v>1</c:v>
                </c:pt>
                <c:pt idx="3">
                  <c:v>1</c:v>
                </c:pt>
                <c:pt idx="4">
                  <c:v>1</c:v>
                </c:pt>
                <c:pt idx="5">
                  <c:v>1</c:v>
                </c:pt>
                <c:pt idx="6">
                  <c:v>1</c:v>
                </c:pt>
                <c:pt idx="7">
                  <c:v>1</c:v>
                </c:pt>
                <c:pt idx="8">
                  <c:v>1</c:v>
                </c:pt>
                <c:pt idx="9">
                  <c:v>1</c:v>
                </c:pt>
                <c:pt idx="10">
                  <c:v>2</c:v>
                </c:pt>
                <c:pt idx="11">
                  <c:v>2</c:v>
                </c:pt>
                <c:pt idx="12">
                  <c:v>2</c:v>
                </c:pt>
                <c:pt idx="13">
                  <c:v>2</c:v>
                </c:pt>
                <c:pt idx="14">
                  <c:v>2</c:v>
                </c:pt>
                <c:pt idx="15">
                  <c:v>2</c:v>
                </c:pt>
                <c:pt idx="16">
                  <c:v>2</c:v>
                </c:pt>
                <c:pt idx="17">
                  <c:v>2</c:v>
                </c:pt>
                <c:pt idx="18">
                  <c:v>2</c:v>
                </c:pt>
                <c:pt idx="19">
                  <c:v>2</c:v>
                </c:pt>
                <c:pt idx="20">
                  <c:v>3</c:v>
                </c:pt>
                <c:pt idx="21">
                  <c:v>3</c:v>
                </c:pt>
                <c:pt idx="22">
                  <c:v>3</c:v>
                </c:pt>
                <c:pt idx="23">
                  <c:v>3</c:v>
                </c:pt>
                <c:pt idx="24">
                  <c:v>3</c:v>
                </c:pt>
                <c:pt idx="25">
                  <c:v>3</c:v>
                </c:pt>
                <c:pt idx="26">
                  <c:v>3</c:v>
                </c:pt>
                <c:pt idx="27">
                  <c:v>3</c:v>
                </c:pt>
                <c:pt idx="28">
                  <c:v>3</c:v>
                </c:pt>
                <c:pt idx="29">
                  <c:v>3</c:v>
                </c:pt>
                <c:pt idx="30">
                  <c:v>4</c:v>
                </c:pt>
                <c:pt idx="31">
                  <c:v>4</c:v>
                </c:pt>
                <c:pt idx="32">
                  <c:v>4</c:v>
                </c:pt>
                <c:pt idx="33">
                  <c:v>4</c:v>
                </c:pt>
                <c:pt idx="34">
                  <c:v>4</c:v>
                </c:pt>
                <c:pt idx="35">
                  <c:v>4</c:v>
                </c:pt>
                <c:pt idx="36">
                  <c:v>4</c:v>
                </c:pt>
                <c:pt idx="37">
                  <c:v>4</c:v>
                </c:pt>
                <c:pt idx="38">
                  <c:v>4</c:v>
                </c:pt>
                <c:pt idx="39">
                  <c:v>4</c:v>
                </c:pt>
                <c:pt idx="40">
                  <c:v>5</c:v>
                </c:pt>
                <c:pt idx="41">
                  <c:v>5</c:v>
                </c:pt>
                <c:pt idx="42">
                  <c:v>5</c:v>
                </c:pt>
                <c:pt idx="43">
                  <c:v>5</c:v>
                </c:pt>
                <c:pt idx="44">
                  <c:v>5</c:v>
                </c:pt>
                <c:pt idx="45">
                  <c:v>5</c:v>
                </c:pt>
                <c:pt idx="46">
                  <c:v>5</c:v>
                </c:pt>
                <c:pt idx="47">
                  <c:v>5</c:v>
                </c:pt>
                <c:pt idx="48">
                  <c:v>5</c:v>
                </c:pt>
                <c:pt idx="49">
                  <c:v>5</c:v>
                </c:pt>
                <c:pt idx="50">
                  <c:v>6</c:v>
                </c:pt>
                <c:pt idx="51">
                  <c:v>6</c:v>
                </c:pt>
                <c:pt idx="52">
                  <c:v>6</c:v>
                </c:pt>
                <c:pt idx="53">
                  <c:v>6</c:v>
                </c:pt>
                <c:pt idx="54">
                  <c:v>6</c:v>
                </c:pt>
                <c:pt idx="55">
                  <c:v>6</c:v>
                </c:pt>
                <c:pt idx="56">
                  <c:v>6</c:v>
                </c:pt>
                <c:pt idx="57">
                  <c:v>6</c:v>
                </c:pt>
                <c:pt idx="58">
                  <c:v>6</c:v>
                </c:pt>
                <c:pt idx="59">
                  <c:v>6</c:v>
                </c:pt>
                <c:pt idx="60">
                  <c:v>7</c:v>
                </c:pt>
                <c:pt idx="61">
                  <c:v>7</c:v>
                </c:pt>
                <c:pt idx="62">
                  <c:v>7</c:v>
                </c:pt>
                <c:pt idx="63">
                  <c:v>7</c:v>
                </c:pt>
                <c:pt idx="64">
                  <c:v>7</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yVal>
          <c:smooth val="0"/>
          <c:extLst>
            <c:ext xmlns:c16="http://schemas.microsoft.com/office/drawing/2014/chart" uri="{C3380CC4-5D6E-409C-BE32-E72D297353CC}">
              <c16:uniqueId val="{00000001-A769-4F6F-AE7D-F296F76E1358}"/>
            </c:ext>
          </c:extLst>
        </c:ser>
        <c:ser>
          <c:idx val="2"/>
          <c:order val="2"/>
          <c:tx>
            <c:strRef>
              <c:f>Waffle!$L$2</c:f>
              <c:strCache>
                <c:ptCount val="1"/>
                <c:pt idx="0">
                  <c:v>Marker</c:v>
                </c:pt>
              </c:strCache>
            </c:strRef>
          </c:tx>
          <c:spPr>
            <a:ln w="25400" cap="rnd">
              <a:noFill/>
              <a:round/>
            </a:ln>
            <a:effectLst/>
          </c:spPr>
          <c:marker>
            <c:symbol val="none"/>
          </c:marker>
          <c:dLbls>
            <c:dLbl>
              <c:idx val="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A769-4F6F-AE7D-F296F76E1358}"/>
                </c:ext>
              </c:extLst>
            </c:dLbl>
            <c:dLbl>
              <c:idx val="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A769-4F6F-AE7D-F296F76E1358}"/>
                </c:ext>
              </c:extLst>
            </c:dLbl>
            <c:dLbl>
              <c:idx val="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A769-4F6F-AE7D-F296F76E1358}"/>
                </c:ext>
              </c:extLst>
            </c:dLbl>
            <c:dLbl>
              <c:idx val="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A769-4F6F-AE7D-F296F76E1358}"/>
                </c:ext>
              </c:extLst>
            </c:dLbl>
            <c:dLbl>
              <c:idx val="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A769-4F6F-AE7D-F296F76E1358}"/>
                </c:ext>
              </c:extLst>
            </c:dLbl>
            <c:dLbl>
              <c:idx val="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A769-4F6F-AE7D-F296F76E1358}"/>
                </c:ext>
              </c:extLst>
            </c:dLbl>
            <c:dLbl>
              <c:idx val="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A769-4F6F-AE7D-F296F76E1358}"/>
                </c:ext>
              </c:extLst>
            </c:dLbl>
            <c:dLbl>
              <c:idx val="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A769-4F6F-AE7D-F296F76E1358}"/>
                </c:ext>
              </c:extLst>
            </c:dLbl>
            <c:dLbl>
              <c:idx val="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A769-4F6F-AE7D-F296F76E1358}"/>
                </c:ext>
              </c:extLst>
            </c:dLbl>
            <c:dLbl>
              <c:idx val="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A769-4F6F-AE7D-F296F76E1358}"/>
                </c:ext>
              </c:extLst>
            </c:dLbl>
            <c:dLbl>
              <c:idx val="1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A769-4F6F-AE7D-F296F76E1358}"/>
                </c:ext>
              </c:extLst>
            </c:dLbl>
            <c:dLbl>
              <c:idx val="1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A769-4F6F-AE7D-F296F76E1358}"/>
                </c:ext>
              </c:extLst>
            </c:dLbl>
            <c:dLbl>
              <c:idx val="1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A769-4F6F-AE7D-F296F76E1358}"/>
                </c:ext>
              </c:extLst>
            </c:dLbl>
            <c:dLbl>
              <c:idx val="1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A769-4F6F-AE7D-F296F76E1358}"/>
                </c:ext>
              </c:extLst>
            </c:dLbl>
            <c:dLbl>
              <c:idx val="1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A769-4F6F-AE7D-F296F76E1358}"/>
                </c:ext>
              </c:extLst>
            </c:dLbl>
            <c:dLbl>
              <c:idx val="1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A769-4F6F-AE7D-F296F76E1358}"/>
                </c:ext>
              </c:extLst>
            </c:dLbl>
            <c:dLbl>
              <c:idx val="1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A769-4F6F-AE7D-F296F76E1358}"/>
                </c:ext>
              </c:extLst>
            </c:dLbl>
            <c:dLbl>
              <c:idx val="1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A769-4F6F-AE7D-F296F76E1358}"/>
                </c:ext>
              </c:extLst>
            </c:dLbl>
            <c:dLbl>
              <c:idx val="1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A769-4F6F-AE7D-F296F76E1358}"/>
                </c:ext>
              </c:extLst>
            </c:dLbl>
            <c:dLbl>
              <c:idx val="1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A769-4F6F-AE7D-F296F76E1358}"/>
                </c:ext>
              </c:extLst>
            </c:dLbl>
            <c:dLbl>
              <c:idx val="2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A769-4F6F-AE7D-F296F76E1358}"/>
                </c:ext>
              </c:extLst>
            </c:dLbl>
            <c:dLbl>
              <c:idx val="2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A769-4F6F-AE7D-F296F76E1358}"/>
                </c:ext>
              </c:extLst>
            </c:dLbl>
            <c:dLbl>
              <c:idx val="2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A769-4F6F-AE7D-F296F76E1358}"/>
                </c:ext>
              </c:extLst>
            </c:dLbl>
            <c:dLbl>
              <c:idx val="2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A769-4F6F-AE7D-F296F76E1358}"/>
                </c:ext>
              </c:extLst>
            </c:dLbl>
            <c:dLbl>
              <c:idx val="2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A769-4F6F-AE7D-F296F76E1358}"/>
                </c:ext>
              </c:extLst>
            </c:dLbl>
            <c:dLbl>
              <c:idx val="2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A769-4F6F-AE7D-F296F76E1358}"/>
                </c:ext>
              </c:extLst>
            </c:dLbl>
            <c:dLbl>
              <c:idx val="2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A769-4F6F-AE7D-F296F76E1358}"/>
                </c:ext>
              </c:extLst>
            </c:dLbl>
            <c:dLbl>
              <c:idx val="2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A769-4F6F-AE7D-F296F76E1358}"/>
                </c:ext>
              </c:extLst>
            </c:dLbl>
            <c:dLbl>
              <c:idx val="2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A769-4F6F-AE7D-F296F76E1358}"/>
                </c:ext>
              </c:extLst>
            </c:dLbl>
            <c:dLbl>
              <c:idx val="2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A769-4F6F-AE7D-F296F76E1358}"/>
                </c:ext>
              </c:extLst>
            </c:dLbl>
            <c:dLbl>
              <c:idx val="3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A769-4F6F-AE7D-F296F76E1358}"/>
                </c:ext>
              </c:extLst>
            </c:dLbl>
            <c:dLbl>
              <c:idx val="3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A769-4F6F-AE7D-F296F76E1358}"/>
                </c:ext>
              </c:extLst>
            </c:dLbl>
            <c:dLbl>
              <c:idx val="3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A769-4F6F-AE7D-F296F76E1358}"/>
                </c:ext>
              </c:extLst>
            </c:dLbl>
            <c:dLbl>
              <c:idx val="3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A769-4F6F-AE7D-F296F76E1358}"/>
                </c:ext>
              </c:extLst>
            </c:dLbl>
            <c:dLbl>
              <c:idx val="3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A769-4F6F-AE7D-F296F76E1358}"/>
                </c:ext>
              </c:extLst>
            </c:dLbl>
            <c:dLbl>
              <c:idx val="3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A769-4F6F-AE7D-F296F76E1358}"/>
                </c:ext>
              </c:extLst>
            </c:dLbl>
            <c:dLbl>
              <c:idx val="3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A769-4F6F-AE7D-F296F76E1358}"/>
                </c:ext>
              </c:extLst>
            </c:dLbl>
            <c:dLbl>
              <c:idx val="3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A769-4F6F-AE7D-F296F76E1358}"/>
                </c:ext>
              </c:extLst>
            </c:dLbl>
            <c:dLbl>
              <c:idx val="3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A769-4F6F-AE7D-F296F76E1358}"/>
                </c:ext>
              </c:extLst>
            </c:dLbl>
            <c:dLbl>
              <c:idx val="3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A769-4F6F-AE7D-F296F76E1358}"/>
                </c:ext>
              </c:extLst>
            </c:dLbl>
            <c:dLbl>
              <c:idx val="4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A769-4F6F-AE7D-F296F76E1358}"/>
                </c:ext>
              </c:extLst>
            </c:dLbl>
            <c:dLbl>
              <c:idx val="4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A769-4F6F-AE7D-F296F76E1358}"/>
                </c:ext>
              </c:extLst>
            </c:dLbl>
            <c:dLbl>
              <c:idx val="4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A769-4F6F-AE7D-F296F76E1358}"/>
                </c:ext>
              </c:extLst>
            </c:dLbl>
            <c:dLbl>
              <c:idx val="4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A769-4F6F-AE7D-F296F76E1358}"/>
                </c:ext>
              </c:extLst>
            </c:dLbl>
            <c:dLbl>
              <c:idx val="4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A769-4F6F-AE7D-F296F76E1358}"/>
                </c:ext>
              </c:extLst>
            </c:dLbl>
            <c:dLbl>
              <c:idx val="4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A769-4F6F-AE7D-F296F76E1358}"/>
                </c:ext>
              </c:extLst>
            </c:dLbl>
            <c:dLbl>
              <c:idx val="4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A769-4F6F-AE7D-F296F76E1358}"/>
                </c:ext>
              </c:extLst>
            </c:dLbl>
            <c:dLbl>
              <c:idx val="4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A769-4F6F-AE7D-F296F76E1358}"/>
                </c:ext>
              </c:extLst>
            </c:dLbl>
            <c:dLbl>
              <c:idx val="4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A769-4F6F-AE7D-F296F76E1358}"/>
                </c:ext>
              </c:extLst>
            </c:dLbl>
            <c:dLbl>
              <c:idx val="4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A769-4F6F-AE7D-F296F76E1358}"/>
                </c:ext>
              </c:extLst>
            </c:dLbl>
            <c:dLbl>
              <c:idx val="5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A769-4F6F-AE7D-F296F76E1358}"/>
                </c:ext>
              </c:extLst>
            </c:dLbl>
            <c:dLbl>
              <c:idx val="5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A769-4F6F-AE7D-F296F76E1358}"/>
                </c:ext>
              </c:extLst>
            </c:dLbl>
            <c:dLbl>
              <c:idx val="5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A769-4F6F-AE7D-F296F76E1358}"/>
                </c:ext>
              </c:extLst>
            </c:dLbl>
            <c:dLbl>
              <c:idx val="5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A769-4F6F-AE7D-F296F76E1358}"/>
                </c:ext>
              </c:extLst>
            </c:dLbl>
            <c:dLbl>
              <c:idx val="5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A769-4F6F-AE7D-F296F76E1358}"/>
                </c:ext>
              </c:extLst>
            </c:dLbl>
            <c:dLbl>
              <c:idx val="5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A769-4F6F-AE7D-F296F76E1358}"/>
                </c:ext>
              </c:extLst>
            </c:dLbl>
            <c:dLbl>
              <c:idx val="5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A769-4F6F-AE7D-F296F76E1358}"/>
                </c:ext>
              </c:extLst>
            </c:dLbl>
            <c:dLbl>
              <c:idx val="5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A769-4F6F-AE7D-F296F76E1358}"/>
                </c:ext>
              </c:extLst>
            </c:dLbl>
            <c:dLbl>
              <c:idx val="5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A769-4F6F-AE7D-F296F76E1358}"/>
                </c:ext>
              </c:extLst>
            </c:dLbl>
            <c:dLbl>
              <c:idx val="5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A769-4F6F-AE7D-F296F76E1358}"/>
                </c:ext>
              </c:extLst>
            </c:dLbl>
            <c:dLbl>
              <c:idx val="6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A769-4F6F-AE7D-F296F76E1358}"/>
                </c:ext>
              </c:extLst>
            </c:dLbl>
            <c:dLbl>
              <c:idx val="6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F-A769-4F6F-AE7D-F296F76E1358}"/>
                </c:ext>
              </c:extLst>
            </c:dLbl>
            <c:dLbl>
              <c:idx val="6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A769-4F6F-AE7D-F296F76E1358}"/>
                </c:ext>
              </c:extLst>
            </c:dLbl>
            <c:dLbl>
              <c:idx val="6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1-A769-4F6F-AE7D-F296F76E1358}"/>
                </c:ext>
              </c:extLst>
            </c:dLbl>
            <c:dLbl>
              <c:idx val="6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A769-4F6F-AE7D-F296F76E1358}"/>
                </c:ext>
              </c:extLst>
            </c:dLbl>
            <c:dLbl>
              <c:idx val="6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A769-4F6F-AE7D-F296F76E1358}"/>
                </c:ext>
              </c:extLst>
            </c:dLbl>
            <c:dLbl>
              <c:idx val="6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A769-4F6F-AE7D-F296F76E1358}"/>
                </c:ext>
              </c:extLst>
            </c:dLbl>
            <c:dLbl>
              <c:idx val="6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A769-4F6F-AE7D-F296F76E1358}"/>
                </c:ext>
              </c:extLst>
            </c:dLbl>
            <c:dLbl>
              <c:idx val="6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A769-4F6F-AE7D-F296F76E1358}"/>
                </c:ext>
              </c:extLst>
            </c:dLbl>
            <c:dLbl>
              <c:idx val="69"/>
              <c:tx>
                <c:rich>
                  <a:bodyPr/>
                  <a:lstStyle/>
                  <a:p>
                    <a:fld id="{8CEDC38E-1D91-4F12-93A3-3FF00F51196D}"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7-A769-4F6F-AE7D-F296F76E1358}"/>
                </c:ext>
              </c:extLst>
            </c:dLbl>
            <c:dLbl>
              <c:idx val="7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A769-4F6F-AE7D-F296F76E1358}"/>
                </c:ext>
              </c:extLst>
            </c:dLbl>
            <c:dLbl>
              <c:idx val="7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A769-4F6F-AE7D-F296F76E1358}"/>
                </c:ext>
              </c:extLst>
            </c:dLbl>
            <c:dLbl>
              <c:idx val="7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A769-4F6F-AE7D-F296F76E1358}"/>
                </c:ext>
              </c:extLst>
            </c:dLbl>
            <c:dLbl>
              <c:idx val="7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A769-4F6F-AE7D-F296F76E1358}"/>
                </c:ext>
              </c:extLst>
            </c:dLbl>
            <c:dLbl>
              <c:idx val="7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A769-4F6F-AE7D-F296F76E1358}"/>
                </c:ext>
              </c:extLst>
            </c:dLbl>
            <c:dLbl>
              <c:idx val="7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A769-4F6F-AE7D-F296F76E1358}"/>
                </c:ext>
              </c:extLst>
            </c:dLbl>
            <c:dLbl>
              <c:idx val="7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A769-4F6F-AE7D-F296F76E1358}"/>
                </c:ext>
              </c:extLst>
            </c:dLbl>
            <c:dLbl>
              <c:idx val="7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A769-4F6F-AE7D-F296F76E1358}"/>
                </c:ext>
              </c:extLst>
            </c:dLbl>
            <c:dLbl>
              <c:idx val="7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A769-4F6F-AE7D-F296F76E1358}"/>
                </c:ext>
              </c:extLst>
            </c:dLbl>
            <c:dLbl>
              <c:idx val="7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A769-4F6F-AE7D-F296F76E1358}"/>
                </c:ext>
              </c:extLst>
            </c:dLbl>
            <c:dLbl>
              <c:idx val="8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A769-4F6F-AE7D-F296F76E1358}"/>
                </c:ext>
              </c:extLst>
            </c:dLbl>
            <c:dLbl>
              <c:idx val="8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A769-4F6F-AE7D-F296F76E1358}"/>
                </c:ext>
              </c:extLst>
            </c:dLbl>
            <c:dLbl>
              <c:idx val="8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A769-4F6F-AE7D-F296F76E1358}"/>
                </c:ext>
              </c:extLst>
            </c:dLbl>
            <c:dLbl>
              <c:idx val="8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A769-4F6F-AE7D-F296F76E1358}"/>
                </c:ext>
              </c:extLst>
            </c:dLbl>
            <c:dLbl>
              <c:idx val="8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A769-4F6F-AE7D-F296F76E1358}"/>
                </c:ext>
              </c:extLst>
            </c:dLbl>
            <c:dLbl>
              <c:idx val="8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A769-4F6F-AE7D-F296F76E1358}"/>
                </c:ext>
              </c:extLst>
            </c:dLbl>
            <c:dLbl>
              <c:idx val="8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A769-4F6F-AE7D-F296F76E1358}"/>
                </c:ext>
              </c:extLst>
            </c:dLbl>
            <c:dLbl>
              <c:idx val="8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A769-4F6F-AE7D-F296F76E1358}"/>
                </c:ext>
              </c:extLst>
            </c:dLbl>
            <c:dLbl>
              <c:idx val="8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A769-4F6F-AE7D-F296F76E1358}"/>
                </c:ext>
              </c:extLst>
            </c:dLbl>
            <c:dLbl>
              <c:idx val="8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A769-4F6F-AE7D-F296F76E1358}"/>
                </c:ext>
              </c:extLst>
            </c:dLbl>
            <c:dLbl>
              <c:idx val="9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A769-4F6F-AE7D-F296F76E1358}"/>
                </c:ext>
              </c:extLst>
            </c:dLbl>
            <c:dLbl>
              <c:idx val="9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D-A769-4F6F-AE7D-F296F76E1358}"/>
                </c:ext>
              </c:extLst>
            </c:dLbl>
            <c:dLbl>
              <c:idx val="9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E-A769-4F6F-AE7D-F296F76E1358}"/>
                </c:ext>
              </c:extLst>
            </c:dLbl>
            <c:dLbl>
              <c:idx val="9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F-A769-4F6F-AE7D-F296F76E1358}"/>
                </c:ext>
              </c:extLst>
            </c:dLbl>
            <c:dLbl>
              <c:idx val="9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0-A769-4F6F-AE7D-F296F76E1358}"/>
                </c:ext>
              </c:extLst>
            </c:dLbl>
            <c:dLbl>
              <c:idx val="9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1-A769-4F6F-AE7D-F296F76E1358}"/>
                </c:ext>
              </c:extLst>
            </c:dLbl>
            <c:dLbl>
              <c:idx val="9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2-A769-4F6F-AE7D-F296F76E1358}"/>
                </c:ext>
              </c:extLst>
            </c:dLbl>
            <c:dLbl>
              <c:idx val="9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3-A769-4F6F-AE7D-F296F76E1358}"/>
                </c:ext>
              </c:extLst>
            </c:dLbl>
            <c:dLbl>
              <c:idx val="9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4-A769-4F6F-AE7D-F296F76E1358}"/>
                </c:ext>
              </c:extLst>
            </c:dLbl>
            <c:dLbl>
              <c:idx val="9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5-A769-4F6F-AE7D-F296F76E135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3399"/>
                    </a:solidFill>
                    <a:latin typeface="Roboto Medium" panose="02000000000000000000" pitchFamily="2" charset="0"/>
                    <a:ea typeface="Roboto Medium" panose="02000000000000000000" pitchFamily="2" charset="0"/>
                    <a:cs typeface="+mn-cs"/>
                  </a:defRPr>
                </a:pPr>
                <a:endParaRPr lang="en-US"/>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Waffle!$L$4:$L$103</c:f>
              <c:numCache>
                <c:formatCode>General</c:formatCod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10</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xVal>
          <c:yVal>
            <c:numRef>
              <c:f>Waffle!$M$4:$M$103</c:f>
              <c:numCache>
                <c:formatCode>General</c:formatCod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7</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yVal>
          <c:smooth val="0"/>
          <c:extLst>
            <c:ext xmlns:c15="http://schemas.microsoft.com/office/drawing/2012/chart" uri="{02D57815-91ED-43cb-92C2-25804820EDAC}">
              <c15:datalabelsRange>
                <c15:f>Waffle!$N$4:$N$103</c15:f>
                <c15:dlblRangeCach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65%</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15:dlblRangeCache>
              </c15:datalabelsRange>
            </c:ext>
            <c:ext xmlns:c16="http://schemas.microsoft.com/office/drawing/2014/chart" uri="{C3380CC4-5D6E-409C-BE32-E72D297353CC}">
              <c16:uniqueId val="{00000066-A769-4F6F-AE7D-F296F76E1358}"/>
            </c:ext>
          </c:extLst>
        </c:ser>
        <c:dLbls>
          <c:showLegendKey val="0"/>
          <c:showVal val="0"/>
          <c:showCatName val="0"/>
          <c:showSerName val="0"/>
          <c:showPercent val="0"/>
          <c:showBubbleSize val="0"/>
        </c:dLbls>
        <c:axId val="2094569183"/>
        <c:axId val="2094562463"/>
      </c:scatterChart>
      <c:valAx>
        <c:axId val="2094569183"/>
        <c:scaling>
          <c:orientation val="minMax"/>
          <c:max val="10"/>
        </c:scaling>
        <c:delete val="1"/>
        <c:axPos val="b"/>
        <c:numFmt formatCode="General" sourceLinked="1"/>
        <c:majorTickMark val="out"/>
        <c:minorTickMark val="none"/>
        <c:tickLblPos val="nextTo"/>
        <c:crossAx val="2094562463"/>
        <c:crosses val="autoZero"/>
        <c:crossBetween val="midCat"/>
      </c:valAx>
      <c:valAx>
        <c:axId val="2094562463"/>
        <c:scaling>
          <c:orientation val="minMax"/>
          <c:max val="10"/>
        </c:scaling>
        <c:delete val="1"/>
        <c:axPos val="l"/>
        <c:numFmt formatCode="General" sourceLinked="1"/>
        <c:majorTickMark val="out"/>
        <c:minorTickMark val="none"/>
        <c:tickLblPos val="nextTo"/>
        <c:crossAx val="20945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2"/>
            </a:solidFill>
          </c:spPr>
          <c:dPt>
            <c:idx val="0"/>
            <c:bubble3D val="0"/>
            <c:spPr>
              <a:solidFill>
                <a:schemeClr val="bg2"/>
              </a:solidFill>
              <a:ln w="19050">
                <a:solidFill>
                  <a:schemeClr val="lt1"/>
                </a:solidFill>
              </a:ln>
              <a:effectLst/>
            </c:spPr>
            <c:extLst>
              <c:ext xmlns:c16="http://schemas.microsoft.com/office/drawing/2014/chart" uri="{C3380CC4-5D6E-409C-BE32-E72D297353CC}">
                <c16:uniqueId val="{00000001-52B3-407A-8AAA-0F2E43487D91}"/>
              </c:ext>
            </c:extLst>
          </c:dPt>
          <c:dPt>
            <c:idx val="1"/>
            <c:bubble3D val="0"/>
            <c:spPr>
              <a:solidFill>
                <a:schemeClr val="bg2"/>
              </a:solidFill>
              <a:ln w="19050">
                <a:solidFill>
                  <a:schemeClr val="lt1"/>
                </a:solidFill>
              </a:ln>
              <a:effectLst/>
            </c:spPr>
            <c:extLst>
              <c:ext xmlns:c16="http://schemas.microsoft.com/office/drawing/2014/chart" uri="{C3380CC4-5D6E-409C-BE32-E72D297353CC}">
                <c16:uniqueId val="{00000003-52B3-407A-8AAA-0F2E43487D91}"/>
              </c:ext>
            </c:extLst>
          </c:dPt>
          <c:dPt>
            <c:idx val="2"/>
            <c:bubble3D val="0"/>
            <c:spPr>
              <a:solidFill>
                <a:schemeClr val="bg2"/>
              </a:solidFill>
              <a:ln w="19050">
                <a:solidFill>
                  <a:schemeClr val="lt1"/>
                </a:solidFill>
              </a:ln>
              <a:effectLst/>
            </c:spPr>
            <c:extLst>
              <c:ext xmlns:c16="http://schemas.microsoft.com/office/drawing/2014/chart" uri="{C3380CC4-5D6E-409C-BE32-E72D297353CC}">
                <c16:uniqueId val="{00000005-52B3-407A-8AAA-0F2E43487D91}"/>
              </c:ext>
            </c:extLst>
          </c:dPt>
          <c:dPt>
            <c:idx val="3"/>
            <c:bubble3D val="0"/>
            <c:spPr>
              <a:solidFill>
                <a:schemeClr val="bg2"/>
              </a:solidFill>
              <a:ln w="19050">
                <a:solidFill>
                  <a:schemeClr val="lt1"/>
                </a:solidFill>
              </a:ln>
              <a:effectLst/>
            </c:spPr>
            <c:extLst>
              <c:ext xmlns:c16="http://schemas.microsoft.com/office/drawing/2014/chart" uri="{C3380CC4-5D6E-409C-BE32-E72D297353CC}">
                <c16:uniqueId val="{00000007-52B3-407A-8AAA-0F2E43487D91}"/>
              </c:ext>
            </c:extLst>
          </c:dPt>
          <c:dPt>
            <c:idx val="4"/>
            <c:bubble3D val="0"/>
            <c:spPr>
              <a:solidFill>
                <a:schemeClr val="bg2"/>
              </a:solidFill>
              <a:ln w="19050">
                <a:solidFill>
                  <a:schemeClr val="lt1"/>
                </a:solidFill>
              </a:ln>
              <a:effectLst/>
            </c:spPr>
            <c:extLst>
              <c:ext xmlns:c16="http://schemas.microsoft.com/office/drawing/2014/chart" uri="{C3380CC4-5D6E-409C-BE32-E72D297353CC}">
                <c16:uniqueId val="{00000009-52B3-407A-8AAA-0F2E43487D91}"/>
              </c:ext>
            </c:extLst>
          </c:dPt>
          <c:dPt>
            <c:idx val="5"/>
            <c:bubble3D val="0"/>
            <c:spPr>
              <a:solidFill>
                <a:schemeClr val="bg2"/>
              </a:solidFill>
              <a:ln w="19050">
                <a:solidFill>
                  <a:schemeClr val="lt1"/>
                </a:solidFill>
              </a:ln>
              <a:effectLst/>
            </c:spPr>
            <c:extLst>
              <c:ext xmlns:c16="http://schemas.microsoft.com/office/drawing/2014/chart" uri="{C3380CC4-5D6E-409C-BE32-E72D297353CC}">
                <c16:uniqueId val="{0000000B-52B3-407A-8AAA-0F2E43487D91}"/>
              </c:ext>
            </c:extLst>
          </c:dPt>
          <c:dPt>
            <c:idx val="6"/>
            <c:bubble3D val="0"/>
            <c:spPr>
              <a:solidFill>
                <a:schemeClr val="bg2"/>
              </a:solidFill>
              <a:ln w="19050">
                <a:solidFill>
                  <a:schemeClr val="lt1"/>
                </a:solidFill>
              </a:ln>
              <a:effectLst/>
            </c:spPr>
            <c:extLst>
              <c:ext xmlns:c16="http://schemas.microsoft.com/office/drawing/2014/chart" uri="{C3380CC4-5D6E-409C-BE32-E72D297353CC}">
                <c16:uniqueId val="{0000000D-52B3-407A-8AAA-0F2E43487D91}"/>
              </c:ext>
            </c:extLst>
          </c:dPt>
          <c:dPt>
            <c:idx val="7"/>
            <c:bubble3D val="0"/>
            <c:spPr>
              <a:solidFill>
                <a:schemeClr val="bg2"/>
              </a:solidFill>
              <a:ln w="19050">
                <a:solidFill>
                  <a:schemeClr val="lt1"/>
                </a:solidFill>
              </a:ln>
              <a:effectLst/>
            </c:spPr>
            <c:extLst>
              <c:ext xmlns:c16="http://schemas.microsoft.com/office/drawing/2014/chart" uri="{C3380CC4-5D6E-409C-BE32-E72D297353CC}">
                <c16:uniqueId val="{0000000F-52B3-407A-8AAA-0F2E43487D91}"/>
              </c:ext>
            </c:extLst>
          </c:dPt>
          <c:dPt>
            <c:idx val="8"/>
            <c:bubble3D val="0"/>
            <c:spPr>
              <a:solidFill>
                <a:schemeClr val="bg2"/>
              </a:solidFill>
              <a:ln w="19050">
                <a:solidFill>
                  <a:schemeClr val="lt1"/>
                </a:solidFill>
              </a:ln>
              <a:effectLst/>
            </c:spPr>
            <c:extLst>
              <c:ext xmlns:c16="http://schemas.microsoft.com/office/drawing/2014/chart" uri="{C3380CC4-5D6E-409C-BE32-E72D297353CC}">
                <c16:uniqueId val="{00000011-52B3-407A-8AAA-0F2E43487D91}"/>
              </c:ext>
            </c:extLst>
          </c:dPt>
          <c:dPt>
            <c:idx val="9"/>
            <c:bubble3D val="0"/>
            <c:spPr>
              <a:solidFill>
                <a:schemeClr val="bg2"/>
              </a:solidFill>
              <a:ln w="19050">
                <a:solidFill>
                  <a:schemeClr val="lt1"/>
                </a:solidFill>
              </a:ln>
              <a:effectLst/>
            </c:spPr>
            <c:extLst>
              <c:ext xmlns:c16="http://schemas.microsoft.com/office/drawing/2014/chart" uri="{C3380CC4-5D6E-409C-BE32-E72D297353CC}">
                <c16:uniqueId val="{00000013-52B3-407A-8AAA-0F2E43487D91}"/>
              </c:ext>
            </c:extLst>
          </c:dPt>
          <c:dPt>
            <c:idx val="10"/>
            <c:bubble3D val="0"/>
            <c:spPr>
              <a:solidFill>
                <a:schemeClr val="bg2"/>
              </a:solidFill>
              <a:ln w="19050">
                <a:solidFill>
                  <a:schemeClr val="lt1"/>
                </a:solidFill>
              </a:ln>
              <a:effectLst/>
            </c:spPr>
            <c:extLst>
              <c:ext xmlns:c16="http://schemas.microsoft.com/office/drawing/2014/chart" uri="{C3380CC4-5D6E-409C-BE32-E72D297353CC}">
                <c16:uniqueId val="{00000015-52B3-407A-8AAA-0F2E43487D91}"/>
              </c:ext>
            </c:extLst>
          </c:dPt>
          <c:dPt>
            <c:idx val="11"/>
            <c:bubble3D val="0"/>
            <c:spPr>
              <a:solidFill>
                <a:schemeClr val="bg2"/>
              </a:solidFill>
              <a:ln w="19050">
                <a:solidFill>
                  <a:schemeClr val="lt1"/>
                </a:solidFill>
              </a:ln>
              <a:effectLst/>
            </c:spPr>
            <c:extLst>
              <c:ext xmlns:c16="http://schemas.microsoft.com/office/drawing/2014/chart" uri="{C3380CC4-5D6E-409C-BE32-E72D297353CC}">
                <c16:uniqueId val="{00000017-52B3-407A-8AAA-0F2E43487D91}"/>
              </c:ext>
            </c:extLst>
          </c:dPt>
          <c:dPt>
            <c:idx val="12"/>
            <c:bubble3D val="0"/>
            <c:spPr>
              <a:solidFill>
                <a:schemeClr val="bg2"/>
              </a:solidFill>
              <a:ln w="19050">
                <a:solidFill>
                  <a:schemeClr val="lt1"/>
                </a:solidFill>
              </a:ln>
              <a:effectLst/>
            </c:spPr>
            <c:extLst>
              <c:ext xmlns:c16="http://schemas.microsoft.com/office/drawing/2014/chart" uri="{C3380CC4-5D6E-409C-BE32-E72D297353CC}">
                <c16:uniqueId val="{00000019-52B3-407A-8AAA-0F2E43487D91}"/>
              </c:ext>
            </c:extLst>
          </c:dPt>
          <c:dPt>
            <c:idx val="13"/>
            <c:bubble3D val="0"/>
            <c:spPr>
              <a:solidFill>
                <a:schemeClr val="bg2"/>
              </a:solidFill>
              <a:ln w="19050">
                <a:solidFill>
                  <a:schemeClr val="lt1"/>
                </a:solidFill>
              </a:ln>
              <a:effectLst/>
            </c:spPr>
            <c:extLst>
              <c:ext xmlns:c16="http://schemas.microsoft.com/office/drawing/2014/chart" uri="{C3380CC4-5D6E-409C-BE32-E72D297353CC}">
                <c16:uniqueId val="{0000001B-52B3-407A-8AAA-0F2E43487D91}"/>
              </c:ext>
            </c:extLst>
          </c:dPt>
          <c:dPt>
            <c:idx val="14"/>
            <c:bubble3D val="0"/>
            <c:spPr>
              <a:solidFill>
                <a:schemeClr val="bg2"/>
              </a:solidFill>
              <a:ln w="19050">
                <a:solidFill>
                  <a:schemeClr val="lt1"/>
                </a:solidFill>
              </a:ln>
              <a:effectLst/>
            </c:spPr>
            <c:extLst>
              <c:ext xmlns:c16="http://schemas.microsoft.com/office/drawing/2014/chart" uri="{C3380CC4-5D6E-409C-BE32-E72D297353CC}">
                <c16:uniqueId val="{0000001D-52B3-407A-8AAA-0F2E43487D91}"/>
              </c:ext>
            </c:extLst>
          </c:dPt>
          <c:dPt>
            <c:idx val="15"/>
            <c:bubble3D val="0"/>
            <c:spPr>
              <a:solidFill>
                <a:schemeClr val="bg2"/>
              </a:solidFill>
              <a:ln w="19050">
                <a:solidFill>
                  <a:schemeClr val="lt1"/>
                </a:solidFill>
              </a:ln>
              <a:effectLst/>
            </c:spPr>
            <c:extLst>
              <c:ext xmlns:c16="http://schemas.microsoft.com/office/drawing/2014/chart" uri="{C3380CC4-5D6E-409C-BE32-E72D297353CC}">
                <c16:uniqueId val="{0000001F-52B3-407A-8AAA-0F2E43487D91}"/>
              </c:ext>
            </c:extLst>
          </c:dPt>
          <c:dPt>
            <c:idx val="16"/>
            <c:bubble3D val="0"/>
            <c:spPr>
              <a:solidFill>
                <a:schemeClr val="bg2"/>
              </a:solidFill>
              <a:ln w="19050">
                <a:solidFill>
                  <a:schemeClr val="lt1"/>
                </a:solidFill>
              </a:ln>
              <a:effectLst/>
            </c:spPr>
            <c:extLst>
              <c:ext xmlns:c16="http://schemas.microsoft.com/office/drawing/2014/chart" uri="{C3380CC4-5D6E-409C-BE32-E72D297353CC}">
                <c16:uniqueId val="{00000021-52B3-407A-8AAA-0F2E43487D91}"/>
              </c:ext>
            </c:extLst>
          </c:dPt>
          <c:dPt>
            <c:idx val="17"/>
            <c:bubble3D val="0"/>
            <c:spPr>
              <a:solidFill>
                <a:schemeClr val="bg2"/>
              </a:solidFill>
              <a:ln w="19050">
                <a:solidFill>
                  <a:schemeClr val="lt1"/>
                </a:solidFill>
              </a:ln>
              <a:effectLst/>
            </c:spPr>
            <c:extLst>
              <c:ext xmlns:c16="http://schemas.microsoft.com/office/drawing/2014/chart" uri="{C3380CC4-5D6E-409C-BE32-E72D297353CC}">
                <c16:uniqueId val="{00000023-52B3-407A-8AAA-0F2E43487D91}"/>
              </c:ext>
            </c:extLst>
          </c:dPt>
          <c:dPt>
            <c:idx val="18"/>
            <c:bubble3D val="0"/>
            <c:spPr>
              <a:solidFill>
                <a:schemeClr val="bg2"/>
              </a:solidFill>
              <a:ln w="19050">
                <a:solidFill>
                  <a:schemeClr val="lt1"/>
                </a:solidFill>
              </a:ln>
              <a:effectLst/>
            </c:spPr>
            <c:extLst>
              <c:ext xmlns:c16="http://schemas.microsoft.com/office/drawing/2014/chart" uri="{C3380CC4-5D6E-409C-BE32-E72D297353CC}">
                <c16:uniqueId val="{00000025-52B3-407A-8AAA-0F2E43487D91}"/>
              </c:ext>
            </c:extLst>
          </c:dPt>
          <c:dPt>
            <c:idx val="19"/>
            <c:bubble3D val="0"/>
            <c:spPr>
              <a:solidFill>
                <a:schemeClr val="bg2"/>
              </a:solidFill>
              <a:ln w="19050">
                <a:solidFill>
                  <a:schemeClr val="lt1"/>
                </a:solidFill>
              </a:ln>
              <a:effectLst/>
            </c:spPr>
            <c:extLst>
              <c:ext xmlns:c16="http://schemas.microsoft.com/office/drawing/2014/chart" uri="{C3380CC4-5D6E-409C-BE32-E72D297353CC}">
                <c16:uniqueId val="{00000027-52B3-407A-8AAA-0F2E43487D91}"/>
              </c:ext>
            </c:extLst>
          </c:dPt>
          <c:dPt>
            <c:idx val="20"/>
            <c:bubble3D val="0"/>
            <c:spPr>
              <a:solidFill>
                <a:schemeClr val="bg2"/>
              </a:solidFill>
              <a:ln w="19050">
                <a:solidFill>
                  <a:schemeClr val="lt1"/>
                </a:solidFill>
              </a:ln>
              <a:effectLst/>
            </c:spPr>
            <c:extLst>
              <c:ext xmlns:c16="http://schemas.microsoft.com/office/drawing/2014/chart" uri="{C3380CC4-5D6E-409C-BE32-E72D297353CC}">
                <c16:uniqueId val="{00000029-52B3-407A-8AAA-0F2E43487D91}"/>
              </c:ext>
            </c:extLst>
          </c:dPt>
          <c:dPt>
            <c:idx val="21"/>
            <c:bubble3D val="0"/>
            <c:spPr>
              <a:solidFill>
                <a:schemeClr val="bg2"/>
              </a:solidFill>
              <a:ln w="19050">
                <a:solidFill>
                  <a:schemeClr val="lt1"/>
                </a:solidFill>
              </a:ln>
              <a:effectLst/>
            </c:spPr>
            <c:extLst>
              <c:ext xmlns:c16="http://schemas.microsoft.com/office/drawing/2014/chart" uri="{C3380CC4-5D6E-409C-BE32-E72D297353CC}">
                <c16:uniqueId val="{0000002B-52B3-407A-8AAA-0F2E43487D91}"/>
              </c:ext>
            </c:extLst>
          </c:dPt>
          <c:dPt>
            <c:idx val="22"/>
            <c:bubble3D val="0"/>
            <c:spPr>
              <a:solidFill>
                <a:schemeClr val="bg2"/>
              </a:solidFill>
              <a:ln w="19050">
                <a:solidFill>
                  <a:schemeClr val="lt1"/>
                </a:solidFill>
              </a:ln>
              <a:effectLst/>
            </c:spPr>
            <c:extLst>
              <c:ext xmlns:c16="http://schemas.microsoft.com/office/drawing/2014/chart" uri="{C3380CC4-5D6E-409C-BE32-E72D297353CC}">
                <c16:uniqueId val="{0000002D-52B3-407A-8AAA-0F2E43487D91}"/>
              </c:ext>
            </c:extLst>
          </c:dPt>
          <c:dPt>
            <c:idx val="23"/>
            <c:bubble3D val="0"/>
            <c:spPr>
              <a:solidFill>
                <a:schemeClr val="bg2"/>
              </a:solidFill>
              <a:ln w="19050">
                <a:solidFill>
                  <a:schemeClr val="lt1"/>
                </a:solidFill>
              </a:ln>
              <a:effectLst/>
            </c:spPr>
            <c:extLst>
              <c:ext xmlns:c16="http://schemas.microsoft.com/office/drawing/2014/chart" uri="{C3380CC4-5D6E-409C-BE32-E72D297353CC}">
                <c16:uniqueId val="{0000002F-52B3-407A-8AAA-0F2E43487D91}"/>
              </c:ext>
            </c:extLst>
          </c:dPt>
          <c:dPt>
            <c:idx val="24"/>
            <c:bubble3D val="0"/>
            <c:spPr>
              <a:solidFill>
                <a:schemeClr val="bg2"/>
              </a:solidFill>
              <a:ln w="19050">
                <a:solidFill>
                  <a:schemeClr val="lt1"/>
                </a:solidFill>
              </a:ln>
              <a:effectLst/>
            </c:spPr>
            <c:extLst>
              <c:ext xmlns:c16="http://schemas.microsoft.com/office/drawing/2014/chart" uri="{C3380CC4-5D6E-409C-BE32-E72D297353CC}">
                <c16:uniqueId val="{00000031-52B3-407A-8AAA-0F2E43487D91}"/>
              </c:ext>
            </c:extLst>
          </c:dPt>
          <c:dPt>
            <c:idx val="25"/>
            <c:bubble3D val="0"/>
            <c:spPr>
              <a:solidFill>
                <a:schemeClr val="bg2"/>
              </a:solidFill>
              <a:ln w="19050">
                <a:solidFill>
                  <a:schemeClr val="lt1"/>
                </a:solidFill>
              </a:ln>
              <a:effectLst/>
            </c:spPr>
            <c:extLst>
              <c:ext xmlns:c16="http://schemas.microsoft.com/office/drawing/2014/chart" uri="{C3380CC4-5D6E-409C-BE32-E72D297353CC}">
                <c16:uniqueId val="{00000033-52B3-407A-8AAA-0F2E43487D91}"/>
              </c:ext>
            </c:extLst>
          </c:dPt>
          <c:dPt>
            <c:idx val="26"/>
            <c:bubble3D val="0"/>
            <c:spPr>
              <a:solidFill>
                <a:schemeClr val="bg2"/>
              </a:solidFill>
              <a:ln w="19050">
                <a:solidFill>
                  <a:schemeClr val="lt1"/>
                </a:solidFill>
              </a:ln>
              <a:effectLst/>
            </c:spPr>
            <c:extLst>
              <c:ext xmlns:c16="http://schemas.microsoft.com/office/drawing/2014/chart" uri="{C3380CC4-5D6E-409C-BE32-E72D297353CC}">
                <c16:uniqueId val="{00000035-52B3-407A-8AAA-0F2E43487D91}"/>
              </c:ext>
            </c:extLst>
          </c:dPt>
          <c:dPt>
            <c:idx val="27"/>
            <c:bubble3D val="0"/>
            <c:spPr>
              <a:solidFill>
                <a:schemeClr val="bg2"/>
              </a:solidFill>
              <a:ln w="19050">
                <a:solidFill>
                  <a:schemeClr val="lt1"/>
                </a:solidFill>
              </a:ln>
              <a:effectLst/>
            </c:spPr>
            <c:extLst>
              <c:ext xmlns:c16="http://schemas.microsoft.com/office/drawing/2014/chart" uri="{C3380CC4-5D6E-409C-BE32-E72D297353CC}">
                <c16:uniqueId val="{00000037-52B3-407A-8AAA-0F2E43487D91}"/>
              </c:ext>
            </c:extLst>
          </c:dPt>
          <c:dPt>
            <c:idx val="28"/>
            <c:bubble3D val="0"/>
            <c:spPr>
              <a:solidFill>
                <a:schemeClr val="bg2"/>
              </a:solidFill>
              <a:ln w="19050">
                <a:solidFill>
                  <a:schemeClr val="lt1"/>
                </a:solidFill>
              </a:ln>
              <a:effectLst/>
            </c:spPr>
            <c:extLst>
              <c:ext xmlns:c16="http://schemas.microsoft.com/office/drawing/2014/chart" uri="{C3380CC4-5D6E-409C-BE32-E72D297353CC}">
                <c16:uniqueId val="{00000039-52B3-407A-8AAA-0F2E43487D91}"/>
              </c:ext>
            </c:extLst>
          </c:dPt>
          <c:dPt>
            <c:idx val="29"/>
            <c:bubble3D val="0"/>
            <c:spPr>
              <a:solidFill>
                <a:schemeClr val="bg2"/>
              </a:solidFill>
              <a:ln w="19050">
                <a:solidFill>
                  <a:schemeClr val="lt1"/>
                </a:solidFill>
              </a:ln>
              <a:effectLst/>
            </c:spPr>
            <c:extLst>
              <c:ext xmlns:c16="http://schemas.microsoft.com/office/drawing/2014/chart" uri="{C3380CC4-5D6E-409C-BE32-E72D297353CC}">
                <c16:uniqueId val="{0000003B-52B3-407A-8AAA-0F2E43487D91}"/>
              </c:ext>
            </c:extLst>
          </c:dPt>
          <c:dPt>
            <c:idx val="30"/>
            <c:bubble3D val="0"/>
            <c:spPr>
              <a:solidFill>
                <a:schemeClr val="bg2"/>
              </a:solidFill>
              <a:ln w="19050">
                <a:solidFill>
                  <a:schemeClr val="lt1"/>
                </a:solidFill>
              </a:ln>
              <a:effectLst/>
            </c:spPr>
            <c:extLst>
              <c:ext xmlns:c16="http://schemas.microsoft.com/office/drawing/2014/chart" uri="{C3380CC4-5D6E-409C-BE32-E72D297353CC}">
                <c16:uniqueId val="{0000003D-52B3-407A-8AAA-0F2E43487D91}"/>
              </c:ext>
            </c:extLst>
          </c:dPt>
          <c:dPt>
            <c:idx val="31"/>
            <c:bubble3D val="0"/>
            <c:spPr>
              <a:solidFill>
                <a:schemeClr val="bg2"/>
              </a:solidFill>
              <a:ln w="19050">
                <a:solidFill>
                  <a:schemeClr val="lt1"/>
                </a:solidFill>
              </a:ln>
              <a:effectLst/>
            </c:spPr>
            <c:extLst>
              <c:ext xmlns:c16="http://schemas.microsoft.com/office/drawing/2014/chart" uri="{C3380CC4-5D6E-409C-BE32-E72D297353CC}">
                <c16:uniqueId val="{0000003F-52B3-407A-8AAA-0F2E43487D91}"/>
              </c:ext>
            </c:extLst>
          </c:dPt>
          <c:dPt>
            <c:idx val="32"/>
            <c:bubble3D val="0"/>
            <c:spPr>
              <a:solidFill>
                <a:schemeClr val="bg2"/>
              </a:solidFill>
              <a:ln w="19050">
                <a:solidFill>
                  <a:schemeClr val="lt1"/>
                </a:solidFill>
              </a:ln>
              <a:effectLst/>
            </c:spPr>
            <c:extLst>
              <c:ext xmlns:c16="http://schemas.microsoft.com/office/drawing/2014/chart" uri="{C3380CC4-5D6E-409C-BE32-E72D297353CC}">
                <c16:uniqueId val="{00000041-52B3-407A-8AAA-0F2E43487D91}"/>
              </c:ext>
            </c:extLst>
          </c:dPt>
          <c:dPt>
            <c:idx val="33"/>
            <c:bubble3D val="0"/>
            <c:spPr>
              <a:solidFill>
                <a:schemeClr val="bg2"/>
              </a:solidFill>
              <a:ln w="19050">
                <a:solidFill>
                  <a:schemeClr val="lt1"/>
                </a:solidFill>
              </a:ln>
              <a:effectLst/>
            </c:spPr>
            <c:extLst>
              <c:ext xmlns:c16="http://schemas.microsoft.com/office/drawing/2014/chart" uri="{C3380CC4-5D6E-409C-BE32-E72D297353CC}">
                <c16:uniqueId val="{00000043-52B3-407A-8AAA-0F2E43487D91}"/>
              </c:ext>
            </c:extLst>
          </c:dPt>
          <c:dPt>
            <c:idx val="34"/>
            <c:bubble3D val="0"/>
            <c:spPr>
              <a:solidFill>
                <a:schemeClr val="bg2"/>
              </a:solidFill>
              <a:ln w="19050">
                <a:solidFill>
                  <a:schemeClr val="lt1"/>
                </a:solidFill>
              </a:ln>
              <a:effectLst/>
            </c:spPr>
            <c:extLst>
              <c:ext xmlns:c16="http://schemas.microsoft.com/office/drawing/2014/chart" uri="{C3380CC4-5D6E-409C-BE32-E72D297353CC}">
                <c16:uniqueId val="{00000045-52B3-407A-8AAA-0F2E43487D91}"/>
              </c:ext>
            </c:extLst>
          </c:dPt>
          <c:dPt>
            <c:idx val="35"/>
            <c:bubble3D val="0"/>
            <c:spPr>
              <a:solidFill>
                <a:schemeClr val="bg2"/>
              </a:solidFill>
              <a:ln w="19050">
                <a:solidFill>
                  <a:schemeClr val="lt1"/>
                </a:solidFill>
              </a:ln>
              <a:effectLst/>
            </c:spPr>
            <c:extLst>
              <c:ext xmlns:c16="http://schemas.microsoft.com/office/drawing/2014/chart" uri="{C3380CC4-5D6E-409C-BE32-E72D297353CC}">
                <c16:uniqueId val="{00000047-52B3-407A-8AAA-0F2E43487D91}"/>
              </c:ext>
            </c:extLst>
          </c:dPt>
          <c:dPt>
            <c:idx val="36"/>
            <c:bubble3D val="0"/>
            <c:spPr>
              <a:solidFill>
                <a:schemeClr val="bg2"/>
              </a:solidFill>
              <a:ln w="19050">
                <a:solidFill>
                  <a:schemeClr val="lt1"/>
                </a:solidFill>
              </a:ln>
              <a:effectLst/>
            </c:spPr>
            <c:extLst>
              <c:ext xmlns:c16="http://schemas.microsoft.com/office/drawing/2014/chart" uri="{C3380CC4-5D6E-409C-BE32-E72D297353CC}">
                <c16:uniqueId val="{00000049-52B3-407A-8AAA-0F2E43487D91}"/>
              </c:ext>
            </c:extLst>
          </c:dPt>
          <c:dPt>
            <c:idx val="37"/>
            <c:bubble3D val="0"/>
            <c:spPr>
              <a:solidFill>
                <a:schemeClr val="bg2"/>
              </a:solidFill>
              <a:ln w="19050">
                <a:solidFill>
                  <a:schemeClr val="lt1"/>
                </a:solidFill>
              </a:ln>
              <a:effectLst/>
            </c:spPr>
            <c:extLst>
              <c:ext xmlns:c16="http://schemas.microsoft.com/office/drawing/2014/chart" uri="{C3380CC4-5D6E-409C-BE32-E72D297353CC}">
                <c16:uniqueId val="{0000004B-52B3-407A-8AAA-0F2E43487D91}"/>
              </c:ext>
            </c:extLst>
          </c:dPt>
          <c:dPt>
            <c:idx val="38"/>
            <c:bubble3D val="0"/>
            <c:spPr>
              <a:solidFill>
                <a:schemeClr val="bg2"/>
              </a:solidFill>
              <a:ln w="19050">
                <a:solidFill>
                  <a:schemeClr val="lt1"/>
                </a:solidFill>
              </a:ln>
              <a:effectLst/>
            </c:spPr>
            <c:extLst>
              <c:ext xmlns:c16="http://schemas.microsoft.com/office/drawing/2014/chart" uri="{C3380CC4-5D6E-409C-BE32-E72D297353CC}">
                <c16:uniqueId val="{0000004D-52B3-407A-8AAA-0F2E43487D91}"/>
              </c:ext>
            </c:extLst>
          </c:dPt>
          <c:dPt>
            <c:idx val="39"/>
            <c:bubble3D val="0"/>
            <c:spPr>
              <a:solidFill>
                <a:schemeClr val="bg2"/>
              </a:solidFill>
              <a:ln w="19050">
                <a:solidFill>
                  <a:schemeClr val="lt1"/>
                </a:solidFill>
              </a:ln>
              <a:effectLst/>
            </c:spPr>
            <c:extLst>
              <c:ext xmlns:c16="http://schemas.microsoft.com/office/drawing/2014/chart" uri="{C3380CC4-5D6E-409C-BE32-E72D297353CC}">
                <c16:uniqueId val="{0000004F-52B3-407A-8AAA-0F2E43487D91}"/>
              </c:ext>
            </c:extLst>
          </c:dPt>
          <c:dPt>
            <c:idx val="40"/>
            <c:bubble3D val="0"/>
            <c:spPr>
              <a:solidFill>
                <a:schemeClr val="bg2"/>
              </a:solidFill>
              <a:ln w="19050">
                <a:solidFill>
                  <a:schemeClr val="lt1"/>
                </a:solidFill>
              </a:ln>
              <a:effectLst/>
            </c:spPr>
            <c:extLst>
              <c:ext xmlns:c16="http://schemas.microsoft.com/office/drawing/2014/chart" uri="{C3380CC4-5D6E-409C-BE32-E72D297353CC}">
                <c16:uniqueId val="{00000051-52B3-407A-8AAA-0F2E43487D91}"/>
              </c:ext>
            </c:extLst>
          </c:dPt>
          <c:dPt>
            <c:idx val="41"/>
            <c:bubble3D val="0"/>
            <c:spPr>
              <a:solidFill>
                <a:schemeClr val="bg2"/>
              </a:solidFill>
              <a:ln w="19050">
                <a:solidFill>
                  <a:schemeClr val="lt1"/>
                </a:solidFill>
              </a:ln>
              <a:effectLst/>
            </c:spPr>
            <c:extLst>
              <c:ext xmlns:c16="http://schemas.microsoft.com/office/drawing/2014/chart" uri="{C3380CC4-5D6E-409C-BE32-E72D297353CC}">
                <c16:uniqueId val="{00000053-52B3-407A-8AAA-0F2E43487D91}"/>
              </c:ext>
            </c:extLst>
          </c:dPt>
          <c:dPt>
            <c:idx val="42"/>
            <c:bubble3D val="0"/>
            <c:spPr>
              <a:solidFill>
                <a:schemeClr val="bg2"/>
              </a:solidFill>
              <a:ln w="19050">
                <a:solidFill>
                  <a:schemeClr val="lt1"/>
                </a:solidFill>
              </a:ln>
              <a:effectLst/>
            </c:spPr>
            <c:extLst>
              <c:ext xmlns:c16="http://schemas.microsoft.com/office/drawing/2014/chart" uri="{C3380CC4-5D6E-409C-BE32-E72D297353CC}">
                <c16:uniqueId val="{00000055-52B3-407A-8AAA-0F2E43487D91}"/>
              </c:ext>
            </c:extLst>
          </c:dPt>
          <c:dPt>
            <c:idx val="43"/>
            <c:bubble3D val="0"/>
            <c:spPr>
              <a:solidFill>
                <a:schemeClr val="bg2"/>
              </a:solidFill>
              <a:ln w="19050">
                <a:solidFill>
                  <a:schemeClr val="lt1"/>
                </a:solidFill>
              </a:ln>
              <a:effectLst/>
            </c:spPr>
            <c:extLst>
              <c:ext xmlns:c16="http://schemas.microsoft.com/office/drawing/2014/chart" uri="{C3380CC4-5D6E-409C-BE32-E72D297353CC}">
                <c16:uniqueId val="{00000057-52B3-407A-8AAA-0F2E43487D91}"/>
              </c:ext>
            </c:extLst>
          </c:dPt>
          <c:dPt>
            <c:idx val="44"/>
            <c:bubble3D val="0"/>
            <c:spPr>
              <a:solidFill>
                <a:schemeClr val="bg2"/>
              </a:solidFill>
              <a:ln w="19050">
                <a:solidFill>
                  <a:schemeClr val="lt1"/>
                </a:solidFill>
              </a:ln>
              <a:effectLst/>
            </c:spPr>
            <c:extLst>
              <c:ext xmlns:c16="http://schemas.microsoft.com/office/drawing/2014/chart" uri="{C3380CC4-5D6E-409C-BE32-E72D297353CC}">
                <c16:uniqueId val="{00000059-52B3-407A-8AAA-0F2E43487D91}"/>
              </c:ext>
            </c:extLst>
          </c:dPt>
          <c:dPt>
            <c:idx val="45"/>
            <c:bubble3D val="0"/>
            <c:spPr>
              <a:solidFill>
                <a:schemeClr val="bg2"/>
              </a:solidFill>
              <a:ln w="19050">
                <a:solidFill>
                  <a:schemeClr val="lt1"/>
                </a:solidFill>
              </a:ln>
              <a:effectLst/>
            </c:spPr>
            <c:extLst>
              <c:ext xmlns:c16="http://schemas.microsoft.com/office/drawing/2014/chart" uri="{C3380CC4-5D6E-409C-BE32-E72D297353CC}">
                <c16:uniqueId val="{0000005B-52B3-407A-8AAA-0F2E43487D91}"/>
              </c:ext>
            </c:extLst>
          </c:dPt>
          <c:dPt>
            <c:idx val="46"/>
            <c:bubble3D val="0"/>
            <c:spPr>
              <a:solidFill>
                <a:schemeClr val="bg2"/>
              </a:solidFill>
              <a:ln w="19050">
                <a:solidFill>
                  <a:schemeClr val="lt1"/>
                </a:solidFill>
              </a:ln>
              <a:effectLst/>
            </c:spPr>
            <c:extLst>
              <c:ext xmlns:c16="http://schemas.microsoft.com/office/drawing/2014/chart" uri="{C3380CC4-5D6E-409C-BE32-E72D297353CC}">
                <c16:uniqueId val="{0000005D-52B3-407A-8AAA-0F2E43487D91}"/>
              </c:ext>
            </c:extLst>
          </c:dPt>
          <c:dPt>
            <c:idx val="47"/>
            <c:bubble3D val="0"/>
            <c:spPr>
              <a:solidFill>
                <a:schemeClr val="bg2"/>
              </a:solidFill>
              <a:ln w="19050">
                <a:solidFill>
                  <a:schemeClr val="lt1"/>
                </a:solidFill>
              </a:ln>
              <a:effectLst/>
            </c:spPr>
            <c:extLst>
              <c:ext xmlns:c16="http://schemas.microsoft.com/office/drawing/2014/chart" uri="{C3380CC4-5D6E-409C-BE32-E72D297353CC}">
                <c16:uniqueId val="{0000005F-52B3-407A-8AAA-0F2E43487D91}"/>
              </c:ext>
            </c:extLst>
          </c:dPt>
          <c:dPt>
            <c:idx val="48"/>
            <c:bubble3D val="0"/>
            <c:spPr>
              <a:solidFill>
                <a:schemeClr val="bg2"/>
              </a:solidFill>
              <a:ln w="19050">
                <a:solidFill>
                  <a:schemeClr val="lt1"/>
                </a:solidFill>
              </a:ln>
              <a:effectLst/>
            </c:spPr>
            <c:extLst>
              <c:ext xmlns:c16="http://schemas.microsoft.com/office/drawing/2014/chart" uri="{C3380CC4-5D6E-409C-BE32-E72D297353CC}">
                <c16:uniqueId val="{00000061-52B3-407A-8AAA-0F2E43487D91}"/>
              </c:ext>
            </c:extLst>
          </c:dPt>
          <c:dPt>
            <c:idx val="49"/>
            <c:bubble3D val="0"/>
            <c:spPr>
              <a:solidFill>
                <a:schemeClr val="bg2"/>
              </a:solidFill>
              <a:ln w="19050">
                <a:solidFill>
                  <a:schemeClr val="lt1"/>
                </a:solidFill>
              </a:ln>
              <a:effectLst/>
            </c:spPr>
            <c:extLst>
              <c:ext xmlns:c16="http://schemas.microsoft.com/office/drawing/2014/chart" uri="{C3380CC4-5D6E-409C-BE32-E72D297353CC}">
                <c16:uniqueId val="{00000063-52B3-407A-8AAA-0F2E43487D91}"/>
              </c:ext>
            </c:extLst>
          </c:dPt>
          <c:dPt>
            <c:idx val="50"/>
            <c:bubble3D val="0"/>
            <c:spPr>
              <a:solidFill>
                <a:schemeClr val="bg2"/>
              </a:solidFill>
              <a:ln w="19050">
                <a:solidFill>
                  <a:schemeClr val="lt1"/>
                </a:solidFill>
              </a:ln>
              <a:effectLst/>
            </c:spPr>
            <c:extLst>
              <c:ext xmlns:c16="http://schemas.microsoft.com/office/drawing/2014/chart" uri="{C3380CC4-5D6E-409C-BE32-E72D297353CC}">
                <c16:uniqueId val="{00000065-52B3-407A-8AAA-0F2E43487D91}"/>
              </c:ext>
            </c:extLst>
          </c:dPt>
          <c:dPt>
            <c:idx val="51"/>
            <c:bubble3D val="0"/>
            <c:spPr>
              <a:solidFill>
                <a:schemeClr val="bg2"/>
              </a:solidFill>
              <a:ln w="19050">
                <a:solidFill>
                  <a:schemeClr val="lt1"/>
                </a:solidFill>
              </a:ln>
              <a:effectLst/>
            </c:spPr>
            <c:extLst>
              <c:ext xmlns:c16="http://schemas.microsoft.com/office/drawing/2014/chart" uri="{C3380CC4-5D6E-409C-BE32-E72D297353CC}">
                <c16:uniqueId val="{00000067-52B3-407A-8AAA-0F2E43487D91}"/>
              </c:ext>
            </c:extLst>
          </c:dPt>
          <c:dPt>
            <c:idx val="52"/>
            <c:bubble3D val="0"/>
            <c:spPr>
              <a:solidFill>
                <a:schemeClr val="bg2"/>
              </a:solidFill>
              <a:ln w="19050">
                <a:solidFill>
                  <a:schemeClr val="lt1"/>
                </a:solidFill>
              </a:ln>
              <a:effectLst/>
            </c:spPr>
            <c:extLst>
              <c:ext xmlns:c16="http://schemas.microsoft.com/office/drawing/2014/chart" uri="{C3380CC4-5D6E-409C-BE32-E72D297353CC}">
                <c16:uniqueId val="{00000069-52B3-407A-8AAA-0F2E43487D91}"/>
              </c:ext>
            </c:extLst>
          </c:dPt>
          <c:dPt>
            <c:idx val="53"/>
            <c:bubble3D val="0"/>
            <c:spPr>
              <a:solidFill>
                <a:schemeClr val="bg2"/>
              </a:solidFill>
              <a:ln w="19050">
                <a:solidFill>
                  <a:schemeClr val="lt1"/>
                </a:solidFill>
              </a:ln>
              <a:effectLst/>
            </c:spPr>
            <c:extLst>
              <c:ext xmlns:c16="http://schemas.microsoft.com/office/drawing/2014/chart" uri="{C3380CC4-5D6E-409C-BE32-E72D297353CC}">
                <c16:uniqueId val="{0000006B-52B3-407A-8AAA-0F2E43487D91}"/>
              </c:ext>
            </c:extLst>
          </c:dPt>
          <c:dPt>
            <c:idx val="54"/>
            <c:bubble3D val="0"/>
            <c:spPr>
              <a:solidFill>
                <a:schemeClr val="bg2"/>
              </a:solidFill>
              <a:ln w="19050">
                <a:solidFill>
                  <a:schemeClr val="lt1"/>
                </a:solidFill>
              </a:ln>
              <a:effectLst/>
            </c:spPr>
            <c:extLst>
              <c:ext xmlns:c16="http://schemas.microsoft.com/office/drawing/2014/chart" uri="{C3380CC4-5D6E-409C-BE32-E72D297353CC}">
                <c16:uniqueId val="{0000006D-52B3-407A-8AAA-0F2E43487D91}"/>
              </c:ext>
            </c:extLst>
          </c:dPt>
          <c:dPt>
            <c:idx val="55"/>
            <c:bubble3D val="0"/>
            <c:spPr>
              <a:solidFill>
                <a:schemeClr val="bg2"/>
              </a:solidFill>
              <a:ln w="19050">
                <a:solidFill>
                  <a:schemeClr val="lt1"/>
                </a:solidFill>
              </a:ln>
              <a:effectLst/>
            </c:spPr>
            <c:extLst>
              <c:ext xmlns:c16="http://schemas.microsoft.com/office/drawing/2014/chart" uri="{C3380CC4-5D6E-409C-BE32-E72D297353CC}">
                <c16:uniqueId val="{0000006F-52B3-407A-8AAA-0F2E43487D91}"/>
              </c:ext>
            </c:extLst>
          </c:dPt>
          <c:dPt>
            <c:idx val="56"/>
            <c:bubble3D val="0"/>
            <c:spPr>
              <a:solidFill>
                <a:schemeClr val="bg2"/>
              </a:solidFill>
              <a:ln w="19050">
                <a:solidFill>
                  <a:schemeClr val="lt1"/>
                </a:solidFill>
              </a:ln>
              <a:effectLst/>
            </c:spPr>
            <c:extLst>
              <c:ext xmlns:c16="http://schemas.microsoft.com/office/drawing/2014/chart" uri="{C3380CC4-5D6E-409C-BE32-E72D297353CC}">
                <c16:uniqueId val="{00000071-52B3-407A-8AAA-0F2E43487D91}"/>
              </c:ext>
            </c:extLst>
          </c:dPt>
          <c:dPt>
            <c:idx val="57"/>
            <c:bubble3D val="0"/>
            <c:spPr>
              <a:solidFill>
                <a:schemeClr val="bg2"/>
              </a:solidFill>
              <a:ln w="19050">
                <a:solidFill>
                  <a:schemeClr val="lt1"/>
                </a:solidFill>
              </a:ln>
              <a:effectLst/>
            </c:spPr>
            <c:extLst>
              <c:ext xmlns:c16="http://schemas.microsoft.com/office/drawing/2014/chart" uri="{C3380CC4-5D6E-409C-BE32-E72D297353CC}">
                <c16:uniqueId val="{00000073-52B3-407A-8AAA-0F2E43487D91}"/>
              </c:ext>
            </c:extLst>
          </c:dPt>
          <c:dPt>
            <c:idx val="58"/>
            <c:bubble3D val="0"/>
            <c:spPr>
              <a:solidFill>
                <a:schemeClr val="bg2"/>
              </a:solidFill>
              <a:ln w="19050">
                <a:solidFill>
                  <a:schemeClr val="lt1"/>
                </a:solidFill>
              </a:ln>
              <a:effectLst/>
            </c:spPr>
            <c:extLst>
              <c:ext xmlns:c16="http://schemas.microsoft.com/office/drawing/2014/chart" uri="{C3380CC4-5D6E-409C-BE32-E72D297353CC}">
                <c16:uniqueId val="{00000075-52B3-407A-8AAA-0F2E43487D91}"/>
              </c:ext>
            </c:extLst>
          </c:dPt>
          <c:dPt>
            <c:idx val="59"/>
            <c:bubble3D val="0"/>
            <c:spPr>
              <a:solidFill>
                <a:schemeClr val="bg2"/>
              </a:solidFill>
              <a:ln w="19050">
                <a:solidFill>
                  <a:schemeClr val="lt1"/>
                </a:solidFill>
              </a:ln>
              <a:effectLst/>
            </c:spPr>
            <c:extLst>
              <c:ext xmlns:c16="http://schemas.microsoft.com/office/drawing/2014/chart" uri="{C3380CC4-5D6E-409C-BE32-E72D297353CC}">
                <c16:uniqueId val="{00000077-52B3-407A-8AAA-0F2E43487D91}"/>
              </c:ext>
            </c:extLst>
          </c:dPt>
          <c:dPt>
            <c:idx val="60"/>
            <c:bubble3D val="0"/>
            <c:spPr>
              <a:solidFill>
                <a:schemeClr val="bg2"/>
              </a:solidFill>
              <a:ln w="19050">
                <a:solidFill>
                  <a:schemeClr val="lt1"/>
                </a:solidFill>
              </a:ln>
              <a:effectLst/>
            </c:spPr>
            <c:extLst>
              <c:ext xmlns:c16="http://schemas.microsoft.com/office/drawing/2014/chart" uri="{C3380CC4-5D6E-409C-BE32-E72D297353CC}">
                <c16:uniqueId val="{00000079-52B3-407A-8AAA-0F2E43487D91}"/>
              </c:ext>
            </c:extLst>
          </c:dPt>
          <c:dPt>
            <c:idx val="61"/>
            <c:bubble3D val="0"/>
            <c:spPr>
              <a:solidFill>
                <a:schemeClr val="bg2"/>
              </a:solidFill>
              <a:ln w="19050">
                <a:solidFill>
                  <a:schemeClr val="lt1"/>
                </a:solidFill>
              </a:ln>
              <a:effectLst/>
            </c:spPr>
            <c:extLst>
              <c:ext xmlns:c16="http://schemas.microsoft.com/office/drawing/2014/chart" uri="{C3380CC4-5D6E-409C-BE32-E72D297353CC}">
                <c16:uniqueId val="{0000007B-52B3-407A-8AAA-0F2E43487D91}"/>
              </c:ext>
            </c:extLst>
          </c:dPt>
          <c:dPt>
            <c:idx val="62"/>
            <c:bubble3D val="0"/>
            <c:spPr>
              <a:solidFill>
                <a:schemeClr val="bg2"/>
              </a:solidFill>
              <a:ln w="19050">
                <a:solidFill>
                  <a:schemeClr val="lt1"/>
                </a:solidFill>
              </a:ln>
              <a:effectLst/>
            </c:spPr>
            <c:extLst>
              <c:ext xmlns:c16="http://schemas.microsoft.com/office/drawing/2014/chart" uri="{C3380CC4-5D6E-409C-BE32-E72D297353CC}">
                <c16:uniqueId val="{0000007D-52B3-407A-8AAA-0F2E43487D91}"/>
              </c:ext>
            </c:extLst>
          </c:dPt>
          <c:dPt>
            <c:idx val="63"/>
            <c:bubble3D val="0"/>
            <c:spPr>
              <a:solidFill>
                <a:schemeClr val="bg2"/>
              </a:solidFill>
              <a:ln w="19050">
                <a:solidFill>
                  <a:schemeClr val="lt1"/>
                </a:solidFill>
              </a:ln>
              <a:effectLst/>
            </c:spPr>
            <c:extLst>
              <c:ext xmlns:c16="http://schemas.microsoft.com/office/drawing/2014/chart" uri="{C3380CC4-5D6E-409C-BE32-E72D297353CC}">
                <c16:uniqueId val="{0000007F-52B3-407A-8AAA-0F2E43487D91}"/>
              </c:ext>
            </c:extLst>
          </c:dPt>
          <c:dPt>
            <c:idx val="64"/>
            <c:bubble3D val="0"/>
            <c:spPr>
              <a:solidFill>
                <a:schemeClr val="bg2"/>
              </a:solidFill>
              <a:ln w="19050">
                <a:solidFill>
                  <a:schemeClr val="lt1"/>
                </a:solidFill>
              </a:ln>
              <a:effectLst/>
            </c:spPr>
            <c:extLst>
              <c:ext xmlns:c16="http://schemas.microsoft.com/office/drawing/2014/chart" uri="{C3380CC4-5D6E-409C-BE32-E72D297353CC}">
                <c16:uniqueId val="{00000081-52B3-407A-8AAA-0F2E43487D91}"/>
              </c:ext>
            </c:extLst>
          </c:dPt>
          <c:dPt>
            <c:idx val="65"/>
            <c:bubble3D val="0"/>
            <c:spPr>
              <a:solidFill>
                <a:schemeClr val="bg2"/>
              </a:solidFill>
              <a:ln w="19050">
                <a:solidFill>
                  <a:schemeClr val="lt1"/>
                </a:solidFill>
              </a:ln>
              <a:effectLst/>
            </c:spPr>
            <c:extLst>
              <c:ext xmlns:c16="http://schemas.microsoft.com/office/drawing/2014/chart" uri="{C3380CC4-5D6E-409C-BE32-E72D297353CC}">
                <c16:uniqueId val="{00000083-52B3-407A-8AAA-0F2E43487D91}"/>
              </c:ext>
            </c:extLst>
          </c:dPt>
          <c:dPt>
            <c:idx val="66"/>
            <c:bubble3D val="0"/>
            <c:spPr>
              <a:solidFill>
                <a:schemeClr val="bg2"/>
              </a:solidFill>
              <a:ln w="19050">
                <a:solidFill>
                  <a:schemeClr val="lt1"/>
                </a:solidFill>
              </a:ln>
              <a:effectLst/>
            </c:spPr>
            <c:extLst>
              <c:ext xmlns:c16="http://schemas.microsoft.com/office/drawing/2014/chart" uri="{C3380CC4-5D6E-409C-BE32-E72D297353CC}">
                <c16:uniqueId val="{00000085-52B3-407A-8AAA-0F2E43487D91}"/>
              </c:ext>
            </c:extLst>
          </c:dPt>
          <c:dPt>
            <c:idx val="67"/>
            <c:bubble3D val="0"/>
            <c:spPr>
              <a:solidFill>
                <a:schemeClr val="bg2"/>
              </a:solidFill>
              <a:ln w="19050">
                <a:solidFill>
                  <a:schemeClr val="lt1"/>
                </a:solidFill>
              </a:ln>
              <a:effectLst/>
            </c:spPr>
            <c:extLst>
              <c:ext xmlns:c16="http://schemas.microsoft.com/office/drawing/2014/chart" uri="{C3380CC4-5D6E-409C-BE32-E72D297353CC}">
                <c16:uniqueId val="{00000087-52B3-407A-8AAA-0F2E43487D91}"/>
              </c:ext>
            </c:extLst>
          </c:dPt>
          <c:dPt>
            <c:idx val="68"/>
            <c:bubble3D val="0"/>
            <c:spPr>
              <a:solidFill>
                <a:schemeClr val="bg2"/>
              </a:solidFill>
              <a:ln w="19050">
                <a:solidFill>
                  <a:schemeClr val="lt1"/>
                </a:solidFill>
              </a:ln>
              <a:effectLst/>
            </c:spPr>
            <c:extLst>
              <c:ext xmlns:c16="http://schemas.microsoft.com/office/drawing/2014/chart" uri="{C3380CC4-5D6E-409C-BE32-E72D297353CC}">
                <c16:uniqueId val="{00000089-52B3-407A-8AAA-0F2E43487D91}"/>
              </c:ext>
            </c:extLst>
          </c:dPt>
          <c:dPt>
            <c:idx val="69"/>
            <c:bubble3D val="0"/>
            <c:spPr>
              <a:solidFill>
                <a:schemeClr val="bg2"/>
              </a:solidFill>
              <a:ln w="19050">
                <a:solidFill>
                  <a:schemeClr val="lt1"/>
                </a:solidFill>
              </a:ln>
              <a:effectLst/>
            </c:spPr>
            <c:extLst>
              <c:ext xmlns:c16="http://schemas.microsoft.com/office/drawing/2014/chart" uri="{C3380CC4-5D6E-409C-BE32-E72D297353CC}">
                <c16:uniqueId val="{0000008B-52B3-407A-8AAA-0F2E43487D91}"/>
              </c:ext>
            </c:extLst>
          </c:dPt>
          <c:dPt>
            <c:idx val="70"/>
            <c:bubble3D val="0"/>
            <c:spPr>
              <a:solidFill>
                <a:schemeClr val="bg2"/>
              </a:solidFill>
              <a:ln w="19050">
                <a:solidFill>
                  <a:schemeClr val="lt1"/>
                </a:solidFill>
              </a:ln>
              <a:effectLst/>
            </c:spPr>
            <c:extLst>
              <c:ext xmlns:c16="http://schemas.microsoft.com/office/drawing/2014/chart" uri="{C3380CC4-5D6E-409C-BE32-E72D297353CC}">
                <c16:uniqueId val="{0000008D-52B3-407A-8AAA-0F2E43487D91}"/>
              </c:ext>
            </c:extLst>
          </c:dPt>
          <c:dPt>
            <c:idx val="71"/>
            <c:bubble3D val="0"/>
            <c:spPr>
              <a:solidFill>
                <a:schemeClr val="bg2"/>
              </a:solidFill>
              <a:ln w="19050">
                <a:solidFill>
                  <a:schemeClr val="lt1"/>
                </a:solidFill>
              </a:ln>
              <a:effectLst/>
            </c:spPr>
            <c:extLst>
              <c:ext xmlns:c16="http://schemas.microsoft.com/office/drawing/2014/chart" uri="{C3380CC4-5D6E-409C-BE32-E72D297353CC}">
                <c16:uniqueId val="{0000008F-52B3-407A-8AAA-0F2E43487D91}"/>
              </c:ext>
            </c:extLst>
          </c:dPt>
          <c:dPt>
            <c:idx val="72"/>
            <c:bubble3D val="0"/>
            <c:spPr>
              <a:solidFill>
                <a:schemeClr val="bg2"/>
              </a:solidFill>
              <a:ln w="19050">
                <a:solidFill>
                  <a:schemeClr val="lt1"/>
                </a:solidFill>
              </a:ln>
              <a:effectLst/>
            </c:spPr>
            <c:extLst>
              <c:ext xmlns:c16="http://schemas.microsoft.com/office/drawing/2014/chart" uri="{C3380CC4-5D6E-409C-BE32-E72D297353CC}">
                <c16:uniqueId val="{00000091-52B3-407A-8AAA-0F2E43487D91}"/>
              </c:ext>
            </c:extLst>
          </c:dPt>
          <c:dPt>
            <c:idx val="73"/>
            <c:bubble3D val="0"/>
            <c:spPr>
              <a:solidFill>
                <a:schemeClr val="bg2"/>
              </a:solidFill>
              <a:ln w="19050">
                <a:solidFill>
                  <a:schemeClr val="lt1"/>
                </a:solidFill>
              </a:ln>
              <a:effectLst/>
            </c:spPr>
            <c:extLst>
              <c:ext xmlns:c16="http://schemas.microsoft.com/office/drawing/2014/chart" uri="{C3380CC4-5D6E-409C-BE32-E72D297353CC}">
                <c16:uniqueId val="{00000093-52B3-407A-8AAA-0F2E43487D91}"/>
              </c:ext>
            </c:extLst>
          </c:dPt>
          <c:dPt>
            <c:idx val="74"/>
            <c:bubble3D val="0"/>
            <c:spPr>
              <a:solidFill>
                <a:schemeClr val="bg2"/>
              </a:solidFill>
              <a:ln w="19050">
                <a:solidFill>
                  <a:schemeClr val="lt1"/>
                </a:solidFill>
              </a:ln>
              <a:effectLst/>
            </c:spPr>
            <c:extLst>
              <c:ext xmlns:c16="http://schemas.microsoft.com/office/drawing/2014/chart" uri="{C3380CC4-5D6E-409C-BE32-E72D297353CC}">
                <c16:uniqueId val="{00000095-52B3-407A-8AAA-0F2E43487D91}"/>
              </c:ext>
            </c:extLst>
          </c:dPt>
          <c:dPt>
            <c:idx val="75"/>
            <c:bubble3D val="0"/>
            <c:spPr>
              <a:solidFill>
                <a:schemeClr val="bg2"/>
              </a:solidFill>
              <a:ln w="19050">
                <a:solidFill>
                  <a:schemeClr val="lt1"/>
                </a:solidFill>
              </a:ln>
              <a:effectLst/>
            </c:spPr>
            <c:extLst>
              <c:ext xmlns:c16="http://schemas.microsoft.com/office/drawing/2014/chart" uri="{C3380CC4-5D6E-409C-BE32-E72D297353CC}">
                <c16:uniqueId val="{00000097-52B3-407A-8AAA-0F2E43487D91}"/>
              </c:ext>
            </c:extLst>
          </c:dPt>
          <c:dPt>
            <c:idx val="76"/>
            <c:bubble3D val="0"/>
            <c:spPr>
              <a:solidFill>
                <a:schemeClr val="bg2"/>
              </a:solidFill>
              <a:ln w="19050">
                <a:solidFill>
                  <a:schemeClr val="lt1"/>
                </a:solidFill>
              </a:ln>
              <a:effectLst/>
            </c:spPr>
            <c:extLst>
              <c:ext xmlns:c16="http://schemas.microsoft.com/office/drawing/2014/chart" uri="{C3380CC4-5D6E-409C-BE32-E72D297353CC}">
                <c16:uniqueId val="{00000099-52B3-407A-8AAA-0F2E43487D91}"/>
              </c:ext>
            </c:extLst>
          </c:dPt>
          <c:dPt>
            <c:idx val="77"/>
            <c:bubble3D val="0"/>
            <c:spPr>
              <a:solidFill>
                <a:schemeClr val="bg2"/>
              </a:solidFill>
              <a:ln w="19050">
                <a:solidFill>
                  <a:schemeClr val="lt1"/>
                </a:solidFill>
              </a:ln>
              <a:effectLst/>
            </c:spPr>
            <c:extLst>
              <c:ext xmlns:c16="http://schemas.microsoft.com/office/drawing/2014/chart" uri="{C3380CC4-5D6E-409C-BE32-E72D297353CC}">
                <c16:uniqueId val="{0000009B-52B3-407A-8AAA-0F2E43487D91}"/>
              </c:ext>
            </c:extLst>
          </c:dPt>
          <c:dPt>
            <c:idx val="78"/>
            <c:bubble3D val="0"/>
            <c:spPr>
              <a:solidFill>
                <a:schemeClr val="bg2"/>
              </a:solidFill>
              <a:ln w="19050">
                <a:solidFill>
                  <a:schemeClr val="lt1"/>
                </a:solidFill>
              </a:ln>
              <a:effectLst/>
            </c:spPr>
            <c:extLst>
              <c:ext xmlns:c16="http://schemas.microsoft.com/office/drawing/2014/chart" uri="{C3380CC4-5D6E-409C-BE32-E72D297353CC}">
                <c16:uniqueId val="{0000009D-52B3-407A-8AAA-0F2E43487D91}"/>
              </c:ext>
            </c:extLst>
          </c:dPt>
          <c:dPt>
            <c:idx val="79"/>
            <c:bubble3D val="0"/>
            <c:spPr>
              <a:solidFill>
                <a:schemeClr val="bg2"/>
              </a:solidFill>
              <a:ln w="19050">
                <a:solidFill>
                  <a:schemeClr val="lt1"/>
                </a:solidFill>
              </a:ln>
              <a:effectLst/>
            </c:spPr>
            <c:extLst>
              <c:ext xmlns:c16="http://schemas.microsoft.com/office/drawing/2014/chart" uri="{C3380CC4-5D6E-409C-BE32-E72D297353CC}">
                <c16:uniqueId val="{0000009F-52B3-407A-8AAA-0F2E43487D91}"/>
              </c:ext>
            </c:extLst>
          </c:dPt>
          <c:dPt>
            <c:idx val="80"/>
            <c:bubble3D val="0"/>
            <c:spPr>
              <a:solidFill>
                <a:schemeClr val="bg2"/>
              </a:solidFill>
              <a:ln w="19050">
                <a:solidFill>
                  <a:schemeClr val="lt1"/>
                </a:solidFill>
              </a:ln>
              <a:effectLst/>
            </c:spPr>
            <c:extLst>
              <c:ext xmlns:c16="http://schemas.microsoft.com/office/drawing/2014/chart" uri="{C3380CC4-5D6E-409C-BE32-E72D297353CC}">
                <c16:uniqueId val="{000000A1-52B3-407A-8AAA-0F2E43487D91}"/>
              </c:ext>
            </c:extLst>
          </c:dPt>
          <c:dPt>
            <c:idx val="81"/>
            <c:bubble3D val="0"/>
            <c:spPr>
              <a:solidFill>
                <a:schemeClr val="bg2"/>
              </a:solidFill>
              <a:ln w="19050">
                <a:solidFill>
                  <a:schemeClr val="lt1"/>
                </a:solidFill>
              </a:ln>
              <a:effectLst/>
            </c:spPr>
            <c:extLst>
              <c:ext xmlns:c16="http://schemas.microsoft.com/office/drawing/2014/chart" uri="{C3380CC4-5D6E-409C-BE32-E72D297353CC}">
                <c16:uniqueId val="{000000A3-52B3-407A-8AAA-0F2E43487D91}"/>
              </c:ext>
            </c:extLst>
          </c:dPt>
          <c:dPt>
            <c:idx val="82"/>
            <c:bubble3D val="0"/>
            <c:spPr>
              <a:solidFill>
                <a:schemeClr val="bg2"/>
              </a:solidFill>
              <a:ln w="19050">
                <a:solidFill>
                  <a:schemeClr val="lt1"/>
                </a:solidFill>
              </a:ln>
              <a:effectLst/>
            </c:spPr>
            <c:extLst>
              <c:ext xmlns:c16="http://schemas.microsoft.com/office/drawing/2014/chart" uri="{C3380CC4-5D6E-409C-BE32-E72D297353CC}">
                <c16:uniqueId val="{000000A5-52B3-407A-8AAA-0F2E43487D91}"/>
              </c:ext>
            </c:extLst>
          </c:dPt>
          <c:dPt>
            <c:idx val="83"/>
            <c:bubble3D val="0"/>
            <c:spPr>
              <a:solidFill>
                <a:schemeClr val="bg2"/>
              </a:solidFill>
              <a:ln w="19050">
                <a:solidFill>
                  <a:schemeClr val="lt1"/>
                </a:solidFill>
              </a:ln>
              <a:effectLst/>
            </c:spPr>
            <c:extLst>
              <c:ext xmlns:c16="http://schemas.microsoft.com/office/drawing/2014/chart" uri="{C3380CC4-5D6E-409C-BE32-E72D297353CC}">
                <c16:uniqueId val="{000000A7-52B3-407A-8AAA-0F2E43487D91}"/>
              </c:ext>
            </c:extLst>
          </c:dPt>
          <c:dPt>
            <c:idx val="84"/>
            <c:bubble3D val="0"/>
            <c:spPr>
              <a:solidFill>
                <a:schemeClr val="bg2"/>
              </a:solidFill>
              <a:ln w="19050">
                <a:solidFill>
                  <a:schemeClr val="lt1"/>
                </a:solidFill>
              </a:ln>
              <a:effectLst/>
            </c:spPr>
            <c:extLst>
              <c:ext xmlns:c16="http://schemas.microsoft.com/office/drawing/2014/chart" uri="{C3380CC4-5D6E-409C-BE32-E72D297353CC}">
                <c16:uniqueId val="{000000A9-52B3-407A-8AAA-0F2E43487D91}"/>
              </c:ext>
            </c:extLst>
          </c:dPt>
          <c:dPt>
            <c:idx val="85"/>
            <c:bubble3D val="0"/>
            <c:spPr>
              <a:solidFill>
                <a:schemeClr val="bg2"/>
              </a:solidFill>
              <a:ln w="19050">
                <a:solidFill>
                  <a:schemeClr val="lt1"/>
                </a:solidFill>
              </a:ln>
              <a:effectLst/>
            </c:spPr>
            <c:extLst>
              <c:ext xmlns:c16="http://schemas.microsoft.com/office/drawing/2014/chart" uri="{C3380CC4-5D6E-409C-BE32-E72D297353CC}">
                <c16:uniqueId val="{000000AB-52B3-407A-8AAA-0F2E43487D91}"/>
              </c:ext>
            </c:extLst>
          </c:dPt>
          <c:dPt>
            <c:idx val="86"/>
            <c:bubble3D val="0"/>
            <c:spPr>
              <a:solidFill>
                <a:schemeClr val="bg2"/>
              </a:solidFill>
              <a:ln w="19050">
                <a:solidFill>
                  <a:schemeClr val="lt1"/>
                </a:solidFill>
              </a:ln>
              <a:effectLst/>
            </c:spPr>
            <c:extLst>
              <c:ext xmlns:c16="http://schemas.microsoft.com/office/drawing/2014/chart" uri="{C3380CC4-5D6E-409C-BE32-E72D297353CC}">
                <c16:uniqueId val="{000000AD-52B3-407A-8AAA-0F2E43487D91}"/>
              </c:ext>
            </c:extLst>
          </c:dPt>
          <c:dPt>
            <c:idx val="87"/>
            <c:bubble3D val="0"/>
            <c:spPr>
              <a:solidFill>
                <a:schemeClr val="bg2"/>
              </a:solidFill>
              <a:ln w="19050">
                <a:solidFill>
                  <a:schemeClr val="lt1"/>
                </a:solidFill>
              </a:ln>
              <a:effectLst/>
            </c:spPr>
            <c:extLst>
              <c:ext xmlns:c16="http://schemas.microsoft.com/office/drawing/2014/chart" uri="{C3380CC4-5D6E-409C-BE32-E72D297353CC}">
                <c16:uniqueId val="{000000AF-52B3-407A-8AAA-0F2E43487D91}"/>
              </c:ext>
            </c:extLst>
          </c:dPt>
          <c:dPt>
            <c:idx val="88"/>
            <c:bubble3D val="0"/>
            <c:spPr>
              <a:solidFill>
                <a:schemeClr val="bg2"/>
              </a:solidFill>
              <a:ln w="19050">
                <a:solidFill>
                  <a:schemeClr val="lt1"/>
                </a:solidFill>
              </a:ln>
              <a:effectLst/>
            </c:spPr>
            <c:extLst>
              <c:ext xmlns:c16="http://schemas.microsoft.com/office/drawing/2014/chart" uri="{C3380CC4-5D6E-409C-BE32-E72D297353CC}">
                <c16:uniqueId val="{000000B1-52B3-407A-8AAA-0F2E43487D91}"/>
              </c:ext>
            </c:extLst>
          </c:dPt>
          <c:dPt>
            <c:idx val="89"/>
            <c:bubble3D val="0"/>
            <c:spPr>
              <a:solidFill>
                <a:schemeClr val="bg2"/>
              </a:solidFill>
              <a:ln w="19050">
                <a:solidFill>
                  <a:schemeClr val="lt1"/>
                </a:solidFill>
              </a:ln>
              <a:effectLst/>
            </c:spPr>
            <c:extLst>
              <c:ext xmlns:c16="http://schemas.microsoft.com/office/drawing/2014/chart" uri="{C3380CC4-5D6E-409C-BE32-E72D297353CC}">
                <c16:uniqueId val="{000000B3-52B3-407A-8AAA-0F2E43487D91}"/>
              </c:ext>
            </c:extLst>
          </c:dPt>
          <c:dPt>
            <c:idx val="90"/>
            <c:bubble3D val="0"/>
            <c:spPr>
              <a:solidFill>
                <a:schemeClr val="bg2"/>
              </a:solidFill>
              <a:ln w="19050">
                <a:solidFill>
                  <a:schemeClr val="lt1"/>
                </a:solidFill>
              </a:ln>
              <a:effectLst/>
            </c:spPr>
            <c:extLst>
              <c:ext xmlns:c16="http://schemas.microsoft.com/office/drawing/2014/chart" uri="{C3380CC4-5D6E-409C-BE32-E72D297353CC}">
                <c16:uniqueId val="{000000B5-52B3-407A-8AAA-0F2E43487D91}"/>
              </c:ext>
            </c:extLst>
          </c:dPt>
          <c:dPt>
            <c:idx val="91"/>
            <c:bubble3D val="0"/>
            <c:spPr>
              <a:solidFill>
                <a:schemeClr val="bg2"/>
              </a:solidFill>
              <a:ln w="19050">
                <a:solidFill>
                  <a:schemeClr val="lt1"/>
                </a:solidFill>
              </a:ln>
              <a:effectLst/>
            </c:spPr>
            <c:extLst>
              <c:ext xmlns:c16="http://schemas.microsoft.com/office/drawing/2014/chart" uri="{C3380CC4-5D6E-409C-BE32-E72D297353CC}">
                <c16:uniqueId val="{000000B7-52B3-407A-8AAA-0F2E43487D91}"/>
              </c:ext>
            </c:extLst>
          </c:dPt>
          <c:dPt>
            <c:idx val="92"/>
            <c:bubble3D val="0"/>
            <c:spPr>
              <a:solidFill>
                <a:schemeClr val="bg2"/>
              </a:solidFill>
              <a:ln w="19050">
                <a:solidFill>
                  <a:schemeClr val="lt1"/>
                </a:solidFill>
              </a:ln>
              <a:effectLst/>
            </c:spPr>
            <c:extLst>
              <c:ext xmlns:c16="http://schemas.microsoft.com/office/drawing/2014/chart" uri="{C3380CC4-5D6E-409C-BE32-E72D297353CC}">
                <c16:uniqueId val="{000000B9-52B3-407A-8AAA-0F2E43487D91}"/>
              </c:ext>
            </c:extLst>
          </c:dPt>
          <c:dPt>
            <c:idx val="93"/>
            <c:bubble3D val="0"/>
            <c:spPr>
              <a:solidFill>
                <a:schemeClr val="bg2"/>
              </a:solidFill>
              <a:ln w="19050">
                <a:solidFill>
                  <a:schemeClr val="lt1"/>
                </a:solidFill>
              </a:ln>
              <a:effectLst/>
            </c:spPr>
            <c:extLst>
              <c:ext xmlns:c16="http://schemas.microsoft.com/office/drawing/2014/chart" uri="{C3380CC4-5D6E-409C-BE32-E72D297353CC}">
                <c16:uniqueId val="{000000BB-52B3-407A-8AAA-0F2E43487D91}"/>
              </c:ext>
            </c:extLst>
          </c:dPt>
          <c:dPt>
            <c:idx val="94"/>
            <c:bubble3D val="0"/>
            <c:spPr>
              <a:solidFill>
                <a:schemeClr val="bg2"/>
              </a:solidFill>
              <a:ln w="19050">
                <a:solidFill>
                  <a:schemeClr val="lt1"/>
                </a:solidFill>
              </a:ln>
              <a:effectLst/>
            </c:spPr>
            <c:extLst>
              <c:ext xmlns:c16="http://schemas.microsoft.com/office/drawing/2014/chart" uri="{C3380CC4-5D6E-409C-BE32-E72D297353CC}">
                <c16:uniqueId val="{000000BD-52B3-407A-8AAA-0F2E43487D91}"/>
              </c:ext>
            </c:extLst>
          </c:dPt>
          <c:dPt>
            <c:idx val="95"/>
            <c:bubble3D val="0"/>
            <c:spPr>
              <a:solidFill>
                <a:schemeClr val="bg2"/>
              </a:solidFill>
              <a:ln w="19050">
                <a:solidFill>
                  <a:schemeClr val="lt1"/>
                </a:solidFill>
              </a:ln>
              <a:effectLst/>
            </c:spPr>
            <c:extLst>
              <c:ext xmlns:c16="http://schemas.microsoft.com/office/drawing/2014/chart" uri="{C3380CC4-5D6E-409C-BE32-E72D297353CC}">
                <c16:uniqueId val="{000000BF-52B3-407A-8AAA-0F2E43487D91}"/>
              </c:ext>
            </c:extLst>
          </c:dPt>
          <c:dPt>
            <c:idx val="96"/>
            <c:bubble3D val="0"/>
            <c:spPr>
              <a:solidFill>
                <a:schemeClr val="bg2"/>
              </a:solidFill>
              <a:ln w="19050">
                <a:solidFill>
                  <a:schemeClr val="lt1"/>
                </a:solidFill>
              </a:ln>
              <a:effectLst/>
            </c:spPr>
            <c:extLst>
              <c:ext xmlns:c16="http://schemas.microsoft.com/office/drawing/2014/chart" uri="{C3380CC4-5D6E-409C-BE32-E72D297353CC}">
                <c16:uniqueId val="{000000C1-52B3-407A-8AAA-0F2E43487D91}"/>
              </c:ext>
            </c:extLst>
          </c:dPt>
          <c:dPt>
            <c:idx val="97"/>
            <c:bubble3D val="0"/>
            <c:spPr>
              <a:solidFill>
                <a:schemeClr val="bg2"/>
              </a:solidFill>
              <a:ln w="19050">
                <a:solidFill>
                  <a:schemeClr val="lt1"/>
                </a:solidFill>
              </a:ln>
              <a:effectLst/>
            </c:spPr>
            <c:extLst>
              <c:ext xmlns:c16="http://schemas.microsoft.com/office/drawing/2014/chart" uri="{C3380CC4-5D6E-409C-BE32-E72D297353CC}">
                <c16:uniqueId val="{000000C3-52B3-407A-8AAA-0F2E43487D91}"/>
              </c:ext>
            </c:extLst>
          </c:dPt>
          <c:dPt>
            <c:idx val="98"/>
            <c:bubble3D val="0"/>
            <c:spPr>
              <a:solidFill>
                <a:schemeClr val="bg2"/>
              </a:solidFill>
              <a:ln w="19050">
                <a:solidFill>
                  <a:schemeClr val="lt1"/>
                </a:solidFill>
              </a:ln>
              <a:effectLst/>
            </c:spPr>
            <c:extLst>
              <c:ext xmlns:c16="http://schemas.microsoft.com/office/drawing/2014/chart" uri="{C3380CC4-5D6E-409C-BE32-E72D297353CC}">
                <c16:uniqueId val="{000000C5-52B3-407A-8AAA-0F2E43487D91}"/>
              </c:ext>
            </c:extLst>
          </c:dPt>
          <c:dPt>
            <c:idx val="99"/>
            <c:bubble3D val="0"/>
            <c:spPr>
              <a:solidFill>
                <a:schemeClr val="bg2"/>
              </a:solidFill>
              <a:ln w="19050">
                <a:solidFill>
                  <a:schemeClr val="lt1"/>
                </a:solidFill>
              </a:ln>
              <a:effectLst/>
            </c:spPr>
            <c:extLst>
              <c:ext xmlns:c16="http://schemas.microsoft.com/office/drawing/2014/chart" uri="{C3380CC4-5D6E-409C-BE32-E72D297353CC}">
                <c16:uniqueId val="{000000C7-52B3-407A-8AAA-0F2E43487D91}"/>
              </c:ext>
            </c:extLst>
          </c:dPt>
          <c:dPt>
            <c:idx val="100"/>
            <c:bubble3D val="0"/>
            <c:spPr>
              <a:solidFill>
                <a:schemeClr val="bg1"/>
              </a:solidFill>
              <a:ln w="19050">
                <a:solidFill>
                  <a:schemeClr val="lt1"/>
                </a:solidFill>
              </a:ln>
              <a:effectLst/>
            </c:spPr>
            <c:extLst>
              <c:ext xmlns:c16="http://schemas.microsoft.com/office/drawing/2014/chart" uri="{C3380CC4-5D6E-409C-BE32-E72D297353CC}">
                <c16:uniqueId val="{00000064-621E-4AC9-AE6C-B16D8E0A2FEF}"/>
              </c:ext>
            </c:extLst>
          </c:dPt>
          <c:val>
            <c:numRef>
              <c:f>Gauge!$N$2:$N$102</c:f>
              <c:numCache>
                <c:formatCode>General</c:formatCode>
                <c:ptCount val="1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100</c:v>
                </c:pt>
              </c:numCache>
            </c:numRef>
          </c:val>
          <c:extLst>
            <c:ext xmlns:c16="http://schemas.microsoft.com/office/drawing/2014/chart" uri="{C3380CC4-5D6E-409C-BE32-E72D297353CC}">
              <c16:uniqueId val="{00000000-621E-4AC9-AE6C-B16D8E0A2FEF}"/>
            </c:ext>
          </c:extLst>
        </c:ser>
        <c:dLbls>
          <c:showLegendKey val="0"/>
          <c:showVal val="0"/>
          <c:showCatName val="0"/>
          <c:showSerName val="0"/>
          <c:showPercent val="0"/>
          <c:showBubbleSize val="0"/>
          <c:showLeaderLines val="1"/>
        </c:dLbls>
        <c:firstSliceAng val="270"/>
        <c:holeSize val="6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92D050"/>
            </a:solidFill>
            <a:ln w="3175">
              <a:solidFill>
                <a:schemeClr val="bg1"/>
              </a:solidFill>
            </a:ln>
          </c:spPr>
          <c:dPt>
            <c:idx val="0"/>
            <c:bubble3D val="0"/>
            <c:spPr>
              <a:solidFill>
                <a:srgbClr val="92D050"/>
              </a:solidFill>
              <a:ln w="3175">
                <a:solidFill>
                  <a:schemeClr val="bg1"/>
                </a:solidFill>
              </a:ln>
              <a:effectLst/>
            </c:spPr>
            <c:extLst>
              <c:ext xmlns:c16="http://schemas.microsoft.com/office/drawing/2014/chart" uri="{C3380CC4-5D6E-409C-BE32-E72D297353CC}">
                <c16:uniqueId val="{00000001-2F31-47BB-9D4F-3B047FB6D309}"/>
              </c:ext>
            </c:extLst>
          </c:dPt>
          <c:dPt>
            <c:idx val="1"/>
            <c:bubble3D val="0"/>
            <c:spPr>
              <a:solidFill>
                <a:srgbClr val="92D050"/>
              </a:solidFill>
              <a:ln w="3175">
                <a:solidFill>
                  <a:schemeClr val="bg1"/>
                </a:solidFill>
              </a:ln>
              <a:effectLst/>
            </c:spPr>
            <c:extLst>
              <c:ext xmlns:c16="http://schemas.microsoft.com/office/drawing/2014/chart" uri="{C3380CC4-5D6E-409C-BE32-E72D297353CC}">
                <c16:uniqueId val="{00000003-2F31-47BB-9D4F-3B047FB6D309}"/>
              </c:ext>
            </c:extLst>
          </c:dPt>
          <c:dPt>
            <c:idx val="2"/>
            <c:bubble3D val="0"/>
            <c:spPr>
              <a:solidFill>
                <a:srgbClr val="92D050"/>
              </a:solidFill>
              <a:ln w="3175">
                <a:solidFill>
                  <a:schemeClr val="bg1"/>
                </a:solidFill>
              </a:ln>
              <a:effectLst/>
            </c:spPr>
            <c:extLst>
              <c:ext xmlns:c16="http://schemas.microsoft.com/office/drawing/2014/chart" uri="{C3380CC4-5D6E-409C-BE32-E72D297353CC}">
                <c16:uniqueId val="{00000005-2F31-47BB-9D4F-3B047FB6D309}"/>
              </c:ext>
            </c:extLst>
          </c:dPt>
          <c:dPt>
            <c:idx val="3"/>
            <c:bubble3D val="0"/>
            <c:spPr>
              <a:solidFill>
                <a:srgbClr val="92D050"/>
              </a:solidFill>
              <a:ln w="3175">
                <a:solidFill>
                  <a:schemeClr val="bg1"/>
                </a:solidFill>
              </a:ln>
              <a:effectLst/>
            </c:spPr>
            <c:extLst>
              <c:ext xmlns:c16="http://schemas.microsoft.com/office/drawing/2014/chart" uri="{C3380CC4-5D6E-409C-BE32-E72D297353CC}">
                <c16:uniqueId val="{00000007-2F31-47BB-9D4F-3B047FB6D309}"/>
              </c:ext>
            </c:extLst>
          </c:dPt>
          <c:dPt>
            <c:idx val="4"/>
            <c:bubble3D val="0"/>
            <c:spPr>
              <a:solidFill>
                <a:srgbClr val="92D050"/>
              </a:solidFill>
              <a:ln w="3175">
                <a:solidFill>
                  <a:schemeClr val="bg1"/>
                </a:solidFill>
              </a:ln>
              <a:effectLst/>
            </c:spPr>
            <c:extLst>
              <c:ext xmlns:c16="http://schemas.microsoft.com/office/drawing/2014/chart" uri="{C3380CC4-5D6E-409C-BE32-E72D297353CC}">
                <c16:uniqueId val="{00000009-2F31-47BB-9D4F-3B047FB6D309}"/>
              </c:ext>
            </c:extLst>
          </c:dPt>
          <c:dPt>
            <c:idx val="5"/>
            <c:bubble3D val="0"/>
            <c:spPr>
              <a:solidFill>
                <a:srgbClr val="92D050"/>
              </a:solidFill>
              <a:ln w="3175">
                <a:solidFill>
                  <a:schemeClr val="bg1"/>
                </a:solidFill>
              </a:ln>
              <a:effectLst/>
            </c:spPr>
            <c:extLst>
              <c:ext xmlns:c16="http://schemas.microsoft.com/office/drawing/2014/chart" uri="{C3380CC4-5D6E-409C-BE32-E72D297353CC}">
                <c16:uniqueId val="{0000000B-2F31-47BB-9D4F-3B047FB6D309}"/>
              </c:ext>
            </c:extLst>
          </c:dPt>
          <c:dPt>
            <c:idx val="6"/>
            <c:bubble3D val="0"/>
            <c:spPr>
              <a:solidFill>
                <a:srgbClr val="92D050"/>
              </a:solidFill>
              <a:ln w="3175">
                <a:solidFill>
                  <a:schemeClr val="bg1"/>
                </a:solidFill>
              </a:ln>
              <a:effectLst/>
            </c:spPr>
            <c:extLst>
              <c:ext xmlns:c16="http://schemas.microsoft.com/office/drawing/2014/chart" uri="{C3380CC4-5D6E-409C-BE32-E72D297353CC}">
                <c16:uniqueId val="{0000000D-2F31-47BB-9D4F-3B047FB6D309}"/>
              </c:ext>
            </c:extLst>
          </c:dPt>
          <c:dPt>
            <c:idx val="7"/>
            <c:bubble3D val="0"/>
            <c:spPr>
              <a:solidFill>
                <a:srgbClr val="92D050"/>
              </a:solidFill>
              <a:ln w="3175">
                <a:solidFill>
                  <a:schemeClr val="bg1"/>
                </a:solidFill>
              </a:ln>
              <a:effectLst/>
            </c:spPr>
            <c:extLst>
              <c:ext xmlns:c16="http://schemas.microsoft.com/office/drawing/2014/chart" uri="{C3380CC4-5D6E-409C-BE32-E72D297353CC}">
                <c16:uniqueId val="{0000000F-2F31-47BB-9D4F-3B047FB6D309}"/>
              </c:ext>
            </c:extLst>
          </c:dPt>
          <c:dPt>
            <c:idx val="8"/>
            <c:bubble3D val="0"/>
            <c:spPr>
              <a:solidFill>
                <a:srgbClr val="92D050"/>
              </a:solidFill>
              <a:ln w="3175">
                <a:solidFill>
                  <a:schemeClr val="bg1"/>
                </a:solidFill>
              </a:ln>
              <a:effectLst/>
            </c:spPr>
            <c:extLst>
              <c:ext xmlns:c16="http://schemas.microsoft.com/office/drawing/2014/chart" uri="{C3380CC4-5D6E-409C-BE32-E72D297353CC}">
                <c16:uniqueId val="{00000011-2F31-47BB-9D4F-3B047FB6D309}"/>
              </c:ext>
            </c:extLst>
          </c:dPt>
          <c:dPt>
            <c:idx val="9"/>
            <c:bubble3D val="0"/>
            <c:spPr>
              <a:solidFill>
                <a:srgbClr val="92D050"/>
              </a:solidFill>
              <a:ln w="3175">
                <a:solidFill>
                  <a:schemeClr val="bg1"/>
                </a:solidFill>
              </a:ln>
              <a:effectLst/>
            </c:spPr>
            <c:extLst>
              <c:ext xmlns:c16="http://schemas.microsoft.com/office/drawing/2014/chart" uri="{C3380CC4-5D6E-409C-BE32-E72D297353CC}">
                <c16:uniqueId val="{00000013-2F31-47BB-9D4F-3B047FB6D309}"/>
              </c:ext>
            </c:extLst>
          </c:dPt>
          <c:dPt>
            <c:idx val="10"/>
            <c:bubble3D val="0"/>
            <c:spPr>
              <a:solidFill>
                <a:srgbClr val="92D050"/>
              </a:solidFill>
              <a:ln w="3175">
                <a:solidFill>
                  <a:schemeClr val="bg1"/>
                </a:solidFill>
              </a:ln>
              <a:effectLst/>
            </c:spPr>
            <c:extLst>
              <c:ext xmlns:c16="http://schemas.microsoft.com/office/drawing/2014/chart" uri="{C3380CC4-5D6E-409C-BE32-E72D297353CC}">
                <c16:uniqueId val="{00000015-2F31-47BB-9D4F-3B047FB6D309}"/>
              </c:ext>
            </c:extLst>
          </c:dPt>
          <c:dPt>
            <c:idx val="11"/>
            <c:bubble3D val="0"/>
            <c:spPr>
              <a:solidFill>
                <a:srgbClr val="92D050"/>
              </a:solidFill>
              <a:ln w="3175">
                <a:solidFill>
                  <a:schemeClr val="bg1"/>
                </a:solidFill>
              </a:ln>
              <a:effectLst/>
            </c:spPr>
            <c:extLst>
              <c:ext xmlns:c16="http://schemas.microsoft.com/office/drawing/2014/chart" uri="{C3380CC4-5D6E-409C-BE32-E72D297353CC}">
                <c16:uniqueId val="{00000017-2F31-47BB-9D4F-3B047FB6D309}"/>
              </c:ext>
            </c:extLst>
          </c:dPt>
          <c:dPt>
            <c:idx val="12"/>
            <c:bubble3D val="0"/>
            <c:spPr>
              <a:solidFill>
                <a:srgbClr val="92D050"/>
              </a:solidFill>
              <a:ln w="3175">
                <a:solidFill>
                  <a:schemeClr val="bg1"/>
                </a:solidFill>
              </a:ln>
              <a:effectLst/>
            </c:spPr>
            <c:extLst>
              <c:ext xmlns:c16="http://schemas.microsoft.com/office/drawing/2014/chart" uri="{C3380CC4-5D6E-409C-BE32-E72D297353CC}">
                <c16:uniqueId val="{00000019-2F31-47BB-9D4F-3B047FB6D309}"/>
              </c:ext>
            </c:extLst>
          </c:dPt>
          <c:dPt>
            <c:idx val="13"/>
            <c:bubble3D val="0"/>
            <c:spPr>
              <a:solidFill>
                <a:srgbClr val="92D050"/>
              </a:solidFill>
              <a:ln w="3175">
                <a:solidFill>
                  <a:schemeClr val="bg1"/>
                </a:solidFill>
              </a:ln>
              <a:effectLst/>
            </c:spPr>
            <c:extLst>
              <c:ext xmlns:c16="http://schemas.microsoft.com/office/drawing/2014/chart" uri="{C3380CC4-5D6E-409C-BE32-E72D297353CC}">
                <c16:uniqueId val="{0000001B-2F31-47BB-9D4F-3B047FB6D309}"/>
              </c:ext>
            </c:extLst>
          </c:dPt>
          <c:dPt>
            <c:idx val="14"/>
            <c:bubble3D val="0"/>
            <c:spPr>
              <a:solidFill>
                <a:srgbClr val="92D050"/>
              </a:solidFill>
              <a:ln w="3175">
                <a:solidFill>
                  <a:schemeClr val="bg1"/>
                </a:solidFill>
              </a:ln>
              <a:effectLst/>
            </c:spPr>
            <c:extLst>
              <c:ext xmlns:c16="http://schemas.microsoft.com/office/drawing/2014/chart" uri="{C3380CC4-5D6E-409C-BE32-E72D297353CC}">
                <c16:uniqueId val="{0000001D-2F31-47BB-9D4F-3B047FB6D309}"/>
              </c:ext>
            </c:extLst>
          </c:dPt>
          <c:dPt>
            <c:idx val="15"/>
            <c:bubble3D val="0"/>
            <c:spPr>
              <a:solidFill>
                <a:srgbClr val="92D050"/>
              </a:solidFill>
              <a:ln w="3175">
                <a:solidFill>
                  <a:schemeClr val="bg1"/>
                </a:solidFill>
              </a:ln>
              <a:effectLst/>
            </c:spPr>
            <c:extLst>
              <c:ext xmlns:c16="http://schemas.microsoft.com/office/drawing/2014/chart" uri="{C3380CC4-5D6E-409C-BE32-E72D297353CC}">
                <c16:uniqueId val="{0000001F-2F31-47BB-9D4F-3B047FB6D309}"/>
              </c:ext>
            </c:extLst>
          </c:dPt>
          <c:dPt>
            <c:idx val="16"/>
            <c:bubble3D val="0"/>
            <c:spPr>
              <a:solidFill>
                <a:srgbClr val="92D050"/>
              </a:solidFill>
              <a:ln w="3175">
                <a:solidFill>
                  <a:schemeClr val="bg1"/>
                </a:solidFill>
              </a:ln>
              <a:effectLst/>
            </c:spPr>
            <c:extLst>
              <c:ext xmlns:c16="http://schemas.microsoft.com/office/drawing/2014/chart" uri="{C3380CC4-5D6E-409C-BE32-E72D297353CC}">
                <c16:uniqueId val="{00000021-2F31-47BB-9D4F-3B047FB6D309}"/>
              </c:ext>
            </c:extLst>
          </c:dPt>
          <c:dPt>
            <c:idx val="17"/>
            <c:bubble3D val="0"/>
            <c:spPr>
              <a:solidFill>
                <a:srgbClr val="92D050"/>
              </a:solidFill>
              <a:ln w="3175">
                <a:solidFill>
                  <a:schemeClr val="bg1"/>
                </a:solidFill>
              </a:ln>
              <a:effectLst/>
            </c:spPr>
            <c:extLst>
              <c:ext xmlns:c16="http://schemas.microsoft.com/office/drawing/2014/chart" uri="{C3380CC4-5D6E-409C-BE32-E72D297353CC}">
                <c16:uniqueId val="{00000023-2F31-47BB-9D4F-3B047FB6D309}"/>
              </c:ext>
            </c:extLst>
          </c:dPt>
          <c:dPt>
            <c:idx val="18"/>
            <c:bubble3D val="0"/>
            <c:spPr>
              <a:solidFill>
                <a:srgbClr val="92D050"/>
              </a:solidFill>
              <a:ln w="3175">
                <a:solidFill>
                  <a:schemeClr val="bg1"/>
                </a:solidFill>
              </a:ln>
              <a:effectLst/>
            </c:spPr>
            <c:extLst>
              <c:ext xmlns:c16="http://schemas.microsoft.com/office/drawing/2014/chart" uri="{C3380CC4-5D6E-409C-BE32-E72D297353CC}">
                <c16:uniqueId val="{00000025-2F31-47BB-9D4F-3B047FB6D309}"/>
              </c:ext>
            </c:extLst>
          </c:dPt>
          <c:dPt>
            <c:idx val="19"/>
            <c:bubble3D val="0"/>
            <c:spPr>
              <a:solidFill>
                <a:srgbClr val="92D050"/>
              </a:solidFill>
              <a:ln w="3175">
                <a:solidFill>
                  <a:schemeClr val="bg1"/>
                </a:solidFill>
              </a:ln>
              <a:effectLst/>
            </c:spPr>
            <c:extLst>
              <c:ext xmlns:c16="http://schemas.microsoft.com/office/drawing/2014/chart" uri="{C3380CC4-5D6E-409C-BE32-E72D297353CC}">
                <c16:uniqueId val="{00000027-2F31-47BB-9D4F-3B047FB6D309}"/>
              </c:ext>
            </c:extLst>
          </c:dPt>
          <c:dPt>
            <c:idx val="20"/>
            <c:bubble3D val="0"/>
            <c:spPr>
              <a:solidFill>
                <a:srgbClr val="92D050"/>
              </a:solidFill>
              <a:ln w="3175">
                <a:solidFill>
                  <a:schemeClr val="bg1"/>
                </a:solidFill>
              </a:ln>
              <a:effectLst/>
            </c:spPr>
            <c:extLst>
              <c:ext xmlns:c16="http://schemas.microsoft.com/office/drawing/2014/chart" uri="{C3380CC4-5D6E-409C-BE32-E72D297353CC}">
                <c16:uniqueId val="{00000029-2F31-47BB-9D4F-3B047FB6D309}"/>
              </c:ext>
            </c:extLst>
          </c:dPt>
          <c:dPt>
            <c:idx val="21"/>
            <c:bubble3D val="0"/>
            <c:spPr>
              <a:solidFill>
                <a:srgbClr val="92D050"/>
              </a:solidFill>
              <a:ln w="3175">
                <a:solidFill>
                  <a:schemeClr val="bg1"/>
                </a:solidFill>
              </a:ln>
              <a:effectLst/>
            </c:spPr>
            <c:extLst>
              <c:ext xmlns:c16="http://schemas.microsoft.com/office/drawing/2014/chart" uri="{C3380CC4-5D6E-409C-BE32-E72D297353CC}">
                <c16:uniqueId val="{0000002B-2F31-47BB-9D4F-3B047FB6D309}"/>
              </c:ext>
            </c:extLst>
          </c:dPt>
          <c:dPt>
            <c:idx val="22"/>
            <c:bubble3D val="0"/>
            <c:spPr>
              <a:solidFill>
                <a:srgbClr val="92D050"/>
              </a:solidFill>
              <a:ln w="3175">
                <a:solidFill>
                  <a:schemeClr val="bg1"/>
                </a:solidFill>
              </a:ln>
              <a:effectLst/>
            </c:spPr>
            <c:extLst>
              <c:ext xmlns:c16="http://schemas.microsoft.com/office/drawing/2014/chart" uri="{C3380CC4-5D6E-409C-BE32-E72D297353CC}">
                <c16:uniqueId val="{0000002D-2F31-47BB-9D4F-3B047FB6D309}"/>
              </c:ext>
            </c:extLst>
          </c:dPt>
          <c:dPt>
            <c:idx val="23"/>
            <c:bubble3D val="0"/>
            <c:spPr>
              <a:solidFill>
                <a:srgbClr val="92D050"/>
              </a:solidFill>
              <a:ln w="3175">
                <a:solidFill>
                  <a:schemeClr val="bg1"/>
                </a:solidFill>
              </a:ln>
              <a:effectLst/>
            </c:spPr>
            <c:extLst>
              <c:ext xmlns:c16="http://schemas.microsoft.com/office/drawing/2014/chart" uri="{C3380CC4-5D6E-409C-BE32-E72D297353CC}">
                <c16:uniqueId val="{0000002F-2F31-47BB-9D4F-3B047FB6D309}"/>
              </c:ext>
            </c:extLst>
          </c:dPt>
          <c:dPt>
            <c:idx val="24"/>
            <c:bubble3D val="0"/>
            <c:spPr>
              <a:solidFill>
                <a:srgbClr val="92D050"/>
              </a:solidFill>
              <a:ln w="3175">
                <a:solidFill>
                  <a:schemeClr val="bg1"/>
                </a:solidFill>
              </a:ln>
              <a:effectLst/>
            </c:spPr>
            <c:extLst>
              <c:ext xmlns:c16="http://schemas.microsoft.com/office/drawing/2014/chart" uri="{C3380CC4-5D6E-409C-BE32-E72D297353CC}">
                <c16:uniqueId val="{00000031-2F31-47BB-9D4F-3B047FB6D309}"/>
              </c:ext>
            </c:extLst>
          </c:dPt>
          <c:dPt>
            <c:idx val="25"/>
            <c:bubble3D val="0"/>
            <c:spPr>
              <a:solidFill>
                <a:srgbClr val="92D050"/>
              </a:solidFill>
              <a:ln w="3175">
                <a:solidFill>
                  <a:schemeClr val="bg1"/>
                </a:solidFill>
              </a:ln>
              <a:effectLst/>
            </c:spPr>
            <c:extLst>
              <c:ext xmlns:c16="http://schemas.microsoft.com/office/drawing/2014/chart" uri="{C3380CC4-5D6E-409C-BE32-E72D297353CC}">
                <c16:uniqueId val="{00000033-2F31-47BB-9D4F-3B047FB6D309}"/>
              </c:ext>
            </c:extLst>
          </c:dPt>
          <c:dPt>
            <c:idx val="26"/>
            <c:bubble3D val="0"/>
            <c:spPr>
              <a:solidFill>
                <a:srgbClr val="92D050"/>
              </a:solidFill>
              <a:ln w="3175">
                <a:solidFill>
                  <a:schemeClr val="bg1"/>
                </a:solidFill>
              </a:ln>
              <a:effectLst/>
            </c:spPr>
            <c:extLst>
              <c:ext xmlns:c16="http://schemas.microsoft.com/office/drawing/2014/chart" uri="{C3380CC4-5D6E-409C-BE32-E72D297353CC}">
                <c16:uniqueId val="{00000035-2F31-47BB-9D4F-3B047FB6D309}"/>
              </c:ext>
            </c:extLst>
          </c:dPt>
          <c:dPt>
            <c:idx val="27"/>
            <c:bubble3D val="0"/>
            <c:spPr>
              <a:solidFill>
                <a:srgbClr val="92D050"/>
              </a:solidFill>
              <a:ln w="3175">
                <a:solidFill>
                  <a:schemeClr val="bg1"/>
                </a:solidFill>
              </a:ln>
              <a:effectLst/>
            </c:spPr>
            <c:extLst>
              <c:ext xmlns:c16="http://schemas.microsoft.com/office/drawing/2014/chart" uri="{C3380CC4-5D6E-409C-BE32-E72D297353CC}">
                <c16:uniqueId val="{00000037-2F31-47BB-9D4F-3B047FB6D309}"/>
              </c:ext>
            </c:extLst>
          </c:dPt>
          <c:dPt>
            <c:idx val="28"/>
            <c:bubble3D val="0"/>
            <c:spPr>
              <a:solidFill>
                <a:srgbClr val="92D050"/>
              </a:solidFill>
              <a:ln w="3175">
                <a:solidFill>
                  <a:schemeClr val="bg1"/>
                </a:solidFill>
              </a:ln>
              <a:effectLst/>
            </c:spPr>
            <c:extLst>
              <c:ext xmlns:c16="http://schemas.microsoft.com/office/drawing/2014/chart" uri="{C3380CC4-5D6E-409C-BE32-E72D297353CC}">
                <c16:uniqueId val="{00000039-2F31-47BB-9D4F-3B047FB6D309}"/>
              </c:ext>
            </c:extLst>
          </c:dPt>
          <c:dPt>
            <c:idx val="29"/>
            <c:bubble3D val="0"/>
            <c:spPr>
              <a:solidFill>
                <a:srgbClr val="92D050"/>
              </a:solidFill>
              <a:ln w="3175">
                <a:solidFill>
                  <a:schemeClr val="bg1"/>
                </a:solidFill>
              </a:ln>
              <a:effectLst/>
            </c:spPr>
            <c:extLst>
              <c:ext xmlns:c16="http://schemas.microsoft.com/office/drawing/2014/chart" uri="{C3380CC4-5D6E-409C-BE32-E72D297353CC}">
                <c16:uniqueId val="{0000003B-2F31-47BB-9D4F-3B047FB6D309}"/>
              </c:ext>
            </c:extLst>
          </c:dPt>
          <c:dPt>
            <c:idx val="30"/>
            <c:bubble3D val="0"/>
            <c:spPr>
              <a:solidFill>
                <a:srgbClr val="92D050"/>
              </a:solidFill>
              <a:ln w="3175">
                <a:solidFill>
                  <a:schemeClr val="bg1"/>
                </a:solidFill>
              </a:ln>
              <a:effectLst/>
            </c:spPr>
            <c:extLst>
              <c:ext xmlns:c16="http://schemas.microsoft.com/office/drawing/2014/chart" uri="{C3380CC4-5D6E-409C-BE32-E72D297353CC}">
                <c16:uniqueId val="{0000003D-2F31-47BB-9D4F-3B047FB6D309}"/>
              </c:ext>
            </c:extLst>
          </c:dPt>
          <c:dPt>
            <c:idx val="31"/>
            <c:bubble3D val="0"/>
            <c:spPr>
              <a:solidFill>
                <a:srgbClr val="92D050"/>
              </a:solidFill>
              <a:ln w="3175">
                <a:solidFill>
                  <a:schemeClr val="bg1"/>
                </a:solidFill>
              </a:ln>
              <a:effectLst/>
            </c:spPr>
            <c:extLst>
              <c:ext xmlns:c16="http://schemas.microsoft.com/office/drawing/2014/chart" uri="{C3380CC4-5D6E-409C-BE32-E72D297353CC}">
                <c16:uniqueId val="{0000003F-2F31-47BB-9D4F-3B047FB6D309}"/>
              </c:ext>
            </c:extLst>
          </c:dPt>
          <c:dPt>
            <c:idx val="32"/>
            <c:bubble3D val="0"/>
            <c:spPr>
              <a:solidFill>
                <a:srgbClr val="92D050"/>
              </a:solidFill>
              <a:ln w="3175">
                <a:solidFill>
                  <a:schemeClr val="bg1"/>
                </a:solidFill>
              </a:ln>
              <a:effectLst/>
            </c:spPr>
            <c:extLst>
              <c:ext xmlns:c16="http://schemas.microsoft.com/office/drawing/2014/chart" uri="{C3380CC4-5D6E-409C-BE32-E72D297353CC}">
                <c16:uniqueId val="{00000041-2F31-47BB-9D4F-3B047FB6D309}"/>
              </c:ext>
            </c:extLst>
          </c:dPt>
          <c:dPt>
            <c:idx val="33"/>
            <c:bubble3D val="0"/>
            <c:spPr>
              <a:solidFill>
                <a:srgbClr val="92D050"/>
              </a:solidFill>
              <a:ln w="3175">
                <a:solidFill>
                  <a:schemeClr val="bg1"/>
                </a:solidFill>
              </a:ln>
              <a:effectLst/>
            </c:spPr>
            <c:extLst>
              <c:ext xmlns:c16="http://schemas.microsoft.com/office/drawing/2014/chart" uri="{C3380CC4-5D6E-409C-BE32-E72D297353CC}">
                <c16:uniqueId val="{00000043-2F31-47BB-9D4F-3B047FB6D309}"/>
              </c:ext>
            </c:extLst>
          </c:dPt>
          <c:dPt>
            <c:idx val="34"/>
            <c:bubble3D val="0"/>
            <c:spPr>
              <a:solidFill>
                <a:srgbClr val="92D050"/>
              </a:solidFill>
              <a:ln w="3175">
                <a:solidFill>
                  <a:schemeClr val="bg1"/>
                </a:solidFill>
              </a:ln>
              <a:effectLst/>
            </c:spPr>
            <c:extLst>
              <c:ext xmlns:c16="http://schemas.microsoft.com/office/drawing/2014/chart" uri="{C3380CC4-5D6E-409C-BE32-E72D297353CC}">
                <c16:uniqueId val="{00000045-2F31-47BB-9D4F-3B047FB6D309}"/>
              </c:ext>
            </c:extLst>
          </c:dPt>
          <c:dPt>
            <c:idx val="35"/>
            <c:bubble3D val="0"/>
            <c:spPr>
              <a:solidFill>
                <a:srgbClr val="92D050"/>
              </a:solidFill>
              <a:ln w="3175">
                <a:solidFill>
                  <a:schemeClr val="bg1"/>
                </a:solidFill>
              </a:ln>
              <a:effectLst/>
            </c:spPr>
            <c:extLst>
              <c:ext xmlns:c16="http://schemas.microsoft.com/office/drawing/2014/chart" uri="{C3380CC4-5D6E-409C-BE32-E72D297353CC}">
                <c16:uniqueId val="{00000047-2F31-47BB-9D4F-3B047FB6D309}"/>
              </c:ext>
            </c:extLst>
          </c:dPt>
          <c:dPt>
            <c:idx val="36"/>
            <c:bubble3D val="0"/>
            <c:spPr>
              <a:solidFill>
                <a:srgbClr val="92D050"/>
              </a:solidFill>
              <a:ln w="3175">
                <a:solidFill>
                  <a:schemeClr val="bg1"/>
                </a:solidFill>
              </a:ln>
              <a:effectLst/>
            </c:spPr>
            <c:extLst>
              <c:ext xmlns:c16="http://schemas.microsoft.com/office/drawing/2014/chart" uri="{C3380CC4-5D6E-409C-BE32-E72D297353CC}">
                <c16:uniqueId val="{00000049-2F31-47BB-9D4F-3B047FB6D309}"/>
              </c:ext>
            </c:extLst>
          </c:dPt>
          <c:dPt>
            <c:idx val="37"/>
            <c:bubble3D val="0"/>
            <c:spPr>
              <a:solidFill>
                <a:srgbClr val="92D050"/>
              </a:solidFill>
              <a:ln w="3175">
                <a:solidFill>
                  <a:schemeClr val="bg1"/>
                </a:solidFill>
              </a:ln>
              <a:effectLst/>
            </c:spPr>
            <c:extLst>
              <c:ext xmlns:c16="http://schemas.microsoft.com/office/drawing/2014/chart" uri="{C3380CC4-5D6E-409C-BE32-E72D297353CC}">
                <c16:uniqueId val="{0000004B-2F31-47BB-9D4F-3B047FB6D309}"/>
              </c:ext>
            </c:extLst>
          </c:dPt>
          <c:dPt>
            <c:idx val="38"/>
            <c:bubble3D val="0"/>
            <c:spPr>
              <a:solidFill>
                <a:srgbClr val="92D050"/>
              </a:solidFill>
              <a:ln w="3175">
                <a:solidFill>
                  <a:schemeClr val="bg1"/>
                </a:solidFill>
              </a:ln>
              <a:effectLst/>
            </c:spPr>
            <c:extLst>
              <c:ext xmlns:c16="http://schemas.microsoft.com/office/drawing/2014/chart" uri="{C3380CC4-5D6E-409C-BE32-E72D297353CC}">
                <c16:uniqueId val="{0000004D-2F31-47BB-9D4F-3B047FB6D309}"/>
              </c:ext>
            </c:extLst>
          </c:dPt>
          <c:dPt>
            <c:idx val="39"/>
            <c:bubble3D val="0"/>
            <c:spPr>
              <a:solidFill>
                <a:srgbClr val="92D050"/>
              </a:solidFill>
              <a:ln w="3175">
                <a:solidFill>
                  <a:schemeClr val="bg1"/>
                </a:solidFill>
              </a:ln>
              <a:effectLst/>
            </c:spPr>
            <c:extLst>
              <c:ext xmlns:c16="http://schemas.microsoft.com/office/drawing/2014/chart" uri="{C3380CC4-5D6E-409C-BE32-E72D297353CC}">
                <c16:uniqueId val="{0000004F-2F31-47BB-9D4F-3B047FB6D309}"/>
              </c:ext>
            </c:extLst>
          </c:dPt>
          <c:dPt>
            <c:idx val="40"/>
            <c:bubble3D val="0"/>
            <c:spPr>
              <a:solidFill>
                <a:srgbClr val="92D050"/>
              </a:solidFill>
              <a:ln w="3175">
                <a:solidFill>
                  <a:schemeClr val="bg1"/>
                </a:solidFill>
              </a:ln>
              <a:effectLst/>
            </c:spPr>
            <c:extLst>
              <c:ext xmlns:c16="http://schemas.microsoft.com/office/drawing/2014/chart" uri="{C3380CC4-5D6E-409C-BE32-E72D297353CC}">
                <c16:uniqueId val="{00000051-2F31-47BB-9D4F-3B047FB6D309}"/>
              </c:ext>
            </c:extLst>
          </c:dPt>
          <c:dPt>
            <c:idx val="41"/>
            <c:bubble3D val="0"/>
            <c:spPr>
              <a:solidFill>
                <a:srgbClr val="92D050"/>
              </a:solidFill>
              <a:ln w="3175">
                <a:solidFill>
                  <a:schemeClr val="bg1"/>
                </a:solidFill>
              </a:ln>
              <a:effectLst/>
            </c:spPr>
            <c:extLst>
              <c:ext xmlns:c16="http://schemas.microsoft.com/office/drawing/2014/chart" uri="{C3380CC4-5D6E-409C-BE32-E72D297353CC}">
                <c16:uniqueId val="{00000053-2F31-47BB-9D4F-3B047FB6D309}"/>
              </c:ext>
            </c:extLst>
          </c:dPt>
          <c:dPt>
            <c:idx val="42"/>
            <c:bubble3D val="0"/>
            <c:spPr>
              <a:solidFill>
                <a:srgbClr val="92D050"/>
              </a:solidFill>
              <a:ln w="3175">
                <a:solidFill>
                  <a:schemeClr val="bg1"/>
                </a:solidFill>
              </a:ln>
              <a:effectLst/>
            </c:spPr>
            <c:extLst>
              <c:ext xmlns:c16="http://schemas.microsoft.com/office/drawing/2014/chart" uri="{C3380CC4-5D6E-409C-BE32-E72D297353CC}">
                <c16:uniqueId val="{00000055-2F31-47BB-9D4F-3B047FB6D309}"/>
              </c:ext>
            </c:extLst>
          </c:dPt>
          <c:dPt>
            <c:idx val="43"/>
            <c:bubble3D val="0"/>
            <c:spPr>
              <a:solidFill>
                <a:srgbClr val="92D050"/>
              </a:solidFill>
              <a:ln w="3175">
                <a:solidFill>
                  <a:schemeClr val="bg1"/>
                </a:solidFill>
              </a:ln>
              <a:effectLst/>
            </c:spPr>
            <c:extLst>
              <c:ext xmlns:c16="http://schemas.microsoft.com/office/drawing/2014/chart" uri="{C3380CC4-5D6E-409C-BE32-E72D297353CC}">
                <c16:uniqueId val="{00000057-2F31-47BB-9D4F-3B047FB6D309}"/>
              </c:ext>
            </c:extLst>
          </c:dPt>
          <c:dPt>
            <c:idx val="44"/>
            <c:bubble3D val="0"/>
            <c:spPr>
              <a:solidFill>
                <a:srgbClr val="92D050"/>
              </a:solidFill>
              <a:ln w="3175">
                <a:solidFill>
                  <a:schemeClr val="bg1"/>
                </a:solidFill>
              </a:ln>
              <a:effectLst/>
            </c:spPr>
            <c:extLst>
              <c:ext xmlns:c16="http://schemas.microsoft.com/office/drawing/2014/chart" uri="{C3380CC4-5D6E-409C-BE32-E72D297353CC}">
                <c16:uniqueId val="{00000059-2F31-47BB-9D4F-3B047FB6D309}"/>
              </c:ext>
            </c:extLst>
          </c:dPt>
          <c:dPt>
            <c:idx val="45"/>
            <c:bubble3D val="0"/>
            <c:spPr>
              <a:solidFill>
                <a:srgbClr val="92D050"/>
              </a:solidFill>
              <a:ln w="3175">
                <a:solidFill>
                  <a:schemeClr val="bg1"/>
                </a:solidFill>
              </a:ln>
              <a:effectLst/>
            </c:spPr>
            <c:extLst>
              <c:ext xmlns:c16="http://schemas.microsoft.com/office/drawing/2014/chart" uri="{C3380CC4-5D6E-409C-BE32-E72D297353CC}">
                <c16:uniqueId val="{0000005B-2F31-47BB-9D4F-3B047FB6D309}"/>
              </c:ext>
            </c:extLst>
          </c:dPt>
          <c:dPt>
            <c:idx val="46"/>
            <c:bubble3D val="0"/>
            <c:spPr>
              <a:solidFill>
                <a:srgbClr val="92D050"/>
              </a:solidFill>
              <a:ln w="3175">
                <a:solidFill>
                  <a:schemeClr val="bg1"/>
                </a:solidFill>
              </a:ln>
              <a:effectLst/>
            </c:spPr>
            <c:extLst>
              <c:ext xmlns:c16="http://schemas.microsoft.com/office/drawing/2014/chart" uri="{C3380CC4-5D6E-409C-BE32-E72D297353CC}">
                <c16:uniqueId val="{0000005D-2F31-47BB-9D4F-3B047FB6D309}"/>
              </c:ext>
            </c:extLst>
          </c:dPt>
          <c:dPt>
            <c:idx val="47"/>
            <c:bubble3D val="0"/>
            <c:spPr>
              <a:solidFill>
                <a:srgbClr val="92D050"/>
              </a:solidFill>
              <a:ln w="3175">
                <a:solidFill>
                  <a:schemeClr val="bg1"/>
                </a:solidFill>
              </a:ln>
              <a:effectLst/>
            </c:spPr>
            <c:extLst>
              <c:ext xmlns:c16="http://schemas.microsoft.com/office/drawing/2014/chart" uri="{C3380CC4-5D6E-409C-BE32-E72D297353CC}">
                <c16:uniqueId val="{0000005F-2F31-47BB-9D4F-3B047FB6D309}"/>
              </c:ext>
            </c:extLst>
          </c:dPt>
          <c:dPt>
            <c:idx val="48"/>
            <c:bubble3D val="0"/>
            <c:spPr>
              <a:solidFill>
                <a:srgbClr val="92D050"/>
              </a:solidFill>
              <a:ln w="3175">
                <a:solidFill>
                  <a:schemeClr val="bg1"/>
                </a:solidFill>
              </a:ln>
              <a:effectLst/>
            </c:spPr>
            <c:extLst>
              <c:ext xmlns:c16="http://schemas.microsoft.com/office/drawing/2014/chart" uri="{C3380CC4-5D6E-409C-BE32-E72D297353CC}">
                <c16:uniqueId val="{00000061-2F31-47BB-9D4F-3B047FB6D309}"/>
              </c:ext>
            </c:extLst>
          </c:dPt>
          <c:dPt>
            <c:idx val="49"/>
            <c:bubble3D val="0"/>
            <c:spPr>
              <a:solidFill>
                <a:srgbClr val="92D050"/>
              </a:solidFill>
              <a:ln w="3175">
                <a:solidFill>
                  <a:schemeClr val="bg1"/>
                </a:solidFill>
              </a:ln>
              <a:effectLst/>
            </c:spPr>
            <c:extLst>
              <c:ext xmlns:c16="http://schemas.microsoft.com/office/drawing/2014/chart" uri="{C3380CC4-5D6E-409C-BE32-E72D297353CC}">
                <c16:uniqueId val="{00000063-2F31-47BB-9D4F-3B047FB6D309}"/>
              </c:ext>
            </c:extLst>
          </c:dPt>
          <c:dPt>
            <c:idx val="50"/>
            <c:bubble3D val="0"/>
            <c:spPr>
              <a:solidFill>
                <a:srgbClr val="92D050"/>
              </a:solidFill>
              <a:ln w="3175">
                <a:solidFill>
                  <a:schemeClr val="bg1"/>
                </a:solidFill>
              </a:ln>
              <a:effectLst/>
            </c:spPr>
            <c:extLst>
              <c:ext xmlns:c16="http://schemas.microsoft.com/office/drawing/2014/chart" uri="{C3380CC4-5D6E-409C-BE32-E72D297353CC}">
                <c16:uniqueId val="{00000065-2F31-47BB-9D4F-3B047FB6D309}"/>
              </c:ext>
            </c:extLst>
          </c:dPt>
          <c:dPt>
            <c:idx val="51"/>
            <c:bubble3D val="0"/>
            <c:spPr>
              <a:solidFill>
                <a:srgbClr val="92D050"/>
              </a:solidFill>
              <a:ln w="3175">
                <a:solidFill>
                  <a:schemeClr val="bg1"/>
                </a:solidFill>
              </a:ln>
              <a:effectLst/>
            </c:spPr>
            <c:extLst>
              <c:ext xmlns:c16="http://schemas.microsoft.com/office/drawing/2014/chart" uri="{C3380CC4-5D6E-409C-BE32-E72D297353CC}">
                <c16:uniqueId val="{00000067-2F31-47BB-9D4F-3B047FB6D309}"/>
              </c:ext>
            </c:extLst>
          </c:dPt>
          <c:dPt>
            <c:idx val="52"/>
            <c:bubble3D val="0"/>
            <c:spPr>
              <a:solidFill>
                <a:srgbClr val="92D050"/>
              </a:solidFill>
              <a:ln w="3175">
                <a:solidFill>
                  <a:schemeClr val="bg1"/>
                </a:solidFill>
              </a:ln>
              <a:effectLst/>
            </c:spPr>
            <c:extLst>
              <c:ext xmlns:c16="http://schemas.microsoft.com/office/drawing/2014/chart" uri="{C3380CC4-5D6E-409C-BE32-E72D297353CC}">
                <c16:uniqueId val="{00000069-2F31-47BB-9D4F-3B047FB6D309}"/>
              </c:ext>
            </c:extLst>
          </c:dPt>
          <c:dPt>
            <c:idx val="53"/>
            <c:bubble3D val="0"/>
            <c:spPr>
              <a:solidFill>
                <a:srgbClr val="92D050"/>
              </a:solidFill>
              <a:ln w="3175">
                <a:solidFill>
                  <a:schemeClr val="bg1"/>
                </a:solidFill>
              </a:ln>
              <a:effectLst/>
            </c:spPr>
            <c:extLst>
              <c:ext xmlns:c16="http://schemas.microsoft.com/office/drawing/2014/chart" uri="{C3380CC4-5D6E-409C-BE32-E72D297353CC}">
                <c16:uniqueId val="{0000006B-2F31-47BB-9D4F-3B047FB6D309}"/>
              </c:ext>
            </c:extLst>
          </c:dPt>
          <c:dPt>
            <c:idx val="54"/>
            <c:bubble3D val="0"/>
            <c:spPr>
              <a:solidFill>
                <a:srgbClr val="92D050"/>
              </a:solidFill>
              <a:ln w="3175">
                <a:solidFill>
                  <a:schemeClr val="bg1"/>
                </a:solidFill>
              </a:ln>
              <a:effectLst/>
            </c:spPr>
            <c:extLst>
              <c:ext xmlns:c16="http://schemas.microsoft.com/office/drawing/2014/chart" uri="{C3380CC4-5D6E-409C-BE32-E72D297353CC}">
                <c16:uniqueId val="{0000006D-2F31-47BB-9D4F-3B047FB6D309}"/>
              </c:ext>
            </c:extLst>
          </c:dPt>
          <c:dPt>
            <c:idx val="55"/>
            <c:bubble3D val="0"/>
            <c:spPr>
              <a:solidFill>
                <a:srgbClr val="92D050"/>
              </a:solidFill>
              <a:ln w="3175">
                <a:solidFill>
                  <a:schemeClr val="bg1"/>
                </a:solidFill>
              </a:ln>
              <a:effectLst/>
            </c:spPr>
            <c:extLst>
              <c:ext xmlns:c16="http://schemas.microsoft.com/office/drawing/2014/chart" uri="{C3380CC4-5D6E-409C-BE32-E72D297353CC}">
                <c16:uniqueId val="{0000006F-2F31-47BB-9D4F-3B047FB6D309}"/>
              </c:ext>
            </c:extLst>
          </c:dPt>
          <c:dPt>
            <c:idx val="56"/>
            <c:bubble3D val="0"/>
            <c:spPr>
              <a:solidFill>
                <a:srgbClr val="92D050"/>
              </a:solidFill>
              <a:ln w="3175">
                <a:solidFill>
                  <a:schemeClr val="bg1"/>
                </a:solidFill>
              </a:ln>
              <a:effectLst/>
            </c:spPr>
            <c:extLst>
              <c:ext xmlns:c16="http://schemas.microsoft.com/office/drawing/2014/chart" uri="{C3380CC4-5D6E-409C-BE32-E72D297353CC}">
                <c16:uniqueId val="{00000071-2F31-47BB-9D4F-3B047FB6D309}"/>
              </c:ext>
            </c:extLst>
          </c:dPt>
          <c:dPt>
            <c:idx val="57"/>
            <c:bubble3D val="0"/>
            <c:spPr>
              <a:solidFill>
                <a:srgbClr val="92D050"/>
              </a:solidFill>
              <a:ln w="3175">
                <a:solidFill>
                  <a:schemeClr val="bg1"/>
                </a:solidFill>
              </a:ln>
              <a:effectLst/>
            </c:spPr>
            <c:extLst>
              <c:ext xmlns:c16="http://schemas.microsoft.com/office/drawing/2014/chart" uri="{C3380CC4-5D6E-409C-BE32-E72D297353CC}">
                <c16:uniqueId val="{00000073-2F31-47BB-9D4F-3B047FB6D309}"/>
              </c:ext>
            </c:extLst>
          </c:dPt>
          <c:dPt>
            <c:idx val="58"/>
            <c:bubble3D val="0"/>
            <c:spPr>
              <a:solidFill>
                <a:srgbClr val="92D050"/>
              </a:solidFill>
              <a:ln w="3175">
                <a:solidFill>
                  <a:schemeClr val="bg1"/>
                </a:solidFill>
              </a:ln>
              <a:effectLst/>
            </c:spPr>
            <c:extLst>
              <c:ext xmlns:c16="http://schemas.microsoft.com/office/drawing/2014/chart" uri="{C3380CC4-5D6E-409C-BE32-E72D297353CC}">
                <c16:uniqueId val="{00000075-2F31-47BB-9D4F-3B047FB6D309}"/>
              </c:ext>
            </c:extLst>
          </c:dPt>
          <c:dPt>
            <c:idx val="59"/>
            <c:bubble3D val="0"/>
            <c:spPr>
              <a:solidFill>
                <a:srgbClr val="92D050"/>
              </a:solidFill>
              <a:ln w="3175">
                <a:solidFill>
                  <a:schemeClr val="bg1"/>
                </a:solidFill>
              </a:ln>
              <a:effectLst/>
            </c:spPr>
            <c:extLst>
              <c:ext xmlns:c16="http://schemas.microsoft.com/office/drawing/2014/chart" uri="{C3380CC4-5D6E-409C-BE32-E72D297353CC}">
                <c16:uniqueId val="{00000077-2F31-47BB-9D4F-3B047FB6D309}"/>
              </c:ext>
            </c:extLst>
          </c:dPt>
          <c:dPt>
            <c:idx val="60"/>
            <c:bubble3D val="0"/>
            <c:spPr>
              <a:solidFill>
                <a:srgbClr val="92D050"/>
              </a:solidFill>
              <a:ln w="3175">
                <a:solidFill>
                  <a:schemeClr val="bg1"/>
                </a:solidFill>
              </a:ln>
              <a:effectLst/>
            </c:spPr>
            <c:extLst>
              <c:ext xmlns:c16="http://schemas.microsoft.com/office/drawing/2014/chart" uri="{C3380CC4-5D6E-409C-BE32-E72D297353CC}">
                <c16:uniqueId val="{00000079-2F31-47BB-9D4F-3B047FB6D309}"/>
              </c:ext>
            </c:extLst>
          </c:dPt>
          <c:dPt>
            <c:idx val="61"/>
            <c:bubble3D val="0"/>
            <c:spPr>
              <a:solidFill>
                <a:srgbClr val="92D050"/>
              </a:solidFill>
              <a:ln w="3175">
                <a:solidFill>
                  <a:schemeClr val="bg1"/>
                </a:solidFill>
              </a:ln>
              <a:effectLst/>
            </c:spPr>
            <c:extLst>
              <c:ext xmlns:c16="http://schemas.microsoft.com/office/drawing/2014/chart" uri="{C3380CC4-5D6E-409C-BE32-E72D297353CC}">
                <c16:uniqueId val="{0000007B-2F31-47BB-9D4F-3B047FB6D309}"/>
              </c:ext>
            </c:extLst>
          </c:dPt>
          <c:dPt>
            <c:idx val="62"/>
            <c:bubble3D val="0"/>
            <c:spPr>
              <a:solidFill>
                <a:srgbClr val="92D050"/>
              </a:solidFill>
              <a:ln w="3175">
                <a:solidFill>
                  <a:schemeClr val="bg1"/>
                </a:solidFill>
              </a:ln>
              <a:effectLst/>
            </c:spPr>
            <c:extLst>
              <c:ext xmlns:c16="http://schemas.microsoft.com/office/drawing/2014/chart" uri="{C3380CC4-5D6E-409C-BE32-E72D297353CC}">
                <c16:uniqueId val="{0000007D-2F31-47BB-9D4F-3B047FB6D309}"/>
              </c:ext>
            </c:extLst>
          </c:dPt>
          <c:dPt>
            <c:idx val="63"/>
            <c:bubble3D val="0"/>
            <c:spPr>
              <a:solidFill>
                <a:srgbClr val="92D050"/>
              </a:solidFill>
              <a:ln w="3175">
                <a:solidFill>
                  <a:schemeClr val="bg1"/>
                </a:solidFill>
              </a:ln>
              <a:effectLst/>
            </c:spPr>
            <c:extLst>
              <c:ext xmlns:c16="http://schemas.microsoft.com/office/drawing/2014/chart" uri="{C3380CC4-5D6E-409C-BE32-E72D297353CC}">
                <c16:uniqueId val="{0000007F-2F31-47BB-9D4F-3B047FB6D309}"/>
              </c:ext>
            </c:extLst>
          </c:dPt>
          <c:dPt>
            <c:idx val="64"/>
            <c:bubble3D val="0"/>
            <c:spPr>
              <a:solidFill>
                <a:srgbClr val="92D050"/>
              </a:solidFill>
              <a:ln w="3175">
                <a:solidFill>
                  <a:schemeClr val="bg1"/>
                </a:solidFill>
              </a:ln>
              <a:effectLst/>
            </c:spPr>
            <c:extLst>
              <c:ext xmlns:c16="http://schemas.microsoft.com/office/drawing/2014/chart" uri="{C3380CC4-5D6E-409C-BE32-E72D297353CC}">
                <c16:uniqueId val="{00000081-2F31-47BB-9D4F-3B047FB6D309}"/>
              </c:ext>
            </c:extLst>
          </c:dPt>
          <c:dPt>
            <c:idx val="65"/>
            <c:bubble3D val="0"/>
            <c:spPr>
              <a:solidFill>
                <a:srgbClr val="92D050"/>
              </a:solidFill>
              <a:ln w="3175">
                <a:solidFill>
                  <a:schemeClr val="bg1"/>
                </a:solidFill>
              </a:ln>
              <a:effectLst/>
            </c:spPr>
            <c:extLst>
              <c:ext xmlns:c16="http://schemas.microsoft.com/office/drawing/2014/chart" uri="{C3380CC4-5D6E-409C-BE32-E72D297353CC}">
                <c16:uniqueId val="{00000083-2F31-47BB-9D4F-3B047FB6D309}"/>
              </c:ext>
            </c:extLst>
          </c:dPt>
          <c:dPt>
            <c:idx val="66"/>
            <c:bubble3D val="0"/>
            <c:spPr>
              <a:solidFill>
                <a:srgbClr val="92D050"/>
              </a:solidFill>
              <a:ln w="3175">
                <a:solidFill>
                  <a:schemeClr val="bg1"/>
                </a:solidFill>
              </a:ln>
              <a:effectLst/>
            </c:spPr>
            <c:extLst>
              <c:ext xmlns:c16="http://schemas.microsoft.com/office/drawing/2014/chart" uri="{C3380CC4-5D6E-409C-BE32-E72D297353CC}">
                <c16:uniqueId val="{00000085-2F31-47BB-9D4F-3B047FB6D309}"/>
              </c:ext>
            </c:extLst>
          </c:dPt>
          <c:dPt>
            <c:idx val="67"/>
            <c:bubble3D val="0"/>
            <c:spPr>
              <a:solidFill>
                <a:srgbClr val="92D050"/>
              </a:solidFill>
              <a:ln w="3175">
                <a:solidFill>
                  <a:schemeClr val="bg1"/>
                </a:solidFill>
              </a:ln>
              <a:effectLst/>
            </c:spPr>
            <c:extLst>
              <c:ext xmlns:c16="http://schemas.microsoft.com/office/drawing/2014/chart" uri="{C3380CC4-5D6E-409C-BE32-E72D297353CC}">
                <c16:uniqueId val="{00000087-2F31-47BB-9D4F-3B047FB6D309}"/>
              </c:ext>
            </c:extLst>
          </c:dPt>
          <c:dPt>
            <c:idx val="68"/>
            <c:bubble3D val="0"/>
            <c:spPr>
              <a:solidFill>
                <a:srgbClr val="92D050"/>
              </a:solidFill>
              <a:ln w="3175">
                <a:solidFill>
                  <a:schemeClr val="bg1"/>
                </a:solidFill>
              </a:ln>
              <a:effectLst/>
            </c:spPr>
            <c:extLst>
              <c:ext xmlns:c16="http://schemas.microsoft.com/office/drawing/2014/chart" uri="{C3380CC4-5D6E-409C-BE32-E72D297353CC}">
                <c16:uniqueId val="{00000089-2F31-47BB-9D4F-3B047FB6D309}"/>
              </c:ext>
            </c:extLst>
          </c:dPt>
          <c:dPt>
            <c:idx val="69"/>
            <c:bubble3D val="0"/>
            <c:spPr>
              <a:solidFill>
                <a:srgbClr val="92D050"/>
              </a:solidFill>
              <a:ln w="3175">
                <a:solidFill>
                  <a:schemeClr val="bg1"/>
                </a:solidFill>
              </a:ln>
              <a:effectLst/>
            </c:spPr>
            <c:extLst>
              <c:ext xmlns:c16="http://schemas.microsoft.com/office/drawing/2014/chart" uri="{C3380CC4-5D6E-409C-BE32-E72D297353CC}">
                <c16:uniqueId val="{0000008B-2F31-47BB-9D4F-3B047FB6D309}"/>
              </c:ext>
            </c:extLst>
          </c:dPt>
          <c:dPt>
            <c:idx val="70"/>
            <c:bubble3D val="0"/>
            <c:spPr>
              <a:solidFill>
                <a:srgbClr val="92D050"/>
              </a:solidFill>
              <a:ln w="3175">
                <a:solidFill>
                  <a:schemeClr val="bg1"/>
                </a:solidFill>
              </a:ln>
              <a:effectLst/>
            </c:spPr>
            <c:extLst>
              <c:ext xmlns:c16="http://schemas.microsoft.com/office/drawing/2014/chart" uri="{C3380CC4-5D6E-409C-BE32-E72D297353CC}">
                <c16:uniqueId val="{0000008D-2F31-47BB-9D4F-3B047FB6D309}"/>
              </c:ext>
            </c:extLst>
          </c:dPt>
          <c:dPt>
            <c:idx val="71"/>
            <c:bubble3D val="0"/>
            <c:spPr>
              <a:solidFill>
                <a:srgbClr val="92D050"/>
              </a:solidFill>
              <a:ln w="3175">
                <a:solidFill>
                  <a:schemeClr val="bg1"/>
                </a:solidFill>
              </a:ln>
              <a:effectLst/>
            </c:spPr>
            <c:extLst>
              <c:ext xmlns:c16="http://schemas.microsoft.com/office/drawing/2014/chart" uri="{C3380CC4-5D6E-409C-BE32-E72D297353CC}">
                <c16:uniqueId val="{0000008F-2F31-47BB-9D4F-3B047FB6D309}"/>
              </c:ext>
            </c:extLst>
          </c:dPt>
          <c:dPt>
            <c:idx val="72"/>
            <c:bubble3D val="0"/>
            <c:spPr>
              <a:solidFill>
                <a:srgbClr val="92D050"/>
              </a:solidFill>
              <a:ln w="3175">
                <a:solidFill>
                  <a:schemeClr val="bg1"/>
                </a:solidFill>
              </a:ln>
              <a:effectLst/>
            </c:spPr>
            <c:extLst>
              <c:ext xmlns:c16="http://schemas.microsoft.com/office/drawing/2014/chart" uri="{C3380CC4-5D6E-409C-BE32-E72D297353CC}">
                <c16:uniqueId val="{00000091-2F31-47BB-9D4F-3B047FB6D309}"/>
              </c:ext>
            </c:extLst>
          </c:dPt>
          <c:dPt>
            <c:idx val="73"/>
            <c:bubble3D val="0"/>
            <c:spPr>
              <a:solidFill>
                <a:srgbClr val="92D050"/>
              </a:solidFill>
              <a:ln w="3175">
                <a:solidFill>
                  <a:schemeClr val="bg1"/>
                </a:solidFill>
              </a:ln>
              <a:effectLst/>
            </c:spPr>
            <c:extLst>
              <c:ext xmlns:c16="http://schemas.microsoft.com/office/drawing/2014/chart" uri="{C3380CC4-5D6E-409C-BE32-E72D297353CC}">
                <c16:uniqueId val="{00000093-2F31-47BB-9D4F-3B047FB6D309}"/>
              </c:ext>
            </c:extLst>
          </c:dPt>
          <c:dPt>
            <c:idx val="74"/>
            <c:bubble3D val="0"/>
            <c:spPr>
              <a:solidFill>
                <a:srgbClr val="92D050"/>
              </a:solidFill>
              <a:ln w="3175">
                <a:solidFill>
                  <a:schemeClr val="bg1"/>
                </a:solidFill>
              </a:ln>
              <a:effectLst/>
            </c:spPr>
            <c:extLst>
              <c:ext xmlns:c16="http://schemas.microsoft.com/office/drawing/2014/chart" uri="{C3380CC4-5D6E-409C-BE32-E72D297353CC}">
                <c16:uniqueId val="{00000095-2F31-47BB-9D4F-3B047FB6D309}"/>
              </c:ext>
            </c:extLst>
          </c:dPt>
          <c:dPt>
            <c:idx val="75"/>
            <c:bubble3D val="0"/>
            <c:spPr>
              <a:solidFill>
                <a:srgbClr val="92D050"/>
              </a:solidFill>
              <a:ln w="3175">
                <a:solidFill>
                  <a:schemeClr val="bg1"/>
                </a:solidFill>
              </a:ln>
              <a:effectLst/>
            </c:spPr>
            <c:extLst>
              <c:ext xmlns:c16="http://schemas.microsoft.com/office/drawing/2014/chart" uri="{C3380CC4-5D6E-409C-BE32-E72D297353CC}">
                <c16:uniqueId val="{00000097-2F31-47BB-9D4F-3B047FB6D309}"/>
              </c:ext>
            </c:extLst>
          </c:dPt>
          <c:dPt>
            <c:idx val="76"/>
            <c:bubble3D val="0"/>
            <c:spPr>
              <a:solidFill>
                <a:srgbClr val="92D050"/>
              </a:solidFill>
              <a:ln w="3175">
                <a:solidFill>
                  <a:schemeClr val="bg1"/>
                </a:solidFill>
              </a:ln>
              <a:effectLst/>
            </c:spPr>
            <c:extLst>
              <c:ext xmlns:c16="http://schemas.microsoft.com/office/drawing/2014/chart" uri="{C3380CC4-5D6E-409C-BE32-E72D297353CC}">
                <c16:uniqueId val="{00000099-2F31-47BB-9D4F-3B047FB6D309}"/>
              </c:ext>
            </c:extLst>
          </c:dPt>
          <c:dPt>
            <c:idx val="77"/>
            <c:bubble3D val="0"/>
            <c:spPr>
              <a:solidFill>
                <a:srgbClr val="92D050"/>
              </a:solidFill>
              <a:ln w="3175">
                <a:solidFill>
                  <a:schemeClr val="bg1"/>
                </a:solidFill>
              </a:ln>
              <a:effectLst/>
            </c:spPr>
            <c:extLst>
              <c:ext xmlns:c16="http://schemas.microsoft.com/office/drawing/2014/chart" uri="{C3380CC4-5D6E-409C-BE32-E72D297353CC}">
                <c16:uniqueId val="{0000009B-2F31-47BB-9D4F-3B047FB6D309}"/>
              </c:ext>
            </c:extLst>
          </c:dPt>
          <c:dPt>
            <c:idx val="78"/>
            <c:bubble3D val="0"/>
            <c:spPr>
              <a:solidFill>
                <a:srgbClr val="92D050"/>
              </a:solidFill>
              <a:ln w="3175">
                <a:solidFill>
                  <a:schemeClr val="bg1"/>
                </a:solidFill>
              </a:ln>
              <a:effectLst/>
            </c:spPr>
            <c:extLst>
              <c:ext xmlns:c16="http://schemas.microsoft.com/office/drawing/2014/chart" uri="{C3380CC4-5D6E-409C-BE32-E72D297353CC}">
                <c16:uniqueId val="{0000009D-2F31-47BB-9D4F-3B047FB6D309}"/>
              </c:ext>
            </c:extLst>
          </c:dPt>
          <c:dPt>
            <c:idx val="79"/>
            <c:bubble3D val="0"/>
            <c:spPr>
              <a:solidFill>
                <a:srgbClr val="92D050"/>
              </a:solidFill>
              <a:ln w="3175">
                <a:solidFill>
                  <a:schemeClr val="bg1"/>
                </a:solidFill>
              </a:ln>
              <a:effectLst/>
            </c:spPr>
            <c:extLst>
              <c:ext xmlns:c16="http://schemas.microsoft.com/office/drawing/2014/chart" uri="{C3380CC4-5D6E-409C-BE32-E72D297353CC}">
                <c16:uniqueId val="{0000009F-2F31-47BB-9D4F-3B047FB6D309}"/>
              </c:ext>
            </c:extLst>
          </c:dPt>
          <c:dPt>
            <c:idx val="80"/>
            <c:bubble3D val="0"/>
            <c:spPr>
              <a:solidFill>
                <a:srgbClr val="92D050"/>
              </a:solidFill>
              <a:ln w="3175">
                <a:solidFill>
                  <a:schemeClr val="bg1"/>
                </a:solidFill>
              </a:ln>
              <a:effectLst/>
            </c:spPr>
            <c:extLst>
              <c:ext xmlns:c16="http://schemas.microsoft.com/office/drawing/2014/chart" uri="{C3380CC4-5D6E-409C-BE32-E72D297353CC}">
                <c16:uniqueId val="{000000A1-2F31-47BB-9D4F-3B047FB6D309}"/>
              </c:ext>
            </c:extLst>
          </c:dPt>
          <c:dPt>
            <c:idx val="81"/>
            <c:bubble3D val="0"/>
            <c:spPr>
              <a:solidFill>
                <a:srgbClr val="92D050"/>
              </a:solidFill>
              <a:ln w="3175">
                <a:solidFill>
                  <a:schemeClr val="bg1"/>
                </a:solidFill>
              </a:ln>
              <a:effectLst/>
            </c:spPr>
            <c:extLst>
              <c:ext xmlns:c16="http://schemas.microsoft.com/office/drawing/2014/chart" uri="{C3380CC4-5D6E-409C-BE32-E72D297353CC}">
                <c16:uniqueId val="{000000A3-2F31-47BB-9D4F-3B047FB6D309}"/>
              </c:ext>
            </c:extLst>
          </c:dPt>
          <c:dPt>
            <c:idx val="82"/>
            <c:bubble3D val="0"/>
            <c:spPr>
              <a:solidFill>
                <a:srgbClr val="92D050"/>
              </a:solidFill>
              <a:ln w="3175">
                <a:solidFill>
                  <a:schemeClr val="bg1"/>
                </a:solidFill>
              </a:ln>
              <a:effectLst/>
            </c:spPr>
            <c:extLst>
              <c:ext xmlns:c16="http://schemas.microsoft.com/office/drawing/2014/chart" uri="{C3380CC4-5D6E-409C-BE32-E72D297353CC}">
                <c16:uniqueId val="{000000A5-2F31-47BB-9D4F-3B047FB6D309}"/>
              </c:ext>
            </c:extLst>
          </c:dPt>
          <c:dPt>
            <c:idx val="83"/>
            <c:bubble3D val="0"/>
            <c:spPr>
              <a:solidFill>
                <a:srgbClr val="92D050"/>
              </a:solidFill>
              <a:ln w="3175">
                <a:solidFill>
                  <a:schemeClr val="bg1"/>
                </a:solidFill>
              </a:ln>
              <a:effectLst/>
            </c:spPr>
            <c:extLst>
              <c:ext xmlns:c16="http://schemas.microsoft.com/office/drawing/2014/chart" uri="{C3380CC4-5D6E-409C-BE32-E72D297353CC}">
                <c16:uniqueId val="{000000A7-2F31-47BB-9D4F-3B047FB6D309}"/>
              </c:ext>
            </c:extLst>
          </c:dPt>
          <c:dPt>
            <c:idx val="84"/>
            <c:bubble3D val="0"/>
            <c:spPr>
              <a:solidFill>
                <a:srgbClr val="92D050"/>
              </a:solidFill>
              <a:ln w="3175">
                <a:solidFill>
                  <a:schemeClr val="bg1"/>
                </a:solidFill>
              </a:ln>
              <a:effectLst/>
            </c:spPr>
            <c:extLst>
              <c:ext xmlns:c16="http://schemas.microsoft.com/office/drawing/2014/chart" uri="{C3380CC4-5D6E-409C-BE32-E72D297353CC}">
                <c16:uniqueId val="{000000A9-2F31-47BB-9D4F-3B047FB6D309}"/>
              </c:ext>
            </c:extLst>
          </c:dPt>
          <c:dPt>
            <c:idx val="85"/>
            <c:bubble3D val="0"/>
            <c:spPr>
              <a:solidFill>
                <a:srgbClr val="92D050"/>
              </a:solidFill>
              <a:ln w="3175">
                <a:solidFill>
                  <a:schemeClr val="bg1"/>
                </a:solidFill>
              </a:ln>
              <a:effectLst/>
            </c:spPr>
            <c:extLst>
              <c:ext xmlns:c16="http://schemas.microsoft.com/office/drawing/2014/chart" uri="{C3380CC4-5D6E-409C-BE32-E72D297353CC}">
                <c16:uniqueId val="{000000AB-2F31-47BB-9D4F-3B047FB6D309}"/>
              </c:ext>
            </c:extLst>
          </c:dPt>
          <c:dPt>
            <c:idx val="86"/>
            <c:bubble3D val="0"/>
            <c:spPr>
              <a:solidFill>
                <a:srgbClr val="92D050"/>
              </a:solidFill>
              <a:ln w="3175">
                <a:solidFill>
                  <a:schemeClr val="bg1"/>
                </a:solidFill>
              </a:ln>
              <a:effectLst/>
            </c:spPr>
            <c:extLst>
              <c:ext xmlns:c16="http://schemas.microsoft.com/office/drawing/2014/chart" uri="{C3380CC4-5D6E-409C-BE32-E72D297353CC}">
                <c16:uniqueId val="{000000AD-2F31-47BB-9D4F-3B047FB6D309}"/>
              </c:ext>
            </c:extLst>
          </c:dPt>
          <c:dPt>
            <c:idx val="87"/>
            <c:bubble3D val="0"/>
            <c:spPr>
              <a:solidFill>
                <a:srgbClr val="92D050"/>
              </a:solidFill>
              <a:ln w="3175">
                <a:solidFill>
                  <a:schemeClr val="bg1"/>
                </a:solidFill>
              </a:ln>
              <a:effectLst/>
            </c:spPr>
            <c:extLst>
              <c:ext xmlns:c16="http://schemas.microsoft.com/office/drawing/2014/chart" uri="{C3380CC4-5D6E-409C-BE32-E72D297353CC}">
                <c16:uniqueId val="{000000AF-2F31-47BB-9D4F-3B047FB6D309}"/>
              </c:ext>
            </c:extLst>
          </c:dPt>
          <c:dPt>
            <c:idx val="88"/>
            <c:bubble3D val="0"/>
            <c:spPr>
              <a:solidFill>
                <a:srgbClr val="92D050"/>
              </a:solidFill>
              <a:ln w="3175">
                <a:solidFill>
                  <a:schemeClr val="bg1"/>
                </a:solidFill>
              </a:ln>
              <a:effectLst/>
            </c:spPr>
            <c:extLst>
              <c:ext xmlns:c16="http://schemas.microsoft.com/office/drawing/2014/chart" uri="{C3380CC4-5D6E-409C-BE32-E72D297353CC}">
                <c16:uniqueId val="{000000B1-2F31-47BB-9D4F-3B047FB6D309}"/>
              </c:ext>
            </c:extLst>
          </c:dPt>
          <c:dPt>
            <c:idx val="89"/>
            <c:bubble3D val="0"/>
            <c:spPr>
              <a:solidFill>
                <a:srgbClr val="92D050"/>
              </a:solidFill>
              <a:ln w="3175">
                <a:solidFill>
                  <a:schemeClr val="bg1"/>
                </a:solidFill>
              </a:ln>
              <a:effectLst/>
            </c:spPr>
            <c:extLst>
              <c:ext xmlns:c16="http://schemas.microsoft.com/office/drawing/2014/chart" uri="{C3380CC4-5D6E-409C-BE32-E72D297353CC}">
                <c16:uniqueId val="{000000B3-2F31-47BB-9D4F-3B047FB6D309}"/>
              </c:ext>
            </c:extLst>
          </c:dPt>
          <c:dPt>
            <c:idx val="90"/>
            <c:bubble3D val="0"/>
            <c:spPr>
              <a:solidFill>
                <a:srgbClr val="92D050"/>
              </a:solidFill>
              <a:ln w="3175">
                <a:solidFill>
                  <a:schemeClr val="bg1"/>
                </a:solidFill>
              </a:ln>
              <a:effectLst/>
            </c:spPr>
            <c:extLst>
              <c:ext xmlns:c16="http://schemas.microsoft.com/office/drawing/2014/chart" uri="{C3380CC4-5D6E-409C-BE32-E72D297353CC}">
                <c16:uniqueId val="{000000B5-2F31-47BB-9D4F-3B047FB6D309}"/>
              </c:ext>
            </c:extLst>
          </c:dPt>
          <c:dPt>
            <c:idx val="91"/>
            <c:bubble3D val="0"/>
            <c:spPr>
              <a:solidFill>
                <a:srgbClr val="92D050"/>
              </a:solidFill>
              <a:ln w="3175">
                <a:solidFill>
                  <a:schemeClr val="bg1"/>
                </a:solidFill>
              </a:ln>
              <a:effectLst/>
            </c:spPr>
            <c:extLst>
              <c:ext xmlns:c16="http://schemas.microsoft.com/office/drawing/2014/chart" uri="{C3380CC4-5D6E-409C-BE32-E72D297353CC}">
                <c16:uniqueId val="{000000B7-2F31-47BB-9D4F-3B047FB6D309}"/>
              </c:ext>
            </c:extLst>
          </c:dPt>
          <c:dPt>
            <c:idx val="92"/>
            <c:bubble3D val="0"/>
            <c:spPr>
              <a:solidFill>
                <a:srgbClr val="92D050"/>
              </a:solidFill>
              <a:ln w="3175">
                <a:solidFill>
                  <a:schemeClr val="bg1"/>
                </a:solidFill>
              </a:ln>
              <a:effectLst/>
            </c:spPr>
            <c:extLst>
              <c:ext xmlns:c16="http://schemas.microsoft.com/office/drawing/2014/chart" uri="{C3380CC4-5D6E-409C-BE32-E72D297353CC}">
                <c16:uniqueId val="{000000B9-2F31-47BB-9D4F-3B047FB6D309}"/>
              </c:ext>
            </c:extLst>
          </c:dPt>
          <c:dPt>
            <c:idx val="93"/>
            <c:bubble3D val="0"/>
            <c:spPr>
              <a:solidFill>
                <a:srgbClr val="92D050"/>
              </a:solidFill>
              <a:ln w="3175">
                <a:solidFill>
                  <a:schemeClr val="bg1"/>
                </a:solidFill>
              </a:ln>
              <a:effectLst/>
            </c:spPr>
            <c:extLst>
              <c:ext xmlns:c16="http://schemas.microsoft.com/office/drawing/2014/chart" uri="{C3380CC4-5D6E-409C-BE32-E72D297353CC}">
                <c16:uniqueId val="{000000BB-2F31-47BB-9D4F-3B047FB6D309}"/>
              </c:ext>
            </c:extLst>
          </c:dPt>
          <c:dPt>
            <c:idx val="94"/>
            <c:bubble3D val="0"/>
            <c:spPr>
              <a:solidFill>
                <a:srgbClr val="92D050"/>
              </a:solidFill>
              <a:ln w="3175">
                <a:solidFill>
                  <a:schemeClr val="bg1"/>
                </a:solidFill>
              </a:ln>
              <a:effectLst/>
            </c:spPr>
            <c:extLst>
              <c:ext xmlns:c16="http://schemas.microsoft.com/office/drawing/2014/chart" uri="{C3380CC4-5D6E-409C-BE32-E72D297353CC}">
                <c16:uniqueId val="{000000BD-2F31-47BB-9D4F-3B047FB6D309}"/>
              </c:ext>
            </c:extLst>
          </c:dPt>
          <c:dPt>
            <c:idx val="95"/>
            <c:bubble3D val="0"/>
            <c:spPr>
              <a:solidFill>
                <a:srgbClr val="92D050"/>
              </a:solidFill>
              <a:ln w="3175">
                <a:solidFill>
                  <a:schemeClr val="bg1"/>
                </a:solidFill>
              </a:ln>
              <a:effectLst/>
            </c:spPr>
            <c:extLst>
              <c:ext xmlns:c16="http://schemas.microsoft.com/office/drawing/2014/chart" uri="{C3380CC4-5D6E-409C-BE32-E72D297353CC}">
                <c16:uniqueId val="{000000BF-2F31-47BB-9D4F-3B047FB6D309}"/>
              </c:ext>
            </c:extLst>
          </c:dPt>
          <c:dPt>
            <c:idx val="96"/>
            <c:bubble3D val="0"/>
            <c:spPr>
              <a:solidFill>
                <a:srgbClr val="92D050"/>
              </a:solidFill>
              <a:ln w="3175">
                <a:solidFill>
                  <a:schemeClr val="bg1"/>
                </a:solidFill>
              </a:ln>
              <a:effectLst/>
            </c:spPr>
            <c:extLst>
              <c:ext xmlns:c16="http://schemas.microsoft.com/office/drawing/2014/chart" uri="{C3380CC4-5D6E-409C-BE32-E72D297353CC}">
                <c16:uniqueId val="{000000C1-2F31-47BB-9D4F-3B047FB6D309}"/>
              </c:ext>
            </c:extLst>
          </c:dPt>
          <c:dPt>
            <c:idx val="97"/>
            <c:bubble3D val="0"/>
            <c:spPr>
              <a:solidFill>
                <a:srgbClr val="92D050"/>
              </a:solidFill>
              <a:ln w="3175">
                <a:solidFill>
                  <a:schemeClr val="bg1"/>
                </a:solidFill>
              </a:ln>
              <a:effectLst/>
            </c:spPr>
            <c:extLst>
              <c:ext xmlns:c16="http://schemas.microsoft.com/office/drawing/2014/chart" uri="{C3380CC4-5D6E-409C-BE32-E72D297353CC}">
                <c16:uniqueId val="{000000C3-2F31-47BB-9D4F-3B047FB6D309}"/>
              </c:ext>
            </c:extLst>
          </c:dPt>
          <c:dPt>
            <c:idx val="98"/>
            <c:bubble3D val="0"/>
            <c:spPr>
              <a:solidFill>
                <a:srgbClr val="92D050"/>
              </a:solidFill>
              <a:ln w="3175">
                <a:solidFill>
                  <a:schemeClr val="bg1"/>
                </a:solidFill>
              </a:ln>
              <a:effectLst/>
            </c:spPr>
            <c:extLst>
              <c:ext xmlns:c16="http://schemas.microsoft.com/office/drawing/2014/chart" uri="{C3380CC4-5D6E-409C-BE32-E72D297353CC}">
                <c16:uniqueId val="{000000C5-2F31-47BB-9D4F-3B047FB6D309}"/>
              </c:ext>
            </c:extLst>
          </c:dPt>
          <c:dPt>
            <c:idx val="99"/>
            <c:bubble3D val="0"/>
            <c:spPr>
              <a:solidFill>
                <a:srgbClr val="92D050"/>
              </a:solidFill>
              <a:ln w="3175">
                <a:solidFill>
                  <a:schemeClr val="bg1"/>
                </a:solidFill>
              </a:ln>
              <a:effectLst/>
            </c:spPr>
            <c:extLst>
              <c:ext xmlns:c16="http://schemas.microsoft.com/office/drawing/2014/chart" uri="{C3380CC4-5D6E-409C-BE32-E72D297353CC}">
                <c16:uniqueId val="{000000C7-2F31-47BB-9D4F-3B047FB6D309}"/>
              </c:ext>
            </c:extLst>
          </c:dPt>
          <c:dPt>
            <c:idx val="100"/>
            <c:bubble3D val="0"/>
            <c:spPr>
              <a:noFill/>
              <a:ln w="3175">
                <a:solidFill>
                  <a:schemeClr val="bg1"/>
                </a:solidFill>
              </a:ln>
              <a:effectLst/>
            </c:spPr>
            <c:extLst>
              <c:ext xmlns:c16="http://schemas.microsoft.com/office/drawing/2014/chart" uri="{C3380CC4-5D6E-409C-BE32-E72D297353CC}">
                <c16:uniqueId val="{00000064-621E-4AC9-AE6C-B16D8E0A2FEF}"/>
              </c:ext>
            </c:extLst>
          </c:dPt>
          <c:val>
            <c:numRef>
              <c:f>Gauge!$O$2:$O$102</c:f>
              <c:numCache>
                <c:formatCode>General</c:formatCode>
                <c:ptCount val="1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153</c:v>
                </c:pt>
              </c:numCache>
            </c:numRef>
          </c:val>
          <c:extLst>
            <c:ext xmlns:c16="http://schemas.microsoft.com/office/drawing/2014/chart" uri="{C3380CC4-5D6E-409C-BE32-E72D297353CC}">
              <c16:uniqueId val="{00000000-621E-4AC9-AE6C-B16D8E0A2FEF}"/>
            </c:ext>
          </c:extLst>
        </c:ser>
        <c:dLbls>
          <c:showLegendKey val="0"/>
          <c:showVal val="0"/>
          <c:showCatName val="0"/>
          <c:showSerName val="0"/>
          <c:showPercent val="0"/>
          <c:showBubbleSize val="0"/>
          <c:showLeaderLines val="1"/>
        </c:dLbls>
        <c:firstSliceAng val="270"/>
        <c:holeSize val="6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2"/>
            </a:solidFill>
            <a:ln w="3175"/>
          </c:spPr>
          <c:dPt>
            <c:idx val="0"/>
            <c:bubble3D val="0"/>
            <c:spPr>
              <a:solidFill>
                <a:schemeClr val="bg2"/>
              </a:solidFill>
              <a:ln w="3175">
                <a:solidFill>
                  <a:schemeClr val="lt1"/>
                </a:solidFill>
              </a:ln>
              <a:effectLst/>
            </c:spPr>
            <c:extLst>
              <c:ext xmlns:c16="http://schemas.microsoft.com/office/drawing/2014/chart" uri="{C3380CC4-5D6E-409C-BE32-E72D297353CC}">
                <c16:uniqueId val="{00000001-3E6A-428E-BB6A-5830BA276AA9}"/>
              </c:ext>
            </c:extLst>
          </c:dPt>
          <c:dPt>
            <c:idx val="1"/>
            <c:bubble3D val="0"/>
            <c:spPr>
              <a:solidFill>
                <a:schemeClr val="bg2"/>
              </a:solidFill>
              <a:ln w="3175">
                <a:solidFill>
                  <a:schemeClr val="lt1"/>
                </a:solidFill>
              </a:ln>
              <a:effectLst/>
            </c:spPr>
            <c:extLst>
              <c:ext xmlns:c16="http://schemas.microsoft.com/office/drawing/2014/chart" uri="{C3380CC4-5D6E-409C-BE32-E72D297353CC}">
                <c16:uniqueId val="{00000003-3E6A-428E-BB6A-5830BA276AA9}"/>
              </c:ext>
            </c:extLst>
          </c:dPt>
          <c:dPt>
            <c:idx val="2"/>
            <c:bubble3D val="0"/>
            <c:spPr>
              <a:solidFill>
                <a:schemeClr val="bg2"/>
              </a:solidFill>
              <a:ln w="3175">
                <a:solidFill>
                  <a:schemeClr val="lt1"/>
                </a:solidFill>
              </a:ln>
              <a:effectLst/>
            </c:spPr>
            <c:extLst>
              <c:ext xmlns:c16="http://schemas.microsoft.com/office/drawing/2014/chart" uri="{C3380CC4-5D6E-409C-BE32-E72D297353CC}">
                <c16:uniqueId val="{00000005-3E6A-428E-BB6A-5830BA276AA9}"/>
              </c:ext>
            </c:extLst>
          </c:dPt>
          <c:dPt>
            <c:idx val="3"/>
            <c:bubble3D val="0"/>
            <c:spPr>
              <a:solidFill>
                <a:schemeClr val="bg2"/>
              </a:solidFill>
              <a:ln w="3175">
                <a:solidFill>
                  <a:schemeClr val="lt1"/>
                </a:solidFill>
              </a:ln>
              <a:effectLst/>
            </c:spPr>
            <c:extLst>
              <c:ext xmlns:c16="http://schemas.microsoft.com/office/drawing/2014/chart" uri="{C3380CC4-5D6E-409C-BE32-E72D297353CC}">
                <c16:uniqueId val="{00000007-3E6A-428E-BB6A-5830BA276AA9}"/>
              </c:ext>
            </c:extLst>
          </c:dPt>
          <c:dPt>
            <c:idx val="4"/>
            <c:bubble3D val="0"/>
            <c:spPr>
              <a:solidFill>
                <a:schemeClr val="bg2"/>
              </a:solidFill>
              <a:ln w="3175">
                <a:solidFill>
                  <a:schemeClr val="lt1"/>
                </a:solidFill>
              </a:ln>
              <a:effectLst/>
            </c:spPr>
            <c:extLst>
              <c:ext xmlns:c16="http://schemas.microsoft.com/office/drawing/2014/chart" uri="{C3380CC4-5D6E-409C-BE32-E72D297353CC}">
                <c16:uniqueId val="{00000009-3E6A-428E-BB6A-5830BA276AA9}"/>
              </c:ext>
            </c:extLst>
          </c:dPt>
          <c:dPt>
            <c:idx val="5"/>
            <c:bubble3D val="0"/>
            <c:spPr>
              <a:solidFill>
                <a:schemeClr val="bg2"/>
              </a:solidFill>
              <a:ln w="3175">
                <a:solidFill>
                  <a:schemeClr val="lt1"/>
                </a:solidFill>
              </a:ln>
              <a:effectLst/>
            </c:spPr>
            <c:extLst>
              <c:ext xmlns:c16="http://schemas.microsoft.com/office/drawing/2014/chart" uri="{C3380CC4-5D6E-409C-BE32-E72D297353CC}">
                <c16:uniqueId val="{0000000B-3E6A-428E-BB6A-5830BA276AA9}"/>
              </c:ext>
            </c:extLst>
          </c:dPt>
          <c:dPt>
            <c:idx val="6"/>
            <c:bubble3D val="0"/>
            <c:spPr>
              <a:solidFill>
                <a:schemeClr val="bg2"/>
              </a:solidFill>
              <a:ln w="3175">
                <a:solidFill>
                  <a:schemeClr val="lt1"/>
                </a:solidFill>
              </a:ln>
              <a:effectLst/>
            </c:spPr>
            <c:extLst>
              <c:ext xmlns:c16="http://schemas.microsoft.com/office/drawing/2014/chart" uri="{C3380CC4-5D6E-409C-BE32-E72D297353CC}">
                <c16:uniqueId val="{0000000D-3E6A-428E-BB6A-5830BA276AA9}"/>
              </c:ext>
            </c:extLst>
          </c:dPt>
          <c:dPt>
            <c:idx val="7"/>
            <c:bubble3D val="0"/>
            <c:spPr>
              <a:solidFill>
                <a:schemeClr val="bg2"/>
              </a:solidFill>
              <a:ln w="3175">
                <a:solidFill>
                  <a:schemeClr val="lt1"/>
                </a:solidFill>
              </a:ln>
              <a:effectLst/>
            </c:spPr>
            <c:extLst>
              <c:ext xmlns:c16="http://schemas.microsoft.com/office/drawing/2014/chart" uri="{C3380CC4-5D6E-409C-BE32-E72D297353CC}">
                <c16:uniqueId val="{0000000F-3E6A-428E-BB6A-5830BA276AA9}"/>
              </c:ext>
            </c:extLst>
          </c:dPt>
          <c:dPt>
            <c:idx val="8"/>
            <c:bubble3D val="0"/>
            <c:spPr>
              <a:solidFill>
                <a:schemeClr val="bg2"/>
              </a:solidFill>
              <a:ln w="3175">
                <a:solidFill>
                  <a:schemeClr val="lt1"/>
                </a:solidFill>
              </a:ln>
              <a:effectLst/>
            </c:spPr>
            <c:extLst>
              <c:ext xmlns:c16="http://schemas.microsoft.com/office/drawing/2014/chart" uri="{C3380CC4-5D6E-409C-BE32-E72D297353CC}">
                <c16:uniqueId val="{00000011-3E6A-428E-BB6A-5830BA276AA9}"/>
              </c:ext>
            </c:extLst>
          </c:dPt>
          <c:dPt>
            <c:idx val="9"/>
            <c:bubble3D val="0"/>
            <c:spPr>
              <a:solidFill>
                <a:schemeClr val="bg2"/>
              </a:solidFill>
              <a:ln w="3175">
                <a:solidFill>
                  <a:schemeClr val="lt1"/>
                </a:solidFill>
              </a:ln>
              <a:effectLst/>
            </c:spPr>
            <c:extLst>
              <c:ext xmlns:c16="http://schemas.microsoft.com/office/drawing/2014/chart" uri="{C3380CC4-5D6E-409C-BE32-E72D297353CC}">
                <c16:uniqueId val="{00000013-3E6A-428E-BB6A-5830BA276AA9}"/>
              </c:ext>
            </c:extLst>
          </c:dPt>
          <c:dPt>
            <c:idx val="10"/>
            <c:bubble3D val="0"/>
            <c:spPr>
              <a:solidFill>
                <a:schemeClr val="bg2"/>
              </a:solidFill>
              <a:ln w="3175">
                <a:solidFill>
                  <a:schemeClr val="lt1"/>
                </a:solidFill>
              </a:ln>
              <a:effectLst/>
            </c:spPr>
            <c:extLst>
              <c:ext xmlns:c16="http://schemas.microsoft.com/office/drawing/2014/chart" uri="{C3380CC4-5D6E-409C-BE32-E72D297353CC}">
                <c16:uniqueId val="{00000015-3E6A-428E-BB6A-5830BA276AA9}"/>
              </c:ext>
            </c:extLst>
          </c:dPt>
          <c:dPt>
            <c:idx val="11"/>
            <c:bubble3D val="0"/>
            <c:spPr>
              <a:solidFill>
                <a:schemeClr val="bg2"/>
              </a:solidFill>
              <a:ln w="3175">
                <a:solidFill>
                  <a:schemeClr val="lt1"/>
                </a:solidFill>
              </a:ln>
              <a:effectLst/>
            </c:spPr>
            <c:extLst>
              <c:ext xmlns:c16="http://schemas.microsoft.com/office/drawing/2014/chart" uri="{C3380CC4-5D6E-409C-BE32-E72D297353CC}">
                <c16:uniqueId val="{00000017-3E6A-428E-BB6A-5830BA276AA9}"/>
              </c:ext>
            </c:extLst>
          </c:dPt>
          <c:dPt>
            <c:idx val="12"/>
            <c:bubble3D val="0"/>
            <c:spPr>
              <a:solidFill>
                <a:schemeClr val="bg2"/>
              </a:solidFill>
              <a:ln w="3175">
                <a:solidFill>
                  <a:schemeClr val="lt1"/>
                </a:solidFill>
              </a:ln>
              <a:effectLst/>
            </c:spPr>
            <c:extLst>
              <c:ext xmlns:c16="http://schemas.microsoft.com/office/drawing/2014/chart" uri="{C3380CC4-5D6E-409C-BE32-E72D297353CC}">
                <c16:uniqueId val="{00000019-3E6A-428E-BB6A-5830BA276AA9}"/>
              </c:ext>
            </c:extLst>
          </c:dPt>
          <c:dPt>
            <c:idx val="13"/>
            <c:bubble3D val="0"/>
            <c:spPr>
              <a:solidFill>
                <a:schemeClr val="bg2"/>
              </a:solidFill>
              <a:ln w="3175">
                <a:solidFill>
                  <a:schemeClr val="lt1"/>
                </a:solidFill>
              </a:ln>
              <a:effectLst/>
            </c:spPr>
            <c:extLst>
              <c:ext xmlns:c16="http://schemas.microsoft.com/office/drawing/2014/chart" uri="{C3380CC4-5D6E-409C-BE32-E72D297353CC}">
                <c16:uniqueId val="{0000001B-3E6A-428E-BB6A-5830BA276AA9}"/>
              </c:ext>
            </c:extLst>
          </c:dPt>
          <c:dPt>
            <c:idx val="14"/>
            <c:bubble3D val="0"/>
            <c:spPr>
              <a:solidFill>
                <a:schemeClr val="bg2"/>
              </a:solidFill>
              <a:ln w="3175">
                <a:solidFill>
                  <a:schemeClr val="lt1"/>
                </a:solidFill>
              </a:ln>
              <a:effectLst/>
            </c:spPr>
            <c:extLst>
              <c:ext xmlns:c16="http://schemas.microsoft.com/office/drawing/2014/chart" uri="{C3380CC4-5D6E-409C-BE32-E72D297353CC}">
                <c16:uniqueId val="{0000001D-3E6A-428E-BB6A-5830BA276AA9}"/>
              </c:ext>
            </c:extLst>
          </c:dPt>
          <c:dPt>
            <c:idx val="15"/>
            <c:bubble3D val="0"/>
            <c:spPr>
              <a:solidFill>
                <a:schemeClr val="bg2"/>
              </a:solidFill>
              <a:ln w="3175">
                <a:solidFill>
                  <a:schemeClr val="lt1"/>
                </a:solidFill>
              </a:ln>
              <a:effectLst/>
            </c:spPr>
            <c:extLst>
              <c:ext xmlns:c16="http://schemas.microsoft.com/office/drawing/2014/chart" uri="{C3380CC4-5D6E-409C-BE32-E72D297353CC}">
                <c16:uniqueId val="{0000001F-3E6A-428E-BB6A-5830BA276AA9}"/>
              </c:ext>
            </c:extLst>
          </c:dPt>
          <c:dPt>
            <c:idx val="16"/>
            <c:bubble3D val="0"/>
            <c:spPr>
              <a:solidFill>
                <a:schemeClr val="bg2"/>
              </a:solidFill>
              <a:ln w="3175">
                <a:solidFill>
                  <a:schemeClr val="lt1"/>
                </a:solidFill>
              </a:ln>
              <a:effectLst/>
            </c:spPr>
            <c:extLst>
              <c:ext xmlns:c16="http://schemas.microsoft.com/office/drawing/2014/chart" uri="{C3380CC4-5D6E-409C-BE32-E72D297353CC}">
                <c16:uniqueId val="{00000021-3E6A-428E-BB6A-5830BA276AA9}"/>
              </c:ext>
            </c:extLst>
          </c:dPt>
          <c:dPt>
            <c:idx val="17"/>
            <c:bubble3D val="0"/>
            <c:spPr>
              <a:solidFill>
                <a:schemeClr val="bg2"/>
              </a:solidFill>
              <a:ln w="3175">
                <a:solidFill>
                  <a:schemeClr val="lt1"/>
                </a:solidFill>
              </a:ln>
              <a:effectLst/>
            </c:spPr>
            <c:extLst>
              <c:ext xmlns:c16="http://schemas.microsoft.com/office/drawing/2014/chart" uri="{C3380CC4-5D6E-409C-BE32-E72D297353CC}">
                <c16:uniqueId val="{00000023-3E6A-428E-BB6A-5830BA276AA9}"/>
              </c:ext>
            </c:extLst>
          </c:dPt>
          <c:dPt>
            <c:idx val="18"/>
            <c:bubble3D val="0"/>
            <c:spPr>
              <a:solidFill>
                <a:schemeClr val="bg2"/>
              </a:solidFill>
              <a:ln w="3175">
                <a:solidFill>
                  <a:schemeClr val="lt1"/>
                </a:solidFill>
              </a:ln>
              <a:effectLst/>
            </c:spPr>
            <c:extLst>
              <c:ext xmlns:c16="http://schemas.microsoft.com/office/drawing/2014/chart" uri="{C3380CC4-5D6E-409C-BE32-E72D297353CC}">
                <c16:uniqueId val="{00000025-3E6A-428E-BB6A-5830BA276AA9}"/>
              </c:ext>
            </c:extLst>
          </c:dPt>
          <c:dPt>
            <c:idx val="19"/>
            <c:bubble3D val="0"/>
            <c:spPr>
              <a:solidFill>
                <a:schemeClr val="bg2"/>
              </a:solidFill>
              <a:ln w="3175">
                <a:solidFill>
                  <a:schemeClr val="lt1"/>
                </a:solidFill>
              </a:ln>
              <a:effectLst/>
            </c:spPr>
            <c:extLst>
              <c:ext xmlns:c16="http://schemas.microsoft.com/office/drawing/2014/chart" uri="{C3380CC4-5D6E-409C-BE32-E72D297353CC}">
                <c16:uniqueId val="{00000027-3E6A-428E-BB6A-5830BA276AA9}"/>
              </c:ext>
            </c:extLst>
          </c:dPt>
          <c:dPt>
            <c:idx val="20"/>
            <c:bubble3D val="0"/>
            <c:spPr>
              <a:solidFill>
                <a:schemeClr val="bg2"/>
              </a:solidFill>
              <a:ln w="3175">
                <a:solidFill>
                  <a:schemeClr val="lt1"/>
                </a:solidFill>
              </a:ln>
              <a:effectLst/>
            </c:spPr>
            <c:extLst>
              <c:ext xmlns:c16="http://schemas.microsoft.com/office/drawing/2014/chart" uri="{C3380CC4-5D6E-409C-BE32-E72D297353CC}">
                <c16:uniqueId val="{00000029-3E6A-428E-BB6A-5830BA276AA9}"/>
              </c:ext>
            </c:extLst>
          </c:dPt>
          <c:dPt>
            <c:idx val="21"/>
            <c:bubble3D val="0"/>
            <c:spPr>
              <a:solidFill>
                <a:schemeClr val="bg2"/>
              </a:solidFill>
              <a:ln w="3175">
                <a:solidFill>
                  <a:schemeClr val="lt1"/>
                </a:solidFill>
              </a:ln>
              <a:effectLst/>
            </c:spPr>
            <c:extLst>
              <c:ext xmlns:c16="http://schemas.microsoft.com/office/drawing/2014/chart" uri="{C3380CC4-5D6E-409C-BE32-E72D297353CC}">
                <c16:uniqueId val="{0000002B-3E6A-428E-BB6A-5830BA276AA9}"/>
              </c:ext>
            </c:extLst>
          </c:dPt>
          <c:dPt>
            <c:idx val="22"/>
            <c:bubble3D val="0"/>
            <c:spPr>
              <a:solidFill>
                <a:schemeClr val="bg2"/>
              </a:solidFill>
              <a:ln w="3175">
                <a:solidFill>
                  <a:schemeClr val="lt1"/>
                </a:solidFill>
              </a:ln>
              <a:effectLst/>
            </c:spPr>
            <c:extLst>
              <c:ext xmlns:c16="http://schemas.microsoft.com/office/drawing/2014/chart" uri="{C3380CC4-5D6E-409C-BE32-E72D297353CC}">
                <c16:uniqueId val="{0000002D-3E6A-428E-BB6A-5830BA276AA9}"/>
              </c:ext>
            </c:extLst>
          </c:dPt>
          <c:dPt>
            <c:idx val="23"/>
            <c:bubble3D val="0"/>
            <c:spPr>
              <a:solidFill>
                <a:schemeClr val="bg2"/>
              </a:solidFill>
              <a:ln w="3175">
                <a:solidFill>
                  <a:schemeClr val="lt1"/>
                </a:solidFill>
              </a:ln>
              <a:effectLst/>
            </c:spPr>
            <c:extLst>
              <c:ext xmlns:c16="http://schemas.microsoft.com/office/drawing/2014/chart" uri="{C3380CC4-5D6E-409C-BE32-E72D297353CC}">
                <c16:uniqueId val="{0000002F-3E6A-428E-BB6A-5830BA276AA9}"/>
              </c:ext>
            </c:extLst>
          </c:dPt>
          <c:dPt>
            <c:idx val="24"/>
            <c:bubble3D val="0"/>
            <c:spPr>
              <a:solidFill>
                <a:schemeClr val="bg2"/>
              </a:solidFill>
              <a:ln w="3175">
                <a:solidFill>
                  <a:schemeClr val="lt1"/>
                </a:solidFill>
              </a:ln>
              <a:effectLst/>
            </c:spPr>
            <c:extLst>
              <c:ext xmlns:c16="http://schemas.microsoft.com/office/drawing/2014/chart" uri="{C3380CC4-5D6E-409C-BE32-E72D297353CC}">
                <c16:uniqueId val="{00000031-3E6A-428E-BB6A-5830BA276AA9}"/>
              </c:ext>
            </c:extLst>
          </c:dPt>
          <c:dPt>
            <c:idx val="25"/>
            <c:bubble3D val="0"/>
            <c:spPr>
              <a:solidFill>
                <a:schemeClr val="bg2"/>
              </a:solidFill>
              <a:ln w="3175">
                <a:solidFill>
                  <a:schemeClr val="lt1"/>
                </a:solidFill>
              </a:ln>
              <a:effectLst/>
            </c:spPr>
            <c:extLst>
              <c:ext xmlns:c16="http://schemas.microsoft.com/office/drawing/2014/chart" uri="{C3380CC4-5D6E-409C-BE32-E72D297353CC}">
                <c16:uniqueId val="{00000033-3E6A-428E-BB6A-5830BA276AA9}"/>
              </c:ext>
            </c:extLst>
          </c:dPt>
          <c:dPt>
            <c:idx val="26"/>
            <c:bubble3D val="0"/>
            <c:spPr>
              <a:solidFill>
                <a:schemeClr val="bg2"/>
              </a:solidFill>
              <a:ln w="3175">
                <a:solidFill>
                  <a:schemeClr val="lt1"/>
                </a:solidFill>
              </a:ln>
              <a:effectLst/>
            </c:spPr>
            <c:extLst>
              <c:ext xmlns:c16="http://schemas.microsoft.com/office/drawing/2014/chart" uri="{C3380CC4-5D6E-409C-BE32-E72D297353CC}">
                <c16:uniqueId val="{00000035-3E6A-428E-BB6A-5830BA276AA9}"/>
              </c:ext>
            </c:extLst>
          </c:dPt>
          <c:dPt>
            <c:idx val="27"/>
            <c:bubble3D val="0"/>
            <c:spPr>
              <a:solidFill>
                <a:schemeClr val="bg2"/>
              </a:solidFill>
              <a:ln w="3175">
                <a:solidFill>
                  <a:schemeClr val="lt1"/>
                </a:solidFill>
              </a:ln>
              <a:effectLst/>
            </c:spPr>
            <c:extLst>
              <c:ext xmlns:c16="http://schemas.microsoft.com/office/drawing/2014/chart" uri="{C3380CC4-5D6E-409C-BE32-E72D297353CC}">
                <c16:uniqueId val="{00000037-3E6A-428E-BB6A-5830BA276AA9}"/>
              </c:ext>
            </c:extLst>
          </c:dPt>
          <c:dPt>
            <c:idx val="28"/>
            <c:bubble3D val="0"/>
            <c:spPr>
              <a:solidFill>
                <a:schemeClr val="bg2"/>
              </a:solidFill>
              <a:ln w="3175">
                <a:solidFill>
                  <a:schemeClr val="lt1"/>
                </a:solidFill>
              </a:ln>
              <a:effectLst/>
            </c:spPr>
            <c:extLst>
              <c:ext xmlns:c16="http://schemas.microsoft.com/office/drawing/2014/chart" uri="{C3380CC4-5D6E-409C-BE32-E72D297353CC}">
                <c16:uniqueId val="{00000039-3E6A-428E-BB6A-5830BA276AA9}"/>
              </c:ext>
            </c:extLst>
          </c:dPt>
          <c:dPt>
            <c:idx val="29"/>
            <c:bubble3D val="0"/>
            <c:spPr>
              <a:solidFill>
                <a:schemeClr val="bg2"/>
              </a:solidFill>
              <a:ln w="3175">
                <a:solidFill>
                  <a:schemeClr val="lt1"/>
                </a:solidFill>
              </a:ln>
              <a:effectLst/>
            </c:spPr>
            <c:extLst>
              <c:ext xmlns:c16="http://schemas.microsoft.com/office/drawing/2014/chart" uri="{C3380CC4-5D6E-409C-BE32-E72D297353CC}">
                <c16:uniqueId val="{0000003B-3E6A-428E-BB6A-5830BA276AA9}"/>
              </c:ext>
            </c:extLst>
          </c:dPt>
          <c:dPt>
            <c:idx val="30"/>
            <c:bubble3D val="0"/>
            <c:spPr>
              <a:solidFill>
                <a:schemeClr val="bg2"/>
              </a:solidFill>
              <a:ln w="3175">
                <a:solidFill>
                  <a:schemeClr val="lt1"/>
                </a:solidFill>
              </a:ln>
              <a:effectLst/>
            </c:spPr>
            <c:extLst>
              <c:ext xmlns:c16="http://schemas.microsoft.com/office/drawing/2014/chart" uri="{C3380CC4-5D6E-409C-BE32-E72D297353CC}">
                <c16:uniqueId val="{0000003D-3E6A-428E-BB6A-5830BA276AA9}"/>
              </c:ext>
            </c:extLst>
          </c:dPt>
          <c:dPt>
            <c:idx val="31"/>
            <c:bubble3D val="0"/>
            <c:spPr>
              <a:solidFill>
                <a:schemeClr val="bg2"/>
              </a:solidFill>
              <a:ln w="3175">
                <a:solidFill>
                  <a:schemeClr val="lt1"/>
                </a:solidFill>
              </a:ln>
              <a:effectLst/>
            </c:spPr>
            <c:extLst>
              <c:ext xmlns:c16="http://schemas.microsoft.com/office/drawing/2014/chart" uri="{C3380CC4-5D6E-409C-BE32-E72D297353CC}">
                <c16:uniqueId val="{0000003F-3E6A-428E-BB6A-5830BA276AA9}"/>
              </c:ext>
            </c:extLst>
          </c:dPt>
          <c:dPt>
            <c:idx val="32"/>
            <c:bubble3D val="0"/>
            <c:spPr>
              <a:solidFill>
                <a:schemeClr val="bg2"/>
              </a:solidFill>
              <a:ln w="3175">
                <a:solidFill>
                  <a:schemeClr val="lt1"/>
                </a:solidFill>
              </a:ln>
              <a:effectLst/>
            </c:spPr>
            <c:extLst>
              <c:ext xmlns:c16="http://schemas.microsoft.com/office/drawing/2014/chart" uri="{C3380CC4-5D6E-409C-BE32-E72D297353CC}">
                <c16:uniqueId val="{00000041-3E6A-428E-BB6A-5830BA276AA9}"/>
              </c:ext>
            </c:extLst>
          </c:dPt>
          <c:dPt>
            <c:idx val="33"/>
            <c:bubble3D val="0"/>
            <c:spPr>
              <a:solidFill>
                <a:schemeClr val="bg2"/>
              </a:solidFill>
              <a:ln w="3175">
                <a:solidFill>
                  <a:schemeClr val="lt1"/>
                </a:solidFill>
              </a:ln>
              <a:effectLst/>
            </c:spPr>
            <c:extLst>
              <c:ext xmlns:c16="http://schemas.microsoft.com/office/drawing/2014/chart" uri="{C3380CC4-5D6E-409C-BE32-E72D297353CC}">
                <c16:uniqueId val="{00000043-3E6A-428E-BB6A-5830BA276AA9}"/>
              </c:ext>
            </c:extLst>
          </c:dPt>
          <c:dPt>
            <c:idx val="34"/>
            <c:bubble3D val="0"/>
            <c:spPr>
              <a:solidFill>
                <a:schemeClr val="bg2"/>
              </a:solidFill>
              <a:ln w="3175">
                <a:solidFill>
                  <a:schemeClr val="lt1"/>
                </a:solidFill>
              </a:ln>
              <a:effectLst/>
            </c:spPr>
            <c:extLst>
              <c:ext xmlns:c16="http://schemas.microsoft.com/office/drawing/2014/chart" uri="{C3380CC4-5D6E-409C-BE32-E72D297353CC}">
                <c16:uniqueId val="{00000045-3E6A-428E-BB6A-5830BA276AA9}"/>
              </c:ext>
            </c:extLst>
          </c:dPt>
          <c:dPt>
            <c:idx val="35"/>
            <c:bubble3D val="0"/>
            <c:spPr>
              <a:solidFill>
                <a:schemeClr val="bg2"/>
              </a:solidFill>
              <a:ln w="3175">
                <a:solidFill>
                  <a:schemeClr val="lt1"/>
                </a:solidFill>
              </a:ln>
              <a:effectLst/>
            </c:spPr>
            <c:extLst>
              <c:ext xmlns:c16="http://schemas.microsoft.com/office/drawing/2014/chart" uri="{C3380CC4-5D6E-409C-BE32-E72D297353CC}">
                <c16:uniqueId val="{00000047-3E6A-428E-BB6A-5830BA276AA9}"/>
              </c:ext>
            </c:extLst>
          </c:dPt>
          <c:dPt>
            <c:idx val="36"/>
            <c:bubble3D val="0"/>
            <c:spPr>
              <a:solidFill>
                <a:schemeClr val="bg2"/>
              </a:solidFill>
              <a:ln w="3175">
                <a:solidFill>
                  <a:schemeClr val="lt1"/>
                </a:solidFill>
              </a:ln>
              <a:effectLst/>
            </c:spPr>
            <c:extLst>
              <c:ext xmlns:c16="http://schemas.microsoft.com/office/drawing/2014/chart" uri="{C3380CC4-5D6E-409C-BE32-E72D297353CC}">
                <c16:uniqueId val="{00000049-3E6A-428E-BB6A-5830BA276AA9}"/>
              </c:ext>
            </c:extLst>
          </c:dPt>
          <c:dPt>
            <c:idx val="37"/>
            <c:bubble3D val="0"/>
            <c:spPr>
              <a:solidFill>
                <a:schemeClr val="bg2"/>
              </a:solidFill>
              <a:ln w="3175">
                <a:solidFill>
                  <a:schemeClr val="lt1"/>
                </a:solidFill>
              </a:ln>
              <a:effectLst/>
            </c:spPr>
            <c:extLst>
              <c:ext xmlns:c16="http://schemas.microsoft.com/office/drawing/2014/chart" uri="{C3380CC4-5D6E-409C-BE32-E72D297353CC}">
                <c16:uniqueId val="{0000004B-3E6A-428E-BB6A-5830BA276AA9}"/>
              </c:ext>
            </c:extLst>
          </c:dPt>
          <c:dPt>
            <c:idx val="38"/>
            <c:bubble3D val="0"/>
            <c:spPr>
              <a:solidFill>
                <a:schemeClr val="bg2"/>
              </a:solidFill>
              <a:ln w="3175">
                <a:solidFill>
                  <a:schemeClr val="lt1"/>
                </a:solidFill>
              </a:ln>
              <a:effectLst/>
            </c:spPr>
            <c:extLst>
              <c:ext xmlns:c16="http://schemas.microsoft.com/office/drawing/2014/chart" uri="{C3380CC4-5D6E-409C-BE32-E72D297353CC}">
                <c16:uniqueId val="{0000004D-3E6A-428E-BB6A-5830BA276AA9}"/>
              </c:ext>
            </c:extLst>
          </c:dPt>
          <c:dPt>
            <c:idx val="39"/>
            <c:bubble3D val="0"/>
            <c:spPr>
              <a:solidFill>
                <a:schemeClr val="bg2"/>
              </a:solidFill>
              <a:ln w="3175">
                <a:solidFill>
                  <a:schemeClr val="lt1"/>
                </a:solidFill>
              </a:ln>
              <a:effectLst/>
            </c:spPr>
            <c:extLst>
              <c:ext xmlns:c16="http://schemas.microsoft.com/office/drawing/2014/chart" uri="{C3380CC4-5D6E-409C-BE32-E72D297353CC}">
                <c16:uniqueId val="{0000004F-3E6A-428E-BB6A-5830BA276AA9}"/>
              </c:ext>
            </c:extLst>
          </c:dPt>
          <c:dPt>
            <c:idx val="40"/>
            <c:bubble3D val="0"/>
            <c:spPr>
              <a:solidFill>
                <a:schemeClr val="bg2"/>
              </a:solidFill>
              <a:ln w="3175">
                <a:solidFill>
                  <a:schemeClr val="lt1"/>
                </a:solidFill>
              </a:ln>
              <a:effectLst/>
            </c:spPr>
            <c:extLst>
              <c:ext xmlns:c16="http://schemas.microsoft.com/office/drawing/2014/chart" uri="{C3380CC4-5D6E-409C-BE32-E72D297353CC}">
                <c16:uniqueId val="{00000051-3E6A-428E-BB6A-5830BA276AA9}"/>
              </c:ext>
            </c:extLst>
          </c:dPt>
          <c:dPt>
            <c:idx val="41"/>
            <c:bubble3D val="0"/>
            <c:spPr>
              <a:solidFill>
                <a:schemeClr val="bg2"/>
              </a:solidFill>
              <a:ln w="3175">
                <a:solidFill>
                  <a:schemeClr val="lt1"/>
                </a:solidFill>
              </a:ln>
              <a:effectLst/>
            </c:spPr>
            <c:extLst>
              <c:ext xmlns:c16="http://schemas.microsoft.com/office/drawing/2014/chart" uri="{C3380CC4-5D6E-409C-BE32-E72D297353CC}">
                <c16:uniqueId val="{00000053-3E6A-428E-BB6A-5830BA276AA9}"/>
              </c:ext>
            </c:extLst>
          </c:dPt>
          <c:dPt>
            <c:idx val="42"/>
            <c:bubble3D val="0"/>
            <c:spPr>
              <a:solidFill>
                <a:schemeClr val="bg2"/>
              </a:solidFill>
              <a:ln w="3175">
                <a:solidFill>
                  <a:schemeClr val="lt1"/>
                </a:solidFill>
              </a:ln>
              <a:effectLst/>
            </c:spPr>
            <c:extLst>
              <c:ext xmlns:c16="http://schemas.microsoft.com/office/drawing/2014/chart" uri="{C3380CC4-5D6E-409C-BE32-E72D297353CC}">
                <c16:uniqueId val="{00000055-3E6A-428E-BB6A-5830BA276AA9}"/>
              </c:ext>
            </c:extLst>
          </c:dPt>
          <c:dPt>
            <c:idx val="43"/>
            <c:bubble3D val="0"/>
            <c:spPr>
              <a:solidFill>
                <a:schemeClr val="bg2"/>
              </a:solidFill>
              <a:ln w="3175">
                <a:solidFill>
                  <a:schemeClr val="lt1"/>
                </a:solidFill>
              </a:ln>
              <a:effectLst/>
            </c:spPr>
            <c:extLst>
              <c:ext xmlns:c16="http://schemas.microsoft.com/office/drawing/2014/chart" uri="{C3380CC4-5D6E-409C-BE32-E72D297353CC}">
                <c16:uniqueId val="{00000057-3E6A-428E-BB6A-5830BA276AA9}"/>
              </c:ext>
            </c:extLst>
          </c:dPt>
          <c:dPt>
            <c:idx val="44"/>
            <c:bubble3D val="0"/>
            <c:spPr>
              <a:solidFill>
                <a:schemeClr val="bg2"/>
              </a:solidFill>
              <a:ln w="3175">
                <a:solidFill>
                  <a:schemeClr val="lt1"/>
                </a:solidFill>
              </a:ln>
              <a:effectLst/>
            </c:spPr>
            <c:extLst>
              <c:ext xmlns:c16="http://schemas.microsoft.com/office/drawing/2014/chart" uri="{C3380CC4-5D6E-409C-BE32-E72D297353CC}">
                <c16:uniqueId val="{00000059-3E6A-428E-BB6A-5830BA276AA9}"/>
              </c:ext>
            </c:extLst>
          </c:dPt>
          <c:dPt>
            <c:idx val="45"/>
            <c:bubble3D val="0"/>
            <c:spPr>
              <a:solidFill>
                <a:schemeClr val="bg2"/>
              </a:solidFill>
              <a:ln w="3175">
                <a:solidFill>
                  <a:schemeClr val="lt1"/>
                </a:solidFill>
              </a:ln>
              <a:effectLst/>
            </c:spPr>
            <c:extLst>
              <c:ext xmlns:c16="http://schemas.microsoft.com/office/drawing/2014/chart" uri="{C3380CC4-5D6E-409C-BE32-E72D297353CC}">
                <c16:uniqueId val="{0000005B-3E6A-428E-BB6A-5830BA276AA9}"/>
              </c:ext>
            </c:extLst>
          </c:dPt>
          <c:dPt>
            <c:idx val="46"/>
            <c:bubble3D val="0"/>
            <c:spPr>
              <a:solidFill>
                <a:schemeClr val="bg2"/>
              </a:solidFill>
              <a:ln w="3175">
                <a:solidFill>
                  <a:schemeClr val="lt1"/>
                </a:solidFill>
              </a:ln>
              <a:effectLst/>
            </c:spPr>
            <c:extLst>
              <c:ext xmlns:c16="http://schemas.microsoft.com/office/drawing/2014/chart" uri="{C3380CC4-5D6E-409C-BE32-E72D297353CC}">
                <c16:uniqueId val="{0000005D-3E6A-428E-BB6A-5830BA276AA9}"/>
              </c:ext>
            </c:extLst>
          </c:dPt>
          <c:dPt>
            <c:idx val="47"/>
            <c:bubble3D val="0"/>
            <c:spPr>
              <a:solidFill>
                <a:schemeClr val="bg2"/>
              </a:solidFill>
              <a:ln w="3175">
                <a:solidFill>
                  <a:schemeClr val="lt1"/>
                </a:solidFill>
              </a:ln>
              <a:effectLst/>
            </c:spPr>
            <c:extLst>
              <c:ext xmlns:c16="http://schemas.microsoft.com/office/drawing/2014/chart" uri="{C3380CC4-5D6E-409C-BE32-E72D297353CC}">
                <c16:uniqueId val="{0000005F-3E6A-428E-BB6A-5830BA276AA9}"/>
              </c:ext>
            </c:extLst>
          </c:dPt>
          <c:dPt>
            <c:idx val="48"/>
            <c:bubble3D val="0"/>
            <c:spPr>
              <a:solidFill>
                <a:schemeClr val="bg2"/>
              </a:solidFill>
              <a:ln w="3175">
                <a:solidFill>
                  <a:schemeClr val="lt1"/>
                </a:solidFill>
              </a:ln>
              <a:effectLst/>
            </c:spPr>
            <c:extLst>
              <c:ext xmlns:c16="http://schemas.microsoft.com/office/drawing/2014/chart" uri="{C3380CC4-5D6E-409C-BE32-E72D297353CC}">
                <c16:uniqueId val="{00000061-3E6A-428E-BB6A-5830BA276AA9}"/>
              </c:ext>
            </c:extLst>
          </c:dPt>
          <c:dPt>
            <c:idx val="49"/>
            <c:bubble3D val="0"/>
            <c:spPr>
              <a:solidFill>
                <a:schemeClr val="bg2"/>
              </a:solidFill>
              <a:ln w="3175">
                <a:solidFill>
                  <a:schemeClr val="lt1"/>
                </a:solidFill>
              </a:ln>
              <a:effectLst/>
            </c:spPr>
            <c:extLst>
              <c:ext xmlns:c16="http://schemas.microsoft.com/office/drawing/2014/chart" uri="{C3380CC4-5D6E-409C-BE32-E72D297353CC}">
                <c16:uniqueId val="{00000063-3E6A-428E-BB6A-5830BA276AA9}"/>
              </c:ext>
            </c:extLst>
          </c:dPt>
          <c:dPt>
            <c:idx val="50"/>
            <c:bubble3D val="0"/>
            <c:spPr>
              <a:solidFill>
                <a:schemeClr val="bg2"/>
              </a:solidFill>
              <a:ln w="3175">
                <a:solidFill>
                  <a:schemeClr val="lt1"/>
                </a:solidFill>
              </a:ln>
              <a:effectLst/>
            </c:spPr>
            <c:extLst>
              <c:ext xmlns:c16="http://schemas.microsoft.com/office/drawing/2014/chart" uri="{C3380CC4-5D6E-409C-BE32-E72D297353CC}">
                <c16:uniqueId val="{00000065-3E6A-428E-BB6A-5830BA276AA9}"/>
              </c:ext>
            </c:extLst>
          </c:dPt>
          <c:dPt>
            <c:idx val="51"/>
            <c:bubble3D val="0"/>
            <c:spPr>
              <a:solidFill>
                <a:schemeClr val="bg2"/>
              </a:solidFill>
              <a:ln w="3175">
                <a:solidFill>
                  <a:schemeClr val="lt1"/>
                </a:solidFill>
              </a:ln>
              <a:effectLst/>
            </c:spPr>
            <c:extLst>
              <c:ext xmlns:c16="http://schemas.microsoft.com/office/drawing/2014/chart" uri="{C3380CC4-5D6E-409C-BE32-E72D297353CC}">
                <c16:uniqueId val="{00000067-3E6A-428E-BB6A-5830BA276AA9}"/>
              </c:ext>
            </c:extLst>
          </c:dPt>
          <c:dPt>
            <c:idx val="52"/>
            <c:bubble3D val="0"/>
            <c:spPr>
              <a:solidFill>
                <a:schemeClr val="bg2"/>
              </a:solidFill>
              <a:ln w="3175">
                <a:solidFill>
                  <a:schemeClr val="lt1"/>
                </a:solidFill>
              </a:ln>
              <a:effectLst/>
            </c:spPr>
            <c:extLst>
              <c:ext xmlns:c16="http://schemas.microsoft.com/office/drawing/2014/chart" uri="{C3380CC4-5D6E-409C-BE32-E72D297353CC}">
                <c16:uniqueId val="{00000069-3E6A-428E-BB6A-5830BA276AA9}"/>
              </c:ext>
            </c:extLst>
          </c:dPt>
          <c:dPt>
            <c:idx val="53"/>
            <c:bubble3D val="0"/>
            <c:spPr>
              <a:solidFill>
                <a:schemeClr val="bg2"/>
              </a:solidFill>
              <a:ln w="3175">
                <a:solidFill>
                  <a:schemeClr val="lt1"/>
                </a:solidFill>
              </a:ln>
              <a:effectLst/>
            </c:spPr>
            <c:extLst>
              <c:ext xmlns:c16="http://schemas.microsoft.com/office/drawing/2014/chart" uri="{C3380CC4-5D6E-409C-BE32-E72D297353CC}">
                <c16:uniqueId val="{0000006B-3E6A-428E-BB6A-5830BA276AA9}"/>
              </c:ext>
            </c:extLst>
          </c:dPt>
          <c:dPt>
            <c:idx val="54"/>
            <c:bubble3D val="0"/>
            <c:spPr>
              <a:solidFill>
                <a:schemeClr val="bg2"/>
              </a:solidFill>
              <a:ln w="3175">
                <a:solidFill>
                  <a:schemeClr val="lt1"/>
                </a:solidFill>
              </a:ln>
              <a:effectLst/>
            </c:spPr>
            <c:extLst>
              <c:ext xmlns:c16="http://schemas.microsoft.com/office/drawing/2014/chart" uri="{C3380CC4-5D6E-409C-BE32-E72D297353CC}">
                <c16:uniqueId val="{0000006D-3E6A-428E-BB6A-5830BA276AA9}"/>
              </c:ext>
            </c:extLst>
          </c:dPt>
          <c:dPt>
            <c:idx val="55"/>
            <c:bubble3D val="0"/>
            <c:spPr>
              <a:solidFill>
                <a:schemeClr val="bg2"/>
              </a:solidFill>
              <a:ln w="3175">
                <a:solidFill>
                  <a:schemeClr val="lt1"/>
                </a:solidFill>
              </a:ln>
              <a:effectLst/>
            </c:spPr>
            <c:extLst>
              <c:ext xmlns:c16="http://schemas.microsoft.com/office/drawing/2014/chart" uri="{C3380CC4-5D6E-409C-BE32-E72D297353CC}">
                <c16:uniqueId val="{0000006F-3E6A-428E-BB6A-5830BA276AA9}"/>
              </c:ext>
            </c:extLst>
          </c:dPt>
          <c:dPt>
            <c:idx val="56"/>
            <c:bubble3D val="0"/>
            <c:spPr>
              <a:solidFill>
                <a:schemeClr val="bg2"/>
              </a:solidFill>
              <a:ln w="3175">
                <a:solidFill>
                  <a:schemeClr val="lt1"/>
                </a:solidFill>
              </a:ln>
              <a:effectLst/>
            </c:spPr>
            <c:extLst>
              <c:ext xmlns:c16="http://schemas.microsoft.com/office/drawing/2014/chart" uri="{C3380CC4-5D6E-409C-BE32-E72D297353CC}">
                <c16:uniqueId val="{00000071-3E6A-428E-BB6A-5830BA276AA9}"/>
              </c:ext>
            </c:extLst>
          </c:dPt>
          <c:dPt>
            <c:idx val="57"/>
            <c:bubble3D val="0"/>
            <c:spPr>
              <a:solidFill>
                <a:schemeClr val="bg2"/>
              </a:solidFill>
              <a:ln w="3175">
                <a:solidFill>
                  <a:schemeClr val="lt1"/>
                </a:solidFill>
              </a:ln>
              <a:effectLst/>
            </c:spPr>
            <c:extLst>
              <c:ext xmlns:c16="http://schemas.microsoft.com/office/drawing/2014/chart" uri="{C3380CC4-5D6E-409C-BE32-E72D297353CC}">
                <c16:uniqueId val="{00000073-3E6A-428E-BB6A-5830BA276AA9}"/>
              </c:ext>
            </c:extLst>
          </c:dPt>
          <c:dPt>
            <c:idx val="58"/>
            <c:bubble3D val="0"/>
            <c:spPr>
              <a:solidFill>
                <a:schemeClr val="bg2"/>
              </a:solidFill>
              <a:ln w="3175">
                <a:solidFill>
                  <a:schemeClr val="lt1"/>
                </a:solidFill>
              </a:ln>
              <a:effectLst/>
            </c:spPr>
            <c:extLst>
              <c:ext xmlns:c16="http://schemas.microsoft.com/office/drawing/2014/chart" uri="{C3380CC4-5D6E-409C-BE32-E72D297353CC}">
                <c16:uniqueId val="{00000075-3E6A-428E-BB6A-5830BA276AA9}"/>
              </c:ext>
            </c:extLst>
          </c:dPt>
          <c:dPt>
            <c:idx val="59"/>
            <c:bubble3D val="0"/>
            <c:spPr>
              <a:solidFill>
                <a:schemeClr val="bg2"/>
              </a:solidFill>
              <a:ln w="3175">
                <a:solidFill>
                  <a:schemeClr val="lt1"/>
                </a:solidFill>
              </a:ln>
              <a:effectLst/>
            </c:spPr>
            <c:extLst>
              <c:ext xmlns:c16="http://schemas.microsoft.com/office/drawing/2014/chart" uri="{C3380CC4-5D6E-409C-BE32-E72D297353CC}">
                <c16:uniqueId val="{00000077-3E6A-428E-BB6A-5830BA276AA9}"/>
              </c:ext>
            </c:extLst>
          </c:dPt>
          <c:dPt>
            <c:idx val="60"/>
            <c:bubble3D val="0"/>
            <c:spPr>
              <a:solidFill>
                <a:schemeClr val="bg2"/>
              </a:solidFill>
              <a:ln w="3175">
                <a:solidFill>
                  <a:schemeClr val="lt1"/>
                </a:solidFill>
              </a:ln>
              <a:effectLst/>
            </c:spPr>
            <c:extLst>
              <c:ext xmlns:c16="http://schemas.microsoft.com/office/drawing/2014/chart" uri="{C3380CC4-5D6E-409C-BE32-E72D297353CC}">
                <c16:uniqueId val="{00000079-3E6A-428E-BB6A-5830BA276AA9}"/>
              </c:ext>
            </c:extLst>
          </c:dPt>
          <c:dPt>
            <c:idx val="61"/>
            <c:bubble3D val="0"/>
            <c:spPr>
              <a:solidFill>
                <a:schemeClr val="bg2"/>
              </a:solidFill>
              <a:ln w="3175">
                <a:solidFill>
                  <a:schemeClr val="lt1"/>
                </a:solidFill>
              </a:ln>
              <a:effectLst/>
            </c:spPr>
            <c:extLst>
              <c:ext xmlns:c16="http://schemas.microsoft.com/office/drawing/2014/chart" uri="{C3380CC4-5D6E-409C-BE32-E72D297353CC}">
                <c16:uniqueId val="{0000007B-3E6A-428E-BB6A-5830BA276AA9}"/>
              </c:ext>
            </c:extLst>
          </c:dPt>
          <c:dPt>
            <c:idx val="62"/>
            <c:bubble3D val="0"/>
            <c:spPr>
              <a:solidFill>
                <a:schemeClr val="bg2"/>
              </a:solidFill>
              <a:ln w="3175">
                <a:solidFill>
                  <a:schemeClr val="lt1"/>
                </a:solidFill>
              </a:ln>
              <a:effectLst/>
            </c:spPr>
            <c:extLst>
              <c:ext xmlns:c16="http://schemas.microsoft.com/office/drawing/2014/chart" uri="{C3380CC4-5D6E-409C-BE32-E72D297353CC}">
                <c16:uniqueId val="{0000007D-3E6A-428E-BB6A-5830BA276AA9}"/>
              </c:ext>
            </c:extLst>
          </c:dPt>
          <c:dPt>
            <c:idx val="63"/>
            <c:bubble3D val="0"/>
            <c:spPr>
              <a:solidFill>
                <a:schemeClr val="bg2"/>
              </a:solidFill>
              <a:ln w="3175">
                <a:solidFill>
                  <a:schemeClr val="lt1"/>
                </a:solidFill>
              </a:ln>
              <a:effectLst/>
            </c:spPr>
            <c:extLst>
              <c:ext xmlns:c16="http://schemas.microsoft.com/office/drawing/2014/chart" uri="{C3380CC4-5D6E-409C-BE32-E72D297353CC}">
                <c16:uniqueId val="{0000007F-3E6A-428E-BB6A-5830BA276AA9}"/>
              </c:ext>
            </c:extLst>
          </c:dPt>
          <c:dPt>
            <c:idx val="64"/>
            <c:bubble3D val="0"/>
            <c:spPr>
              <a:solidFill>
                <a:schemeClr val="bg2"/>
              </a:solidFill>
              <a:ln w="3175">
                <a:solidFill>
                  <a:schemeClr val="lt1"/>
                </a:solidFill>
              </a:ln>
              <a:effectLst/>
            </c:spPr>
            <c:extLst>
              <c:ext xmlns:c16="http://schemas.microsoft.com/office/drawing/2014/chart" uri="{C3380CC4-5D6E-409C-BE32-E72D297353CC}">
                <c16:uniqueId val="{00000081-3E6A-428E-BB6A-5830BA276AA9}"/>
              </c:ext>
            </c:extLst>
          </c:dPt>
          <c:dPt>
            <c:idx val="65"/>
            <c:bubble3D val="0"/>
            <c:spPr>
              <a:solidFill>
                <a:schemeClr val="bg2"/>
              </a:solidFill>
              <a:ln w="3175">
                <a:solidFill>
                  <a:schemeClr val="lt1"/>
                </a:solidFill>
              </a:ln>
              <a:effectLst/>
            </c:spPr>
            <c:extLst>
              <c:ext xmlns:c16="http://schemas.microsoft.com/office/drawing/2014/chart" uri="{C3380CC4-5D6E-409C-BE32-E72D297353CC}">
                <c16:uniqueId val="{00000083-3E6A-428E-BB6A-5830BA276AA9}"/>
              </c:ext>
            </c:extLst>
          </c:dPt>
          <c:dPt>
            <c:idx val="66"/>
            <c:bubble3D val="0"/>
            <c:spPr>
              <a:solidFill>
                <a:schemeClr val="bg2"/>
              </a:solidFill>
              <a:ln w="3175">
                <a:solidFill>
                  <a:schemeClr val="lt1"/>
                </a:solidFill>
              </a:ln>
              <a:effectLst/>
            </c:spPr>
            <c:extLst>
              <c:ext xmlns:c16="http://schemas.microsoft.com/office/drawing/2014/chart" uri="{C3380CC4-5D6E-409C-BE32-E72D297353CC}">
                <c16:uniqueId val="{00000085-3E6A-428E-BB6A-5830BA276AA9}"/>
              </c:ext>
            </c:extLst>
          </c:dPt>
          <c:dPt>
            <c:idx val="67"/>
            <c:bubble3D val="0"/>
            <c:spPr>
              <a:solidFill>
                <a:schemeClr val="bg2"/>
              </a:solidFill>
              <a:ln w="3175">
                <a:solidFill>
                  <a:schemeClr val="lt1"/>
                </a:solidFill>
              </a:ln>
              <a:effectLst/>
            </c:spPr>
            <c:extLst>
              <c:ext xmlns:c16="http://schemas.microsoft.com/office/drawing/2014/chart" uri="{C3380CC4-5D6E-409C-BE32-E72D297353CC}">
                <c16:uniqueId val="{00000087-3E6A-428E-BB6A-5830BA276AA9}"/>
              </c:ext>
            </c:extLst>
          </c:dPt>
          <c:dPt>
            <c:idx val="68"/>
            <c:bubble3D val="0"/>
            <c:spPr>
              <a:solidFill>
                <a:schemeClr val="bg2"/>
              </a:solidFill>
              <a:ln w="3175">
                <a:solidFill>
                  <a:schemeClr val="lt1"/>
                </a:solidFill>
              </a:ln>
              <a:effectLst/>
            </c:spPr>
            <c:extLst>
              <c:ext xmlns:c16="http://schemas.microsoft.com/office/drawing/2014/chart" uri="{C3380CC4-5D6E-409C-BE32-E72D297353CC}">
                <c16:uniqueId val="{00000089-3E6A-428E-BB6A-5830BA276AA9}"/>
              </c:ext>
            </c:extLst>
          </c:dPt>
          <c:dPt>
            <c:idx val="69"/>
            <c:bubble3D val="0"/>
            <c:spPr>
              <a:solidFill>
                <a:schemeClr val="bg2"/>
              </a:solidFill>
              <a:ln w="3175">
                <a:solidFill>
                  <a:schemeClr val="lt1"/>
                </a:solidFill>
              </a:ln>
              <a:effectLst/>
            </c:spPr>
            <c:extLst>
              <c:ext xmlns:c16="http://schemas.microsoft.com/office/drawing/2014/chart" uri="{C3380CC4-5D6E-409C-BE32-E72D297353CC}">
                <c16:uniqueId val="{0000008B-3E6A-428E-BB6A-5830BA276AA9}"/>
              </c:ext>
            </c:extLst>
          </c:dPt>
          <c:dPt>
            <c:idx val="70"/>
            <c:bubble3D val="0"/>
            <c:spPr>
              <a:solidFill>
                <a:schemeClr val="bg2"/>
              </a:solidFill>
              <a:ln w="3175">
                <a:solidFill>
                  <a:schemeClr val="lt1"/>
                </a:solidFill>
              </a:ln>
              <a:effectLst/>
            </c:spPr>
            <c:extLst>
              <c:ext xmlns:c16="http://schemas.microsoft.com/office/drawing/2014/chart" uri="{C3380CC4-5D6E-409C-BE32-E72D297353CC}">
                <c16:uniqueId val="{0000008D-3E6A-428E-BB6A-5830BA276AA9}"/>
              </c:ext>
            </c:extLst>
          </c:dPt>
          <c:dPt>
            <c:idx val="71"/>
            <c:bubble3D val="0"/>
            <c:spPr>
              <a:solidFill>
                <a:schemeClr val="bg2"/>
              </a:solidFill>
              <a:ln w="3175">
                <a:solidFill>
                  <a:schemeClr val="lt1"/>
                </a:solidFill>
              </a:ln>
              <a:effectLst/>
            </c:spPr>
            <c:extLst>
              <c:ext xmlns:c16="http://schemas.microsoft.com/office/drawing/2014/chart" uri="{C3380CC4-5D6E-409C-BE32-E72D297353CC}">
                <c16:uniqueId val="{0000008F-3E6A-428E-BB6A-5830BA276AA9}"/>
              </c:ext>
            </c:extLst>
          </c:dPt>
          <c:dPt>
            <c:idx val="72"/>
            <c:bubble3D val="0"/>
            <c:spPr>
              <a:solidFill>
                <a:schemeClr val="bg2"/>
              </a:solidFill>
              <a:ln w="3175">
                <a:solidFill>
                  <a:schemeClr val="lt1"/>
                </a:solidFill>
              </a:ln>
              <a:effectLst/>
            </c:spPr>
            <c:extLst>
              <c:ext xmlns:c16="http://schemas.microsoft.com/office/drawing/2014/chart" uri="{C3380CC4-5D6E-409C-BE32-E72D297353CC}">
                <c16:uniqueId val="{00000091-3E6A-428E-BB6A-5830BA276AA9}"/>
              </c:ext>
            </c:extLst>
          </c:dPt>
          <c:dPt>
            <c:idx val="73"/>
            <c:bubble3D val="0"/>
            <c:spPr>
              <a:solidFill>
                <a:schemeClr val="bg2"/>
              </a:solidFill>
              <a:ln w="3175">
                <a:solidFill>
                  <a:schemeClr val="lt1"/>
                </a:solidFill>
              </a:ln>
              <a:effectLst/>
            </c:spPr>
            <c:extLst>
              <c:ext xmlns:c16="http://schemas.microsoft.com/office/drawing/2014/chart" uri="{C3380CC4-5D6E-409C-BE32-E72D297353CC}">
                <c16:uniqueId val="{00000093-3E6A-428E-BB6A-5830BA276AA9}"/>
              </c:ext>
            </c:extLst>
          </c:dPt>
          <c:dPt>
            <c:idx val="74"/>
            <c:bubble3D val="0"/>
            <c:spPr>
              <a:solidFill>
                <a:schemeClr val="bg2"/>
              </a:solidFill>
              <a:ln w="3175">
                <a:solidFill>
                  <a:schemeClr val="lt1"/>
                </a:solidFill>
              </a:ln>
              <a:effectLst/>
            </c:spPr>
            <c:extLst>
              <c:ext xmlns:c16="http://schemas.microsoft.com/office/drawing/2014/chart" uri="{C3380CC4-5D6E-409C-BE32-E72D297353CC}">
                <c16:uniqueId val="{00000095-3E6A-428E-BB6A-5830BA276AA9}"/>
              </c:ext>
            </c:extLst>
          </c:dPt>
          <c:dPt>
            <c:idx val="75"/>
            <c:bubble3D val="0"/>
            <c:spPr>
              <a:solidFill>
                <a:schemeClr val="bg2"/>
              </a:solidFill>
              <a:ln w="3175">
                <a:solidFill>
                  <a:schemeClr val="lt1"/>
                </a:solidFill>
              </a:ln>
              <a:effectLst/>
            </c:spPr>
            <c:extLst>
              <c:ext xmlns:c16="http://schemas.microsoft.com/office/drawing/2014/chart" uri="{C3380CC4-5D6E-409C-BE32-E72D297353CC}">
                <c16:uniqueId val="{00000097-3E6A-428E-BB6A-5830BA276AA9}"/>
              </c:ext>
            </c:extLst>
          </c:dPt>
          <c:dPt>
            <c:idx val="76"/>
            <c:bubble3D val="0"/>
            <c:spPr>
              <a:solidFill>
                <a:schemeClr val="bg2"/>
              </a:solidFill>
              <a:ln w="3175">
                <a:solidFill>
                  <a:schemeClr val="lt1"/>
                </a:solidFill>
              </a:ln>
              <a:effectLst/>
            </c:spPr>
            <c:extLst>
              <c:ext xmlns:c16="http://schemas.microsoft.com/office/drawing/2014/chart" uri="{C3380CC4-5D6E-409C-BE32-E72D297353CC}">
                <c16:uniqueId val="{00000099-3E6A-428E-BB6A-5830BA276AA9}"/>
              </c:ext>
            </c:extLst>
          </c:dPt>
          <c:dPt>
            <c:idx val="77"/>
            <c:bubble3D val="0"/>
            <c:spPr>
              <a:solidFill>
                <a:schemeClr val="bg2"/>
              </a:solidFill>
              <a:ln w="3175">
                <a:solidFill>
                  <a:schemeClr val="lt1"/>
                </a:solidFill>
              </a:ln>
              <a:effectLst/>
            </c:spPr>
            <c:extLst>
              <c:ext xmlns:c16="http://schemas.microsoft.com/office/drawing/2014/chart" uri="{C3380CC4-5D6E-409C-BE32-E72D297353CC}">
                <c16:uniqueId val="{0000009B-3E6A-428E-BB6A-5830BA276AA9}"/>
              </c:ext>
            </c:extLst>
          </c:dPt>
          <c:dPt>
            <c:idx val="78"/>
            <c:bubble3D val="0"/>
            <c:spPr>
              <a:solidFill>
                <a:schemeClr val="bg2"/>
              </a:solidFill>
              <a:ln w="3175">
                <a:solidFill>
                  <a:schemeClr val="lt1"/>
                </a:solidFill>
              </a:ln>
              <a:effectLst/>
            </c:spPr>
            <c:extLst>
              <c:ext xmlns:c16="http://schemas.microsoft.com/office/drawing/2014/chart" uri="{C3380CC4-5D6E-409C-BE32-E72D297353CC}">
                <c16:uniqueId val="{0000009D-3E6A-428E-BB6A-5830BA276AA9}"/>
              </c:ext>
            </c:extLst>
          </c:dPt>
          <c:dPt>
            <c:idx val="79"/>
            <c:bubble3D val="0"/>
            <c:spPr>
              <a:solidFill>
                <a:schemeClr val="bg2"/>
              </a:solidFill>
              <a:ln w="3175">
                <a:solidFill>
                  <a:schemeClr val="lt1"/>
                </a:solidFill>
              </a:ln>
              <a:effectLst/>
            </c:spPr>
            <c:extLst>
              <c:ext xmlns:c16="http://schemas.microsoft.com/office/drawing/2014/chart" uri="{C3380CC4-5D6E-409C-BE32-E72D297353CC}">
                <c16:uniqueId val="{0000009F-3E6A-428E-BB6A-5830BA276AA9}"/>
              </c:ext>
            </c:extLst>
          </c:dPt>
          <c:dPt>
            <c:idx val="80"/>
            <c:bubble3D val="0"/>
            <c:spPr>
              <a:solidFill>
                <a:schemeClr val="bg2"/>
              </a:solidFill>
              <a:ln w="3175">
                <a:solidFill>
                  <a:schemeClr val="lt1"/>
                </a:solidFill>
              </a:ln>
              <a:effectLst/>
            </c:spPr>
            <c:extLst>
              <c:ext xmlns:c16="http://schemas.microsoft.com/office/drawing/2014/chart" uri="{C3380CC4-5D6E-409C-BE32-E72D297353CC}">
                <c16:uniqueId val="{000000A1-3E6A-428E-BB6A-5830BA276AA9}"/>
              </c:ext>
            </c:extLst>
          </c:dPt>
          <c:dPt>
            <c:idx val="81"/>
            <c:bubble3D val="0"/>
            <c:spPr>
              <a:solidFill>
                <a:schemeClr val="bg2"/>
              </a:solidFill>
              <a:ln w="3175">
                <a:solidFill>
                  <a:schemeClr val="lt1"/>
                </a:solidFill>
              </a:ln>
              <a:effectLst/>
            </c:spPr>
            <c:extLst>
              <c:ext xmlns:c16="http://schemas.microsoft.com/office/drawing/2014/chart" uri="{C3380CC4-5D6E-409C-BE32-E72D297353CC}">
                <c16:uniqueId val="{000000A3-3E6A-428E-BB6A-5830BA276AA9}"/>
              </c:ext>
            </c:extLst>
          </c:dPt>
          <c:dPt>
            <c:idx val="82"/>
            <c:bubble3D val="0"/>
            <c:spPr>
              <a:solidFill>
                <a:schemeClr val="bg2"/>
              </a:solidFill>
              <a:ln w="3175">
                <a:solidFill>
                  <a:schemeClr val="lt1"/>
                </a:solidFill>
              </a:ln>
              <a:effectLst/>
            </c:spPr>
            <c:extLst>
              <c:ext xmlns:c16="http://schemas.microsoft.com/office/drawing/2014/chart" uri="{C3380CC4-5D6E-409C-BE32-E72D297353CC}">
                <c16:uniqueId val="{000000A5-3E6A-428E-BB6A-5830BA276AA9}"/>
              </c:ext>
            </c:extLst>
          </c:dPt>
          <c:dPt>
            <c:idx val="83"/>
            <c:bubble3D val="0"/>
            <c:spPr>
              <a:solidFill>
                <a:schemeClr val="bg2"/>
              </a:solidFill>
              <a:ln w="3175">
                <a:solidFill>
                  <a:schemeClr val="lt1"/>
                </a:solidFill>
              </a:ln>
              <a:effectLst/>
            </c:spPr>
            <c:extLst>
              <c:ext xmlns:c16="http://schemas.microsoft.com/office/drawing/2014/chart" uri="{C3380CC4-5D6E-409C-BE32-E72D297353CC}">
                <c16:uniqueId val="{000000A7-3E6A-428E-BB6A-5830BA276AA9}"/>
              </c:ext>
            </c:extLst>
          </c:dPt>
          <c:dPt>
            <c:idx val="84"/>
            <c:bubble3D val="0"/>
            <c:spPr>
              <a:solidFill>
                <a:schemeClr val="bg2"/>
              </a:solidFill>
              <a:ln w="3175">
                <a:solidFill>
                  <a:schemeClr val="lt1"/>
                </a:solidFill>
              </a:ln>
              <a:effectLst/>
            </c:spPr>
            <c:extLst>
              <c:ext xmlns:c16="http://schemas.microsoft.com/office/drawing/2014/chart" uri="{C3380CC4-5D6E-409C-BE32-E72D297353CC}">
                <c16:uniqueId val="{000000A9-3E6A-428E-BB6A-5830BA276AA9}"/>
              </c:ext>
            </c:extLst>
          </c:dPt>
          <c:dPt>
            <c:idx val="85"/>
            <c:bubble3D val="0"/>
            <c:spPr>
              <a:solidFill>
                <a:schemeClr val="bg2"/>
              </a:solidFill>
              <a:ln w="3175">
                <a:solidFill>
                  <a:schemeClr val="lt1"/>
                </a:solidFill>
              </a:ln>
              <a:effectLst/>
            </c:spPr>
            <c:extLst>
              <c:ext xmlns:c16="http://schemas.microsoft.com/office/drawing/2014/chart" uri="{C3380CC4-5D6E-409C-BE32-E72D297353CC}">
                <c16:uniqueId val="{000000AB-3E6A-428E-BB6A-5830BA276AA9}"/>
              </c:ext>
            </c:extLst>
          </c:dPt>
          <c:dPt>
            <c:idx val="86"/>
            <c:bubble3D val="0"/>
            <c:spPr>
              <a:solidFill>
                <a:schemeClr val="bg2"/>
              </a:solidFill>
              <a:ln w="3175">
                <a:solidFill>
                  <a:schemeClr val="lt1"/>
                </a:solidFill>
              </a:ln>
              <a:effectLst/>
            </c:spPr>
            <c:extLst>
              <c:ext xmlns:c16="http://schemas.microsoft.com/office/drawing/2014/chart" uri="{C3380CC4-5D6E-409C-BE32-E72D297353CC}">
                <c16:uniqueId val="{000000AD-3E6A-428E-BB6A-5830BA276AA9}"/>
              </c:ext>
            </c:extLst>
          </c:dPt>
          <c:dPt>
            <c:idx val="87"/>
            <c:bubble3D val="0"/>
            <c:spPr>
              <a:solidFill>
                <a:schemeClr val="bg2"/>
              </a:solidFill>
              <a:ln w="3175">
                <a:solidFill>
                  <a:schemeClr val="lt1"/>
                </a:solidFill>
              </a:ln>
              <a:effectLst/>
            </c:spPr>
            <c:extLst>
              <c:ext xmlns:c16="http://schemas.microsoft.com/office/drawing/2014/chart" uri="{C3380CC4-5D6E-409C-BE32-E72D297353CC}">
                <c16:uniqueId val="{000000AF-3E6A-428E-BB6A-5830BA276AA9}"/>
              </c:ext>
            </c:extLst>
          </c:dPt>
          <c:dPt>
            <c:idx val="88"/>
            <c:bubble3D val="0"/>
            <c:spPr>
              <a:solidFill>
                <a:schemeClr val="bg2"/>
              </a:solidFill>
              <a:ln w="3175">
                <a:solidFill>
                  <a:schemeClr val="lt1"/>
                </a:solidFill>
              </a:ln>
              <a:effectLst/>
            </c:spPr>
            <c:extLst>
              <c:ext xmlns:c16="http://schemas.microsoft.com/office/drawing/2014/chart" uri="{C3380CC4-5D6E-409C-BE32-E72D297353CC}">
                <c16:uniqueId val="{000000B1-3E6A-428E-BB6A-5830BA276AA9}"/>
              </c:ext>
            </c:extLst>
          </c:dPt>
          <c:dPt>
            <c:idx val="89"/>
            <c:bubble3D val="0"/>
            <c:spPr>
              <a:solidFill>
                <a:schemeClr val="bg2"/>
              </a:solidFill>
              <a:ln w="3175">
                <a:solidFill>
                  <a:schemeClr val="lt1"/>
                </a:solidFill>
              </a:ln>
              <a:effectLst/>
            </c:spPr>
            <c:extLst>
              <c:ext xmlns:c16="http://schemas.microsoft.com/office/drawing/2014/chart" uri="{C3380CC4-5D6E-409C-BE32-E72D297353CC}">
                <c16:uniqueId val="{000000B3-3E6A-428E-BB6A-5830BA276AA9}"/>
              </c:ext>
            </c:extLst>
          </c:dPt>
          <c:dPt>
            <c:idx val="90"/>
            <c:bubble3D val="0"/>
            <c:spPr>
              <a:solidFill>
                <a:schemeClr val="bg2"/>
              </a:solidFill>
              <a:ln w="3175">
                <a:solidFill>
                  <a:schemeClr val="lt1"/>
                </a:solidFill>
              </a:ln>
              <a:effectLst/>
            </c:spPr>
            <c:extLst>
              <c:ext xmlns:c16="http://schemas.microsoft.com/office/drawing/2014/chart" uri="{C3380CC4-5D6E-409C-BE32-E72D297353CC}">
                <c16:uniqueId val="{000000B5-3E6A-428E-BB6A-5830BA276AA9}"/>
              </c:ext>
            </c:extLst>
          </c:dPt>
          <c:dPt>
            <c:idx val="91"/>
            <c:bubble3D val="0"/>
            <c:spPr>
              <a:solidFill>
                <a:schemeClr val="bg2"/>
              </a:solidFill>
              <a:ln w="3175">
                <a:solidFill>
                  <a:schemeClr val="lt1"/>
                </a:solidFill>
              </a:ln>
              <a:effectLst/>
            </c:spPr>
            <c:extLst>
              <c:ext xmlns:c16="http://schemas.microsoft.com/office/drawing/2014/chart" uri="{C3380CC4-5D6E-409C-BE32-E72D297353CC}">
                <c16:uniqueId val="{000000B7-3E6A-428E-BB6A-5830BA276AA9}"/>
              </c:ext>
            </c:extLst>
          </c:dPt>
          <c:dPt>
            <c:idx val="92"/>
            <c:bubble3D val="0"/>
            <c:spPr>
              <a:solidFill>
                <a:schemeClr val="bg2"/>
              </a:solidFill>
              <a:ln w="3175">
                <a:solidFill>
                  <a:schemeClr val="lt1"/>
                </a:solidFill>
              </a:ln>
              <a:effectLst/>
            </c:spPr>
            <c:extLst>
              <c:ext xmlns:c16="http://schemas.microsoft.com/office/drawing/2014/chart" uri="{C3380CC4-5D6E-409C-BE32-E72D297353CC}">
                <c16:uniqueId val="{000000B9-3E6A-428E-BB6A-5830BA276AA9}"/>
              </c:ext>
            </c:extLst>
          </c:dPt>
          <c:dPt>
            <c:idx val="93"/>
            <c:bubble3D val="0"/>
            <c:spPr>
              <a:solidFill>
                <a:schemeClr val="bg2"/>
              </a:solidFill>
              <a:ln w="3175">
                <a:solidFill>
                  <a:schemeClr val="lt1"/>
                </a:solidFill>
              </a:ln>
              <a:effectLst/>
            </c:spPr>
            <c:extLst>
              <c:ext xmlns:c16="http://schemas.microsoft.com/office/drawing/2014/chart" uri="{C3380CC4-5D6E-409C-BE32-E72D297353CC}">
                <c16:uniqueId val="{000000BB-3E6A-428E-BB6A-5830BA276AA9}"/>
              </c:ext>
            </c:extLst>
          </c:dPt>
          <c:dPt>
            <c:idx val="94"/>
            <c:bubble3D val="0"/>
            <c:spPr>
              <a:solidFill>
                <a:schemeClr val="bg2"/>
              </a:solidFill>
              <a:ln w="3175">
                <a:solidFill>
                  <a:schemeClr val="lt1"/>
                </a:solidFill>
              </a:ln>
              <a:effectLst/>
            </c:spPr>
            <c:extLst>
              <c:ext xmlns:c16="http://schemas.microsoft.com/office/drawing/2014/chart" uri="{C3380CC4-5D6E-409C-BE32-E72D297353CC}">
                <c16:uniqueId val="{000000BD-3E6A-428E-BB6A-5830BA276AA9}"/>
              </c:ext>
            </c:extLst>
          </c:dPt>
          <c:dPt>
            <c:idx val="95"/>
            <c:bubble3D val="0"/>
            <c:spPr>
              <a:solidFill>
                <a:schemeClr val="bg2"/>
              </a:solidFill>
              <a:ln w="3175">
                <a:solidFill>
                  <a:schemeClr val="lt1"/>
                </a:solidFill>
              </a:ln>
              <a:effectLst/>
            </c:spPr>
            <c:extLst>
              <c:ext xmlns:c16="http://schemas.microsoft.com/office/drawing/2014/chart" uri="{C3380CC4-5D6E-409C-BE32-E72D297353CC}">
                <c16:uniqueId val="{000000BF-3E6A-428E-BB6A-5830BA276AA9}"/>
              </c:ext>
            </c:extLst>
          </c:dPt>
          <c:dPt>
            <c:idx val="96"/>
            <c:bubble3D val="0"/>
            <c:spPr>
              <a:solidFill>
                <a:schemeClr val="bg2"/>
              </a:solidFill>
              <a:ln w="3175">
                <a:solidFill>
                  <a:schemeClr val="lt1"/>
                </a:solidFill>
              </a:ln>
              <a:effectLst/>
            </c:spPr>
            <c:extLst>
              <c:ext xmlns:c16="http://schemas.microsoft.com/office/drawing/2014/chart" uri="{C3380CC4-5D6E-409C-BE32-E72D297353CC}">
                <c16:uniqueId val="{000000C1-3E6A-428E-BB6A-5830BA276AA9}"/>
              </c:ext>
            </c:extLst>
          </c:dPt>
          <c:dPt>
            <c:idx val="97"/>
            <c:bubble3D val="0"/>
            <c:spPr>
              <a:solidFill>
                <a:schemeClr val="bg2"/>
              </a:solidFill>
              <a:ln w="3175">
                <a:solidFill>
                  <a:schemeClr val="lt1"/>
                </a:solidFill>
              </a:ln>
              <a:effectLst/>
            </c:spPr>
            <c:extLst>
              <c:ext xmlns:c16="http://schemas.microsoft.com/office/drawing/2014/chart" uri="{C3380CC4-5D6E-409C-BE32-E72D297353CC}">
                <c16:uniqueId val="{000000C3-3E6A-428E-BB6A-5830BA276AA9}"/>
              </c:ext>
            </c:extLst>
          </c:dPt>
          <c:dPt>
            <c:idx val="98"/>
            <c:bubble3D val="0"/>
            <c:spPr>
              <a:solidFill>
                <a:schemeClr val="bg2"/>
              </a:solidFill>
              <a:ln w="3175">
                <a:solidFill>
                  <a:schemeClr val="lt1"/>
                </a:solidFill>
              </a:ln>
              <a:effectLst/>
            </c:spPr>
            <c:extLst>
              <c:ext xmlns:c16="http://schemas.microsoft.com/office/drawing/2014/chart" uri="{C3380CC4-5D6E-409C-BE32-E72D297353CC}">
                <c16:uniqueId val="{000000C5-3E6A-428E-BB6A-5830BA276AA9}"/>
              </c:ext>
            </c:extLst>
          </c:dPt>
          <c:dPt>
            <c:idx val="99"/>
            <c:bubble3D val="0"/>
            <c:spPr>
              <a:solidFill>
                <a:schemeClr val="bg2"/>
              </a:solidFill>
              <a:ln w="3175">
                <a:solidFill>
                  <a:schemeClr val="lt1"/>
                </a:solidFill>
              </a:ln>
              <a:effectLst/>
            </c:spPr>
            <c:extLst>
              <c:ext xmlns:c16="http://schemas.microsoft.com/office/drawing/2014/chart" uri="{C3380CC4-5D6E-409C-BE32-E72D297353CC}">
                <c16:uniqueId val="{000000C7-3E6A-428E-BB6A-5830BA276AA9}"/>
              </c:ext>
            </c:extLst>
          </c:dPt>
          <c:dPt>
            <c:idx val="100"/>
            <c:bubble3D val="0"/>
            <c:spPr>
              <a:noFill/>
              <a:ln w="3175">
                <a:noFill/>
              </a:ln>
              <a:effectLst/>
            </c:spPr>
            <c:extLst>
              <c:ext xmlns:c16="http://schemas.microsoft.com/office/drawing/2014/chart" uri="{C3380CC4-5D6E-409C-BE32-E72D297353CC}">
                <c16:uniqueId val="{000000C9-3E6A-428E-BB6A-5830BA276AA9}"/>
              </c:ext>
            </c:extLst>
          </c:dPt>
          <c:val>
            <c:numRef>
              <c:f>Gauge!$N$2:$N$102</c:f>
              <c:numCache>
                <c:formatCode>General</c:formatCode>
                <c:ptCount val="1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100</c:v>
                </c:pt>
              </c:numCache>
            </c:numRef>
          </c:val>
          <c:extLst>
            <c:ext xmlns:c16="http://schemas.microsoft.com/office/drawing/2014/chart" uri="{C3380CC4-5D6E-409C-BE32-E72D297353CC}">
              <c16:uniqueId val="{000000CA-3E6A-428E-BB6A-5830BA276AA9}"/>
            </c:ext>
          </c:extLst>
        </c:ser>
        <c:dLbls>
          <c:showLegendKey val="0"/>
          <c:showVal val="0"/>
          <c:showCatName val="0"/>
          <c:showSerName val="0"/>
          <c:showPercent val="0"/>
          <c:showBubbleSize val="0"/>
          <c:showLeaderLines val="1"/>
        </c:dLbls>
        <c:firstSliceAng val="270"/>
        <c:holeSize val="6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4DBF35"/>
            </a:solidFill>
            <a:ln w="3175"/>
          </c:spPr>
          <c:dPt>
            <c:idx val="0"/>
            <c:bubble3D val="0"/>
            <c:spPr>
              <a:solidFill>
                <a:srgbClr val="4DBF35"/>
              </a:solidFill>
              <a:ln w="3175">
                <a:solidFill>
                  <a:schemeClr val="lt1"/>
                </a:solidFill>
              </a:ln>
              <a:effectLst/>
            </c:spPr>
            <c:extLst>
              <c:ext xmlns:c16="http://schemas.microsoft.com/office/drawing/2014/chart" uri="{C3380CC4-5D6E-409C-BE32-E72D297353CC}">
                <c16:uniqueId val="{00000001-D998-435A-9F4D-4B3222C5B8A7}"/>
              </c:ext>
            </c:extLst>
          </c:dPt>
          <c:dPt>
            <c:idx val="1"/>
            <c:bubble3D val="0"/>
            <c:spPr>
              <a:solidFill>
                <a:srgbClr val="4DBF35"/>
              </a:solidFill>
              <a:ln w="3175">
                <a:solidFill>
                  <a:schemeClr val="lt1"/>
                </a:solidFill>
              </a:ln>
              <a:effectLst/>
            </c:spPr>
            <c:extLst>
              <c:ext xmlns:c16="http://schemas.microsoft.com/office/drawing/2014/chart" uri="{C3380CC4-5D6E-409C-BE32-E72D297353CC}">
                <c16:uniqueId val="{00000003-D998-435A-9F4D-4B3222C5B8A7}"/>
              </c:ext>
            </c:extLst>
          </c:dPt>
          <c:dPt>
            <c:idx val="2"/>
            <c:bubble3D val="0"/>
            <c:spPr>
              <a:solidFill>
                <a:srgbClr val="4DBF35"/>
              </a:solidFill>
              <a:ln w="3175">
                <a:solidFill>
                  <a:schemeClr val="lt1"/>
                </a:solidFill>
              </a:ln>
              <a:effectLst/>
            </c:spPr>
            <c:extLst>
              <c:ext xmlns:c16="http://schemas.microsoft.com/office/drawing/2014/chart" uri="{C3380CC4-5D6E-409C-BE32-E72D297353CC}">
                <c16:uniqueId val="{00000005-D998-435A-9F4D-4B3222C5B8A7}"/>
              </c:ext>
            </c:extLst>
          </c:dPt>
          <c:dPt>
            <c:idx val="3"/>
            <c:bubble3D val="0"/>
            <c:spPr>
              <a:solidFill>
                <a:srgbClr val="4DBF35"/>
              </a:solidFill>
              <a:ln w="3175">
                <a:solidFill>
                  <a:schemeClr val="lt1"/>
                </a:solidFill>
              </a:ln>
              <a:effectLst/>
            </c:spPr>
            <c:extLst>
              <c:ext xmlns:c16="http://schemas.microsoft.com/office/drawing/2014/chart" uri="{C3380CC4-5D6E-409C-BE32-E72D297353CC}">
                <c16:uniqueId val="{00000007-D998-435A-9F4D-4B3222C5B8A7}"/>
              </c:ext>
            </c:extLst>
          </c:dPt>
          <c:dPt>
            <c:idx val="4"/>
            <c:bubble3D val="0"/>
            <c:spPr>
              <a:solidFill>
                <a:srgbClr val="4DBF35"/>
              </a:solidFill>
              <a:ln w="3175">
                <a:solidFill>
                  <a:schemeClr val="lt1"/>
                </a:solidFill>
              </a:ln>
              <a:effectLst/>
            </c:spPr>
            <c:extLst>
              <c:ext xmlns:c16="http://schemas.microsoft.com/office/drawing/2014/chart" uri="{C3380CC4-5D6E-409C-BE32-E72D297353CC}">
                <c16:uniqueId val="{00000009-D998-435A-9F4D-4B3222C5B8A7}"/>
              </c:ext>
            </c:extLst>
          </c:dPt>
          <c:dPt>
            <c:idx val="5"/>
            <c:bubble3D val="0"/>
            <c:spPr>
              <a:solidFill>
                <a:srgbClr val="4DBF35"/>
              </a:solidFill>
              <a:ln w="3175">
                <a:solidFill>
                  <a:schemeClr val="lt1"/>
                </a:solidFill>
              </a:ln>
              <a:effectLst/>
            </c:spPr>
            <c:extLst>
              <c:ext xmlns:c16="http://schemas.microsoft.com/office/drawing/2014/chart" uri="{C3380CC4-5D6E-409C-BE32-E72D297353CC}">
                <c16:uniqueId val="{0000000B-D998-435A-9F4D-4B3222C5B8A7}"/>
              </c:ext>
            </c:extLst>
          </c:dPt>
          <c:dPt>
            <c:idx val="6"/>
            <c:bubble3D val="0"/>
            <c:spPr>
              <a:solidFill>
                <a:srgbClr val="4DBF35"/>
              </a:solidFill>
              <a:ln w="3175">
                <a:solidFill>
                  <a:schemeClr val="lt1"/>
                </a:solidFill>
              </a:ln>
              <a:effectLst/>
            </c:spPr>
            <c:extLst>
              <c:ext xmlns:c16="http://schemas.microsoft.com/office/drawing/2014/chart" uri="{C3380CC4-5D6E-409C-BE32-E72D297353CC}">
                <c16:uniqueId val="{0000000D-D998-435A-9F4D-4B3222C5B8A7}"/>
              </c:ext>
            </c:extLst>
          </c:dPt>
          <c:dPt>
            <c:idx val="7"/>
            <c:bubble3D val="0"/>
            <c:spPr>
              <a:solidFill>
                <a:srgbClr val="4DBF35"/>
              </a:solidFill>
              <a:ln w="3175">
                <a:solidFill>
                  <a:schemeClr val="lt1"/>
                </a:solidFill>
              </a:ln>
              <a:effectLst/>
            </c:spPr>
            <c:extLst>
              <c:ext xmlns:c16="http://schemas.microsoft.com/office/drawing/2014/chart" uri="{C3380CC4-5D6E-409C-BE32-E72D297353CC}">
                <c16:uniqueId val="{0000000F-D998-435A-9F4D-4B3222C5B8A7}"/>
              </c:ext>
            </c:extLst>
          </c:dPt>
          <c:dPt>
            <c:idx val="8"/>
            <c:bubble3D val="0"/>
            <c:spPr>
              <a:solidFill>
                <a:srgbClr val="4DBF35"/>
              </a:solidFill>
              <a:ln w="3175">
                <a:solidFill>
                  <a:schemeClr val="lt1"/>
                </a:solidFill>
              </a:ln>
              <a:effectLst/>
            </c:spPr>
            <c:extLst>
              <c:ext xmlns:c16="http://schemas.microsoft.com/office/drawing/2014/chart" uri="{C3380CC4-5D6E-409C-BE32-E72D297353CC}">
                <c16:uniqueId val="{00000011-D998-435A-9F4D-4B3222C5B8A7}"/>
              </c:ext>
            </c:extLst>
          </c:dPt>
          <c:dPt>
            <c:idx val="9"/>
            <c:bubble3D val="0"/>
            <c:spPr>
              <a:solidFill>
                <a:srgbClr val="4DBF35"/>
              </a:solidFill>
              <a:ln w="3175">
                <a:solidFill>
                  <a:schemeClr val="lt1"/>
                </a:solidFill>
              </a:ln>
              <a:effectLst/>
            </c:spPr>
            <c:extLst>
              <c:ext xmlns:c16="http://schemas.microsoft.com/office/drawing/2014/chart" uri="{C3380CC4-5D6E-409C-BE32-E72D297353CC}">
                <c16:uniqueId val="{00000013-D998-435A-9F4D-4B3222C5B8A7}"/>
              </c:ext>
            </c:extLst>
          </c:dPt>
          <c:dPt>
            <c:idx val="10"/>
            <c:bubble3D val="0"/>
            <c:spPr>
              <a:solidFill>
                <a:srgbClr val="4DBF35"/>
              </a:solidFill>
              <a:ln w="3175">
                <a:solidFill>
                  <a:schemeClr val="lt1"/>
                </a:solidFill>
              </a:ln>
              <a:effectLst/>
            </c:spPr>
            <c:extLst>
              <c:ext xmlns:c16="http://schemas.microsoft.com/office/drawing/2014/chart" uri="{C3380CC4-5D6E-409C-BE32-E72D297353CC}">
                <c16:uniqueId val="{00000015-D998-435A-9F4D-4B3222C5B8A7}"/>
              </c:ext>
            </c:extLst>
          </c:dPt>
          <c:dPt>
            <c:idx val="11"/>
            <c:bubble3D val="0"/>
            <c:spPr>
              <a:solidFill>
                <a:srgbClr val="4DBF35"/>
              </a:solidFill>
              <a:ln w="3175">
                <a:solidFill>
                  <a:schemeClr val="lt1"/>
                </a:solidFill>
              </a:ln>
              <a:effectLst/>
            </c:spPr>
            <c:extLst>
              <c:ext xmlns:c16="http://schemas.microsoft.com/office/drawing/2014/chart" uri="{C3380CC4-5D6E-409C-BE32-E72D297353CC}">
                <c16:uniqueId val="{00000017-D998-435A-9F4D-4B3222C5B8A7}"/>
              </c:ext>
            </c:extLst>
          </c:dPt>
          <c:dPt>
            <c:idx val="12"/>
            <c:bubble3D val="0"/>
            <c:spPr>
              <a:solidFill>
                <a:srgbClr val="4DBF35"/>
              </a:solidFill>
              <a:ln w="3175">
                <a:solidFill>
                  <a:schemeClr val="lt1"/>
                </a:solidFill>
              </a:ln>
              <a:effectLst/>
            </c:spPr>
            <c:extLst>
              <c:ext xmlns:c16="http://schemas.microsoft.com/office/drawing/2014/chart" uri="{C3380CC4-5D6E-409C-BE32-E72D297353CC}">
                <c16:uniqueId val="{00000019-D998-435A-9F4D-4B3222C5B8A7}"/>
              </c:ext>
            </c:extLst>
          </c:dPt>
          <c:dPt>
            <c:idx val="13"/>
            <c:bubble3D val="0"/>
            <c:spPr>
              <a:solidFill>
                <a:srgbClr val="4DBF35"/>
              </a:solidFill>
              <a:ln w="3175">
                <a:solidFill>
                  <a:schemeClr val="lt1"/>
                </a:solidFill>
              </a:ln>
              <a:effectLst/>
            </c:spPr>
            <c:extLst>
              <c:ext xmlns:c16="http://schemas.microsoft.com/office/drawing/2014/chart" uri="{C3380CC4-5D6E-409C-BE32-E72D297353CC}">
                <c16:uniqueId val="{0000001B-D998-435A-9F4D-4B3222C5B8A7}"/>
              </c:ext>
            </c:extLst>
          </c:dPt>
          <c:dPt>
            <c:idx val="14"/>
            <c:bubble3D val="0"/>
            <c:spPr>
              <a:solidFill>
                <a:srgbClr val="4DBF35"/>
              </a:solidFill>
              <a:ln w="3175">
                <a:solidFill>
                  <a:schemeClr val="lt1"/>
                </a:solidFill>
              </a:ln>
              <a:effectLst/>
            </c:spPr>
            <c:extLst>
              <c:ext xmlns:c16="http://schemas.microsoft.com/office/drawing/2014/chart" uri="{C3380CC4-5D6E-409C-BE32-E72D297353CC}">
                <c16:uniqueId val="{0000001D-D998-435A-9F4D-4B3222C5B8A7}"/>
              </c:ext>
            </c:extLst>
          </c:dPt>
          <c:dPt>
            <c:idx val="15"/>
            <c:bubble3D val="0"/>
            <c:spPr>
              <a:solidFill>
                <a:srgbClr val="4DBF35"/>
              </a:solidFill>
              <a:ln w="3175">
                <a:solidFill>
                  <a:schemeClr val="lt1"/>
                </a:solidFill>
              </a:ln>
              <a:effectLst/>
            </c:spPr>
            <c:extLst>
              <c:ext xmlns:c16="http://schemas.microsoft.com/office/drawing/2014/chart" uri="{C3380CC4-5D6E-409C-BE32-E72D297353CC}">
                <c16:uniqueId val="{0000001F-D998-435A-9F4D-4B3222C5B8A7}"/>
              </c:ext>
            </c:extLst>
          </c:dPt>
          <c:dPt>
            <c:idx val="16"/>
            <c:bubble3D val="0"/>
            <c:spPr>
              <a:solidFill>
                <a:srgbClr val="4DBF35"/>
              </a:solidFill>
              <a:ln w="3175">
                <a:solidFill>
                  <a:schemeClr val="lt1"/>
                </a:solidFill>
              </a:ln>
              <a:effectLst/>
            </c:spPr>
            <c:extLst>
              <c:ext xmlns:c16="http://schemas.microsoft.com/office/drawing/2014/chart" uri="{C3380CC4-5D6E-409C-BE32-E72D297353CC}">
                <c16:uniqueId val="{00000021-D998-435A-9F4D-4B3222C5B8A7}"/>
              </c:ext>
            </c:extLst>
          </c:dPt>
          <c:dPt>
            <c:idx val="17"/>
            <c:bubble3D val="0"/>
            <c:spPr>
              <a:solidFill>
                <a:srgbClr val="4DBF35"/>
              </a:solidFill>
              <a:ln w="3175">
                <a:solidFill>
                  <a:schemeClr val="lt1"/>
                </a:solidFill>
              </a:ln>
              <a:effectLst/>
            </c:spPr>
            <c:extLst>
              <c:ext xmlns:c16="http://schemas.microsoft.com/office/drawing/2014/chart" uri="{C3380CC4-5D6E-409C-BE32-E72D297353CC}">
                <c16:uniqueId val="{00000023-D998-435A-9F4D-4B3222C5B8A7}"/>
              </c:ext>
            </c:extLst>
          </c:dPt>
          <c:dPt>
            <c:idx val="18"/>
            <c:bubble3D val="0"/>
            <c:spPr>
              <a:solidFill>
                <a:srgbClr val="4DBF35"/>
              </a:solidFill>
              <a:ln w="3175">
                <a:solidFill>
                  <a:schemeClr val="lt1"/>
                </a:solidFill>
              </a:ln>
              <a:effectLst/>
            </c:spPr>
            <c:extLst>
              <c:ext xmlns:c16="http://schemas.microsoft.com/office/drawing/2014/chart" uri="{C3380CC4-5D6E-409C-BE32-E72D297353CC}">
                <c16:uniqueId val="{00000025-D998-435A-9F4D-4B3222C5B8A7}"/>
              </c:ext>
            </c:extLst>
          </c:dPt>
          <c:dPt>
            <c:idx val="19"/>
            <c:bubble3D val="0"/>
            <c:spPr>
              <a:solidFill>
                <a:srgbClr val="4DBF35"/>
              </a:solidFill>
              <a:ln w="3175">
                <a:solidFill>
                  <a:schemeClr val="lt1"/>
                </a:solidFill>
              </a:ln>
              <a:effectLst/>
            </c:spPr>
            <c:extLst>
              <c:ext xmlns:c16="http://schemas.microsoft.com/office/drawing/2014/chart" uri="{C3380CC4-5D6E-409C-BE32-E72D297353CC}">
                <c16:uniqueId val="{00000027-D998-435A-9F4D-4B3222C5B8A7}"/>
              </c:ext>
            </c:extLst>
          </c:dPt>
          <c:dPt>
            <c:idx val="20"/>
            <c:bubble3D val="0"/>
            <c:spPr>
              <a:solidFill>
                <a:srgbClr val="4DBF35"/>
              </a:solidFill>
              <a:ln w="3175">
                <a:solidFill>
                  <a:schemeClr val="lt1"/>
                </a:solidFill>
              </a:ln>
              <a:effectLst/>
            </c:spPr>
            <c:extLst>
              <c:ext xmlns:c16="http://schemas.microsoft.com/office/drawing/2014/chart" uri="{C3380CC4-5D6E-409C-BE32-E72D297353CC}">
                <c16:uniqueId val="{00000029-D998-435A-9F4D-4B3222C5B8A7}"/>
              </c:ext>
            </c:extLst>
          </c:dPt>
          <c:dPt>
            <c:idx val="21"/>
            <c:bubble3D val="0"/>
            <c:spPr>
              <a:solidFill>
                <a:srgbClr val="4DBF35"/>
              </a:solidFill>
              <a:ln w="3175">
                <a:solidFill>
                  <a:schemeClr val="lt1"/>
                </a:solidFill>
              </a:ln>
              <a:effectLst/>
            </c:spPr>
            <c:extLst>
              <c:ext xmlns:c16="http://schemas.microsoft.com/office/drawing/2014/chart" uri="{C3380CC4-5D6E-409C-BE32-E72D297353CC}">
                <c16:uniqueId val="{0000002B-D998-435A-9F4D-4B3222C5B8A7}"/>
              </c:ext>
            </c:extLst>
          </c:dPt>
          <c:dPt>
            <c:idx val="22"/>
            <c:bubble3D val="0"/>
            <c:spPr>
              <a:solidFill>
                <a:srgbClr val="4DBF35"/>
              </a:solidFill>
              <a:ln w="3175">
                <a:solidFill>
                  <a:schemeClr val="lt1"/>
                </a:solidFill>
              </a:ln>
              <a:effectLst/>
            </c:spPr>
            <c:extLst>
              <c:ext xmlns:c16="http://schemas.microsoft.com/office/drawing/2014/chart" uri="{C3380CC4-5D6E-409C-BE32-E72D297353CC}">
                <c16:uniqueId val="{0000002D-D998-435A-9F4D-4B3222C5B8A7}"/>
              </c:ext>
            </c:extLst>
          </c:dPt>
          <c:dPt>
            <c:idx val="23"/>
            <c:bubble3D val="0"/>
            <c:spPr>
              <a:solidFill>
                <a:srgbClr val="4DBF35"/>
              </a:solidFill>
              <a:ln w="3175">
                <a:solidFill>
                  <a:schemeClr val="lt1"/>
                </a:solidFill>
              </a:ln>
              <a:effectLst/>
            </c:spPr>
            <c:extLst>
              <c:ext xmlns:c16="http://schemas.microsoft.com/office/drawing/2014/chart" uri="{C3380CC4-5D6E-409C-BE32-E72D297353CC}">
                <c16:uniqueId val="{0000002F-D998-435A-9F4D-4B3222C5B8A7}"/>
              </c:ext>
            </c:extLst>
          </c:dPt>
          <c:dPt>
            <c:idx val="24"/>
            <c:bubble3D val="0"/>
            <c:spPr>
              <a:solidFill>
                <a:srgbClr val="4DBF35"/>
              </a:solidFill>
              <a:ln w="3175">
                <a:solidFill>
                  <a:schemeClr val="lt1"/>
                </a:solidFill>
              </a:ln>
              <a:effectLst/>
            </c:spPr>
            <c:extLst>
              <c:ext xmlns:c16="http://schemas.microsoft.com/office/drawing/2014/chart" uri="{C3380CC4-5D6E-409C-BE32-E72D297353CC}">
                <c16:uniqueId val="{00000031-D998-435A-9F4D-4B3222C5B8A7}"/>
              </c:ext>
            </c:extLst>
          </c:dPt>
          <c:dPt>
            <c:idx val="25"/>
            <c:bubble3D val="0"/>
            <c:spPr>
              <a:solidFill>
                <a:srgbClr val="4DBF35"/>
              </a:solidFill>
              <a:ln w="3175">
                <a:solidFill>
                  <a:schemeClr val="lt1"/>
                </a:solidFill>
              </a:ln>
              <a:effectLst/>
            </c:spPr>
            <c:extLst>
              <c:ext xmlns:c16="http://schemas.microsoft.com/office/drawing/2014/chart" uri="{C3380CC4-5D6E-409C-BE32-E72D297353CC}">
                <c16:uniqueId val="{00000033-D998-435A-9F4D-4B3222C5B8A7}"/>
              </c:ext>
            </c:extLst>
          </c:dPt>
          <c:dPt>
            <c:idx val="26"/>
            <c:bubble3D val="0"/>
            <c:spPr>
              <a:solidFill>
                <a:srgbClr val="4DBF35"/>
              </a:solidFill>
              <a:ln w="3175">
                <a:solidFill>
                  <a:schemeClr val="lt1"/>
                </a:solidFill>
              </a:ln>
              <a:effectLst/>
            </c:spPr>
            <c:extLst>
              <c:ext xmlns:c16="http://schemas.microsoft.com/office/drawing/2014/chart" uri="{C3380CC4-5D6E-409C-BE32-E72D297353CC}">
                <c16:uniqueId val="{00000035-D998-435A-9F4D-4B3222C5B8A7}"/>
              </c:ext>
            </c:extLst>
          </c:dPt>
          <c:dPt>
            <c:idx val="27"/>
            <c:bubble3D val="0"/>
            <c:spPr>
              <a:solidFill>
                <a:srgbClr val="4DBF35"/>
              </a:solidFill>
              <a:ln w="3175">
                <a:solidFill>
                  <a:schemeClr val="lt1"/>
                </a:solidFill>
              </a:ln>
              <a:effectLst/>
            </c:spPr>
            <c:extLst>
              <c:ext xmlns:c16="http://schemas.microsoft.com/office/drawing/2014/chart" uri="{C3380CC4-5D6E-409C-BE32-E72D297353CC}">
                <c16:uniqueId val="{00000037-D998-435A-9F4D-4B3222C5B8A7}"/>
              </c:ext>
            </c:extLst>
          </c:dPt>
          <c:dPt>
            <c:idx val="28"/>
            <c:bubble3D val="0"/>
            <c:spPr>
              <a:solidFill>
                <a:srgbClr val="4DBF35"/>
              </a:solidFill>
              <a:ln w="3175">
                <a:solidFill>
                  <a:schemeClr val="lt1"/>
                </a:solidFill>
              </a:ln>
              <a:effectLst/>
            </c:spPr>
            <c:extLst>
              <c:ext xmlns:c16="http://schemas.microsoft.com/office/drawing/2014/chart" uri="{C3380CC4-5D6E-409C-BE32-E72D297353CC}">
                <c16:uniqueId val="{00000039-D998-435A-9F4D-4B3222C5B8A7}"/>
              </c:ext>
            </c:extLst>
          </c:dPt>
          <c:dPt>
            <c:idx val="29"/>
            <c:bubble3D val="0"/>
            <c:spPr>
              <a:solidFill>
                <a:srgbClr val="4DBF35"/>
              </a:solidFill>
              <a:ln w="3175">
                <a:solidFill>
                  <a:schemeClr val="lt1"/>
                </a:solidFill>
              </a:ln>
              <a:effectLst/>
            </c:spPr>
            <c:extLst>
              <c:ext xmlns:c16="http://schemas.microsoft.com/office/drawing/2014/chart" uri="{C3380CC4-5D6E-409C-BE32-E72D297353CC}">
                <c16:uniqueId val="{0000003B-D998-435A-9F4D-4B3222C5B8A7}"/>
              </c:ext>
            </c:extLst>
          </c:dPt>
          <c:dPt>
            <c:idx val="30"/>
            <c:bubble3D val="0"/>
            <c:spPr>
              <a:solidFill>
                <a:srgbClr val="4DBF35"/>
              </a:solidFill>
              <a:ln w="3175">
                <a:solidFill>
                  <a:schemeClr val="lt1"/>
                </a:solidFill>
              </a:ln>
              <a:effectLst/>
            </c:spPr>
            <c:extLst>
              <c:ext xmlns:c16="http://schemas.microsoft.com/office/drawing/2014/chart" uri="{C3380CC4-5D6E-409C-BE32-E72D297353CC}">
                <c16:uniqueId val="{0000003D-D998-435A-9F4D-4B3222C5B8A7}"/>
              </c:ext>
            </c:extLst>
          </c:dPt>
          <c:dPt>
            <c:idx val="31"/>
            <c:bubble3D val="0"/>
            <c:spPr>
              <a:solidFill>
                <a:srgbClr val="4DBF35"/>
              </a:solidFill>
              <a:ln w="3175">
                <a:solidFill>
                  <a:schemeClr val="lt1"/>
                </a:solidFill>
              </a:ln>
              <a:effectLst/>
            </c:spPr>
            <c:extLst>
              <c:ext xmlns:c16="http://schemas.microsoft.com/office/drawing/2014/chart" uri="{C3380CC4-5D6E-409C-BE32-E72D297353CC}">
                <c16:uniqueId val="{0000003F-D998-435A-9F4D-4B3222C5B8A7}"/>
              </c:ext>
            </c:extLst>
          </c:dPt>
          <c:dPt>
            <c:idx val="32"/>
            <c:bubble3D val="0"/>
            <c:spPr>
              <a:solidFill>
                <a:srgbClr val="4DBF35"/>
              </a:solidFill>
              <a:ln w="3175">
                <a:solidFill>
                  <a:schemeClr val="lt1"/>
                </a:solidFill>
              </a:ln>
              <a:effectLst/>
            </c:spPr>
            <c:extLst>
              <c:ext xmlns:c16="http://schemas.microsoft.com/office/drawing/2014/chart" uri="{C3380CC4-5D6E-409C-BE32-E72D297353CC}">
                <c16:uniqueId val="{00000041-D998-435A-9F4D-4B3222C5B8A7}"/>
              </c:ext>
            </c:extLst>
          </c:dPt>
          <c:dPt>
            <c:idx val="33"/>
            <c:bubble3D val="0"/>
            <c:spPr>
              <a:solidFill>
                <a:srgbClr val="4DBF35"/>
              </a:solidFill>
              <a:ln w="3175">
                <a:solidFill>
                  <a:schemeClr val="lt1"/>
                </a:solidFill>
              </a:ln>
              <a:effectLst/>
            </c:spPr>
            <c:extLst>
              <c:ext xmlns:c16="http://schemas.microsoft.com/office/drawing/2014/chart" uri="{C3380CC4-5D6E-409C-BE32-E72D297353CC}">
                <c16:uniqueId val="{00000043-D998-435A-9F4D-4B3222C5B8A7}"/>
              </c:ext>
            </c:extLst>
          </c:dPt>
          <c:dPt>
            <c:idx val="34"/>
            <c:bubble3D val="0"/>
            <c:spPr>
              <a:solidFill>
                <a:srgbClr val="4DBF35"/>
              </a:solidFill>
              <a:ln w="3175">
                <a:solidFill>
                  <a:schemeClr val="lt1"/>
                </a:solidFill>
              </a:ln>
              <a:effectLst/>
            </c:spPr>
            <c:extLst>
              <c:ext xmlns:c16="http://schemas.microsoft.com/office/drawing/2014/chart" uri="{C3380CC4-5D6E-409C-BE32-E72D297353CC}">
                <c16:uniqueId val="{00000045-D998-435A-9F4D-4B3222C5B8A7}"/>
              </c:ext>
            </c:extLst>
          </c:dPt>
          <c:dPt>
            <c:idx val="35"/>
            <c:bubble3D val="0"/>
            <c:spPr>
              <a:solidFill>
                <a:srgbClr val="4DBF35"/>
              </a:solidFill>
              <a:ln w="3175">
                <a:solidFill>
                  <a:schemeClr val="lt1"/>
                </a:solidFill>
              </a:ln>
              <a:effectLst/>
            </c:spPr>
            <c:extLst>
              <c:ext xmlns:c16="http://schemas.microsoft.com/office/drawing/2014/chart" uri="{C3380CC4-5D6E-409C-BE32-E72D297353CC}">
                <c16:uniqueId val="{00000047-D998-435A-9F4D-4B3222C5B8A7}"/>
              </c:ext>
            </c:extLst>
          </c:dPt>
          <c:dPt>
            <c:idx val="36"/>
            <c:bubble3D val="0"/>
            <c:spPr>
              <a:solidFill>
                <a:srgbClr val="4DBF35"/>
              </a:solidFill>
              <a:ln w="3175">
                <a:solidFill>
                  <a:schemeClr val="lt1"/>
                </a:solidFill>
              </a:ln>
              <a:effectLst/>
            </c:spPr>
            <c:extLst>
              <c:ext xmlns:c16="http://schemas.microsoft.com/office/drawing/2014/chart" uri="{C3380CC4-5D6E-409C-BE32-E72D297353CC}">
                <c16:uniqueId val="{00000049-D998-435A-9F4D-4B3222C5B8A7}"/>
              </c:ext>
            </c:extLst>
          </c:dPt>
          <c:dPt>
            <c:idx val="37"/>
            <c:bubble3D val="0"/>
            <c:spPr>
              <a:solidFill>
                <a:srgbClr val="4DBF35"/>
              </a:solidFill>
              <a:ln w="3175">
                <a:solidFill>
                  <a:schemeClr val="lt1"/>
                </a:solidFill>
              </a:ln>
              <a:effectLst/>
            </c:spPr>
            <c:extLst>
              <c:ext xmlns:c16="http://schemas.microsoft.com/office/drawing/2014/chart" uri="{C3380CC4-5D6E-409C-BE32-E72D297353CC}">
                <c16:uniqueId val="{0000004B-D998-435A-9F4D-4B3222C5B8A7}"/>
              </c:ext>
            </c:extLst>
          </c:dPt>
          <c:dPt>
            <c:idx val="38"/>
            <c:bubble3D val="0"/>
            <c:spPr>
              <a:solidFill>
                <a:srgbClr val="4DBF35"/>
              </a:solidFill>
              <a:ln w="3175">
                <a:solidFill>
                  <a:schemeClr val="lt1"/>
                </a:solidFill>
              </a:ln>
              <a:effectLst/>
            </c:spPr>
            <c:extLst>
              <c:ext xmlns:c16="http://schemas.microsoft.com/office/drawing/2014/chart" uri="{C3380CC4-5D6E-409C-BE32-E72D297353CC}">
                <c16:uniqueId val="{0000004D-D998-435A-9F4D-4B3222C5B8A7}"/>
              </c:ext>
            </c:extLst>
          </c:dPt>
          <c:dPt>
            <c:idx val="39"/>
            <c:bubble3D val="0"/>
            <c:spPr>
              <a:solidFill>
                <a:srgbClr val="4DBF35"/>
              </a:solidFill>
              <a:ln w="3175">
                <a:solidFill>
                  <a:schemeClr val="lt1"/>
                </a:solidFill>
              </a:ln>
              <a:effectLst/>
            </c:spPr>
            <c:extLst>
              <c:ext xmlns:c16="http://schemas.microsoft.com/office/drawing/2014/chart" uri="{C3380CC4-5D6E-409C-BE32-E72D297353CC}">
                <c16:uniqueId val="{0000004F-D998-435A-9F4D-4B3222C5B8A7}"/>
              </c:ext>
            </c:extLst>
          </c:dPt>
          <c:dPt>
            <c:idx val="40"/>
            <c:bubble3D val="0"/>
            <c:spPr>
              <a:solidFill>
                <a:srgbClr val="4DBF35"/>
              </a:solidFill>
              <a:ln w="3175">
                <a:solidFill>
                  <a:schemeClr val="lt1"/>
                </a:solidFill>
              </a:ln>
              <a:effectLst/>
            </c:spPr>
            <c:extLst>
              <c:ext xmlns:c16="http://schemas.microsoft.com/office/drawing/2014/chart" uri="{C3380CC4-5D6E-409C-BE32-E72D297353CC}">
                <c16:uniqueId val="{00000051-D998-435A-9F4D-4B3222C5B8A7}"/>
              </c:ext>
            </c:extLst>
          </c:dPt>
          <c:dPt>
            <c:idx val="41"/>
            <c:bubble3D val="0"/>
            <c:spPr>
              <a:solidFill>
                <a:srgbClr val="4DBF35"/>
              </a:solidFill>
              <a:ln w="3175">
                <a:solidFill>
                  <a:schemeClr val="lt1"/>
                </a:solidFill>
              </a:ln>
              <a:effectLst/>
            </c:spPr>
            <c:extLst>
              <c:ext xmlns:c16="http://schemas.microsoft.com/office/drawing/2014/chart" uri="{C3380CC4-5D6E-409C-BE32-E72D297353CC}">
                <c16:uniqueId val="{00000053-D998-435A-9F4D-4B3222C5B8A7}"/>
              </c:ext>
            </c:extLst>
          </c:dPt>
          <c:dPt>
            <c:idx val="42"/>
            <c:bubble3D val="0"/>
            <c:spPr>
              <a:solidFill>
                <a:srgbClr val="4DBF35"/>
              </a:solidFill>
              <a:ln w="3175">
                <a:solidFill>
                  <a:schemeClr val="lt1"/>
                </a:solidFill>
              </a:ln>
              <a:effectLst/>
            </c:spPr>
            <c:extLst>
              <c:ext xmlns:c16="http://schemas.microsoft.com/office/drawing/2014/chart" uri="{C3380CC4-5D6E-409C-BE32-E72D297353CC}">
                <c16:uniqueId val="{00000055-D998-435A-9F4D-4B3222C5B8A7}"/>
              </c:ext>
            </c:extLst>
          </c:dPt>
          <c:dPt>
            <c:idx val="43"/>
            <c:bubble3D val="0"/>
            <c:spPr>
              <a:solidFill>
                <a:srgbClr val="4DBF35"/>
              </a:solidFill>
              <a:ln w="3175">
                <a:solidFill>
                  <a:schemeClr val="lt1"/>
                </a:solidFill>
              </a:ln>
              <a:effectLst/>
            </c:spPr>
            <c:extLst>
              <c:ext xmlns:c16="http://schemas.microsoft.com/office/drawing/2014/chart" uri="{C3380CC4-5D6E-409C-BE32-E72D297353CC}">
                <c16:uniqueId val="{00000057-D998-435A-9F4D-4B3222C5B8A7}"/>
              </c:ext>
            </c:extLst>
          </c:dPt>
          <c:dPt>
            <c:idx val="44"/>
            <c:bubble3D val="0"/>
            <c:spPr>
              <a:solidFill>
                <a:srgbClr val="4DBF35"/>
              </a:solidFill>
              <a:ln w="3175">
                <a:solidFill>
                  <a:schemeClr val="lt1"/>
                </a:solidFill>
              </a:ln>
              <a:effectLst/>
            </c:spPr>
            <c:extLst>
              <c:ext xmlns:c16="http://schemas.microsoft.com/office/drawing/2014/chart" uri="{C3380CC4-5D6E-409C-BE32-E72D297353CC}">
                <c16:uniqueId val="{00000059-D998-435A-9F4D-4B3222C5B8A7}"/>
              </c:ext>
            </c:extLst>
          </c:dPt>
          <c:dPt>
            <c:idx val="45"/>
            <c:bubble3D val="0"/>
            <c:spPr>
              <a:solidFill>
                <a:srgbClr val="4DBF35"/>
              </a:solidFill>
              <a:ln w="3175">
                <a:solidFill>
                  <a:schemeClr val="lt1"/>
                </a:solidFill>
              </a:ln>
              <a:effectLst/>
            </c:spPr>
            <c:extLst>
              <c:ext xmlns:c16="http://schemas.microsoft.com/office/drawing/2014/chart" uri="{C3380CC4-5D6E-409C-BE32-E72D297353CC}">
                <c16:uniqueId val="{0000005B-D998-435A-9F4D-4B3222C5B8A7}"/>
              </c:ext>
            </c:extLst>
          </c:dPt>
          <c:dPt>
            <c:idx val="46"/>
            <c:bubble3D val="0"/>
            <c:spPr>
              <a:solidFill>
                <a:srgbClr val="4DBF35"/>
              </a:solidFill>
              <a:ln w="3175">
                <a:solidFill>
                  <a:schemeClr val="lt1"/>
                </a:solidFill>
              </a:ln>
              <a:effectLst/>
            </c:spPr>
            <c:extLst>
              <c:ext xmlns:c16="http://schemas.microsoft.com/office/drawing/2014/chart" uri="{C3380CC4-5D6E-409C-BE32-E72D297353CC}">
                <c16:uniqueId val="{0000005D-D998-435A-9F4D-4B3222C5B8A7}"/>
              </c:ext>
            </c:extLst>
          </c:dPt>
          <c:dPt>
            <c:idx val="47"/>
            <c:bubble3D val="0"/>
            <c:spPr>
              <a:solidFill>
                <a:srgbClr val="4DBF35"/>
              </a:solidFill>
              <a:ln w="3175">
                <a:solidFill>
                  <a:schemeClr val="lt1"/>
                </a:solidFill>
              </a:ln>
              <a:effectLst/>
            </c:spPr>
            <c:extLst>
              <c:ext xmlns:c16="http://schemas.microsoft.com/office/drawing/2014/chart" uri="{C3380CC4-5D6E-409C-BE32-E72D297353CC}">
                <c16:uniqueId val="{0000005F-D998-435A-9F4D-4B3222C5B8A7}"/>
              </c:ext>
            </c:extLst>
          </c:dPt>
          <c:dPt>
            <c:idx val="48"/>
            <c:bubble3D val="0"/>
            <c:spPr>
              <a:solidFill>
                <a:srgbClr val="4DBF35"/>
              </a:solidFill>
              <a:ln w="3175">
                <a:solidFill>
                  <a:schemeClr val="lt1"/>
                </a:solidFill>
              </a:ln>
              <a:effectLst/>
            </c:spPr>
            <c:extLst>
              <c:ext xmlns:c16="http://schemas.microsoft.com/office/drawing/2014/chart" uri="{C3380CC4-5D6E-409C-BE32-E72D297353CC}">
                <c16:uniqueId val="{00000061-D998-435A-9F4D-4B3222C5B8A7}"/>
              </c:ext>
            </c:extLst>
          </c:dPt>
          <c:dPt>
            <c:idx val="49"/>
            <c:bubble3D val="0"/>
            <c:spPr>
              <a:solidFill>
                <a:srgbClr val="4DBF35"/>
              </a:solidFill>
              <a:ln w="3175">
                <a:solidFill>
                  <a:schemeClr val="lt1"/>
                </a:solidFill>
              </a:ln>
              <a:effectLst/>
            </c:spPr>
            <c:extLst>
              <c:ext xmlns:c16="http://schemas.microsoft.com/office/drawing/2014/chart" uri="{C3380CC4-5D6E-409C-BE32-E72D297353CC}">
                <c16:uniqueId val="{00000063-D998-435A-9F4D-4B3222C5B8A7}"/>
              </c:ext>
            </c:extLst>
          </c:dPt>
          <c:dPt>
            <c:idx val="50"/>
            <c:bubble3D val="0"/>
            <c:spPr>
              <a:solidFill>
                <a:srgbClr val="4DBF35"/>
              </a:solidFill>
              <a:ln w="3175">
                <a:solidFill>
                  <a:schemeClr val="lt1"/>
                </a:solidFill>
              </a:ln>
              <a:effectLst/>
            </c:spPr>
            <c:extLst>
              <c:ext xmlns:c16="http://schemas.microsoft.com/office/drawing/2014/chart" uri="{C3380CC4-5D6E-409C-BE32-E72D297353CC}">
                <c16:uniqueId val="{00000065-D998-435A-9F4D-4B3222C5B8A7}"/>
              </c:ext>
            </c:extLst>
          </c:dPt>
          <c:dPt>
            <c:idx val="51"/>
            <c:bubble3D val="0"/>
            <c:spPr>
              <a:solidFill>
                <a:srgbClr val="4DBF35"/>
              </a:solidFill>
              <a:ln w="3175">
                <a:solidFill>
                  <a:schemeClr val="lt1"/>
                </a:solidFill>
              </a:ln>
              <a:effectLst/>
            </c:spPr>
            <c:extLst>
              <c:ext xmlns:c16="http://schemas.microsoft.com/office/drawing/2014/chart" uri="{C3380CC4-5D6E-409C-BE32-E72D297353CC}">
                <c16:uniqueId val="{00000067-D998-435A-9F4D-4B3222C5B8A7}"/>
              </c:ext>
            </c:extLst>
          </c:dPt>
          <c:dPt>
            <c:idx val="52"/>
            <c:bubble3D val="0"/>
            <c:spPr>
              <a:solidFill>
                <a:srgbClr val="4DBF35"/>
              </a:solidFill>
              <a:ln w="3175">
                <a:solidFill>
                  <a:schemeClr val="lt1"/>
                </a:solidFill>
              </a:ln>
              <a:effectLst/>
            </c:spPr>
            <c:extLst>
              <c:ext xmlns:c16="http://schemas.microsoft.com/office/drawing/2014/chart" uri="{C3380CC4-5D6E-409C-BE32-E72D297353CC}">
                <c16:uniqueId val="{00000069-D998-435A-9F4D-4B3222C5B8A7}"/>
              </c:ext>
            </c:extLst>
          </c:dPt>
          <c:dPt>
            <c:idx val="53"/>
            <c:bubble3D val="0"/>
            <c:spPr>
              <a:solidFill>
                <a:srgbClr val="4DBF35"/>
              </a:solidFill>
              <a:ln w="3175">
                <a:solidFill>
                  <a:schemeClr val="lt1"/>
                </a:solidFill>
              </a:ln>
              <a:effectLst/>
            </c:spPr>
            <c:extLst>
              <c:ext xmlns:c16="http://schemas.microsoft.com/office/drawing/2014/chart" uri="{C3380CC4-5D6E-409C-BE32-E72D297353CC}">
                <c16:uniqueId val="{0000006B-D998-435A-9F4D-4B3222C5B8A7}"/>
              </c:ext>
            </c:extLst>
          </c:dPt>
          <c:dPt>
            <c:idx val="54"/>
            <c:bubble3D val="0"/>
            <c:spPr>
              <a:solidFill>
                <a:srgbClr val="4DBF35"/>
              </a:solidFill>
              <a:ln w="3175">
                <a:solidFill>
                  <a:schemeClr val="lt1"/>
                </a:solidFill>
              </a:ln>
              <a:effectLst/>
            </c:spPr>
            <c:extLst>
              <c:ext xmlns:c16="http://schemas.microsoft.com/office/drawing/2014/chart" uri="{C3380CC4-5D6E-409C-BE32-E72D297353CC}">
                <c16:uniqueId val="{0000006D-D998-435A-9F4D-4B3222C5B8A7}"/>
              </c:ext>
            </c:extLst>
          </c:dPt>
          <c:dPt>
            <c:idx val="55"/>
            <c:bubble3D val="0"/>
            <c:spPr>
              <a:solidFill>
                <a:srgbClr val="4DBF35"/>
              </a:solidFill>
              <a:ln w="3175">
                <a:solidFill>
                  <a:schemeClr val="lt1"/>
                </a:solidFill>
              </a:ln>
              <a:effectLst/>
            </c:spPr>
            <c:extLst>
              <c:ext xmlns:c16="http://schemas.microsoft.com/office/drawing/2014/chart" uri="{C3380CC4-5D6E-409C-BE32-E72D297353CC}">
                <c16:uniqueId val="{0000006F-D998-435A-9F4D-4B3222C5B8A7}"/>
              </c:ext>
            </c:extLst>
          </c:dPt>
          <c:dPt>
            <c:idx val="56"/>
            <c:bubble3D val="0"/>
            <c:spPr>
              <a:solidFill>
                <a:srgbClr val="4DBF35"/>
              </a:solidFill>
              <a:ln w="3175">
                <a:solidFill>
                  <a:schemeClr val="lt1"/>
                </a:solidFill>
              </a:ln>
              <a:effectLst/>
            </c:spPr>
            <c:extLst>
              <c:ext xmlns:c16="http://schemas.microsoft.com/office/drawing/2014/chart" uri="{C3380CC4-5D6E-409C-BE32-E72D297353CC}">
                <c16:uniqueId val="{00000071-D998-435A-9F4D-4B3222C5B8A7}"/>
              </c:ext>
            </c:extLst>
          </c:dPt>
          <c:dPt>
            <c:idx val="57"/>
            <c:bubble3D val="0"/>
            <c:spPr>
              <a:solidFill>
                <a:srgbClr val="4DBF35"/>
              </a:solidFill>
              <a:ln w="3175">
                <a:solidFill>
                  <a:schemeClr val="lt1"/>
                </a:solidFill>
              </a:ln>
              <a:effectLst/>
            </c:spPr>
            <c:extLst>
              <c:ext xmlns:c16="http://schemas.microsoft.com/office/drawing/2014/chart" uri="{C3380CC4-5D6E-409C-BE32-E72D297353CC}">
                <c16:uniqueId val="{00000073-D998-435A-9F4D-4B3222C5B8A7}"/>
              </c:ext>
            </c:extLst>
          </c:dPt>
          <c:dPt>
            <c:idx val="58"/>
            <c:bubble3D val="0"/>
            <c:spPr>
              <a:solidFill>
                <a:srgbClr val="4DBF35"/>
              </a:solidFill>
              <a:ln w="3175">
                <a:solidFill>
                  <a:schemeClr val="lt1"/>
                </a:solidFill>
              </a:ln>
              <a:effectLst/>
            </c:spPr>
            <c:extLst>
              <c:ext xmlns:c16="http://schemas.microsoft.com/office/drawing/2014/chart" uri="{C3380CC4-5D6E-409C-BE32-E72D297353CC}">
                <c16:uniqueId val="{00000075-D998-435A-9F4D-4B3222C5B8A7}"/>
              </c:ext>
            </c:extLst>
          </c:dPt>
          <c:dPt>
            <c:idx val="59"/>
            <c:bubble3D val="0"/>
            <c:spPr>
              <a:solidFill>
                <a:srgbClr val="4DBF35"/>
              </a:solidFill>
              <a:ln w="3175">
                <a:solidFill>
                  <a:schemeClr val="lt1"/>
                </a:solidFill>
              </a:ln>
              <a:effectLst/>
            </c:spPr>
            <c:extLst>
              <c:ext xmlns:c16="http://schemas.microsoft.com/office/drawing/2014/chart" uri="{C3380CC4-5D6E-409C-BE32-E72D297353CC}">
                <c16:uniqueId val="{00000077-D998-435A-9F4D-4B3222C5B8A7}"/>
              </c:ext>
            </c:extLst>
          </c:dPt>
          <c:dPt>
            <c:idx val="60"/>
            <c:bubble3D val="0"/>
            <c:spPr>
              <a:solidFill>
                <a:srgbClr val="4DBF35"/>
              </a:solidFill>
              <a:ln w="3175">
                <a:solidFill>
                  <a:schemeClr val="lt1"/>
                </a:solidFill>
              </a:ln>
              <a:effectLst/>
            </c:spPr>
            <c:extLst>
              <c:ext xmlns:c16="http://schemas.microsoft.com/office/drawing/2014/chart" uri="{C3380CC4-5D6E-409C-BE32-E72D297353CC}">
                <c16:uniqueId val="{00000079-D998-435A-9F4D-4B3222C5B8A7}"/>
              </c:ext>
            </c:extLst>
          </c:dPt>
          <c:dPt>
            <c:idx val="61"/>
            <c:bubble3D val="0"/>
            <c:spPr>
              <a:solidFill>
                <a:srgbClr val="4DBF35"/>
              </a:solidFill>
              <a:ln w="3175">
                <a:solidFill>
                  <a:schemeClr val="lt1"/>
                </a:solidFill>
              </a:ln>
              <a:effectLst/>
            </c:spPr>
            <c:extLst>
              <c:ext xmlns:c16="http://schemas.microsoft.com/office/drawing/2014/chart" uri="{C3380CC4-5D6E-409C-BE32-E72D297353CC}">
                <c16:uniqueId val="{0000007B-D998-435A-9F4D-4B3222C5B8A7}"/>
              </c:ext>
            </c:extLst>
          </c:dPt>
          <c:dPt>
            <c:idx val="62"/>
            <c:bubble3D val="0"/>
            <c:spPr>
              <a:solidFill>
                <a:srgbClr val="4DBF35"/>
              </a:solidFill>
              <a:ln w="3175">
                <a:solidFill>
                  <a:schemeClr val="lt1"/>
                </a:solidFill>
              </a:ln>
              <a:effectLst/>
            </c:spPr>
            <c:extLst>
              <c:ext xmlns:c16="http://schemas.microsoft.com/office/drawing/2014/chart" uri="{C3380CC4-5D6E-409C-BE32-E72D297353CC}">
                <c16:uniqueId val="{0000007D-D998-435A-9F4D-4B3222C5B8A7}"/>
              </c:ext>
            </c:extLst>
          </c:dPt>
          <c:dPt>
            <c:idx val="63"/>
            <c:bubble3D val="0"/>
            <c:spPr>
              <a:solidFill>
                <a:srgbClr val="4DBF35"/>
              </a:solidFill>
              <a:ln w="3175">
                <a:solidFill>
                  <a:schemeClr val="lt1"/>
                </a:solidFill>
              </a:ln>
              <a:effectLst/>
            </c:spPr>
            <c:extLst>
              <c:ext xmlns:c16="http://schemas.microsoft.com/office/drawing/2014/chart" uri="{C3380CC4-5D6E-409C-BE32-E72D297353CC}">
                <c16:uniqueId val="{0000007F-D998-435A-9F4D-4B3222C5B8A7}"/>
              </c:ext>
            </c:extLst>
          </c:dPt>
          <c:dPt>
            <c:idx val="64"/>
            <c:bubble3D val="0"/>
            <c:spPr>
              <a:solidFill>
                <a:srgbClr val="4DBF35"/>
              </a:solidFill>
              <a:ln w="3175">
                <a:solidFill>
                  <a:schemeClr val="lt1"/>
                </a:solidFill>
              </a:ln>
              <a:effectLst/>
            </c:spPr>
            <c:extLst>
              <c:ext xmlns:c16="http://schemas.microsoft.com/office/drawing/2014/chart" uri="{C3380CC4-5D6E-409C-BE32-E72D297353CC}">
                <c16:uniqueId val="{00000081-D998-435A-9F4D-4B3222C5B8A7}"/>
              </c:ext>
            </c:extLst>
          </c:dPt>
          <c:dPt>
            <c:idx val="65"/>
            <c:bubble3D val="0"/>
            <c:spPr>
              <a:solidFill>
                <a:srgbClr val="4DBF35"/>
              </a:solidFill>
              <a:ln w="3175">
                <a:solidFill>
                  <a:schemeClr val="lt1"/>
                </a:solidFill>
              </a:ln>
              <a:effectLst/>
            </c:spPr>
            <c:extLst>
              <c:ext xmlns:c16="http://schemas.microsoft.com/office/drawing/2014/chart" uri="{C3380CC4-5D6E-409C-BE32-E72D297353CC}">
                <c16:uniqueId val="{00000083-D998-435A-9F4D-4B3222C5B8A7}"/>
              </c:ext>
            </c:extLst>
          </c:dPt>
          <c:dPt>
            <c:idx val="66"/>
            <c:bubble3D val="0"/>
            <c:spPr>
              <a:solidFill>
                <a:srgbClr val="4DBF35"/>
              </a:solidFill>
              <a:ln w="3175">
                <a:solidFill>
                  <a:schemeClr val="lt1"/>
                </a:solidFill>
              </a:ln>
              <a:effectLst/>
            </c:spPr>
            <c:extLst>
              <c:ext xmlns:c16="http://schemas.microsoft.com/office/drawing/2014/chart" uri="{C3380CC4-5D6E-409C-BE32-E72D297353CC}">
                <c16:uniqueId val="{00000085-D998-435A-9F4D-4B3222C5B8A7}"/>
              </c:ext>
            </c:extLst>
          </c:dPt>
          <c:dPt>
            <c:idx val="67"/>
            <c:bubble3D val="0"/>
            <c:spPr>
              <a:solidFill>
                <a:srgbClr val="4DBF35"/>
              </a:solidFill>
              <a:ln w="3175">
                <a:solidFill>
                  <a:schemeClr val="lt1"/>
                </a:solidFill>
              </a:ln>
              <a:effectLst/>
            </c:spPr>
            <c:extLst>
              <c:ext xmlns:c16="http://schemas.microsoft.com/office/drawing/2014/chart" uri="{C3380CC4-5D6E-409C-BE32-E72D297353CC}">
                <c16:uniqueId val="{00000087-D998-435A-9F4D-4B3222C5B8A7}"/>
              </c:ext>
            </c:extLst>
          </c:dPt>
          <c:dPt>
            <c:idx val="68"/>
            <c:bubble3D val="0"/>
            <c:spPr>
              <a:solidFill>
                <a:srgbClr val="4DBF35"/>
              </a:solidFill>
              <a:ln w="3175">
                <a:solidFill>
                  <a:schemeClr val="lt1"/>
                </a:solidFill>
              </a:ln>
              <a:effectLst/>
            </c:spPr>
            <c:extLst>
              <c:ext xmlns:c16="http://schemas.microsoft.com/office/drawing/2014/chart" uri="{C3380CC4-5D6E-409C-BE32-E72D297353CC}">
                <c16:uniqueId val="{00000089-D998-435A-9F4D-4B3222C5B8A7}"/>
              </c:ext>
            </c:extLst>
          </c:dPt>
          <c:dPt>
            <c:idx val="69"/>
            <c:bubble3D val="0"/>
            <c:spPr>
              <a:solidFill>
                <a:srgbClr val="4DBF35"/>
              </a:solidFill>
              <a:ln w="3175">
                <a:solidFill>
                  <a:schemeClr val="lt1"/>
                </a:solidFill>
              </a:ln>
              <a:effectLst/>
            </c:spPr>
            <c:extLst>
              <c:ext xmlns:c16="http://schemas.microsoft.com/office/drawing/2014/chart" uri="{C3380CC4-5D6E-409C-BE32-E72D297353CC}">
                <c16:uniqueId val="{0000008B-D998-435A-9F4D-4B3222C5B8A7}"/>
              </c:ext>
            </c:extLst>
          </c:dPt>
          <c:dPt>
            <c:idx val="70"/>
            <c:bubble3D val="0"/>
            <c:spPr>
              <a:solidFill>
                <a:srgbClr val="4DBF35"/>
              </a:solidFill>
              <a:ln w="3175">
                <a:solidFill>
                  <a:schemeClr val="lt1"/>
                </a:solidFill>
              </a:ln>
              <a:effectLst/>
            </c:spPr>
            <c:extLst>
              <c:ext xmlns:c16="http://schemas.microsoft.com/office/drawing/2014/chart" uri="{C3380CC4-5D6E-409C-BE32-E72D297353CC}">
                <c16:uniqueId val="{0000008D-D998-435A-9F4D-4B3222C5B8A7}"/>
              </c:ext>
            </c:extLst>
          </c:dPt>
          <c:dPt>
            <c:idx val="71"/>
            <c:bubble3D val="0"/>
            <c:spPr>
              <a:solidFill>
                <a:srgbClr val="4DBF35"/>
              </a:solidFill>
              <a:ln w="3175">
                <a:solidFill>
                  <a:schemeClr val="lt1"/>
                </a:solidFill>
              </a:ln>
              <a:effectLst/>
            </c:spPr>
            <c:extLst>
              <c:ext xmlns:c16="http://schemas.microsoft.com/office/drawing/2014/chart" uri="{C3380CC4-5D6E-409C-BE32-E72D297353CC}">
                <c16:uniqueId val="{0000008F-D998-435A-9F4D-4B3222C5B8A7}"/>
              </c:ext>
            </c:extLst>
          </c:dPt>
          <c:dPt>
            <c:idx val="72"/>
            <c:bubble3D val="0"/>
            <c:spPr>
              <a:solidFill>
                <a:srgbClr val="4DBF35"/>
              </a:solidFill>
              <a:ln w="3175">
                <a:solidFill>
                  <a:schemeClr val="lt1"/>
                </a:solidFill>
              </a:ln>
              <a:effectLst/>
            </c:spPr>
            <c:extLst>
              <c:ext xmlns:c16="http://schemas.microsoft.com/office/drawing/2014/chart" uri="{C3380CC4-5D6E-409C-BE32-E72D297353CC}">
                <c16:uniqueId val="{00000091-D998-435A-9F4D-4B3222C5B8A7}"/>
              </c:ext>
            </c:extLst>
          </c:dPt>
          <c:dPt>
            <c:idx val="73"/>
            <c:bubble3D val="0"/>
            <c:spPr>
              <a:solidFill>
                <a:srgbClr val="4DBF35"/>
              </a:solidFill>
              <a:ln w="3175">
                <a:solidFill>
                  <a:schemeClr val="lt1"/>
                </a:solidFill>
              </a:ln>
              <a:effectLst/>
            </c:spPr>
            <c:extLst>
              <c:ext xmlns:c16="http://schemas.microsoft.com/office/drawing/2014/chart" uri="{C3380CC4-5D6E-409C-BE32-E72D297353CC}">
                <c16:uniqueId val="{00000093-D998-435A-9F4D-4B3222C5B8A7}"/>
              </c:ext>
            </c:extLst>
          </c:dPt>
          <c:dPt>
            <c:idx val="74"/>
            <c:bubble3D val="0"/>
            <c:spPr>
              <a:solidFill>
                <a:srgbClr val="4DBF35"/>
              </a:solidFill>
              <a:ln w="3175">
                <a:solidFill>
                  <a:schemeClr val="lt1"/>
                </a:solidFill>
              </a:ln>
              <a:effectLst/>
            </c:spPr>
            <c:extLst>
              <c:ext xmlns:c16="http://schemas.microsoft.com/office/drawing/2014/chart" uri="{C3380CC4-5D6E-409C-BE32-E72D297353CC}">
                <c16:uniqueId val="{00000095-D998-435A-9F4D-4B3222C5B8A7}"/>
              </c:ext>
            </c:extLst>
          </c:dPt>
          <c:dPt>
            <c:idx val="75"/>
            <c:bubble3D val="0"/>
            <c:spPr>
              <a:solidFill>
                <a:srgbClr val="4DBF35"/>
              </a:solidFill>
              <a:ln w="3175">
                <a:solidFill>
                  <a:schemeClr val="lt1"/>
                </a:solidFill>
              </a:ln>
              <a:effectLst/>
            </c:spPr>
            <c:extLst>
              <c:ext xmlns:c16="http://schemas.microsoft.com/office/drawing/2014/chart" uri="{C3380CC4-5D6E-409C-BE32-E72D297353CC}">
                <c16:uniqueId val="{00000097-D998-435A-9F4D-4B3222C5B8A7}"/>
              </c:ext>
            </c:extLst>
          </c:dPt>
          <c:dPt>
            <c:idx val="76"/>
            <c:bubble3D val="0"/>
            <c:spPr>
              <a:solidFill>
                <a:srgbClr val="4DBF35"/>
              </a:solidFill>
              <a:ln w="3175">
                <a:solidFill>
                  <a:schemeClr val="lt1"/>
                </a:solidFill>
              </a:ln>
              <a:effectLst/>
            </c:spPr>
            <c:extLst>
              <c:ext xmlns:c16="http://schemas.microsoft.com/office/drawing/2014/chart" uri="{C3380CC4-5D6E-409C-BE32-E72D297353CC}">
                <c16:uniqueId val="{00000099-D998-435A-9F4D-4B3222C5B8A7}"/>
              </c:ext>
            </c:extLst>
          </c:dPt>
          <c:dPt>
            <c:idx val="77"/>
            <c:bubble3D val="0"/>
            <c:spPr>
              <a:solidFill>
                <a:srgbClr val="4DBF35"/>
              </a:solidFill>
              <a:ln w="3175">
                <a:solidFill>
                  <a:schemeClr val="lt1"/>
                </a:solidFill>
              </a:ln>
              <a:effectLst/>
            </c:spPr>
            <c:extLst>
              <c:ext xmlns:c16="http://schemas.microsoft.com/office/drawing/2014/chart" uri="{C3380CC4-5D6E-409C-BE32-E72D297353CC}">
                <c16:uniqueId val="{0000009B-D998-435A-9F4D-4B3222C5B8A7}"/>
              </c:ext>
            </c:extLst>
          </c:dPt>
          <c:dPt>
            <c:idx val="78"/>
            <c:bubble3D val="0"/>
            <c:spPr>
              <a:solidFill>
                <a:srgbClr val="4DBF35"/>
              </a:solidFill>
              <a:ln w="3175">
                <a:solidFill>
                  <a:schemeClr val="lt1"/>
                </a:solidFill>
              </a:ln>
              <a:effectLst/>
            </c:spPr>
            <c:extLst>
              <c:ext xmlns:c16="http://schemas.microsoft.com/office/drawing/2014/chart" uri="{C3380CC4-5D6E-409C-BE32-E72D297353CC}">
                <c16:uniqueId val="{0000009D-D998-435A-9F4D-4B3222C5B8A7}"/>
              </c:ext>
            </c:extLst>
          </c:dPt>
          <c:dPt>
            <c:idx val="79"/>
            <c:bubble3D val="0"/>
            <c:spPr>
              <a:solidFill>
                <a:srgbClr val="4DBF35"/>
              </a:solidFill>
              <a:ln w="3175">
                <a:solidFill>
                  <a:schemeClr val="lt1"/>
                </a:solidFill>
              </a:ln>
              <a:effectLst/>
            </c:spPr>
            <c:extLst>
              <c:ext xmlns:c16="http://schemas.microsoft.com/office/drawing/2014/chart" uri="{C3380CC4-5D6E-409C-BE32-E72D297353CC}">
                <c16:uniqueId val="{0000009F-D998-435A-9F4D-4B3222C5B8A7}"/>
              </c:ext>
            </c:extLst>
          </c:dPt>
          <c:dPt>
            <c:idx val="80"/>
            <c:bubble3D val="0"/>
            <c:spPr>
              <a:solidFill>
                <a:srgbClr val="4DBF35"/>
              </a:solidFill>
              <a:ln w="3175">
                <a:solidFill>
                  <a:schemeClr val="lt1"/>
                </a:solidFill>
              </a:ln>
              <a:effectLst/>
            </c:spPr>
            <c:extLst>
              <c:ext xmlns:c16="http://schemas.microsoft.com/office/drawing/2014/chart" uri="{C3380CC4-5D6E-409C-BE32-E72D297353CC}">
                <c16:uniqueId val="{000000A1-D998-435A-9F4D-4B3222C5B8A7}"/>
              </c:ext>
            </c:extLst>
          </c:dPt>
          <c:dPt>
            <c:idx val="81"/>
            <c:bubble3D val="0"/>
            <c:spPr>
              <a:solidFill>
                <a:srgbClr val="4DBF35"/>
              </a:solidFill>
              <a:ln w="3175">
                <a:solidFill>
                  <a:schemeClr val="lt1"/>
                </a:solidFill>
              </a:ln>
              <a:effectLst/>
            </c:spPr>
            <c:extLst>
              <c:ext xmlns:c16="http://schemas.microsoft.com/office/drawing/2014/chart" uri="{C3380CC4-5D6E-409C-BE32-E72D297353CC}">
                <c16:uniqueId val="{000000A3-D998-435A-9F4D-4B3222C5B8A7}"/>
              </c:ext>
            </c:extLst>
          </c:dPt>
          <c:dPt>
            <c:idx val="82"/>
            <c:bubble3D val="0"/>
            <c:spPr>
              <a:solidFill>
                <a:srgbClr val="4DBF35"/>
              </a:solidFill>
              <a:ln w="3175">
                <a:solidFill>
                  <a:schemeClr val="lt1"/>
                </a:solidFill>
              </a:ln>
              <a:effectLst/>
            </c:spPr>
            <c:extLst>
              <c:ext xmlns:c16="http://schemas.microsoft.com/office/drawing/2014/chart" uri="{C3380CC4-5D6E-409C-BE32-E72D297353CC}">
                <c16:uniqueId val="{000000A5-D998-435A-9F4D-4B3222C5B8A7}"/>
              </c:ext>
            </c:extLst>
          </c:dPt>
          <c:dPt>
            <c:idx val="83"/>
            <c:bubble3D val="0"/>
            <c:spPr>
              <a:solidFill>
                <a:srgbClr val="4DBF35"/>
              </a:solidFill>
              <a:ln w="3175">
                <a:solidFill>
                  <a:schemeClr val="lt1"/>
                </a:solidFill>
              </a:ln>
              <a:effectLst/>
            </c:spPr>
            <c:extLst>
              <c:ext xmlns:c16="http://schemas.microsoft.com/office/drawing/2014/chart" uri="{C3380CC4-5D6E-409C-BE32-E72D297353CC}">
                <c16:uniqueId val="{000000A7-D998-435A-9F4D-4B3222C5B8A7}"/>
              </c:ext>
            </c:extLst>
          </c:dPt>
          <c:dPt>
            <c:idx val="84"/>
            <c:bubble3D val="0"/>
            <c:spPr>
              <a:solidFill>
                <a:srgbClr val="4DBF35"/>
              </a:solidFill>
              <a:ln w="3175">
                <a:solidFill>
                  <a:schemeClr val="lt1"/>
                </a:solidFill>
              </a:ln>
              <a:effectLst/>
            </c:spPr>
            <c:extLst>
              <c:ext xmlns:c16="http://schemas.microsoft.com/office/drawing/2014/chart" uri="{C3380CC4-5D6E-409C-BE32-E72D297353CC}">
                <c16:uniqueId val="{000000A9-D998-435A-9F4D-4B3222C5B8A7}"/>
              </c:ext>
            </c:extLst>
          </c:dPt>
          <c:dPt>
            <c:idx val="85"/>
            <c:bubble3D val="0"/>
            <c:spPr>
              <a:solidFill>
                <a:srgbClr val="4DBF35"/>
              </a:solidFill>
              <a:ln w="3175">
                <a:solidFill>
                  <a:schemeClr val="lt1"/>
                </a:solidFill>
              </a:ln>
              <a:effectLst/>
            </c:spPr>
            <c:extLst>
              <c:ext xmlns:c16="http://schemas.microsoft.com/office/drawing/2014/chart" uri="{C3380CC4-5D6E-409C-BE32-E72D297353CC}">
                <c16:uniqueId val="{000000AB-D998-435A-9F4D-4B3222C5B8A7}"/>
              </c:ext>
            </c:extLst>
          </c:dPt>
          <c:dPt>
            <c:idx val="86"/>
            <c:bubble3D val="0"/>
            <c:spPr>
              <a:solidFill>
                <a:srgbClr val="4DBF35"/>
              </a:solidFill>
              <a:ln w="3175">
                <a:solidFill>
                  <a:schemeClr val="lt1"/>
                </a:solidFill>
              </a:ln>
              <a:effectLst/>
            </c:spPr>
            <c:extLst>
              <c:ext xmlns:c16="http://schemas.microsoft.com/office/drawing/2014/chart" uri="{C3380CC4-5D6E-409C-BE32-E72D297353CC}">
                <c16:uniqueId val="{000000AD-D998-435A-9F4D-4B3222C5B8A7}"/>
              </c:ext>
            </c:extLst>
          </c:dPt>
          <c:dPt>
            <c:idx val="87"/>
            <c:bubble3D val="0"/>
            <c:spPr>
              <a:solidFill>
                <a:srgbClr val="4DBF35"/>
              </a:solidFill>
              <a:ln w="3175">
                <a:solidFill>
                  <a:schemeClr val="lt1"/>
                </a:solidFill>
              </a:ln>
              <a:effectLst/>
            </c:spPr>
            <c:extLst>
              <c:ext xmlns:c16="http://schemas.microsoft.com/office/drawing/2014/chart" uri="{C3380CC4-5D6E-409C-BE32-E72D297353CC}">
                <c16:uniqueId val="{000000AF-D998-435A-9F4D-4B3222C5B8A7}"/>
              </c:ext>
            </c:extLst>
          </c:dPt>
          <c:dPt>
            <c:idx val="88"/>
            <c:bubble3D val="0"/>
            <c:spPr>
              <a:solidFill>
                <a:srgbClr val="4DBF35"/>
              </a:solidFill>
              <a:ln w="3175">
                <a:solidFill>
                  <a:schemeClr val="lt1"/>
                </a:solidFill>
              </a:ln>
              <a:effectLst/>
            </c:spPr>
            <c:extLst>
              <c:ext xmlns:c16="http://schemas.microsoft.com/office/drawing/2014/chart" uri="{C3380CC4-5D6E-409C-BE32-E72D297353CC}">
                <c16:uniqueId val="{000000B1-D998-435A-9F4D-4B3222C5B8A7}"/>
              </c:ext>
            </c:extLst>
          </c:dPt>
          <c:dPt>
            <c:idx val="89"/>
            <c:bubble3D val="0"/>
            <c:spPr>
              <a:solidFill>
                <a:srgbClr val="4DBF35"/>
              </a:solidFill>
              <a:ln w="3175">
                <a:solidFill>
                  <a:schemeClr val="lt1"/>
                </a:solidFill>
              </a:ln>
              <a:effectLst/>
            </c:spPr>
            <c:extLst>
              <c:ext xmlns:c16="http://schemas.microsoft.com/office/drawing/2014/chart" uri="{C3380CC4-5D6E-409C-BE32-E72D297353CC}">
                <c16:uniqueId val="{000000B3-D998-435A-9F4D-4B3222C5B8A7}"/>
              </c:ext>
            </c:extLst>
          </c:dPt>
          <c:dPt>
            <c:idx val="90"/>
            <c:bubble3D val="0"/>
            <c:spPr>
              <a:solidFill>
                <a:srgbClr val="4DBF35"/>
              </a:solidFill>
              <a:ln w="3175">
                <a:solidFill>
                  <a:schemeClr val="lt1"/>
                </a:solidFill>
              </a:ln>
              <a:effectLst/>
            </c:spPr>
            <c:extLst>
              <c:ext xmlns:c16="http://schemas.microsoft.com/office/drawing/2014/chart" uri="{C3380CC4-5D6E-409C-BE32-E72D297353CC}">
                <c16:uniqueId val="{000000B5-D998-435A-9F4D-4B3222C5B8A7}"/>
              </c:ext>
            </c:extLst>
          </c:dPt>
          <c:dPt>
            <c:idx val="91"/>
            <c:bubble3D val="0"/>
            <c:spPr>
              <a:solidFill>
                <a:srgbClr val="4DBF35"/>
              </a:solidFill>
              <a:ln w="3175">
                <a:solidFill>
                  <a:schemeClr val="lt1"/>
                </a:solidFill>
              </a:ln>
              <a:effectLst/>
            </c:spPr>
            <c:extLst>
              <c:ext xmlns:c16="http://schemas.microsoft.com/office/drawing/2014/chart" uri="{C3380CC4-5D6E-409C-BE32-E72D297353CC}">
                <c16:uniqueId val="{000000B7-D998-435A-9F4D-4B3222C5B8A7}"/>
              </c:ext>
            </c:extLst>
          </c:dPt>
          <c:dPt>
            <c:idx val="92"/>
            <c:bubble3D val="0"/>
            <c:spPr>
              <a:solidFill>
                <a:srgbClr val="4DBF35"/>
              </a:solidFill>
              <a:ln w="3175">
                <a:solidFill>
                  <a:schemeClr val="lt1"/>
                </a:solidFill>
              </a:ln>
              <a:effectLst/>
            </c:spPr>
            <c:extLst>
              <c:ext xmlns:c16="http://schemas.microsoft.com/office/drawing/2014/chart" uri="{C3380CC4-5D6E-409C-BE32-E72D297353CC}">
                <c16:uniqueId val="{000000B9-D998-435A-9F4D-4B3222C5B8A7}"/>
              </c:ext>
            </c:extLst>
          </c:dPt>
          <c:dPt>
            <c:idx val="93"/>
            <c:bubble3D val="0"/>
            <c:spPr>
              <a:solidFill>
                <a:srgbClr val="4DBF35"/>
              </a:solidFill>
              <a:ln w="3175">
                <a:solidFill>
                  <a:schemeClr val="lt1"/>
                </a:solidFill>
              </a:ln>
              <a:effectLst/>
            </c:spPr>
            <c:extLst>
              <c:ext xmlns:c16="http://schemas.microsoft.com/office/drawing/2014/chart" uri="{C3380CC4-5D6E-409C-BE32-E72D297353CC}">
                <c16:uniqueId val="{000000BB-D998-435A-9F4D-4B3222C5B8A7}"/>
              </c:ext>
            </c:extLst>
          </c:dPt>
          <c:dPt>
            <c:idx val="94"/>
            <c:bubble3D val="0"/>
            <c:spPr>
              <a:solidFill>
                <a:srgbClr val="4DBF35"/>
              </a:solidFill>
              <a:ln w="3175">
                <a:solidFill>
                  <a:schemeClr val="lt1"/>
                </a:solidFill>
              </a:ln>
              <a:effectLst/>
            </c:spPr>
            <c:extLst>
              <c:ext xmlns:c16="http://schemas.microsoft.com/office/drawing/2014/chart" uri="{C3380CC4-5D6E-409C-BE32-E72D297353CC}">
                <c16:uniqueId val="{000000BD-D998-435A-9F4D-4B3222C5B8A7}"/>
              </c:ext>
            </c:extLst>
          </c:dPt>
          <c:dPt>
            <c:idx val="95"/>
            <c:bubble3D val="0"/>
            <c:spPr>
              <a:solidFill>
                <a:srgbClr val="4DBF35"/>
              </a:solidFill>
              <a:ln w="3175">
                <a:solidFill>
                  <a:schemeClr val="lt1"/>
                </a:solidFill>
              </a:ln>
              <a:effectLst/>
            </c:spPr>
            <c:extLst>
              <c:ext xmlns:c16="http://schemas.microsoft.com/office/drawing/2014/chart" uri="{C3380CC4-5D6E-409C-BE32-E72D297353CC}">
                <c16:uniqueId val="{000000BF-D998-435A-9F4D-4B3222C5B8A7}"/>
              </c:ext>
            </c:extLst>
          </c:dPt>
          <c:dPt>
            <c:idx val="96"/>
            <c:bubble3D val="0"/>
            <c:spPr>
              <a:solidFill>
                <a:srgbClr val="4DBF35"/>
              </a:solidFill>
              <a:ln w="3175">
                <a:solidFill>
                  <a:schemeClr val="lt1"/>
                </a:solidFill>
              </a:ln>
              <a:effectLst/>
            </c:spPr>
            <c:extLst>
              <c:ext xmlns:c16="http://schemas.microsoft.com/office/drawing/2014/chart" uri="{C3380CC4-5D6E-409C-BE32-E72D297353CC}">
                <c16:uniqueId val="{000000C1-D998-435A-9F4D-4B3222C5B8A7}"/>
              </c:ext>
            </c:extLst>
          </c:dPt>
          <c:dPt>
            <c:idx val="97"/>
            <c:bubble3D val="0"/>
            <c:spPr>
              <a:solidFill>
                <a:srgbClr val="4DBF35"/>
              </a:solidFill>
              <a:ln w="3175">
                <a:solidFill>
                  <a:schemeClr val="lt1"/>
                </a:solidFill>
              </a:ln>
              <a:effectLst/>
            </c:spPr>
            <c:extLst>
              <c:ext xmlns:c16="http://schemas.microsoft.com/office/drawing/2014/chart" uri="{C3380CC4-5D6E-409C-BE32-E72D297353CC}">
                <c16:uniqueId val="{000000C3-D998-435A-9F4D-4B3222C5B8A7}"/>
              </c:ext>
            </c:extLst>
          </c:dPt>
          <c:dPt>
            <c:idx val="98"/>
            <c:bubble3D val="0"/>
            <c:spPr>
              <a:solidFill>
                <a:srgbClr val="4DBF35"/>
              </a:solidFill>
              <a:ln w="3175">
                <a:solidFill>
                  <a:schemeClr val="lt1"/>
                </a:solidFill>
              </a:ln>
              <a:effectLst/>
            </c:spPr>
            <c:extLst>
              <c:ext xmlns:c16="http://schemas.microsoft.com/office/drawing/2014/chart" uri="{C3380CC4-5D6E-409C-BE32-E72D297353CC}">
                <c16:uniqueId val="{000000C5-D998-435A-9F4D-4B3222C5B8A7}"/>
              </c:ext>
            </c:extLst>
          </c:dPt>
          <c:dPt>
            <c:idx val="99"/>
            <c:bubble3D val="0"/>
            <c:spPr>
              <a:solidFill>
                <a:srgbClr val="4DBF35"/>
              </a:solidFill>
              <a:ln w="3175">
                <a:solidFill>
                  <a:schemeClr val="lt1"/>
                </a:solidFill>
              </a:ln>
              <a:effectLst/>
            </c:spPr>
            <c:extLst>
              <c:ext xmlns:c16="http://schemas.microsoft.com/office/drawing/2014/chart" uri="{C3380CC4-5D6E-409C-BE32-E72D297353CC}">
                <c16:uniqueId val="{000000C7-D998-435A-9F4D-4B3222C5B8A7}"/>
              </c:ext>
            </c:extLst>
          </c:dPt>
          <c:dPt>
            <c:idx val="100"/>
            <c:bubble3D val="0"/>
            <c:spPr>
              <a:noFill/>
              <a:ln w="3175">
                <a:noFill/>
              </a:ln>
              <a:effectLst/>
            </c:spPr>
            <c:extLst>
              <c:ext xmlns:c16="http://schemas.microsoft.com/office/drawing/2014/chart" uri="{C3380CC4-5D6E-409C-BE32-E72D297353CC}">
                <c16:uniqueId val="{000000C9-D998-435A-9F4D-4B3222C5B8A7}"/>
              </c:ext>
            </c:extLst>
          </c:dPt>
          <c:val>
            <c:numRef>
              <c:f>Gauge!$O$2:$O$102</c:f>
              <c:numCache>
                <c:formatCode>General</c:formatCode>
                <c:ptCount val="1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153</c:v>
                </c:pt>
              </c:numCache>
            </c:numRef>
          </c:val>
          <c:extLst>
            <c:ext xmlns:c16="http://schemas.microsoft.com/office/drawing/2014/chart" uri="{C3380CC4-5D6E-409C-BE32-E72D297353CC}">
              <c16:uniqueId val="{000000CA-D998-435A-9F4D-4B3222C5B8A7}"/>
            </c:ext>
          </c:extLst>
        </c:ser>
        <c:dLbls>
          <c:showLegendKey val="0"/>
          <c:showVal val="0"/>
          <c:showCatName val="0"/>
          <c:showSerName val="0"/>
          <c:showPercent val="0"/>
          <c:showBubbleSize val="0"/>
          <c:showLeaderLines val="1"/>
        </c:dLbls>
        <c:firstSliceAng val="270"/>
        <c:holeSize val="6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pattFill prst="dkUpDiag">
                <a:fgClr>
                  <a:srgbClr val="00B0F0"/>
                </a:fgClr>
                <a:bgClr>
                  <a:srgbClr val="009ED6"/>
                </a:bgClr>
              </a:pattFill>
              <a:ln w="19050">
                <a:solidFill>
                  <a:schemeClr val="lt1"/>
                </a:solidFill>
              </a:ln>
              <a:effectLst/>
            </c:spPr>
            <c:extLst>
              <c:ext xmlns:c16="http://schemas.microsoft.com/office/drawing/2014/chart" uri="{C3380CC4-5D6E-409C-BE32-E72D297353CC}">
                <c16:uniqueId val="{00000001-2209-4D87-8330-23318381F6D3}"/>
              </c:ext>
            </c:extLst>
          </c:dPt>
          <c:dPt>
            <c:idx val="1"/>
            <c:bubble3D val="0"/>
            <c:spPr>
              <a:pattFill prst="dkUpDiag">
                <a:fgClr>
                  <a:schemeClr val="bg1">
                    <a:lumMod val="85000"/>
                  </a:schemeClr>
                </a:fgClr>
                <a:bgClr>
                  <a:srgbClr val="CFCFCF"/>
                </a:bgClr>
              </a:pattFill>
              <a:ln w="19050">
                <a:solidFill>
                  <a:schemeClr val="lt1"/>
                </a:solidFill>
              </a:ln>
              <a:effectLst/>
            </c:spPr>
            <c:extLst>
              <c:ext xmlns:c16="http://schemas.microsoft.com/office/drawing/2014/chart" uri="{C3380CC4-5D6E-409C-BE32-E72D297353CC}">
                <c16:uniqueId val="{00000003-2209-4D87-8330-23318381F6D3}"/>
              </c:ext>
            </c:extLst>
          </c:dPt>
          <c:dLbls>
            <c:delete val="1"/>
          </c:dLbls>
          <c:cat>
            <c:strRef>
              <c:f>Donut!$K$2:$K$3</c:f>
              <c:strCache>
                <c:ptCount val="2"/>
                <c:pt idx="0">
                  <c:v>Complete</c:v>
                </c:pt>
                <c:pt idx="1">
                  <c:v>Remainder</c:v>
                </c:pt>
              </c:strCache>
            </c:strRef>
          </c:cat>
          <c:val>
            <c:numRef>
              <c:f>Donut!$L$2:$L$3</c:f>
              <c:numCache>
                <c:formatCode>0%</c:formatCode>
                <c:ptCount val="2"/>
                <c:pt idx="0">
                  <c:v>0.85</c:v>
                </c:pt>
                <c:pt idx="1">
                  <c:v>0.15000000000000002</c:v>
                </c:pt>
              </c:numCache>
            </c:numRef>
          </c:val>
          <c:extLst>
            <c:ext xmlns:c16="http://schemas.microsoft.com/office/drawing/2014/chart" uri="{C3380CC4-5D6E-409C-BE32-E72D297353CC}">
              <c16:uniqueId val="{00000004-2209-4D87-8330-23318381F6D3}"/>
            </c:ext>
          </c:extLst>
        </c:ser>
        <c:dLbls>
          <c:showLegendKey val="0"/>
          <c:showVal val="1"/>
          <c:showCatName val="0"/>
          <c:showSerName val="0"/>
          <c:showPercent val="0"/>
          <c:showBubbleSize val="0"/>
          <c:showLeaderLines val="1"/>
        </c:dLbls>
        <c:firstSliceAng val="0"/>
        <c:holeSize val="6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8534370946822308E-2"/>
          <c:y val="0.13333320607663462"/>
          <c:w val="0.94293125810635536"/>
          <c:h val="0.73333358784673064"/>
        </c:manualLayout>
      </c:layout>
      <c:barChart>
        <c:barDir val="bar"/>
        <c:grouping val="percentStacked"/>
        <c:varyColors val="0"/>
        <c:ser>
          <c:idx val="0"/>
          <c:order val="0"/>
          <c:tx>
            <c:strRef>
              <c:f>'Progress Bar'!$L$2</c:f>
              <c:strCache>
                <c:ptCount val="1"/>
                <c:pt idx="0">
                  <c:v>Complete</c:v>
                </c:pt>
              </c:strCache>
            </c:strRef>
          </c:tx>
          <c:spPr>
            <a:pattFill prst="dkUpDiag">
              <a:fgClr>
                <a:srgbClr val="66CF51"/>
              </a:fgClr>
              <a:bgClr>
                <a:srgbClr val="4DBF35"/>
              </a:bgClr>
            </a:patt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Roboto Medium" panose="02000000000000000000" pitchFamily="2" charset="0"/>
                    <a:ea typeface="Roboto Medium" panose="02000000000000000000" pitchFamily="2"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 Bar'!$K$3</c:f>
              <c:strCache>
                <c:ptCount val="1"/>
                <c:pt idx="0">
                  <c:v>Progress</c:v>
                </c:pt>
              </c:strCache>
            </c:strRef>
          </c:cat>
          <c:val>
            <c:numRef>
              <c:f>'Progress Bar'!$L$3</c:f>
              <c:numCache>
                <c:formatCode>0%</c:formatCode>
                <c:ptCount val="1"/>
                <c:pt idx="0">
                  <c:v>0.54</c:v>
                </c:pt>
              </c:numCache>
            </c:numRef>
          </c:val>
          <c:extLst>
            <c:ext xmlns:c16="http://schemas.microsoft.com/office/drawing/2014/chart" uri="{C3380CC4-5D6E-409C-BE32-E72D297353CC}">
              <c16:uniqueId val="{00000000-230F-41A1-84C1-F27AE87D6485}"/>
            </c:ext>
          </c:extLst>
        </c:ser>
        <c:ser>
          <c:idx val="1"/>
          <c:order val="1"/>
          <c:tx>
            <c:strRef>
              <c:f>'Progress Bar'!$M$2</c:f>
              <c:strCache>
                <c:ptCount val="1"/>
                <c:pt idx="0">
                  <c:v>Remainder</c:v>
                </c:pt>
              </c:strCache>
            </c:strRef>
          </c:tx>
          <c:spPr>
            <a:pattFill prst="dkUpDiag">
              <a:fgClr>
                <a:schemeClr val="bg1">
                  <a:lumMod val="95000"/>
                </a:schemeClr>
              </a:fgClr>
              <a:bgClr>
                <a:schemeClr val="bg1">
                  <a:lumMod val="85000"/>
                </a:schemeClr>
              </a:bgClr>
            </a:pattFill>
            <a:ln>
              <a:noFill/>
            </a:ln>
            <a:effectLst/>
          </c:spPr>
          <c:invertIfNegative val="0"/>
          <c:dLbls>
            <c:delete val="1"/>
          </c:dLbls>
          <c:cat>
            <c:strRef>
              <c:f>'Progress Bar'!$K$3</c:f>
              <c:strCache>
                <c:ptCount val="1"/>
                <c:pt idx="0">
                  <c:v>Progress</c:v>
                </c:pt>
              </c:strCache>
            </c:strRef>
          </c:cat>
          <c:val>
            <c:numRef>
              <c:f>'Progress Bar'!$M$3</c:f>
              <c:numCache>
                <c:formatCode>0%</c:formatCode>
                <c:ptCount val="1"/>
                <c:pt idx="0">
                  <c:v>0.45999999999999996</c:v>
                </c:pt>
              </c:numCache>
            </c:numRef>
          </c:val>
          <c:extLst>
            <c:ext xmlns:c16="http://schemas.microsoft.com/office/drawing/2014/chart" uri="{C3380CC4-5D6E-409C-BE32-E72D297353CC}">
              <c16:uniqueId val="{00000001-230F-41A1-84C1-F27AE87D6485}"/>
            </c:ext>
          </c:extLst>
        </c:ser>
        <c:dLbls>
          <c:dLblPos val="inEnd"/>
          <c:showLegendKey val="0"/>
          <c:showVal val="1"/>
          <c:showCatName val="0"/>
          <c:showSerName val="0"/>
          <c:showPercent val="0"/>
          <c:showBubbleSize val="0"/>
        </c:dLbls>
        <c:gapWidth val="20"/>
        <c:overlap val="100"/>
        <c:axId val="996309183"/>
        <c:axId val="996270495"/>
      </c:barChart>
      <c:catAx>
        <c:axId val="996309183"/>
        <c:scaling>
          <c:orientation val="minMax"/>
        </c:scaling>
        <c:delete val="1"/>
        <c:axPos val="l"/>
        <c:numFmt formatCode="General" sourceLinked="1"/>
        <c:majorTickMark val="none"/>
        <c:minorTickMark val="none"/>
        <c:tickLblPos val="nextTo"/>
        <c:crossAx val="996270495"/>
        <c:crosses val="autoZero"/>
        <c:auto val="1"/>
        <c:lblAlgn val="ctr"/>
        <c:lblOffset val="100"/>
        <c:noMultiLvlLbl val="0"/>
      </c:catAx>
      <c:valAx>
        <c:axId val="996270495"/>
        <c:scaling>
          <c:orientation val="minMax"/>
        </c:scaling>
        <c:delete val="1"/>
        <c:axPos val="b"/>
        <c:numFmt formatCode="0%" sourceLinked="1"/>
        <c:majorTickMark val="none"/>
        <c:minorTickMark val="none"/>
        <c:tickLblPos val="nextTo"/>
        <c:crossAx val="99630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162176342831539E-2"/>
          <c:y val="0.34326072877253977"/>
          <c:w val="0.97569994919534053"/>
          <c:h val="0.60784947336128436"/>
        </c:manualLayout>
      </c:layout>
      <c:lineChart>
        <c:grouping val="standard"/>
        <c:varyColors val="0"/>
        <c:ser>
          <c:idx val="0"/>
          <c:order val="0"/>
          <c:tx>
            <c:strRef>
              <c:f>Dot!$J$2</c:f>
              <c:strCache>
                <c:ptCount val="1"/>
                <c:pt idx="0">
                  <c:v>Grey</c:v>
                </c:pt>
              </c:strCache>
            </c:strRef>
          </c:tx>
          <c:spPr>
            <a:ln w="190500" cap="rnd">
              <a:noFill/>
              <a:round/>
            </a:ln>
            <a:effectLst/>
          </c:spPr>
          <c:marker>
            <c:symbol val="circle"/>
            <c:size val="7"/>
            <c:spPr>
              <a:solidFill>
                <a:schemeClr val="bg1">
                  <a:lumMod val="85000"/>
                </a:schemeClr>
              </a:solidFill>
              <a:ln w="9525">
                <a:noFill/>
              </a:ln>
              <a:effectLst/>
            </c:spPr>
          </c:marker>
          <c:dLbls>
            <c:delete val="1"/>
          </c:dLbls>
          <c:val>
            <c:numRef>
              <c:f>Dot!$J$3:$J$22</c:f>
              <c:numCache>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Cache>
            </c:numRef>
          </c:val>
          <c:smooth val="0"/>
          <c:extLst>
            <c:ext xmlns:c16="http://schemas.microsoft.com/office/drawing/2014/chart" uri="{C3380CC4-5D6E-409C-BE32-E72D297353CC}">
              <c16:uniqueId val="{00000000-2B19-4886-99E7-863B43DA4C2A}"/>
            </c:ext>
          </c:extLst>
        </c:ser>
        <c:ser>
          <c:idx val="1"/>
          <c:order val="1"/>
          <c:tx>
            <c:strRef>
              <c:f>Dot!$K$2</c:f>
              <c:strCache>
                <c:ptCount val="1"/>
                <c:pt idx="0">
                  <c:v>Color</c:v>
                </c:pt>
              </c:strCache>
            </c:strRef>
          </c:tx>
          <c:spPr>
            <a:ln w="190500" cap="rnd">
              <a:noFill/>
              <a:round/>
            </a:ln>
            <a:effectLst/>
          </c:spPr>
          <c:marker>
            <c:symbol val="circle"/>
            <c:size val="7"/>
            <c:spPr>
              <a:solidFill>
                <a:srgbClr val="FF3399"/>
              </a:solidFill>
              <a:ln w="9525">
                <a:noFill/>
              </a:ln>
              <a:effectLst/>
            </c:spPr>
          </c:marker>
          <c:dLbls>
            <c:dLbl>
              <c:idx val="0"/>
              <c:tx>
                <c:rich>
                  <a:bodyPr/>
                  <a:lstStyle/>
                  <a:p>
                    <a:fld id="{7C145963-8513-4771-8326-E7A3F8FA615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2B19-4886-99E7-863B43DA4C2A}"/>
                </c:ext>
              </c:extLst>
            </c:dLbl>
            <c:dLbl>
              <c:idx val="1"/>
              <c:tx>
                <c:rich>
                  <a:bodyPr/>
                  <a:lstStyle/>
                  <a:p>
                    <a:fld id="{B539FEE0-0507-4C2D-9A44-3A9BB5141BC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2B19-4886-99E7-863B43DA4C2A}"/>
                </c:ext>
              </c:extLst>
            </c:dLbl>
            <c:dLbl>
              <c:idx val="2"/>
              <c:tx>
                <c:rich>
                  <a:bodyPr/>
                  <a:lstStyle/>
                  <a:p>
                    <a:fld id="{67FC376E-DA3E-4FDA-81AE-5048F16A7A4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2B19-4886-99E7-863B43DA4C2A}"/>
                </c:ext>
              </c:extLst>
            </c:dLbl>
            <c:dLbl>
              <c:idx val="3"/>
              <c:tx>
                <c:rich>
                  <a:bodyPr/>
                  <a:lstStyle/>
                  <a:p>
                    <a:fld id="{60F0BDD3-6149-42D0-9ED1-5DA19F6ABF6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2B19-4886-99E7-863B43DA4C2A}"/>
                </c:ext>
              </c:extLst>
            </c:dLbl>
            <c:dLbl>
              <c:idx val="4"/>
              <c:tx>
                <c:rich>
                  <a:bodyPr/>
                  <a:lstStyle/>
                  <a:p>
                    <a:fld id="{54081070-0799-4DA7-B1DF-DB312D45E67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2B19-4886-99E7-863B43DA4C2A}"/>
                </c:ext>
              </c:extLst>
            </c:dLbl>
            <c:dLbl>
              <c:idx val="5"/>
              <c:tx>
                <c:rich>
                  <a:bodyPr/>
                  <a:lstStyle/>
                  <a:p>
                    <a:fld id="{15517524-6062-4698-A363-6AB1E423C02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2B19-4886-99E7-863B43DA4C2A}"/>
                </c:ext>
              </c:extLst>
            </c:dLbl>
            <c:dLbl>
              <c:idx val="6"/>
              <c:tx>
                <c:rich>
                  <a:bodyPr/>
                  <a:lstStyle/>
                  <a:p>
                    <a:fld id="{DF447604-E318-400B-A6F2-42BF6128AA4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2B19-4886-99E7-863B43DA4C2A}"/>
                </c:ext>
              </c:extLst>
            </c:dLbl>
            <c:dLbl>
              <c:idx val="7"/>
              <c:tx>
                <c:rich>
                  <a:bodyPr/>
                  <a:lstStyle/>
                  <a:p>
                    <a:fld id="{5D79C565-972A-46B6-B79B-D758C5F5667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2B19-4886-99E7-863B43DA4C2A}"/>
                </c:ext>
              </c:extLst>
            </c:dLbl>
            <c:dLbl>
              <c:idx val="8"/>
              <c:tx>
                <c:rich>
                  <a:bodyPr/>
                  <a:lstStyle/>
                  <a:p>
                    <a:fld id="{67C28950-EE7C-4C99-8A2B-665347D2908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2B19-4886-99E7-863B43DA4C2A}"/>
                </c:ext>
              </c:extLst>
            </c:dLbl>
            <c:dLbl>
              <c:idx val="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2B19-4886-99E7-863B43DA4C2A}"/>
                </c:ext>
              </c:extLst>
            </c:dLbl>
            <c:dLbl>
              <c:idx val="1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2B19-4886-99E7-863B43DA4C2A}"/>
                </c:ext>
              </c:extLst>
            </c:dLbl>
            <c:dLbl>
              <c:idx val="1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2B19-4886-99E7-863B43DA4C2A}"/>
                </c:ext>
              </c:extLst>
            </c:dLbl>
            <c:dLbl>
              <c:idx val="1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2B19-4886-99E7-863B43DA4C2A}"/>
                </c:ext>
              </c:extLst>
            </c:dLbl>
            <c:dLbl>
              <c:idx val="1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2B19-4886-99E7-863B43DA4C2A}"/>
                </c:ext>
              </c:extLst>
            </c:dLbl>
            <c:dLbl>
              <c:idx val="1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2B19-4886-99E7-863B43DA4C2A}"/>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2B19-4886-99E7-863B43DA4C2A}"/>
                </c:ext>
              </c:extLst>
            </c:dLbl>
            <c:dLbl>
              <c:idx val="1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2B19-4886-99E7-863B43DA4C2A}"/>
                </c:ext>
              </c:extLst>
            </c:dLbl>
            <c:dLbl>
              <c:idx val="1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2B19-4886-99E7-863B43DA4C2A}"/>
                </c:ext>
              </c:extLst>
            </c:dLbl>
            <c:dLbl>
              <c:idx val="1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2B19-4886-99E7-863B43DA4C2A}"/>
                </c:ext>
              </c:extLst>
            </c:dLbl>
            <c:dLbl>
              <c:idx val="1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2B19-4886-99E7-863B43DA4C2A}"/>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3399"/>
                    </a:solidFill>
                    <a:latin typeface="Roboto Medium" panose="02000000000000000000" pitchFamily="2" charset="0"/>
                    <a:ea typeface="Roboto Medium" panose="02000000000000000000" pitchFamily="2" charset="0"/>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Dot!$K$3:$K$22</c:f>
              <c:numCache>
                <c:formatCode>General</c:formatCode>
                <c:ptCount val="20"/>
                <c:pt idx="0">
                  <c:v>1</c:v>
                </c:pt>
                <c:pt idx="1">
                  <c:v>1</c:v>
                </c:pt>
                <c:pt idx="2">
                  <c:v>1</c:v>
                </c:pt>
                <c:pt idx="3">
                  <c:v>1</c:v>
                </c:pt>
                <c:pt idx="4">
                  <c:v>1</c:v>
                </c:pt>
                <c:pt idx="5">
                  <c:v>1</c:v>
                </c:pt>
                <c:pt idx="6">
                  <c:v>1</c:v>
                </c:pt>
                <c:pt idx="7">
                  <c:v>1</c:v>
                </c:pt>
                <c:pt idx="8">
                  <c:v>1</c:v>
                </c:pt>
                <c:pt idx="9">
                  <c:v>#N/A</c:v>
                </c:pt>
                <c:pt idx="10">
                  <c:v>#N/A</c:v>
                </c:pt>
                <c:pt idx="11">
                  <c:v>#N/A</c:v>
                </c:pt>
                <c:pt idx="12">
                  <c:v>#N/A</c:v>
                </c:pt>
                <c:pt idx="13">
                  <c:v>#N/A</c:v>
                </c:pt>
                <c:pt idx="14">
                  <c:v>#N/A</c:v>
                </c:pt>
                <c:pt idx="15">
                  <c:v>#N/A</c:v>
                </c:pt>
                <c:pt idx="16">
                  <c:v>#N/A</c:v>
                </c:pt>
                <c:pt idx="17">
                  <c:v>#N/A</c:v>
                </c:pt>
                <c:pt idx="18">
                  <c:v>#N/A</c:v>
                </c:pt>
                <c:pt idx="19">
                  <c:v>#N/A</c:v>
                </c:pt>
              </c:numCache>
            </c:numRef>
          </c:val>
          <c:smooth val="0"/>
          <c:extLst>
            <c:ext xmlns:c15="http://schemas.microsoft.com/office/drawing/2012/chart" uri="{02D57815-91ED-43cb-92C2-25804820EDAC}">
              <c15:datalabelsRange>
                <c15:f>Dot!$L$3:$L$22</c15:f>
                <c15:dlblRangeCache>
                  <c:ptCount val="20"/>
                  <c:pt idx="8">
                    <c:v>45%</c:v>
                  </c:pt>
                </c15:dlblRangeCache>
              </c15:datalabelsRange>
            </c:ext>
            <c:ext xmlns:c16="http://schemas.microsoft.com/office/drawing/2014/chart" uri="{C3380CC4-5D6E-409C-BE32-E72D297353CC}">
              <c16:uniqueId val="{00000015-2B19-4886-99E7-863B43DA4C2A}"/>
            </c:ext>
          </c:extLst>
        </c:ser>
        <c:dLbls>
          <c:dLblPos val="t"/>
          <c:showLegendKey val="0"/>
          <c:showVal val="1"/>
          <c:showCatName val="0"/>
          <c:showSerName val="0"/>
          <c:showPercent val="0"/>
          <c:showBubbleSize val="0"/>
        </c:dLbls>
        <c:marker val="1"/>
        <c:smooth val="0"/>
        <c:axId val="2092351199"/>
        <c:axId val="2092344959"/>
      </c:lineChart>
      <c:catAx>
        <c:axId val="2092351199"/>
        <c:scaling>
          <c:orientation val="minMax"/>
        </c:scaling>
        <c:delete val="1"/>
        <c:axPos val="b"/>
        <c:numFmt formatCode="General" sourceLinked="1"/>
        <c:majorTickMark val="none"/>
        <c:minorTickMark val="none"/>
        <c:tickLblPos val="nextTo"/>
        <c:crossAx val="2092344959"/>
        <c:crosses val="autoZero"/>
        <c:auto val="1"/>
        <c:lblAlgn val="ctr"/>
        <c:lblOffset val="100"/>
        <c:noMultiLvlLbl val="0"/>
      </c:catAx>
      <c:valAx>
        <c:axId val="2092344959"/>
        <c:scaling>
          <c:orientation val="minMax"/>
          <c:max val="2"/>
        </c:scaling>
        <c:delete val="1"/>
        <c:axPos val="l"/>
        <c:numFmt formatCode="General" sourceLinked="1"/>
        <c:majorTickMark val="none"/>
        <c:minorTickMark val="none"/>
        <c:tickLblPos val="nextTo"/>
        <c:crossAx val="2092351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21610252902777E-2"/>
          <c:y val="0.18820599805117472"/>
          <c:w val="0.91169296145674095"/>
          <c:h val="0.68060441255382187"/>
        </c:manualLayout>
      </c:layout>
      <c:barChart>
        <c:barDir val="col"/>
        <c:grouping val="clustered"/>
        <c:varyColors val="0"/>
        <c:ser>
          <c:idx val="0"/>
          <c:order val="0"/>
          <c:tx>
            <c:strRef>
              <c:f>Scorecard!$H$3</c:f>
              <c:strCache>
                <c:ptCount val="1"/>
                <c:pt idx="0">
                  <c:v>Grey</c:v>
                </c:pt>
              </c:strCache>
            </c:strRef>
          </c:tx>
          <c:spPr>
            <a:blipFill>
              <a:blip xmlns:r="http://schemas.openxmlformats.org/officeDocument/2006/relationships" r:embed="rId3">
                <a:extLst>
                  <a:ext uri="{96DAC541-7B7A-43D3-8B79-37D633B846F1}">
                    <asvg:svgBlip xmlns:asvg="http://schemas.microsoft.com/office/drawing/2016/SVG/main" r:embed="rId4"/>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Scorecard!$I$3:$M$3</c:f>
              <c:numCache>
                <c:formatCode>General</c:formatCode>
                <c:ptCount val="5"/>
                <c:pt idx="0">
                  <c:v>0</c:v>
                </c:pt>
                <c:pt idx="1">
                  <c:v>0</c:v>
                </c:pt>
                <c:pt idx="2">
                  <c:v>1</c:v>
                </c:pt>
                <c:pt idx="3">
                  <c:v>0</c:v>
                </c:pt>
                <c:pt idx="4">
                  <c:v>1</c:v>
                </c:pt>
              </c:numCache>
            </c:numRef>
          </c:val>
          <c:extLst>
            <c:ext xmlns:c16="http://schemas.microsoft.com/office/drawing/2014/chart" uri="{C3380CC4-5D6E-409C-BE32-E72D297353CC}">
              <c16:uniqueId val="{00000000-982A-4DB3-973B-2B66461196EF}"/>
            </c:ext>
          </c:extLst>
        </c:ser>
        <c:ser>
          <c:idx val="1"/>
          <c:order val="1"/>
          <c:tx>
            <c:strRef>
              <c:f>Scorecard!$H$4</c:f>
              <c:strCache>
                <c:ptCount val="1"/>
                <c:pt idx="0">
                  <c:v>Green</c:v>
                </c:pt>
              </c:strCache>
            </c:strRef>
          </c:tx>
          <c:spPr>
            <a:blipFill>
              <a:blip xmlns:r="http://schemas.openxmlformats.org/officeDocument/2006/relationships" r:embed="rId5">
                <a:extLst>
                  <a:ext uri="{96DAC541-7B7A-43D3-8B79-37D633B846F1}">
                    <asvg:svgBlip xmlns:asvg="http://schemas.microsoft.com/office/drawing/2016/SVG/main" r:embed="rId6"/>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Scorecard!$I$4:$M$4</c:f>
              <c:numCache>
                <c:formatCode>General</c:formatCode>
                <c:ptCount val="5"/>
                <c:pt idx="0">
                  <c:v>1</c:v>
                </c:pt>
                <c:pt idx="1">
                  <c:v>0</c:v>
                </c:pt>
                <c:pt idx="2">
                  <c:v>0</c:v>
                </c:pt>
                <c:pt idx="3">
                  <c:v>1</c:v>
                </c:pt>
                <c:pt idx="4">
                  <c:v>0</c:v>
                </c:pt>
              </c:numCache>
            </c:numRef>
          </c:val>
          <c:extLst>
            <c:ext xmlns:c16="http://schemas.microsoft.com/office/drawing/2014/chart" uri="{C3380CC4-5D6E-409C-BE32-E72D297353CC}">
              <c16:uniqueId val="{00000001-982A-4DB3-973B-2B66461196EF}"/>
            </c:ext>
          </c:extLst>
        </c:ser>
        <c:ser>
          <c:idx val="2"/>
          <c:order val="2"/>
          <c:tx>
            <c:strRef>
              <c:f>Scorecard!$H$5</c:f>
              <c:strCache>
                <c:ptCount val="1"/>
                <c:pt idx="0">
                  <c:v>Red</c:v>
                </c:pt>
              </c:strCache>
            </c:strRef>
          </c:tx>
          <c:spPr>
            <a:blipFill>
              <a:blip xmlns:r="http://schemas.openxmlformats.org/officeDocument/2006/relationships" r:embed="rId7">
                <a:extLst>
                  <a:ext uri="{96DAC541-7B7A-43D3-8B79-37D633B846F1}">
                    <asvg:svgBlip xmlns:asvg="http://schemas.microsoft.com/office/drawing/2016/SVG/main" r:embed="rId8"/>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Scorecard!$I$5:$M$5</c:f>
              <c:numCache>
                <c:formatCode>General</c:formatCode>
                <c:ptCount val="5"/>
                <c:pt idx="0">
                  <c:v>0</c:v>
                </c:pt>
                <c:pt idx="1">
                  <c:v>1</c:v>
                </c:pt>
                <c:pt idx="2">
                  <c:v>0</c:v>
                </c:pt>
                <c:pt idx="3">
                  <c:v>0</c:v>
                </c:pt>
                <c:pt idx="4">
                  <c:v>0</c:v>
                </c:pt>
              </c:numCache>
            </c:numRef>
          </c:val>
          <c:extLst>
            <c:ext xmlns:c16="http://schemas.microsoft.com/office/drawing/2014/chart" uri="{C3380CC4-5D6E-409C-BE32-E72D297353CC}">
              <c16:uniqueId val="{00000002-982A-4DB3-973B-2B66461196EF}"/>
            </c:ext>
          </c:extLst>
        </c:ser>
        <c:dLbls>
          <c:showLegendKey val="0"/>
          <c:showVal val="0"/>
          <c:showCatName val="0"/>
          <c:showSerName val="0"/>
          <c:showPercent val="0"/>
          <c:showBubbleSize val="0"/>
        </c:dLbls>
        <c:gapWidth val="0"/>
        <c:overlap val="100"/>
        <c:axId val="2098106031"/>
        <c:axId val="1124814463"/>
      </c:barChart>
      <c:dateAx>
        <c:axId val="2098106031"/>
        <c:scaling>
          <c:orientation val="minMax"/>
        </c:scaling>
        <c:delete val="1"/>
        <c:axPos val="b"/>
        <c:numFmt formatCode="General" sourceLinked="1"/>
        <c:majorTickMark val="none"/>
        <c:minorTickMark val="none"/>
        <c:tickLblPos val="nextTo"/>
        <c:crossAx val="1124814463"/>
        <c:crosses val="autoZero"/>
        <c:auto val="0"/>
        <c:lblOffset val="100"/>
        <c:baseTimeUnit val="days"/>
      </c:dateAx>
      <c:valAx>
        <c:axId val="1124814463"/>
        <c:scaling>
          <c:orientation val="minMax"/>
          <c:max val="1"/>
        </c:scaling>
        <c:delete val="1"/>
        <c:axPos val="l"/>
        <c:numFmt formatCode="General" sourceLinked="1"/>
        <c:majorTickMark val="out"/>
        <c:minorTickMark val="none"/>
        <c:tickLblPos val="nextTo"/>
        <c:crossAx val="2098106031"/>
        <c:crosses val="autoZero"/>
        <c:crossBetween val="between"/>
      </c:valAx>
      <c:spPr>
        <a:solidFill>
          <a:schemeClr val="bg1"/>
        </a:solid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9997594050743651E-2"/>
          <c:y val="0.10935375536650475"/>
          <c:w val="0.93944685039370079"/>
          <c:h val="0.7850697651083407"/>
        </c:manualLayout>
      </c:layout>
      <c:lineChart>
        <c:grouping val="standard"/>
        <c:varyColors val="0"/>
        <c:ser>
          <c:idx val="0"/>
          <c:order val="0"/>
          <c:tx>
            <c:strRef>
              <c:f>Steps!$J$3</c:f>
              <c:strCache>
                <c:ptCount val="1"/>
                <c:pt idx="0">
                  <c:v>Grey</c:v>
                </c:pt>
              </c:strCache>
            </c:strRef>
          </c:tx>
          <c:spPr>
            <a:ln w="127000" cap="rnd">
              <a:solidFill>
                <a:schemeClr val="bg1">
                  <a:lumMod val="85000"/>
                </a:schemeClr>
              </a:solidFill>
              <a:round/>
            </a:ln>
            <a:effectLst/>
          </c:spPr>
          <c:marker>
            <c:symbol val="circle"/>
            <c:size val="25"/>
            <c:spPr>
              <a:solidFill>
                <a:schemeClr val="bg1">
                  <a:lumMod val="85000"/>
                </a:schemeClr>
              </a:solidFill>
              <a:ln w="9525">
                <a:noFill/>
              </a:ln>
              <a:effectLst/>
            </c:spPr>
          </c:marker>
          <c:dLbls>
            <c:dLbl>
              <c:idx val="0"/>
              <c:tx>
                <c:rich>
                  <a:bodyPr/>
                  <a:lstStyle/>
                  <a:p>
                    <a:fld id="{DC147E7B-62BA-42F6-9707-F193831F9C5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B4B1-4EB1-A14B-D6E747ECD580}"/>
                </c:ext>
              </c:extLst>
            </c:dLbl>
            <c:dLbl>
              <c:idx val="1"/>
              <c:tx>
                <c:rich>
                  <a:bodyPr/>
                  <a:lstStyle/>
                  <a:p>
                    <a:fld id="{594B24C2-C5F8-44A1-AE00-4D68B10BCA7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B4B1-4EB1-A14B-D6E747ECD580}"/>
                </c:ext>
              </c:extLst>
            </c:dLbl>
            <c:dLbl>
              <c:idx val="2"/>
              <c:tx>
                <c:rich>
                  <a:bodyPr/>
                  <a:lstStyle/>
                  <a:p>
                    <a:fld id="{54AFF2CE-11B6-43BE-AAFE-1B5956932A9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4B1-4EB1-A14B-D6E747ECD580}"/>
                </c:ext>
              </c:extLst>
            </c:dLbl>
            <c:dLbl>
              <c:idx val="3"/>
              <c:tx>
                <c:rich>
                  <a:bodyPr/>
                  <a:lstStyle/>
                  <a:p>
                    <a:fld id="{75661DC3-C851-4296-AE73-4C0BDC71122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4B1-4EB1-A14B-D6E747ECD580}"/>
                </c:ext>
              </c:extLst>
            </c:dLbl>
            <c:dLbl>
              <c:idx val="4"/>
              <c:tx>
                <c:rich>
                  <a:bodyPr/>
                  <a:lstStyle/>
                  <a:p>
                    <a:fld id="{215A4BCE-EFAC-41EF-8750-4C00756E97B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4B1-4EB1-A14B-D6E747ECD580}"/>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Steps!$K$2:$O$2</c:f>
              <c:numCache>
                <c:formatCode>General</c:formatCode>
                <c:ptCount val="5"/>
                <c:pt idx="0">
                  <c:v>1</c:v>
                </c:pt>
                <c:pt idx="1">
                  <c:v>2</c:v>
                </c:pt>
                <c:pt idx="2">
                  <c:v>3</c:v>
                </c:pt>
                <c:pt idx="3">
                  <c:v>4</c:v>
                </c:pt>
                <c:pt idx="4">
                  <c:v>5</c:v>
                </c:pt>
              </c:numCache>
            </c:numRef>
          </c:cat>
          <c:val>
            <c:numRef>
              <c:f>Steps!$K$3:$O$3</c:f>
              <c:numCache>
                <c:formatCode>General</c:formatCode>
                <c:ptCount val="5"/>
                <c:pt idx="0">
                  <c:v>1</c:v>
                </c:pt>
                <c:pt idx="1">
                  <c:v>1</c:v>
                </c:pt>
                <c:pt idx="2">
                  <c:v>1</c:v>
                </c:pt>
                <c:pt idx="3">
                  <c:v>1</c:v>
                </c:pt>
                <c:pt idx="4">
                  <c:v>1</c:v>
                </c:pt>
              </c:numCache>
            </c:numRef>
          </c:val>
          <c:smooth val="0"/>
          <c:extLst>
            <c:ext xmlns:c15="http://schemas.microsoft.com/office/drawing/2012/chart" uri="{02D57815-91ED-43cb-92C2-25804820EDAC}">
              <c15:datalabelsRange>
                <c15:f>Steps!$K$2:$O$2</c15:f>
                <c15:dlblRangeCache>
                  <c:ptCount val="5"/>
                  <c:pt idx="0">
                    <c:v>1</c:v>
                  </c:pt>
                  <c:pt idx="1">
                    <c:v>2</c:v>
                  </c:pt>
                  <c:pt idx="2">
                    <c:v>3</c:v>
                  </c:pt>
                  <c:pt idx="3">
                    <c:v>4</c:v>
                  </c:pt>
                  <c:pt idx="4">
                    <c:v>5</c:v>
                  </c:pt>
                </c15:dlblRangeCache>
              </c15:datalabelsRange>
            </c:ext>
            <c:ext xmlns:c16="http://schemas.microsoft.com/office/drawing/2014/chart" uri="{C3380CC4-5D6E-409C-BE32-E72D297353CC}">
              <c16:uniqueId val="{00000005-B4B1-4EB1-A14B-D6E747ECD580}"/>
            </c:ext>
          </c:extLst>
        </c:ser>
        <c:ser>
          <c:idx val="1"/>
          <c:order val="1"/>
          <c:tx>
            <c:strRef>
              <c:f>Steps!$J$4</c:f>
              <c:strCache>
                <c:ptCount val="1"/>
                <c:pt idx="0">
                  <c:v>Complete</c:v>
                </c:pt>
              </c:strCache>
            </c:strRef>
          </c:tx>
          <c:spPr>
            <a:ln w="127000" cap="rnd">
              <a:solidFill>
                <a:srgbClr val="4DBF35"/>
              </a:solidFill>
              <a:round/>
            </a:ln>
            <a:effectLst/>
          </c:spPr>
          <c:marker>
            <c:symbol val="circle"/>
            <c:size val="25"/>
            <c:spPr>
              <a:solidFill>
                <a:srgbClr val="4DBF35"/>
              </a:solidFill>
              <a:ln w="9525">
                <a:noFill/>
              </a:ln>
              <a:effectLst/>
            </c:spPr>
          </c:marker>
          <c:cat>
            <c:numRef>
              <c:f>Steps!$K$2:$O$2</c:f>
              <c:numCache>
                <c:formatCode>General</c:formatCode>
                <c:ptCount val="5"/>
                <c:pt idx="0">
                  <c:v>1</c:v>
                </c:pt>
                <c:pt idx="1">
                  <c:v>2</c:v>
                </c:pt>
                <c:pt idx="2">
                  <c:v>3</c:v>
                </c:pt>
                <c:pt idx="3">
                  <c:v>4</c:v>
                </c:pt>
                <c:pt idx="4">
                  <c:v>5</c:v>
                </c:pt>
              </c:numCache>
            </c:numRef>
          </c:cat>
          <c:val>
            <c:numRef>
              <c:f>Steps!$K$4:$O$4</c:f>
              <c:numCache>
                <c:formatCode>General</c:formatCode>
                <c:ptCount val="5"/>
                <c:pt idx="0">
                  <c:v>1</c:v>
                </c:pt>
                <c:pt idx="1">
                  <c:v>1</c:v>
                </c:pt>
                <c:pt idx="2">
                  <c:v>1</c:v>
                </c:pt>
                <c:pt idx="3">
                  <c:v>#N/A</c:v>
                </c:pt>
                <c:pt idx="4">
                  <c:v>#N/A</c:v>
                </c:pt>
              </c:numCache>
            </c:numRef>
          </c:val>
          <c:smooth val="0"/>
          <c:extLst>
            <c:ext xmlns:c16="http://schemas.microsoft.com/office/drawing/2014/chart" uri="{C3380CC4-5D6E-409C-BE32-E72D297353CC}">
              <c16:uniqueId val="{00000006-B4B1-4EB1-A14B-D6E747ECD580}"/>
            </c:ext>
          </c:extLst>
        </c:ser>
        <c:dLbls>
          <c:showLegendKey val="0"/>
          <c:showVal val="0"/>
          <c:showCatName val="0"/>
          <c:showSerName val="0"/>
          <c:showPercent val="0"/>
          <c:showBubbleSize val="0"/>
        </c:dLbls>
        <c:marker val="1"/>
        <c:smooth val="0"/>
        <c:axId val="1273216191"/>
        <c:axId val="1273220031"/>
      </c:lineChart>
      <c:catAx>
        <c:axId val="1273216191"/>
        <c:scaling>
          <c:orientation val="minMax"/>
        </c:scaling>
        <c:delete val="1"/>
        <c:axPos val="b"/>
        <c:numFmt formatCode="General" sourceLinked="1"/>
        <c:majorTickMark val="none"/>
        <c:minorTickMark val="none"/>
        <c:tickLblPos val="nextTo"/>
        <c:crossAx val="1273220031"/>
        <c:crosses val="autoZero"/>
        <c:auto val="1"/>
        <c:lblAlgn val="ctr"/>
        <c:lblOffset val="100"/>
        <c:noMultiLvlLbl val="0"/>
      </c:catAx>
      <c:valAx>
        <c:axId val="1273220031"/>
        <c:scaling>
          <c:orientation val="minMax"/>
          <c:max val="2"/>
          <c:min val="0"/>
        </c:scaling>
        <c:delete val="1"/>
        <c:axPos val="l"/>
        <c:numFmt formatCode="General" sourceLinked="1"/>
        <c:majorTickMark val="out"/>
        <c:minorTickMark val="none"/>
        <c:tickLblPos val="nextTo"/>
        <c:crossAx val="1273216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3890589003885432E-2"/>
          <c:y val="0.12071903407623043"/>
          <c:w val="0.74907619325494934"/>
          <c:h val="0.82635650435524843"/>
        </c:manualLayout>
      </c:layout>
      <c:scatterChart>
        <c:scatterStyle val="lineMarker"/>
        <c:varyColors val="0"/>
        <c:ser>
          <c:idx val="0"/>
          <c:order val="0"/>
          <c:tx>
            <c:strRef>
              <c:f>Waffle!$H$2</c:f>
              <c:strCache>
                <c:ptCount val="1"/>
                <c:pt idx="0">
                  <c:v>Grey</c:v>
                </c:pt>
              </c:strCache>
            </c:strRef>
          </c:tx>
          <c:spPr>
            <a:ln w="25400" cap="rnd">
              <a:noFill/>
              <a:round/>
            </a:ln>
            <a:effectLst/>
          </c:spPr>
          <c:marker>
            <c:symbol val="square"/>
            <c:size val="13"/>
            <c:spPr>
              <a:solidFill>
                <a:schemeClr val="bg1">
                  <a:lumMod val="85000"/>
                </a:schemeClr>
              </a:solidFill>
              <a:ln w="9525">
                <a:solidFill>
                  <a:schemeClr val="bg1"/>
                </a:solidFill>
              </a:ln>
              <a:effectLst/>
            </c:spPr>
          </c:marker>
          <c:xVal>
            <c:numRef>
              <c:f>Waffle!$H$4:$H$103</c:f>
              <c:numCache>
                <c:formatCode>General</c:formatCode>
                <c:ptCount val="100"/>
                <c:pt idx="0">
                  <c:v>1</c:v>
                </c:pt>
                <c:pt idx="1">
                  <c:v>2</c:v>
                </c:pt>
                <c:pt idx="2">
                  <c:v>3</c:v>
                </c:pt>
                <c:pt idx="3">
                  <c:v>4</c:v>
                </c:pt>
                <c:pt idx="4">
                  <c:v>5</c:v>
                </c:pt>
                <c:pt idx="5">
                  <c:v>6</c:v>
                </c:pt>
                <c:pt idx="6">
                  <c:v>7</c:v>
                </c:pt>
                <c:pt idx="7">
                  <c:v>8</c:v>
                </c:pt>
                <c:pt idx="8">
                  <c:v>9</c:v>
                </c:pt>
                <c:pt idx="9">
                  <c:v>10</c:v>
                </c:pt>
                <c:pt idx="10">
                  <c:v>1</c:v>
                </c:pt>
                <c:pt idx="11">
                  <c:v>2</c:v>
                </c:pt>
                <c:pt idx="12">
                  <c:v>3</c:v>
                </c:pt>
                <c:pt idx="13">
                  <c:v>4</c:v>
                </c:pt>
                <c:pt idx="14">
                  <c:v>5</c:v>
                </c:pt>
                <c:pt idx="15">
                  <c:v>6</c:v>
                </c:pt>
                <c:pt idx="16">
                  <c:v>7</c:v>
                </c:pt>
                <c:pt idx="17">
                  <c:v>8</c:v>
                </c:pt>
                <c:pt idx="18">
                  <c:v>9</c:v>
                </c:pt>
                <c:pt idx="19">
                  <c:v>10</c:v>
                </c:pt>
                <c:pt idx="20">
                  <c:v>1</c:v>
                </c:pt>
                <c:pt idx="21">
                  <c:v>2</c:v>
                </c:pt>
                <c:pt idx="22">
                  <c:v>3</c:v>
                </c:pt>
                <c:pt idx="23">
                  <c:v>4</c:v>
                </c:pt>
                <c:pt idx="24">
                  <c:v>5</c:v>
                </c:pt>
                <c:pt idx="25">
                  <c:v>6</c:v>
                </c:pt>
                <c:pt idx="26">
                  <c:v>7</c:v>
                </c:pt>
                <c:pt idx="27">
                  <c:v>8</c:v>
                </c:pt>
                <c:pt idx="28">
                  <c:v>9</c:v>
                </c:pt>
                <c:pt idx="29">
                  <c:v>10</c:v>
                </c:pt>
                <c:pt idx="30">
                  <c:v>1</c:v>
                </c:pt>
                <c:pt idx="31">
                  <c:v>2</c:v>
                </c:pt>
                <c:pt idx="32">
                  <c:v>3</c:v>
                </c:pt>
                <c:pt idx="33">
                  <c:v>4</c:v>
                </c:pt>
                <c:pt idx="34">
                  <c:v>5</c:v>
                </c:pt>
                <c:pt idx="35">
                  <c:v>6</c:v>
                </c:pt>
                <c:pt idx="36">
                  <c:v>7</c:v>
                </c:pt>
                <c:pt idx="37">
                  <c:v>8</c:v>
                </c:pt>
                <c:pt idx="38">
                  <c:v>9</c:v>
                </c:pt>
                <c:pt idx="39">
                  <c:v>10</c:v>
                </c:pt>
                <c:pt idx="40">
                  <c:v>1</c:v>
                </c:pt>
                <c:pt idx="41">
                  <c:v>2</c:v>
                </c:pt>
                <c:pt idx="42">
                  <c:v>3</c:v>
                </c:pt>
                <c:pt idx="43">
                  <c:v>4</c:v>
                </c:pt>
                <c:pt idx="44">
                  <c:v>5</c:v>
                </c:pt>
                <c:pt idx="45">
                  <c:v>6</c:v>
                </c:pt>
                <c:pt idx="46">
                  <c:v>7</c:v>
                </c:pt>
                <c:pt idx="47">
                  <c:v>8</c:v>
                </c:pt>
                <c:pt idx="48">
                  <c:v>9</c:v>
                </c:pt>
                <c:pt idx="49">
                  <c:v>10</c:v>
                </c:pt>
                <c:pt idx="50">
                  <c:v>1</c:v>
                </c:pt>
                <c:pt idx="51">
                  <c:v>2</c:v>
                </c:pt>
                <c:pt idx="52">
                  <c:v>3</c:v>
                </c:pt>
                <c:pt idx="53">
                  <c:v>4</c:v>
                </c:pt>
                <c:pt idx="54">
                  <c:v>5</c:v>
                </c:pt>
                <c:pt idx="55">
                  <c:v>6</c:v>
                </c:pt>
                <c:pt idx="56">
                  <c:v>7</c:v>
                </c:pt>
                <c:pt idx="57">
                  <c:v>8</c:v>
                </c:pt>
                <c:pt idx="58">
                  <c:v>9</c:v>
                </c:pt>
                <c:pt idx="59">
                  <c:v>10</c:v>
                </c:pt>
                <c:pt idx="60">
                  <c:v>1</c:v>
                </c:pt>
                <c:pt idx="61">
                  <c:v>2</c:v>
                </c:pt>
                <c:pt idx="62">
                  <c:v>3</c:v>
                </c:pt>
                <c:pt idx="63">
                  <c:v>4</c:v>
                </c:pt>
                <c:pt idx="64">
                  <c:v>5</c:v>
                </c:pt>
                <c:pt idx="65">
                  <c:v>6</c:v>
                </c:pt>
                <c:pt idx="66">
                  <c:v>7</c:v>
                </c:pt>
                <c:pt idx="67">
                  <c:v>8</c:v>
                </c:pt>
                <c:pt idx="68">
                  <c:v>9</c:v>
                </c:pt>
                <c:pt idx="69">
                  <c:v>10</c:v>
                </c:pt>
                <c:pt idx="70">
                  <c:v>1</c:v>
                </c:pt>
                <c:pt idx="71">
                  <c:v>2</c:v>
                </c:pt>
                <c:pt idx="72">
                  <c:v>3</c:v>
                </c:pt>
                <c:pt idx="73">
                  <c:v>4</c:v>
                </c:pt>
                <c:pt idx="74">
                  <c:v>5</c:v>
                </c:pt>
                <c:pt idx="75">
                  <c:v>6</c:v>
                </c:pt>
                <c:pt idx="76">
                  <c:v>7</c:v>
                </c:pt>
                <c:pt idx="77">
                  <c:v>8</c:v>
                </c:pt>
                <c:pt idx="78">
                  <c:v>9</c:v>
                </c:pt>
                <c:pt idx="79">
                  <c:v>10</c:v>
                </c:pt>
                <c:pt idx="80">
                  <c:v>1</c:v>
                </c:pt>
                <c:pt idx="81">
                  <c:v>2</c:v>
                </c:pt>
                <c:pt idx="82">
                  <c:v>3</c:v>
                </c:pt>
                <c:pt idx="83">
                  <c:v>4</c:v>
                </c:pt>
                <c:pt idx="84">
                  <c:v>5</c:v>
                </c:pt>
                <c:pt idx="85">
                  <c:v>6</c:v>
                </c:pt>
                <c:pt idx="86">
                  <c:v>7</c:v>
                </c:pt>
                <c:pt idx="87">
                  <c:v>8</c:v>
                </c:pt>
                <c:pt idx="88">
                  <c:v>9</c:v>
                </c:pt>
                <c:pt idx="89">
                  <c:v>10</c:v>
                </c:pt>
                <c:pt idx="90">
                  <c:v>1</c:v>
                </c:pt>
                <c:pt idx="91">
                  <c:v>2</c:v>
                </c:pt>
                <c:pt idx="92">
                  <c:v>3</c:v>
                </c:pt>
                <c:pt idx="93">
                  <c:v>4</c:v>
                </c:pt>
                <c:pt idx="94">
                  <c:v>5</c:v>
                </c:pt>
                <c:pt idx="95">
                  <c:v>6</c:v>
                </c:pt>
                <c:pt idx="96">
                  <c:v>7</c:v>
                </c:pt>
                <c:pt idx="97">
                  <c:v>8</c:v>
                </c:pt>
                <c:pt idx="98">
                  <c:v>9</c:v>
                </c:pt>
                <c:pt idx="99">
                  <c:v>10</c:v>
                </c:pt>
              </c:numCache>
            </c:numRef>
          </c:xVal>
          <c:yVal>
            <c:numRef>
              <c:f>Waffle!$I$4:$I$103</c:f>
              <c:numCache>
                <c:formatCode>General</c:formatCode>
                <c:ptCount val="100"/>
                <c:pt idx="0">
                  <c:v>1</c:v>
                </c:pt>
                <c:pt idx="1">
                  <c:v>1</c:v>
                </c:pt>
                <c:pt idx="2">
                  <c:v>1</c:v>
                </c:pt>
                <c:pt idx="3">
                  <c:v>1</c:v>
                </c:pt>
                <c:pt idx="4">
                  <c:v>1</c:v>
                </c:pt>
                <c:pt idx="5">
                  <c:v>1</c:v>
                </c:pt>
                <c:pt idx="6">
                  <c:v>1</c:v>
                </c:pt>
                <c:pt idx="7">
                  <c:v>1</c:v>
                </c:pt>
                <c:pt idx="8">
                  <c:v>1</c:v>
                </c:pt>
                <c:pt idx="9">
                  <c:v>1</c:v>
                </c:pt>
                <c:pt idx="10">
                  <c:v>2</c:v>
                </c:pt>
                <c:pt idx="11">
                  <c:v>2</c:v>
                </c:pt>
                <c:pt idx="12">
                  <c:v>2</c:v>
                </c:pt>
                <c:pt idx="13">
                  <c:v>2</c:v>
                </c:pt>
                <c:pt idx="14">
                  <c:v>2</c:v>
                </c:pt>
                <c:pt idx="15">
                  <c:v>2</c:v>
                </c:pt>
                <c:pt idx="16">
                  <c:v>2</c:v>
                </c:pt>
                <c:pt idx="17">
                  <c:v>2</c:v>
                </c:pt>
                <c:pt idx="18">
                  <c:v>2</c:v>
                </c:pt>
                <c:pt idx="19">
                  <c:v>2</c:v>
                </c:pt>
                <c:pt idx="20">
                  <c:v>3</c:v>
                </c:pt>
                <c:pt idx="21">
                  <c:v>3</c:v>
                </c:pt>
                <c:pt idx="22">
                  <c:v>3</c:v>
                </c:pt>
                <c:pt idx="23">
                  <c:v>3</c:v>
                </c:pt>
                <c:pt idx="24">
                  <c:v>3</c:v>
                </c:pt>
                <c:pt idx="25">
                  <c:v>3</c:v>
                </c:pt>
                <c:pt idx="26">
                  <c:v>3</c:v>
                </c:pt>
                <c:pt idx="27">
                  <c:v>3</c:v>
                </c:pt>
                <c:pt idx="28">
                  <c:v>3</c:v>
                </c:pt>
                <c:pt idx="29">
                  <c:v>3</c:v>
                </c:pt>
                <c:pt idx="30">
                  <c:v>4</c:v>
                </c:pt>
                <c:pt idx="31">
                  <c:v>4</c:v>
                </c:pt>
                <c:pt idx="32">
                  <c:v>4</c:v>
                </c:pt>
                <c:pt idx="33">
                  <c:v>4</c:v>
                </c:pt>
                <c:pt idx="34">
                  <c:v>4</c:v>
                </c:pt>
                <c:pt idx="35">
                  <c:v>4</c:v>
                </c:pt>
                <c:pt idx="36">
                  <c:v>4</c:v>
                </c:pt>
                <c:pt idx="37">
                  <c:v>4</c:v>
                </c:pt>
                <c:pt idx="38">
                  <c:v>4</c:v>
                </c:pt>
                <c:pt idx="39">
                  <c:v>4</c:v>
                </c:pt>
                <c:pt idx="40">
                  <c:v>5</c:v>
                </c:pt>
                <c:pt idx="41">
                  <c:v>5</c:v>
                </c:pt>
                <c:pt idx="42">
                  <c:v>5</c:v>
                </c:pt>
                <c:pt idx="43">
                  <c:v>5</c:v>
                </c:pt>
                <c:pt idx="44">
                  <c:v>5</c:v>
                </c:pt>
                <c:pt idx="45">
                  <c:v>5</c:v>
                </c:pt>
                <c:pt idx="46">
                  <c:v>5</c:v>
                </c:pt>
                <c:pt idx="47">
                  <c:v>5</c:v>
                </c:pt>
                <c:pt idx="48">
                  <c:v>5</c:v>
                </c:pt>
                <c:pt idx="49">
                  <c:v>5</c:v>
                </c:pt>
                <c:pt idx="50">
                  <c:v>6</c:v>
                </c:pt>
                <c:pt idx="51">
                  <c:v>6</c:v>
                </c:pt>
                <c:pt idx="52">
                  <c:v>6</c:v>
                </c:pt>
                <c:pt idx="53">
                  <c:v>6</c:v>
                </c:pt>
                <c:pt idx="54">
                  <c:v>6</c:v>
                </c:pt>
                <c:pt idx="55">
                  <c:v>6</c:v>
                </c:pt>
                <c:pt idx="56">
                  <c:v>6</c:v>
                </c:pt>
                <c:pt idx="57">
                  <c:v>6</c:v>
                </c:pt>
                <c:pt idx="58">
                  <c:v>6</c:v>
                </c:pt>
                <c:pt idx="59">
                  <c:v>6</c:v>
                </c:pt>
                <c:pt idx="60">
                  <c:v>7</c:v>
                </c:pt>
                <c:pt idx="61">
                  <c:v>7</c:v>
                </c:pt>
                <c:pt idx="62">
                  <c:v>7</c:v>
                </c:pt>
                <c:pt idx="63">
                  <c:v>7</c:v>
                </c:pt>
                <c:pt idx="64">
                  <c:v>7</c:v>
                </c:pt>
                <c:pt idx="65">
                  <c:v>7</c:v>
                </c:pt>
                <c:pt idx="66">
                  <c:v>7</c:v>
                </c:pt>
                <c:pt idx="67">
                  <c:v>7</c:v>
                </c:pt>
                <c:pt idx="68">
                  <c:v>7</c:v>
                </c:pt>
                <c:pt idx="69">
                  <c:v>7</c:v>
                </c:pt>
                <c:pt idx="70">
                  <c:v>8</c:v>
                </c:pt>
                <c:pt idx="71">
                  <c:v>8</c:v>
                </c:pt>
                <c:pt idx="72">
                  <c:v>8</c:v>
                </c:pt>
                <c:pt idx="73">
                  <c:v>8</c:v>
                </c:pt>
                <c:pt idx="74">
                  <c:v>8</c:v>
                </c:pt>
                <c:pt idx="75">
                  <c:v>8</c:v>
                </c:pt>
                <c:pt idx="76">
                  <c:v>8</c:v>
                </c:pt>
                <c:pt idx="77">
                  <c:v>8</c:v>
                </c:pt>
                <c:pt idx="78">
                  <c:v>8</c:v>
                </c:pt>
                <c:pt idx="79">
                  <c:v>8</c:v>
                </c:pt>
                <c:pt idx="80">
                  <c:v>9</c:v>
                </c:pt>
                <c:pt idx="81">
                  <c:v>9</c:v>
                </c:pt>
                <c:pt idx="82">
                  <c:v>9</c:v>
                </c:pt>
                <c:pt idx="83">
                  <c:v>9</c:v>
                </c:pt>
                <c:pt idx="84">
                  <c:v>9</c:v>
                </c:pt>
                <c:pt idx="85">
                  <c:v>9</c:v>
                </c:pt>
                <c:pt idx="86">
                  <c:v>9</c:v>
                </c:pt>
                <c:pt idx="87">
                  <c:v>9</c:v>
                </c:pt>
                <c:pt idx="88">
                  <c:v>9</c:v>
                </c:pt>
                <c:pt idx="89">
                  <c:v>9</c:v>
                </c:pt>
                <c:pt idx="90">
                  <c:v>10</c:v>
                </c:pt>
                <c:pt idx="91">
                  <c:v>10</c:v>
                </c:pt>
                <c:pt idx="92">
                  <c:v>10</c:v>
                </c:pt>
                <c:pt idx="93">
                  <c:v>10</c:v>
                </c:pt>
                <c:pt idx="94">
                  <c:v>10</c:v>
                </c:pt>
                <c:pt idx="95">
                  <c:v>10</c:v>
                </c:pt>
                <c:pt idx="96">
                  <c:v>10</c:v>
                </c:pt>
                <c:pt idx="97">
                  <c:v>10</c:v>
                </c:pt>
                <c:pt idx="98">
                  <c:v>10</c:v>
                </c:pt>
                <c:pt idx="99">
                  <c:v>10</c:v>
                </c:pt>
              </c:numCache>
            </c:numRef>
          </c:yVal>
          <c:smooth val="0"/>
          <c:extLst>
            <c:ext xmlns:c16="http://schemas.microsoft.com/office/drawing/2014/chart" uri="{C3380CC4-5D6E-409C-BE32-E72D297353CC}">
              <c16:uniqueId val="{00000000-FC69-472F-B8F1-FB5D85FF698D}"/>
            </c:ext>
          </c:extLst>
        </c:ser>
        <c:ser>
          <c:idx val="1"/>
          <c:order val="1"/>
          <c:tx>
            <c:strRef>
              <c:f>Waffle!$J$2</c:f>
              <c:strCache>
                <c:ptCount val="1"/>
                <c:pt idx="0">
                  <c:v>Color</c:v>
                </c:pt>
              </c:strCache>
            </c:strRef>
          </c:tx>
          <c:spPr>
            <a:ln w="25400" cap="rnd">
              <a:noFill/>
              <a:round/>
            </a:ln>
            <a:effectLst/>
          </c:spPr>
          <c:marker>
            <c:symbol val="square"/>
            <c:size val="13"/>
            <c:spPr>
              <a:solidFill>
                <a:srgbClr val="FF3399"/>
              </a:solidFill>
              <a:ln w="9525">
                <a:solidFill>
                  <a:schemeClr val="bg1"/>
                </a:solidFill>
              </a:ln>
              <a:effectLst/>
            </c:spPr>
          </c:marker>
          <c:xVal>
            <c:numRef>
              <c:f>Waffle!$J$4:$J$103</c:f>
              <c:numCache>
                <c:formatCode>General</c:formatCode>
                <c:ptCount val="100"/>
                <c:pt idx="0">
                  <c:v>1</c:v>
                </c:pt>
                <c:pt idx="1">
                  <c:v>2</c:v>
                </c:pt>
                <c:pt idx="2">
                  <c:v>3</c:v>
                </c:pt>
                <c:pt idx="3">
                  <c:v>4</c:v>
                </c:pt>
                <c:pt idx="4">
                  <c:v>5</c:v>
                </c:pt>
                <c:pt idx="5">
                  <c:v>6</c:v>
                </c:pt>
                <c:pt idx="6">
                  <c:v>7</c:v>
                </c:pt>
                <c:pt idx="7">
                  <c:v>8</c:v>
                </c:pt>
                <c:pt idx="8">
                  <c:v>9</c:v>
                </c:pt>
                <c:pt idx="9">
                  <c:v>10</c:v>
                </c:pt>
                <c:pt idx="10">
                  <c:v>1</c:v>
                </c:pt>
                <c:pt idx="11">
                  <c:v>2</c:v>
                </c:pt>
                <c:pt idx="12">
                  <c:v>3</c:v>
                </c:pt>
                <c:pt idx="13">
                  <c:v>4</c:v>
                </c:pt>
                <c:pt idx="14">
                  <c:v>5</c:v>
                </c:pt>
                <c:pt idx="15">
                  <c:v>6</c:v>
                </c:pt>
                <c:pt idx="16">
                  <c:v>7</c:v>
                </c:pt>
                <c:pt idx="17">
                  <c:v>8</c:v>
                </c:pt>
                <c:pt idx="18">
                  <c:v>9</c:v>
                </c:pt>
                <c:pt idx="19">
                  <c:v>10</c:v>
                </c:pt>
                <c:pt idx="20">
                  <c:v>1</c:v>
                </c:pt>
                <c:pt idx="21">
                  <c:v>2</c:v>
                </c:pt>
                <c:pt idx="22">
                  <c:v>3</c:v>
                </c:pt>
                <c:pt idx="23">
                  <c:v>4</c:v>
                </c:pt>
                <c:pt idx="24">
                  <c:v>5</c:v>
                </c:pt>
                <c:pt idx="25">
                  <c:v>6</c:v>
                </c:pt>
                <c:pt idx="26">
                  <c:v>7</c:v>
                </c:pt>
                <c:pt idx="27">
                  <c:v>8</c:v>
                </c:pt>
                <c:pt idx="28">
                  <c:v>9</c:v>
                </c:pt>
                <c:pt idx="29">
                  <c:v>10</c:v>
                </c:pt>
                <c:pt idx="30">
                  <c:v>1</c:v>
                </c:pt>
                <c:pt idx="31">
                  <c:v>2</c:v>
                </c:pt>
                <c:pt idx="32">
                  <c:v>3</c:v>
                </c:pt>
                <c:pt idx="33">
                  <c:v>4</c:v>
                </c:pt>
                <c:pt idx="34">
                  <c:v>5</c:v>
                </c:pt>
                <c:pt idx="35">
                  <c:v>6</c:v>
                </c:pt>
                <c:pt idx="36">
                  <c:v>7</c:v>
                </c:pt>
                <c:pt idx="37">
                  <c:v>8</c:v>
                </c:pt>
                <c:pt idx="38">
                  <c:v>9</c:v>
                </c:pt>
                <c:pt idx="39">
                  <c:v>10</c:v>
                </c:pt>
                <c:pt idx="40">
                  <c:v>1</c:v>
                </c:pt>
                <c:pt idx="41">
                  <c:v>2</c:v>
                </c:pt>
                <c:pt idx="42">
                  <c:v>3</c:v>
                </c:pt>
                <c:pt idx="43">
                  <c:v>4</c:v>
                </c:pt>
                <c:pt idx="44">
                  <c:v>5</c:v>
                </c:pt>
                <c:pt idx="45">
                  <c:v>6</c:v>
                </c:pt>
                <c:pt idx="46">
                  <c:v>7</c:v>
                </c:pt>
                <c:pt idx="47">
                  <c:v>8</c:v>
                </c:pt>
                <c:pt idx="48">
                  <c:v>9</c:v>
                </c:pt>
                <c:pt idx="49">
                  <c:v>10</c:v>
                </c:pt>
                <c:pt idx="50">
                  <c:v>1</c:v>
                </c:pt>
                <c:pt idx="51">
                  <c:v>2</c:v>
                </c:pt>
                <c:pt idx="52">
                  <c:v>3</c:v>
                </c:pt>
                <c:pt idx="53">
                  <c:v>4</c:v>
                </c:pt>
                <c:pt idx="54">
                  <c:v>5</c:v>
                </c:pt>
                <c:pt idx="55">
                  <c:v>6</c:v>
                </c:pt>
                <c:pt idx="56">
                  <c:v>7</c:v>
                </c:pt>
                <c:pt idx="57">
                  <c:v>8</c:v>
                </c:pt>
                <c:pt idx="58">
                  <c:v>9</c:v>
                </c:pt>
                <c:pt idx="59">
                  <c:v>10</c:v>
                </c:pt>
                <c:pt idx="60">
                  <c:v>1</c:v>
                </c:pt>
                <c:pt idx="61">
                  <c:v>2</c:v>
                </c:pt>
                <c:pt idx="62">
                  <c:v>3</c:v>
                </c:pt>
                <c:pt idx="63">
                  <c:v>4</c:v>
                </c:pt>
                <c:pt idx="64">
                  <c:v>5</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xVal>
          <c:yVal>
            <c:numRef>
              <c:f>Waffle!$K$4:$K$103</c:f>
              <c:numCache>
                <c:formatCode>General</c:formatCode>
                <c:ptCount val="100"/>
                <c:pt idx="0">
                  <c:v>1</c:v>
                </c:pt>
                <c:pt idx="1">
                  <c:v>1</c:v>
                </c:pt>
                <c:pt idx="2">
                  <c:v>1</c:v>
                </c:pt>
                <c:pt idx="3">
                  <c:v>1</c:v>
                </c:pt>
                <c:pt idx="4">
                  <c:v>1</c:v>
                </c:pt>
                <c:pt idx="5">
                  <c:v>1</c:v>
                </c:pt>
                <c:pt idx="6">
                  <c:v>1</c:v>
                </c:pt>
                <c:pt idx="7">
                  <c:v>1</c:v>
                </c:pt>
                <c:pt idx="8">
                  <c:v>1</c:v>
                </c:pt>
                <c:pt idx="9">
                  <c:v>1</c:v>
                </c:pt>
                <c:pt idx="10">
                  <c:v>2</c:v>
                </c:pt>
                <c:pt idx="11">
                  <c:v>2</c:v>
                </c:pt>
                <c:pt idx="12">
                  <c:v>2</c:v>
                </c:pt>
                <c:pt idx="13">
                  <c:v>2</c:v>
                </c:pt>
                <c:pt idx="14">
                  <c:v>2</c:v>
                </c:pt>
                <c:pt idx="15">
                  <c:v>2</c:v>
                </c:pt>
                <c:pt idx="16">
                  <c:v>2</c:v>
                </c:pt>
                <c:pt idx="17">
                  <c:v>2</c:v>
                </c:pt>
                <c:pt idx="18">
                  <c:v>2</c:v>
                </c:pt>
                <c:pt idx="19">
                  <c:v>2</c:v>
                </c:pt>
                <c:pt idx="20">
                  <c:v>3</c:v>
                </c:pt>
                <c:pt idx="21">
                  <c:v>3</c:v>
                </c:pt>
                <c:pt idx="22">
                  <c:v>3</c:v>
                </c:pt>
                <c:pt idx="23">
                  <c:v>3</c:v>
                </c:pt>
                <c:pt idx="24">
                  <c:v>3</c:v>
                </c:pt>
                <c:pt idx="25">
                  <c:v>3</c:v>
                </c:pt>
                <c:pt idx="26">
                  <c:v>3</c:v>
                </c:pt>
                <c:pt idx="27">
                  <c:v>3</c:v>
                </c:pt>
                <c:pt idx="28">
                  <c:v>3</c:v>
                </c:pt>
                <c:pt idx="29">
                  <c:v>3</c:v>
                </c:pt>
                <c:pt idx="30">
                  <c:v>4</c:v>
                </c:pt>
                <c:pt idx="31">
                  <c:v>4</c:v>
                </c:pt>
                <c:pt idx="32">
                  <c:v>4</c:v>
                </c:pt>
                <c:pt idx="33">
                  <c:v>4</c:v>
                </c:pt>
                <c:pt idx="34">
                  <c:v>4</c:v>
                </c:pt>
                <c:pt idx="35">
                  <c:v>4</c:v>
                </c:pt>
                <c:pt idx="36">
                  <c:v>4</c:v>
                </c:pt>
                <c:pt idx="37">
                  <c:v>4</c:v>
                </c:pt>
                <c:pt idx="38">
                  <c:v>4</c:v>
                </c:pt>
                <c:pt idx="39">
                  <c:v>4</c:v>
                </c:pt>
                <c:pt idx="40">
                  <c:v>5</c:v>
                </c:pt>
                <c:pt idx="41">
                  <c:v>5</c:v>
                </c:pt>
                <c:pt idx="42">
                  <c:v>5</c:v>
                </c:pt>
                <c:pt idx="43">
                  <c:v>5</c:v>
                </c:pt>
                <c:pt idx="44">
                  <c:v>5</c:v>
                </c:pt>
                <c:pt idx="45">
                  <c:v>5</c:v>
                </c:pt>
                <c:pt idx="46">
                  <c:v>5</c:v>
                </c:pt>
                <c:pt idx="47">
                  <c:v>5</c:v>
                </c:pt>
                <c:pt idx="48">
                  <c:v>5</c:v>
                </c:pt>
                <c:pt idx="49">
                  <c:v>5</c:v>
                </c:pt>
                <c:pt idx="50">
                  <c:v>6</c:v>
                </c:pt>
                <c:pt idx="51">
                  <c:v>6</c:v>
                </c:pt>
                <c:pt idx="52">
                  <c:v>6</c:v>
                </c:pt>
                <c:pt idx="53">
                  <c:v>6</c:v>
                </c:pt>
                <c:pt idx="54">
                  <c:v>6</c:v>
                </c:pt>
                <c:pt idx="55">
                  <c:v>6</c:v>
                </c:pt>
                <c:pt idx="56">
                  <c:v>6</c:v>
                </c:pt>
                <c:pt idx="57">
                  <c:v>6</c:v>
                </c:pt>
                <c:pt idx="58">
                  <c:v>6</c:v>
                </c:pt>
                <c:pt idx="59">
                  <c:v>6</c:v>
                </c:pt>
                <c:pt idx="60">
                  <c:v>7</c:v>
                </c:pt>
                <c:pt idx="61">
                  <c:v>7</c:v>
                </c:pt>
                <c:pt idx="62">
                  <c:v>7</c:v>
                </c:pt>
                <c:pt idx="63">
                  <c:v>7</c:v>
                </c:pt>
                <c:pt idx="64">
                  <c:v>7</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yVal>
          <c:smooth val="0"/>
          <c:extLst>
            <c:ext xmlns:c16="http://schemas.microsoft.com/office/drawing/2014/chart" uri="{C3380CC4-5D6E-409C-BE32-E72D297353CC}">
              <c16:uniqueId val="{00000001-FC69-472F-B8F1-FB5D85FF698D}"/>
            </c:ext>
          </c:extLst>
        </c:ser>
        <c:ser>
          <c:idx val="2"/>
          <c:order val="2"/>
          <c:tx>
            <c:strRef>
              <c:f>Waffle!$L$2</c:f>
              <c:strCache>
                <c:ptCount val="1"/>
                <c:pt idx="0">
                  <c:v>Marker</c:v>
                </c:pt>
              </c:strCache>
            </c:strRef>
          </c:tx>
          <c:spPr>
            <a:ln w="25400" cap="rnd">
              <a:noFill/>
              <a:round/>
            </a:ln>
            <a:effectLst/>
          </c:spPr>
          <c:marker>
            <c:symbol val="none"/>
          </c:marker>
          <c:dLbls>
            <c:dLbl>
              <c:idx val="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FC69-472F-B8F1-FB5D85FF698D}"/>
                </c:ext>
              </c:extLst>
            </c:dLbl>
            <c:dLbl>
              <c:idx val="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FC69-472F-B8F1-FB5D85FF698D}"/>
                </c:ext>
              </c:extLst>
            </c:dLbl>
            <c:dLbl>
              <c:idx val="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FC69-472F-B8F1-FB5D85FF698D}"/>
                </c:ext>
              </c:extLst>
            </c:dLbl>
            <c:dLbl>
              <c:idx val="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FC69-472F-B8F1-FB5D85FF698D}"/>
                </c:ext>
              </c:extLst>
            </c:dLbl>
            <c:dLbl>
              <c:idx val="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FC69-472F-B8F1-FB5D85FF698D}"/>
                </c:ext>
              </c:extLst>
            </c:dLbl>
            <c:dLbl>
              <c:idx val="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FC69-472F-B8F1-FB5D85FF698D}"/>
                </c:ext>
              </c:extLst>
            </c:dLbl>
            <c:dLbl>
              <c:idx val="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FC69-472F-B8F1-FB5D85FF698D}"/>
                </c:ext>
              </c:extLst>
            </c:dLbl>
            <c:dLbl>
              <c:idx val="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FC69-472F-B8F1-FB5D85FF698D}"/>
                </c:ext>
              </c:extLst>
            </c:dLbl>
            <c:dLbl>
              <c:idx val="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FC69-472F-B8F1-FB5D85FF698D}"/>
                </c:ext>
              </c:extLst>
            </c:dLbl>
            <c:dLbl>
              <c:idx val="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FC69-472F-B8F1-FB5D85FF698D}"/>
                </c:ext>
              </c:extLst>
            </c:dLbl>
            <c:dLbl>
              <c:idx val="1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FC69-472F-B8F1-FB5D85FF698D}"/>
                </c:ext>
              </c:extLst>
            </c:dLbl>
            <c:dLbl>
              <c:idx val="1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FC69-472F-B8F1-FB5D85FF698D}"/>
                </c:ext>
              </c:extLst>
            </c:dLbl>
            <c:dLbl>
              <c:idx val="1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FC69-472F-B8F1-FB5D85FF698D}"/>
                </c:ext>
              </c:extLst>
            </c:dLbl>
            <c:dLbl>
              <c:idx val="1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FC69-472F-B8F1-FB5D85FF698D}"/>
                </c:ext>
              </c:extLst>
            </c:dLbl>
            <c:dLbl>
              <c:idx val="1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FC69-472F-B8F1-FB5D85FF698D}"/>
                </c:ext>
              </c:extLst>
            </c:dLbl>
            <c:dLbl>
              <c:idx val="1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FC69-472F-B8F1-FB5D85FF698D}"/>
                </c:ext>
              </c:extLst>
            </c:dLbl>
            <c:dLbl>
              <c:idx val="1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FC69-472F-B8F1-FB5D85FF698D}"/>
                </c:ext>
              </c:extLst>
            </c:dLbl>
            <c:dLbl>
              <c:idx val="1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FC69-472F-B8F1-FB5D85FF698D}"/>
                </c:ext>
              </c:extLst>
            </c:dLbl>
            <c:dLbl>
              <c:idx val="1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FC69-472F-B8F1-FB5D85FF698D}"/>
                </c:ext>
              </c:extLst>
            </c:dLbl>
            <c:dLbl>
              <c:idx val="1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FC69-472F-B8F1-FB5D85FF698D}"/>
                </c:ext>
              </c:extLst>
            </c:dLbl>
            <c:dLbl>
              <c:idx val="2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FC69-472F-B8F1-FB5D85FF698D}"/>
                </c:ext>
              </c:extLst>
            </c:dLbl>
            <c:dLbl>
              <c:idx val="2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FC69-472F-B8F1-FB5D85FF698D}"/>
                </c:ext>
              </c:extLst>
            </c:dLbl>
            <c:dLbl>
              <c:idx val="2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FC69-472F-B8F1-FB5D85FF698D}"/>
                </c:ext>
              </c:extLst>
            </c:dLbl>
            <c:dLbl>
              <c:idx val="2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FC69-472F-B8F1-FB5D85FF698D}"/>
                </c:ext>
              </c:extLst>
            </c:dLbl>
            <c:dLbl>
              <c:idx val="2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FC69-472F-B8F1-FB5D85FF698D}"/>
                </c:ext>
              </c:extLst>
            </c:dLbl>
            <c:dLbl>
              <c:idx val="2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FC69-472F-B8F1-FB5D85FF698D}"/>
                </c:ext>
              </c:extLst>
            </c:dLbl>
            <c:dLbl>
              <c:idx val="2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FC69-472F-B8F1-FB5D85FF698D}"/>
                </c:ext>
              </c:extLst>
            </c:dLbl>
            <c:dLbl>
              <c:idx val="2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FC69-472F-B8F1-FB5D85FF698D}"/>
                </c:ext>
              </c:extLst>
            </c:dLbl>
            <c:dLbl>
              <c:idx val="2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FC69-472F-B8F1-FB5D85FF698D}"/>
                </c:ext>
              </c:extLst>
            </c:dLbl>
            <c:dLbl>
              <c:idx val="2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FC69-472F-B8F1-FB5D85FF698D}"/>
                </c:ext>
              </c:extLst>
            </c:dLbl>
            <c:dLbl>
              <c:idx val="3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FC69-472F-B8F1-FB5D85FF698D}"/>
                </c:ext>
              </c:extLst>
            </c:dLbl>
            <c:dLbl>
              <c:idx val="3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FC69-472F-B8F1-FB5D85FF698D}"/>
                </c:ext>
              </c:extLst>
            </c:dLbl>
            <c:dLbl>
              <c:idx val="3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FC69-472F-B8F1-FB5D85FF698D}"/>
                </c:ext>
              </c:extLst>
            </c:dLbl>
            <c:dLbl>
              <c:idx val="3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FC69-472F-B8F1-FB5D85FF698D}"/>
                </c:ext>
              </c:extLst>
            </c:dLbl>
            <c:dLbl>
              <c:idx val="3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FC69-472F-B8F1-FB5D85FF698D}"/>
                </c:ext>
              </c:extLst>
            </c:dLbl>
            <c:dLbl>
              <c:idx val="3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FC69-472F-B8F1-FB5D85FF698D}"/>
                </c:ext>
              </c:extLst>
            </c:dLbl>
            <c:dLbl>
              <c:idx val="3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FC69-472F-B8F1-FB5D85FF698D}"/>
                </c:ext>
              </c:extLst>
            </c:dLbl>
            <c:dLbl>
              <c:idx val="3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FC69-472F-B8F1-FB5D85FF698D}"/>
                </c:ext>
              </c:extLst>
            </c:dLbl>
            <c:dLbl>
              <c:idx val="3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FC69-472F-B8F1-FB5D85FF698D}"/>
                </c:ext>
              </c:extLst>
            </c:dLbl>
            <c:dLbl>
              <c:idx val="3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FC69-472F-B8F1-FB5D85FF698D}"/>
                </c:ext>
              </c:extLst>
            </c:dLbl>
            <c:dLbl>
              <c:idx val="4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FC69-472F-B8F1-FB5D85FF698D}"/>
                </c:ext>
              </c:extLst>
            </c:dLbl>
            <c:dLbl>
              <c:idx val="4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FC69-472F-B8F1-FB5D85FF698D}"/>
                </c:ext>
              </c:extLst>
            </c:dLbl>
            <c:dLbl>
              <c:idx val="4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FC69-472F-B8F1-FB5D85FF698D}"/>
                </c:ext>
              </c:extLst>
            </c:dLbl>
            <c:dLbl>
              <c:idx val="4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FC69-472F-B8F1-FB5D85FF698D}"/>
                </c:ext>
              </c:extLst>
            </c:dLbl>
            <c:dLbl>
              <c:idx val="4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FC69-472F-B8F1-FB5D85FF698D}"/>
                </c:ext>
              </c:extLst>
            </c:dLbl>
            <c:dLbl>
              <c:idx val="4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FC69-472F-B8F1-FB5D85FF698D}"/>
                </c:ext>
              </c:extLst>
            </c:dLbl>
            <c:dLbl>
              <c:idx val="4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FC69-472F-B8F1-FB5D85FF698D}"/>
                </c:ext>
              </c:extLst>
            </c:dLbl>
            <c:dLbl>
              <c:idx val="4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FC69-472F-B8F1-FB5D85FF698D}"/>
                </c:ext>
              </c:extLst>
            </c:dLbl>
            <c:dLbl>
              <c:idx val="4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FC69-472F-B8F1-FB5D85FF698D}"/>
                </c:ext>
              </c:extLst>
            </c:dLbl>
            <c:dLbl>
              <c:idx val="4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FC69-472F-B8F1-FB5D85FF698D}"/>
                </c:ext>
              </c:extLst>
            </c:dLbl>
            <c:dLbl>
              <c:idx val="5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FC69-472F-B8F1-FB5D85FF698D}"/>
                </c:ext>
              </c:extLst>
            </c:dLbl>
            <c:dLbl>
              <c:idx val="5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FC69-472F-B8F1-FB5D85FF698D}"/>
                </c:ext>
              </c:extLst>
            </c:dLbl>
            <c:dLbl>
              <c:idx val="5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FC69-472F-B8F1-FB5D85FF698D}"/>
                </c:ext>
              </c:extLst>
            </c:dLbl>
            <c:dLbl>
              <c:idx val="5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FC69-472F-B8F1-FB5D85FF698D}"/>
                </c:ext>
              </c:extLst>
            </c:dLbl>
            <c:dLbl>
              <c:idx val="5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FC69-472F-B8F1-FB5D85FF698D}"/>
                </c:ext>
              </c:extLst>
            </c:dLbl>
            <c:dLbl>
              <c:idx val="5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FC69-472F-B8F1-FB5D85FF698D}"/>
                </c:ext>
              </c:extLst>
            </c:dLbl>
            <c:dLbl>
              <c:idx val="5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FC69-472F-B8F1-FB5D85FF698D}"/>
                </c:ext>
              </c:extLst>
            </c:dLbl>
            <c:dLbl>
              <c:idx val="5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FC69-472F-B8F1-FB5D85FF698D}"/>
                </c:ext>
              </c:extLst>
            </c:dLbl>
            <c:dLbl>
              <c:idx val="5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FC69-472F-B8F1-FB5D85FF698D}"/>
                </c:ext>
              </c:extLst>
            </c:dLbl>
            <c:dLbl>
              <c:idx val="5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FC69-472F-B8F1-FB5D85FF698D}"/>
                </c:ext>
              </c:extLst>
            </c:dLbl>
            <c:dLbl>
              <c:idx val="6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FC69-472F-B8F1-FB5D85FF698D}"/>
                </c:ext>
              </c:extLst>
            </c:dLbl>
            <c:dLbl>
              <c:idx val="6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F-FC69-472F-B8F1-FB5D85FF698D}"/>
                </c:ext>
              </c:extLst>
            </c:dLbl>
            <c:dLbl>
              <c:idx val="6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FC69-472F-B8F1-FB5D85FF698D}"/>
                </c:ext>
              </c:extLst>
            </c:dLbl>
            <c:dLbl>
              <c:idx val="6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1-FC69-472F-B8F1-FB5D85FF698D}"/>
                </c:ext>
              </c:extLst>
            </c:dLbl>
            <c:dLbl>
              <c:idx val="6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FC69-472F-B8F1-FB5D85FF698D}"/>
                </c:ext>
              </c:extLst>
            </c:dLbl>
            <c:dLbl>
              <c:idx val="6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FC69-472F-B8F1-FB5D85FF698D}"/>
                </c:ext>
              </c:extLst>
            </c:dLbl>
            <c:dLbl>
              <c:idx val="6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FC69-472F-B8F1-FB5D85FF698D}"/>
                </c:ext>
              </c:extLst>
            </c:dLbl>
            <c:dLbl>
              <c:idx val="6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FC69-472F-B8F1-FB5D85FF698D}"/>
                </c:ext>
              </c:extLst>
            </c:dLbl>
            <c:dLbl>
              <c:idx val="6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FC69-472F-B8F1-FB5D85FF698D}"/>
                </c:ext>
              </c:extLst>
            </c:dLbl>
            <c:dLbl>
              <c:idx val="69"/>
              <c:tx>
                <c:rich>
                  <a:bodyPr/>
                  <a:lstStyle/>
                  <a:p>
                    <a:fld id="{9EC3FF51-1461-4E54-BEE7-0020F604AF1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7-FC69-472F-B8F1-FB5D85FF698D}"/>
                </c:ext>
              </c:extLst>
            </c:dLbl>
            <c:dLbl>
              <c:idx val="7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FC69-472F-B8F1-FB5D85FF698D}"/>
                </c:ext>
              </c:extLst>
            </c:dLbl>
            <c:dLbl>
              <c:idx val="7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FC69-472F-B8F1-FB5D85FF698D}"/>
                </c:ext>
              </c:extLst>
            </c:dLbl>
            <c:dLbl>
              <c:idx val="7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FC69-472F-B8F1-FB5D85FF698D}"/>
                </c:ext>
              </c:extLst>
            </c:dLbl>
            <c:dLbl>
              <c:idx val="7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FC69-472F-B8F1-FB5D85FF698D}"/>
                </c:ext>
              </c:extLst>
            </c:dLbl>
            <c:dLbl>
              <c:idx val="7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FC69-472F-B8F1-FB5D85FF698D}"/>
                </c:ext>
              </c:extLst>
            </c:dLbl>
            <c:dLbl>
              <c:idx val="7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FC69-472F-B8F1-FB5D85FF698D}"/>
                </c:ext>
              </c:extLst>
            </c:dLbl>
            <c:dLbl>
              <c:idx val="7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FC69-472F-B8F1-FB5D85FF698D}"/>
                </c:ext>
              </c:extLst>
            </c:dLbl>
            <c:dLbl>
              <c:idx val="7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FC69-472F-B8F1-FB5D85FF698D}"/>
                </c:ext>
              </c:extLst>
            </c:dLbl>
            <c:dLbl>
              <c:idx val="7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FC69-472F-B8F1-FB5D85FF698D}"/>
                </c:ext>
              </c:extLst>
            </c:dLbl>
            <c:dLbl>
              <c:idx val="7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FC69-472F-B8F1-FB5D85FF698D}"/>
                </c:ext>
              </c:extLst>
            </c:dLbl>
            <c:dLbl>
              <c:idx val="8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FC69-472F-B8F1-FB5D85FF698D}"/>
                </c:ext>
              </c:extLst>
            </c:dLbl>
            <c:dLbl>
              <c:idx val="8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FC69-472F-B8F1-FB5D85FF698D}"/>
                </c:ext>
              </c:extLst>
            </c:dLbl>
            <c:dLbl>
              <c:idx val="8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FC69-472F-B8F1-FB5D85FF698D}"/>
                </c:ext>
              </c:extLst>
            </c:dLbl>
            <c:dLbl>
              <c:idx val="8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FC69-472F-B8F1-FB5D85FF698D}"/>
                </c:ext>
              </c:extLst>
            </c:dLbl>
            <c:dLbl>
              <c:idx val="8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FC69-472F-B8F1-FB5D85FF698D}"/>
                </c:ext>
              </c:extLst>
            </c:dLbl>
            <c:dLbl>
              <c:idx val="8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FC69-472F-B8F1-FB5D85FF698D}"/>
                </c:ext>
              </c:extLst>
            </c:dLbl>
            <c:dLbl>
              <c:idx val="8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FC69-472F-B8F1-FB5D85FF698D}"/>
                </c:ext>
              </c:extLst>
            </c:dLbl>
            <c:dLbl>
              <c:idx val="8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FC69-472F-B8F1-FB5D85FF698D}"/>
                </c:ext>
              </c:extLst>
            </c:dLbl>
            <c:dLbl>
              <c:idx val="8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FC69-472F-B8F1-FB5D85FF698D}"/>
                </c:ext>
              </c:extLst>
            </c:dLbl>
            <c:dLbl>
              <c:idx val="8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FC69-472F-B8F1-FB5D85FF698D}"/>
                </c:ext>
              </c:extLst>
            </c:dLbl>
            <c:dLbl>
              <c:idx val="9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FC69-472F-B8F1-FB5D85FF698D}"/>
                </c:ext>
              </c:extLst>
            </c:dLbl>
            <c:dLbl>
              <c:idx val="9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D-FC69-472F-B8F1-FB5D85FF698D}"/>
                </c:ext>
              </c:extLst>
            </c:dLbl>
            <c:dLbl>
              <c:idx val="9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E-FC69-472F-B8F1-FB5D85FF698D}"/>
                </c:ext>
              </c:extLst>
            </c:dLbl>
            <c:dLbl>
              <c:idx val="9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F-FC69-472F-B8F1-FB5D85FF698D}"/>
                </c:ext>
              </c:extLst>
            </c:dLbl>
            <c:dLbl>
              <c:idx val="9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0-FC69-472F-B8F1-FB5D85FF698D}"/>
                </c:ext>
              </c:extLst>
            </c:dLbl>
            <c:dLbl>
              <c:idx val="9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1-FC69-472F-B8F1-FB5D85FF698D}"/>
                </c:ext>
              </c:extLst>
            </c:dLbl>
            <c:dLbl>
              <c:idx val="9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2-FC69-472F-B8F1-FB5D85FF698D}"/>
                </c:ext>
              </c:extLst>
            </c:dLbl>
            <c:dLbl>
              <c:idx val="9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3-FC69-472F-B8F1-FB5D85FF698D}"/>
                </c:ext>
              </c:extLst>
            </c:dLbl>
            <c:dLbl>
              <c:idx val="9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4-FC69-472F-B8F1-FB5D85FF698D}"/>
                </c:ext>
              </c:extLst>
            </c:dLbl>
            <c:dLbl>
              <c:idx val="9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5-FC69-472F-B8F1-FB5D85FF698D}"/>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3399"/>
                    </a:solidFill>
                    <a:latin typeface="Roboto Medium" panose="02000000000000000000" pitchFamily="2" charset="0"/>
                    <a:ea typeface="Roboto Medium" panose="02000000000000000000" pitchFamily="2" charset="0"/>
                    <a:cs typeface="+mn-cs"/>
                  </a:defRPr>
                </a:pPr>
                <a:endParaRPr lang="en-US"/>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Waffle!$L$4:$L$103</c:f>
              <c:numCache>
                <c:formatCode>General</c:formatCod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10</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xVal>
          <c:yVal>
            <c:numRef>
              <c:f>Waffle!$M$4:$M$103</c:f>
              <c:numCache>
                <c:formatCode>General</c:formatCod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7</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yVal>
          <c:smooth val="0"/>
          <c:extLst>
            <c:ext xmlns:c15="http://schemas.microsoft.com/office/drawing/2012/chart" uri="{02D57815-91ED-43cb-92C2-25804820EDAC}">
              <c15:datalabelsRange>
                <c15:f>Waffle!$N$4:$N$103</c15:f>
                <c15:dlblRangeCach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65%</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15:dlblRangeCache>
              </c15:datalabelsRange>
            </c:ext>
            <c:ext xmlns:c16="http://schemas.microsoft.com/office/drawing/2014/chart" uri="{C3380CC4-5D6E-409C-BE32-E72D297353CC}">
              <c16:uniqueId val="{00000066-FC69-472F-B8F1-FB5D85FF698D}"/>
            </c:ext>
          </c:extLst>
        </c:ser>
        <c:dLbls>
          <c:showLegendKey val="0"/>
          <c:showVal val="0"/>
          <c:showCatName val="0"/>
          <c:showSerName val="0"/>
          <c:showPercent val="0"/>
          <c:showBubbleSize val="0"/>
        </c:dLbls>
        <c:axId val="2094569183"/>
        <c:axId val="2094562463"/>
      </c:scatterChart>
      <c:valAx>
        <c:axId val="2094569183"/>
        <c:scaling>
          <c:orientation val="minMax"/>
          <c:max val="10"/>
        </c:scaling>
        <c:delete val="1"/>
        <c:axPos val="b"/>
        <c:numFmt formatCode="General" sourceLinked="1"/>
        <c:majorTickMark val="out"/>
        <c:minorTickMark val="none"/>
        <c:tickLblPos val="nextTo"/>
        <c:crossAx val="2094562463"/>
        <c:crosses val="autoZero"/>
        <c:crossBetween val="midCat"/>
      </c:valAx>
      <c:valAx>
        <c:axId val="2094562463"/>
        <c:scaling>
          <c:orientation val="minMax"/>
          <c:max val="10"/>
        </c:scaling>
        <c:delete val="1"/>
        <c:axPos val="l"/>
        <c:numFmt formatCode="General" sourceLinked="1"/>
        <c:majorTickMark val="out"/>
        <c:minorTickMark val="none"/>
        <c:tickLblPos val="nextTo"/>
        <c:crossAx val="20945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Roboto" panose="02000000000000000000" pitchFamily="2" charset="0"/>
                <a:ea typeface="Roboto" panose="02000000000000000000" pitchFamily="2" charset="0"/>
                <a:cs typeface="+mn-cs"/>
              </a:defRPr>
            </a:pPr>
            <a:r>
              <a:rPr lang="en-US" sz="1000">
                <a:latin typeface="Roboto" panose="02000000000000000000" pitchFamily="2" charset="0"/>
                <a:ea typeface="Roboto" panose="02000000000000000000" pitchFamily="2" charset="0"/>
              </a:rPr>
              <a:t>June 2023</a:t>
            </a:r>
          </a:p>
        </c:rich>
      </c:tx>
      <c:layout>
        <c:manualLayout>
          <c:xMode val="edge"/>
          <c:yMode val="edge"/>
          <c:x val="0.3636792761391287"/>
          <c:y val="3.4482758620689655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Roboto" panose="02000000000000000000" pitchFamily="2" charset="0"/>
              <a:ea typeface="Roboto" panose="02000000000000000000" pitchFamily="2" charset="0"/>
              <a:cs typeface="+mn-cs"/>
            </a:defRPr>
          </a:pPr>
          <a:endParaRPr lang="en-US"/>
        </a:p>
      </c:txPr>
    </c:title>
    <c:autoTitleDeleted val="0"/>
    <c:plotArea>
      <c:layout>
        <c:manualLayout>
          <c:layoutTarget val="inner"/>
          <c:xMode val="edge"/>
          <c:yMode val="edge"/>
          <c:x val="3.7870827199954368E-2"/>
          <c:y val="0.2463462756810571"/>
          <c:w val="0.91624047713588097"/>
          <c:h val="0.73435695538057744"/>
        </c:manualLayout>
      </c:layout>
      <c:barChart>
        <c:barDir val="col"/>
        <c:grouping val="clustered"/>
        <c:varyColors val="0"/>
        <c:ser>
          <c:idx val="2"/>
          <c:order val="2"/>
          <c:tx>
            <c:strRef>
              <c:f>Calendar!$AD$3</c:f>
              <c:strCache>
                <c:ptCount val="1"/>
                <c:pt idx="0">
                  <c:v>Day</c:v>
                </c:pt>
              </c:strCache>
            </c:strRef>
          </c:tx>
          <c:spPr>
            <a:solidFill>
              <a:schemeClr val="accent3"/>
            </a:solidFill>
            <a:ln>
              <a:noFill/>
            </a:ln>
            <a:effectLst/>
          </c:spPr>
          <c:invertIfNegative val="0"/>
          <c:cat>
            <c:strRef>
              <c:f>Calendar!$AD$4:$AD$10</c:f>
              <c:strCache>
                <c:ptCount val="7"/>
                <c:pt idx="0">
                  <c:v>S</c:v>
                </c:pt>
                <c:pt idx="1">
                  <c:v>M</c:v>
                </c:pt>
                <c:pt idx="2">
                  <c:v>T</c:v>
                </c:pt>
                <c:pt idx="3">
                  <c:v>W</c:v>
                </c:pt>
                <c:pt idx="4">
                  <c:v>T</c:v>
                </c:pt>
                <c:pt idx="5">
                  <c:v>F</c:v>
                </c:pt>
                <c:pt idx="6">
                  <c:v>S</c:v>
                </c:pt>
              </c:strCache>
            </c:strRef>
          </c:cat>
          <c:val>
            <c:numRef>
              <c:f>Calendar!$AE$4:$AE$10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0C75-4414-94AD-E49C1D42B905}"/>
            </c:ext>
          </c:extLst>
        </c:ser>
        <c:dLbls>
          <c:showLegendKey val="0"/>
          <c:showVal val="0"/>
          <c:showCatName val="0"/>
          <c:showSerName val="0"/>
          <c:showPercent val="0"/>
          <c:showBubbleSize val="0"/>
        </c:dLbls>
        <c:gapWidth val="150"/>
        <c:axId val="2094569183"/>
        <c:axId val="2094562463"/>
      </c:barChart>
      <c:scatterChart>
        <c:scatterStyle val="lineMarker"/>
        <c:varyColors val="0"/>
        <c:ser>
          <c:idx val="0"/>
          <c:order val="0"/>
          <c:tx>
            <c:strRef>
              <c:f>Calendar!$I$2</c:f>
              <c:strCache>
                <c:ptCount val="1"/>
                <c:pt idx="0">
                  <c:v>Current Month</c:v>
                </c:pt>
              </c:strCache>
            </c:strRef>
          </c:tx>
          <c:spPr>
            <a:ln w="25400" cap="rnd">
              <a:noFill/>
              <a:round/>
            </a:ln>
            <a:effectLst/>
          </c:spPr>
          <c:marker>
            <c:symbol val="circle"/>
            <c:size val="19"/>
            <c:spPr>
              <a:solidFill>
                <a:schemeClr val="bg1">
                  <a:lumMod val="85000"/>
                </a:schemeClr>
              </a:solidFill>
              <a:ln w="9525">
                <a:noFill/>
              </a:ln>
              <a:effectLst/>
            </c:spPr>
          </c:marker>
          <c:dLbls>
            <c:dLbl>
              <c:idx val="0"/>
              <c:tx>
                <c:rich>
                  <a:bodyPr/>
                  <a:lstStyle/>
                  <a:p>
                    <a:fld id="{EEBC8568-B8E6-4FEC-A742-36DD33753A7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C75-4414-94AD-E49C1D42B905}"/>
                </c:ext>
              </c:extLst>
            </c:dLbl>
            <c:dLbl>
              <c:idx val="1"/>
              <c:tx>
                <c:rich>
                  <a:bodyPr/>
                  <a:lstStyle/>
                  <a:p>
                    <a:fld id="{2334193C-55B1-46D6-A571-956420C1459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C75-4414-94AD-E49C1D42B905}"/>
                </c:ext>
              </c:extLst>
            </c:dLbl>
            <c:dLbl>
              <c:idx val="2"/>
              <c:tx>
                <c:rich>
                  <a:bodyPr/>
                  <a:lstStyle/>
                  <a:p>
                    <a:fld id="{9B2707AB-CDD7-4687-9379-094805C1690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C75-4414-94AD-E49C1D42B905}"/>
                </c:ext>
              </c:extLst>
            </c:dLbl>
            <c:dLbl>
              <c:idx val="3"/>
              <c:tx>
                <c:rich>
                  <a:bodyPr/>
                  <a:lstStyle/>
                  <a:p>
                    <a:fld id="{6147FA4A-9031-4A95-9D77-E910189C747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C75-4414-94AD-E49C1D42B905}"/>
                </c:ext>
              </c:extLst>
            </c:dLbl>
            <c:dLbl>
              <c:idx val="4"/>
              <c:tx>
                <c:rich>
                  <a:bodyPr/>
                  <a:lstStyle/>
                  <a:p>
                    <a:fld id="{72952043-78AD-47F9-A642-0D62291D2C1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C75-4414-94AD-E49C1D42B905}"/>
                </c:ext>
              </c:extLst>
            </c:dLbl>
            <c:dLbl>
              <c:idx val="5"/>
              <c:tx>
                <c:rich>
                  <a:bodyPr/>
                  <a:lstStyle/>
                  <a:p>
                    <a:fld id="{77CF9713-8685-4376-B776-936979A2035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C75-4414-94AD-E49C1D42B905}"/>
                </c:ext>
              </c:extLst>
            </c:dLbl>
            <c:dLbl>
              <c:idx val="6"/>
              <c:tx>
                <c:rich>
                  <a:bodyPr/>
                  <a:lstStyle/>
                  <a:p>
                    <a:fld id="{A1E73435-5725-4030-8A84-7BAA45B7211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C75-4414-94AD-E49C1D42B905}"/>
                </c:ext>
              </c:extLst>
            </c:dLbl>
            <c:dLbl>
              <c:idx val="7"/>
              <c:tx>
                <c:rich>
                  <a:bodyPr/>
                  <a:lstStyle/>
                  <a:p>
                    <a:fld id="{01940164-10D8-4DC8-8CB4-A4903C69ACC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C75-4414-94AD-E49C1D42B905}"/>
                </c:ext>
              </c:extLst>
            </c:dLbl>
            <c:dLbl>
              <c:idx val="8"/>
              <c:tx>
                <c:rich>
                  <a:bodyPr/>
                  <a:lstStyle/>
                  <a:p>
                    <a:fld id="{90A489E7-AF3B-4A50-AF52-43904979246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C75-4414-94AD-E49C1D42B905}"/>
                </c:ext>
              </c:extLst>
            </c:dLbl>
            <c:dLbl>
              <c:idx val="9"/>
              <c:tx>
                <c:rich>
                  <a:bodyPr/>
                  <a:lstStyle/>
                  <a:p>
                    <a:fld id="{8A37DCFD-0DAB-4E6F-992F-8A33304DFE5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C75-4414-94AD-E49C1D42B905}"/>
                </c:ext>
              </c:extLst>
            </c:dLbl>
            <c:dLbl>
              <c:idx val="10"/>
              <c:tx>
                <c:rich>
                  <a:bodyPr/>
                  <a:lstStyle/>
                  <a:p>
                    <a:fld id="{F90B517C-23D9-45CE-A1E2-D49F6CB6DD1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C75-4414-94AD-E49C1D42B905}"/>
                </c:ext>
              </c:extLst>
            </c:dLbl>
            <c:dLbl>
              <c:idx val="11"/>
              <c:tx>
                <c:rich>
                  <a:bodyPr/>
                  <a:lstStyle/>
                  <a:p>
                    <a:fld id="{FEBC354A-530D-49B3-826A-FA780506F25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0C75-4414-94AD-E49C1D42B905}"/>
                </c:ext>
              </c:extLst>
            </c:dLbl>
            <c:dLbl>
              <c:idx val="12"/>
              <c:tx>
                <c:rich>
                  <a:bodyPr/>
                  <a:lstStyle/>
                  <a:p>
                    <a:fld id="{9E85ADA1-E30B-45B9-BF11-DCEDEC08A4C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0C75-4414-94AD-E49C1D42B905}"/>
                </c:ext>
              </c:extLst>
            </c:dLbl>
            <c:dLbl>
              <c:idx val="13"/>
              <c:tx>
                <c:rich>
                  <a:bodyPr/>
                  <a:lstStyle/>
                  <a:p>
                    <a:fld id="{7F4A5699-D13E-4CE5-BB54-184CCDEB164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0C75-4414-94AD-E49C1D42B905}"/>
                </c:ext>
              </c:extLst>
            </c:dLbl>
            <c:dLbl>
              <c:idx val="14"/>
              <c:tx>
                <c:rich>
                  <a:bodyPr/>
                  <a:lstStyle/>
                  <a:p>
                    <a:fld id="{F37CE319-EF6F-4767-8812-9C342D00EEE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0C75-4414-94AD-E49C1D42B905}"/>
                </c:ext>
              </c:extLst>
            </c:dLbl>
            <c:dLbl>
              <c:idx val="15"/>
              <c:tx>
                <c:rich>
                  <a:bodyPr/>
                  <a:lstStyle/>
                  <a:p>
                    <a:fld id="{9042B828-636C-43EF-80AA-BD27487E4DA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0C75-4414-94AD-E49C1D42B905}"/>
                </c:ext>
              </c:extLst>
            </c:dLbl>
            <c:dLbl>
              <c:idx val="16"/>
              <c:tx>
                <c:rich>
                  <a:bodyPr/>
                  <a:lstStyle/>
                  <a:p>
                    <a:fld id="{EB629A90-8E6A-44C4-BA94-7E12E2D8D16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0C75-4414-94AD-E49C1D42B905}"/>
                </c:ext>
              </c:extLst>
            </c:dLbl>
            <c:dLbl>
              <c:idx val="17"/>
              <c:tx>
                <c:rich>
                  <a:bodyPr/>
                  <a:lstStyle/>
                  <a:p>
                    <a:fld id="{114E0C21-6B94-42BF-824D-71DB1BF1315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0C75-4414-94AD-E49C1D42B905}"/>
                </c:ext>
              </c:extLst>
            </c:dLbl>
            <c:dLbl>
              <c:idx val="18"/>
              <c:tx>
                <c:rich>
                  <a:bodyPr/>
                  <a:lstStyle/>
                  <a:p>
                    <a:fld id="{AC8B30FD-A315-4939-8165-663496DFD2D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0C75-4414-94AD-E49C1D42B905}"/>
                </c:ext>
              </c:extLst>
            </c:dLbl>
            <c:dLbl>
              <c:idx val="19"/>
              <c:tx>
                <c:rich>
                  <a:bodyPr/>
                  <a:lstStyle/>
                  <a:p>
                    <a:fld id="{CA7DA86D-CF93-4B15-94FA-5125B6ABC7E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0C75-4414-94AD-E49C1D42B905}"/>
                </c:ext>
              </c:extLst>
            </c:dLbl>
            <c:dLbl>
              <c:idx val="20"/>
              <c:tx>
                <c:rich>
                  <a:bodyPr/>
                  <a:lstStyle/>
                  <a:p>
                    <a:fld id="{B7FF4DC7-FE38-4207-BEA0-CD261984960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0C75-4414-94AD-E49C1D42B905}"/>
                </c:ext>
              </c:extLst>
            </c:dLbl>
            <c:dLbl>
              <c:idx val="21"/>
              <c:tx>
                <c:rich>
                  <a:bodyPr/>
                  <a:lstStyle/>
                  <a:p>
                    <a:fld id="{D9883BEF-FDA9-4DEA-8E40-115865359C5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0C75-4414-94AD-E49C1D42B905}"/>
                </c:ext>
              </c:extLst>
            </c:dLbl>
            <c:dLbl>
              <c:idx val="22"/>
              <c:tx>
                <c:rich>
                  <a:bodyPr/>
                  <a:lstStyle/>
                  <a:p>
                    <a:fld id="{9BA3B2F1-68A7-47B6-B64A-E96C815F063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0C75-4414-94AD-E49C1D42B905}"/>
                </c:ext>
              </c:extLst>
            </c:dLbl>
            <c:dLbl>
              <c:idx val="23"/>
              <c:tx>
                <c:rich>
                  <a:bodyPr/>
                  <a:lstStyle/>
                  <a:p>
                    <a:fld id="{0C7E5992-A8E4-479C-8458-D1E5A0C624C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0C75-4414-94AD-E49C1D42B905}"/>
                </c:ext>
              </c:extLst>
            </c:dLbl>
            <c:dLbl>
              <c:idx val="24"/>
              <c:tx>
                <c:rich>
                  <a:bodyPr/>
                  <a:lstStyle/>
                  <a:p>
                    <a:fld id="{6FC29D9D-41CF-49AB-BE8D-C4758459964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0C75-4414-94AD-E49C1D42B905}"/>
                </c:ext>
              </c:extLst>
            </c:dLbl>
            <c:dLbl>
              <c:idx val="25"/>
              <c:tx>
                <c:rich>
                  <a:bodyPr/>
                  <a:lstStyle/>
                  <a:p>
                    <a:fld id="{2953F9D7-DF53-4AEE-8D53-186A3452E5F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0C75-4414-94AD-E49C1D42B905}"/>
                </c:ext>
              </c:extLst>
            </c:dLbl>
            <c:dLbl>
              <c:idx val="26"/>
              <c:tx>
                <c:rich>
                  <a:bodyPr/>
                  <a:lstStyle/>
                  <a:p>
                    <a:fld id="{96F17E29-A8EE-4AB5-8D8A-C978A2B4475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0C75-4414-94AD-E49C1D42B905}"/>
                </c:ext>
              </c:extLst>
            </c:dLbl>
            <c:dLbl>
              <c:idx val="27"/>
              <c:tx>
                <c:rich>
                  <a:bodyPr/>
                  <a:lstStyle/>
                  <a:p>
                    <a:fld id="{AAA88FC8-D394-450C-AFCC-5CB5427702E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0C75-4414-94AD-E49C1D42B905}"/>
                </c:ext>
              </c:extLst>
            </c:dLbl>
            <c:dLbl>
              <c:idx val="28"/>
              <c:tx>
                <c:rich>
                  <a:bodyPr/>
                  <a:lstStyle/>
                  <a:p>
                    <a:fld id="{E2715CD5-11D4-4301-B885-EED68301953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0C75-4414-94AD-E49C1D42B905}"/>
                </c:ext>
              </c:extLst>
            </c:dLbl>
            <c:dLbl>
              <c:idx val="29"/>
              <c:tx>
                <c:rich>
                  <a:bodyPr/>
                  <a:lstStyle/>
                  <a:p>
                    <a:fld id="{2BD6EC9E-229D-4A8C-9929-63332A2C683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0C75-4414-94AD-E49C1D42B905}"/>
                </c:ext>
              </c:extLst>
            </c:dLbl>
            <c:dLbl>
              <c:idx val="30"/>
              <c:tx>
                <c:rich>
                  <a:bodyPr/>
                  <a:lstStyle/>
                  <a:p>
                    <a:fld id="{6CC6AA1B-A3D7-4044-BE3E-F54A994AC01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0C75-4414-94AD-E49C1D42B905}"/>
                </c:ext>
              </c:extLst>
            </c:dLbl>
            <c:dLbl>
              <c:idx val="31"/>
              <c:tx>
                <c:rich>
                  <a:bodyPr/>
                  <a:lstStyle/>
                  <a:p>
                    <a:fld id="{A6797657-37A0-459E-9F4B-65896FC5751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0C75-4414-94AD-E49C1D42B905}"/>
                </c:ext>
              </c:extLst>
            </c:dLbl>
            <c:dLbl>
              <c:idx val="32"/>
              <c:tx>
                <c:rich>
                  <a:bodyPr/>
                  <a:lstStyle/>
                  <a:p>
                    <a:fld id="{B4744359-DF12-496B-BA8A-DBA36D4A375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0C75-4414-94AD-E49C1D42B905}"/>
                </c:ext>
              </c:extLst>
            </c:dLbl>
            <c:dLbl>
              <c:idx val="33"/>
              <c:tx>
                <c:rich>
                  <a:bodyPr/>
                  <a:lstStyle/>
                  <a:p>
                    <a:fld id="{945873E1-0882-4335-A28E-418D6DD53C9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0C75-4414-94AD-E49C1D42B905}"/>
                </c:ext>
              </c:extLst>
            </c:dLbl>
            <c:dLbl>
              <c:idx val="34"/>
              <c:tx>
                <c:rich>
                  <a:bodyPr/>
                  <a:lstStyle/>
                  <a:p>
                    <a:fld id="{204BEF87-9DF6-4329-9AFA-C1E80EFE126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0C75-4414-94AD-E49C1D42B905}"/>
                </c:ext>
              </c:extLst>
            </c:dLbl>
            <c:dLbl>
              <c:idx val="35"/>
              <c:tx>
                <c:rich>
                  <a:bodyPr/>
                  <a:lstStyle/>
                  <a:p>
                    <a:fld id="{5F1CFD95-BF51-44D0-B718-7E5B06DE23D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0C75-4414-94AD-E49C1D42B905}"/>
                </c:ext>
              </c:extLst>
            </c:dLbl>
            <c:dLbl>
              <c:idx val="36"/>
              <c:tx>
                <c:rich>
                  <a:bodyPr/>
                  <a:lstStyle/>
                  <a:p>
                    <a:fld id="{6CDE53FA-1006-42C8-BF7C-81A5B57E018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0C75-4414-94AD-E49C1D42B905}"/>
                </c:ext>
              </c:extLst>
            </c:dLbl>
            <c:dLbl>
              <c:idx val="37"/>
              <c:tx>
                <c:rich>
                  <a:bodyPr/>
                  <a:lstStyle/>
                  <a:p>
                    <a:fld id="{4CC8582F-114A-4CEB-BF2E-D8ECDD62E73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0C75-4414-94AD-E49C1D42B905}"/>
                </c:ext>
              </c:extLst>
            </c:dLbl>
            <c:dLbl>
              <c:idx val="38"/>
              <c:tx>
                <c:rich>
                  <a:bodyPr/>
                  <a:lstStyle/>
                  <a:p>
                    <a:fld id="{C100B112-7D22-484C-9415-58A1BD7CF61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0C75-4414-94AD-E49C1D42B905}"/>
                </c:ext>
              </c:extLst>
            </c:dLbl>
            <c:dLbl>
              <c:idx val="39"/>
              <c:tx>
                <c:rich>
                  <a:bodyPr/>
                  <a:lstStyle/>
                  <a:p>
                    <a:fld id="{4037ECE5-75A7-4EA6-894E-404CD142EA4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0C75-4414-94AD-E49C1D42B905}"/>
                </c:ext>
              </c:extLst>
            </c:dLbl>
            <c:dLbl>
              <c:idx val="40"/>
              <c:tx>
                <c:rich>
                  <a:bodyPr/>
                  <a:lstStyle/>
                  <a:p>
                    <a:fld id="{2A3F2723-B85B-4694-A63C-1B072BF1D1C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0C75-4414-94AD-E49C1D42B905}"/>
                </c:ext>
              </c:extLst>
            </c:dLbl>
            <c:dLbl>
              <c:idx val="41"/>
              <c:tx>
                <c:rich>
                  <a:bodyPr/>
                  <a:lstStyle/>
                  <a:p>
                    <a:fld id="{1786F51E-BAC4-41C0-B8BB-4D284A6002C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0C75-4414-94AD-E49C1D42B905}"/>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Roboto Medium" panose="02000000000000000000" pitchFamily="2" charset="0"/>
                    <a:ea typeface="Roboto Medium" panose="02000000000000000000" pitchFamily="2" charset="0"/>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Calendar!$I$4:$I$45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Calendar!$J$4:$J$45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Calendar!$K$4:$K$45</c15:f>
                <c15:dlblRangeCache>
                  <c:ptCount val="42"/>
                  <c:pt idx="0">
                    <c:v>28</c:v>
                  </c:pt>
                  <c:pt idx="1">
                    <c:v>29</c:v>
                  </c:pt>
                  <c:pt idx="2">
                    <c:v>30</c:v>
                  </c:pt>
                  <c:pt idx="3">
                    <c:v>31</c:v>
                  </c:pt>
                  <c:pt idx="4">
                    <c:v>1</c:v>
                  </c:pt>
                  <c:pt idx="5">
                    <c:v>2</c:v>
                  </c:pt>
                  <c:pt idx="6">
                    <c:v>3</c:v>
                  </c:pt>
                  <c:pt idx="7">
                    <c:v>4</c:v>
                  </c:pt>
                  <c:pt idx="8">
                    <c:v>5</c:v>
                  </c:pt>
                  <c:pt idx="9">
                    <c:v>6</c:v>
                  </c:pt>
                  <c:pt idx="10">
                    <c:v>7</c:v>
                  </c:pt>
                  <c:pt idx="11">
                    <c:v>8</c:v>
                  </c:pt>
                  <c:pt idx="12">
                    <c:v>9</c:v>
                  </c:pt>
                  <c:pt idx="13">
                    <c:v>10</c:v>
                  </c:pt>
                  <c:pt idx="14">
                    <c:v>11</c:v>
                  </c:pt>
                  <c:pt idx="15">
                    <c:v>12</c:v>
                  </c:pt>
                  <c:pt idx="16">
                    <c:v>13</c:v>
                  </c:pt>
                  <c:pt idx="17">
                    <c:v>14</c:v>
                  </c:pt>
                  <c:pt idx="18">
                    <c:v>15</c:v>
                  </c:pt>
                  <c:pt idx="19">
                    <c:v>16</c:v>
                  </c:pt>
                  <c:pt idx="20">
                    <c:v>17</c:v>
                  </c:pt>
                  <c:pt idx="21">
                    <c:v>18</c:v>
                  </c:pt>
                  <c:pt idx="22">
                    <c:v>19</c:v>
                  </c:pt>
                  <c:pt idx="23">
                    <c:v>20</c:v>
                  </c:pt>
                  <c:pt idx="24">
                    <c:v>21</c:v>
                  </c:pt>
                  <c:pt idx="25">
                    <c:v>22</c:v>
                  </c:pt>
                  <c:pt idx="26">
                    <c:v>23</c:v>
                  </c:pt>
                  <c:pt idx="27">
                    <c:v>24</c:v>
                  </c:pt>
                  <c:pt idx="28">
                    <c:v>25</c:v>
                  </c:pt>
                  <c:pt idx="29">
                    <c:v>26</c:v>
                  </c:pt>
                  <c:pt idx="30">
                    <c:v>27</c:v>
                  </c:pt>
                  <c:pt idx="31">
                    <c:v>28</c:v>
                  </c:pt>
                  <c:pt idx="32">
                    <c:v>29</c:v>
                  </c:pt>
                  <c:pt idx="33">
                    <c:v>30</c:v>
                  </c:pt>
                  <c:pt idx="34">
                    <c:v>1</c:v>
                  </c:pt>
                  <c:pt idx="35">
                    <c:v>2</c:v>
                  </c:pt>
                  <c:pt idx="36">
                    <c:v>3</c:v>
                  </c:pt>
                  <c:pt idx="37">
                    <c:v>4</c:v>
                  </c:pt>
                  <c:pt idx="38">
                    <c:v>5</c:v>
                  </c:pt>
                  <c:pt idx="39">
                    <c:v>6</c:v>
                  </c:pt>
                  <c:pt idx="40">
                    <c:v>7</c:v>
                  </c:pt>
                  <c:pt idx="41">
                    <c:v>8</c:v>
                  </c:pt>
                </c15:dlblRangeCache>
              </c15:datalabelsRange>
            </c:ext>
            <c:ext xmlns:c16="http://schemas.microsoft.com/office/drawing/2014/chart" uri="{C3380CC4-5D6E-409C-BE32-E72D297353CC}">
              <c16:uniqueId val="{0000002B-0C75-4414-94AD-E49C1D42B905}"/>
            </c:ext>
          </c:extLst>
        </c:ser>
        <c:ser>
          <c:idx val="1"/>
          <c:order val="1"/>
          <c:tx>
            <c:strRef>
              <c:f>Calendar!$P$2</c:f>
              <c:strCache>
                <c:ptCount val="1"/>
                <c:pt idx="0">
                  <c:v>Color</c:v>
                </c:pt>
              </c:strCache>
            </c:strRef>
          </c:tx>
          <c:spPr>
            <a:ln w="25400" cap="rnd">
              <a:noFill/>
              <a:round/>
            </a:ln>
            <a:effectLst/>
          </c:spPr>
          <c:marker>
            <c:symbol val="circle"/>
            <c:size val="19"/>
            <c:spPr>
              <a:solidFill>
                <a:srgbClr val="00B0F0"/>
              </a:solidFill>
              <a:ln w="9525">
                <a:noFill/>
              </a:ln>
              <a:effectLst/>
            </c:spPr>
          </c:marker>
          <c:xVal>
            <c:numRef>
              <c:f>Calendar!$P$4:$P$45</c:f>
              <c:numCache>
                <c:formatCode>General</c:formatCode>
                <c:ptCount val="42"/>
                <c:pt idx="0">
                  <c:v>#N/A</c:v>
                </c:pt>
                <c:pt idx="1">
                  <c:v>#N/A</c:v>
                </c:pt>
                <c:pt idx="2">
                  <c:v>#N/A</c:v>
                </c:pt>
                <c:pt idx="3">
                  <c:v>#N/A</c:v>
                </c:pt>
                <c:pt idx="4">
                  <c:v>#N/A</c:v>
                </c:pt>
                <c:pt idx="5">
                  <c:v>6</c:v>
                </c:pt>
                <c:pt idx="6">
                  <c:v>#N/A</c:v>
                </c:pt>
                <c:pt idx="7">
                  <c:v>1</c:v>
                </c:pt>
                <c:pt idx="8">
                  <c:v>#N/A</c:v>
                </c:pt>
                <c:pt idx="9">
                  <c:v>3</c:v>
                </c:pt>
                <c:pt idx="10">
                  <c:v>#N/A</c:v>
                </c:pt>
                <c:pt idx="11">
                  <c:v>#N/A</c:v>
                </c:pt>
                <c:pt idx="12">
                  <c:v>6</c:v>
                </c:pt>
                <c:pt idx="13">
                  <c:v>7</c:v>
                </c:pt>
                <c:pt idx="14">
                  <c:v>1</c:v>
                </c:pt>
                <c:pt idx="15">
                  <c:v>2</c:v>
                </c:pt>
                <c:pt idx="16">
                  <c:v>#N/A</c:v>
                </c:pt>
                <c:pt idx="17">
                  <c:v>4</c:v>
                </c:pt>
                <c:pt idx="18">
                  <c:v>#N/A</c:v>
                </c:pt>
                <c:pt idx="19">
                  <c:v>6</c:v>
                </c:pt>
                <c:pt idx="20">
                  <c:v>7</c:v>
                </c:pt>
                <c:pt idx="21">
                  <c:v>1</c:v>
                </c:pt>
                <c:pt idx="22">
                  <c:v>2</c:v>
                </c:pt>
                <c:pt idx="23">
                  <c:v>3</c:v>
                </c:pt>
                <c:pt idx="24">
                  <c:v>#N/A</c:v>
                </c:pt>
                <c:pt idx="25">
                  <c:v>5</c:v>
                </c:pt>
                <c:pt idx="26">
                  <c:v>6</c:v>
                </c:pt>
                <c:pt idx="27">
                  <c:v>#N/A</c:v>
                </c:pt>
                <c:pt idx="28">
                  <c:v>#N/A</c:v>
                </c:pt>
                <c:pt idx="29">
                  <c:v>#N/A</c:v>
                </c:pt>
                <c:pt idx="30">
                  <c:v>3</c:v>
                </c:pt>
                <c:pt idx="31">
                  <c:v>4</c:v>
                </c:pt>
                <c:pt idx="32">
                  <c:v>5</c:v>
                </c:pt>
                <c:pt idx="33">
                  <c:v>#N/A</c:v>
                </c:pt>
                <c:pt idx="34">
                  <c:v>#N/A</c:v>
                </c:pt>
                <c:pt idx="35">
                  <c:v>#N/A</c:v>
                </c:pt>
                <c:pt idx="36">
                  <c:v>#N/A</c:v>
                </c:pt>
                <c:pt idx="37">
                  <c:v>#N/A</c:v>
                </c:pt>
                <c:pt idx="38">
                  <c:v>#N/A</c:v>
                </c:pt>
                <c:pt idx="39">
                  <c:v>#N/A</c:v>
                </c:pt>
                <c:pt idx="40">
                  <c:v>#N/A</c:v>
                </c:pt>
                <c:pt idx="41">
                  <c:v>#N/A</c:v>
                </c:pt>
              </c:numCache>
            </c:numRef>
          </c:xVal>
          <c:yVal>
            <c:numRef>
              <c:f>Calendar!$Q$4:$Q$45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C-0C75-4414-94AD-E49C1D42B905}"/>
            </c:ext>
          </c:extLst>
        </c:ser>
        <c:dLbls>
          <c:showLegendKey val="0"/>
          <c:showVal val="0"/>
          <c:showCatName val="0"/>
          <c:showSerName val="0"/>
          <c:showPercent val="0"/>
          <c:showBubbleSize val="0"/>
        </c:dLbls>
        <c:axId val="2094569183"/>
        <c:axId val="2094562463"/>
      </c:scatterChart>
      <c:catAx>
        <c:axId val="2094569183"/>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50000"/>
                    <a:lumOff val="50000"/>
                  </a:schemeClr>
                </a:solidFill>
                <a:latin typeface="Roboto" panose="02000000000000000000" pitchFamily="2" charset="0"/>
                <a:ea typeface="Roboto" panose="02000000000000000000" pitchFamily="2" charset="0"/>
                <a:cs typeface="+mn-cs"/>
              </a:defRPr>
            </a:pPr>
            <a:endParaRPr lang="en-US"/>
          </a:p>
        </c:txPr>
        <c:crossAx val="2094562463"/>
        <c:crosses val="autoZero"/>
        <c:auto val="1"/>
        <c:lblAlgn val="ctr"/>
        <c:lblOffset val="100"/>
        <c:tickMarkSkip val="1"/>
        <c:noMultiLvlLbl val="0"/>
      </c:catAx>
      <c:valAx>
        <c:axId val="2094562463"/>
        <c:scaling>
          <c:orientation val="minMax"/>
          <c:max val="6.25"/>
          <c:min val="0"/>
        </c:scaling>
        <c:delete val="1"/>
        <c:axPos val="l"/>
        <c:numFmt formatCode="General" sourceLinked="1"/>
        <c:majorTickMark val="out"/>
        <c:minorTickMark val="none"/>
        <c:tickLblPos val="nextTo"/>
        <c:crossAx val="209456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tx1">
                <a:lumMod val="65000"/>
                <a:lumOff val="35000"/>
              </a:schemeClr>
            </a:solidFill>
            <a:ln w="3175">
              <a:solidFill>
                <a:schemeClr val="tx1">
                  <a:lumMod val="85000"/>
                  <a:lumOff val="15000"/>
                </a:schemeClr>
              </a:solidFill>
            </a:ln>
          </c:spPr>
          <c:dPt>
            <c:idx val="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1-8FC0-4FDB-9D38-CB1F3A06C5CE}"/>
              </c:ext>
            </c:extLst>
          </c:dPt>
          <c:dPt>
            <c:idx val="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3-8FC0-4FDB-9D38-CB1F3A06C5CE}"/>
              </c:ext>
            </c:extLst>
          </c:dPt>
          <c:dPt>
            <c:idx val="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5-8FC0-4FDB-9D38-CB1F3A06C5CE}"/>
              </c:ext>
            </c:extLst>
          </c:dPt>
          <c:dPt>
            <c:idx val="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7-8FC0-4FDB-9D38-CB1F3A06C5CE}"/>
              </c:ext>
            </c:extLst>
          </c:dPt>
          <c:dPt>
            <c:idx val="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9-8FC0-4FDB-9D38-CB1F3A06C5CE}"/>
              </c:ext>
            </c:extLst>
          </c:dPt>
          <c:dPt>
            <c:idx val="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B-8FC0-4FDB-9D38-CB1F3A06C5CE}"/>
              </c:ext>
            </c:extLst>
          </c:dPt>
          <c:dPt>
            <c:idx val="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D-8FC0-4FDB-9D38-CB1F3A06C5CE}"/>
              </c:ext>
            </c:extLst>
          </c:dPt>
          <c:dPt>
            <c:idx val="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F-8FC0-4FDB-9D38-CB1F3A06C5CE}"/>
              </c:ext>
            </c:extLst>
          </c:dPt>
          <c:dPt>
            <c:idx val="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1-8FC0-4FDB-9D38-CB1F3A06C5CE}"/>
              </c:ext>
            </c:extLst>
          </c:dPt>
          <c:dPt>
            <c:idx val="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3-8FC0-4FDB-9D38-CB1F3A06C5CE}"/>
              </c:ext>
            </c:extLst>
          </c:dPt>
          <c:dPt>
            <c:idx val="1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5-8FC0-4FDB-9D38-CB1F3A06C5CE}"/>
              </c:ext>
            </c:extLst>
          </c:dPt>
          <c:dPt>
            <c:idx val="1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7-8FC0-4FDB-9D38-CB1F3A06C5CE}"/>
              </c:ext>
            </c:extLst>
          </c:dPt>
          <c:dPt>
            <c:idx val="1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9-8FC0-4FDB-9D38-CB1F3A06C5CE}"/>
              </c:ext>
            </c:extLst>
          </c:dPt>
          <c:dPt>
            <c:idx val="1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B-8FC0-4FDB-9D38-CB1F3A06C5CE}"/>
              </c:ext>
            </c:extLst>
          </c:dPt>
          <c:dPt>
            <c:idx val="1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D-8FC0-4FDB-9D38-CB1F3A06C5CE}"/>
              </c:ext>
            </c:extLst>
          </c:dPt>
          <c:dPt>
            <c:idx val="1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F-8FC0-4FDB-9D38-CB1F3A06C5CE}"/>
              </c:ext>
            </c:extLst>
          </c:dPt>
          <c:dPt>
            <c:idx val="1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1-8FC0-4FDB-9D38-CB1F3A06C5CE}"/>
              </c:ext>
            </c:extLst>
          </c:dPt>
          <c:dPt>
            <c:idx val="1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3-8FC0-4FDB-9D38-CB1F3A06C5CE}"/>
              </c:ext>
            </c:extLst>
          </c:dPt>
          <c:dPt>
            <c:idx val="1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5-8FC0-4FDB-9D38-CB1F3A06C5CE}"/>
              </c:ext>
            </c:extLst>
          </c:dPt>
          <c:dPt>
            <c:idx val="1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7-8FC0-4FDB-9D38-CB1F3A06C5CE}"/>
              </c:ext>
            </c:extLst>
          </c:dPt>
          <c:dPt>
            <c:idx val="2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9-8FC0-4FDB-9D38-CB1F3A06C5CE}"/>
              </c:ext>
            </c:extLst>
          </c:dPt>
          <c:dPt>
            <c:idx val="2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B-8FC0-4FDB-9D38-CB1F3A06C5CE}"/>
              </c:ext>
            </c:extLst>
          </c:dPt>
          <c:dPt>
            <c:idx val="2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D-8FC0-4FDB-9D38-CB1F3A06C5CE}"/>
              </c:ext>
            </c:extLst>
          </c:dPt>
          <c:dPt>
            <c:idx val="2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F-8FC0-4FDB-9D38-CB1F3A06C5CE}"/>
              </c:ext>
            </c:extLst>
          </c:dPt>
          <c:dPt>
            <c:idx val="2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1-8FC0-4FDB-9D38-CB1F3A06C5CE}"/>
              </c:ext>
            </c:extLst>
          </c:dPt>
          <c:dPt>
            <c:idx val="2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3-8FC0-4FDB-9D38-CB1F3A06C5CE}"/>
              </c:ext>
            </c:extLst>
          </c:dPt>
          <c:dPt>
            <c:idx val="2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5-8FC0-4FDB-9D38-CB1F3A06C5CE}"/>
              </c:ext>
            </c:extLst>
          </c:dPt>
          <c:dPt>
            <c:idx val="2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7-8FC0-4FDB-9D38-CB1F3A06C5CE}"/>
              </c:ext>
            </c:extLst>
          </c:dPt>
          <c:dPt>
            <c:idx val="2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9-8FC0-4FDB-9D38-CB1F3A06C5CE}"/>
              </c:ext>
            </c:extLst>
          </c:dPt>
          <c:dPt>
            <c:idx val="2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B-8FC0-4FDB-9D38-CB1F3A06C5CE}"/>
              </c:ext>
            </c:extLst>
          </c:dPt>
          <c:dPt>
            <c:idx val="3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D-8FC0-4FDB-9D38-CB1F3A06C5CE}"/>
              </c:ext>
            </c:extLst>
          </c:dPt>
          <c:dPt>
            <c:idx val="3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F-8FC0-4FDB-9D38-CB1F3A06C5CE}"/>
              </c:ext>
            </c:extLst>
          </c:dPt>
          <c:dPt>
            <c:idx val="3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1-8FC0-4FDB-9D38-CB1F3A06C5CE}"/>
              </c:ext>
            </c:extLst>
          </c:dPt>
          <c:dPt>
            <c:idx val="3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3-8FC0-4FDB-9D38-CB1F3A06C5CE}"/>
              </c:ext>
            </c:extLst>
          </c:dPt>
          <c:dPt>
            <c:idx val="3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5-8FC0-4FDB-9D38-CB1F3A06C5CE}"/>
              </c:ext>
            </c:extLst>
          </c:dPt>
          <c:dPt>
            <c:idx val="3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7-8FC0-4FDB-9D38-CB1F3A06C5CE}"/>
              </c:ext>
            </c:extLst>
          </c:dPt>
          <c:dPt>
            <c:idx val="3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9-8FC0-4FDB-9D38-CB1F3A06C5CE}"/>
              </c:ext>
            </c:extLst>
          </c:dPt>
          <c:dPt>
            <c:idx val="3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B-8FC0-4FDB-9D38-CB1F3A06C5CE}"/>
              </c:ext>
            </c:extLst>
          </c:dPt>
          <c:dPt>
            <c:idx val="3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D-8FC0-4FDB-9D38-CB1F3A06C5CE}"/>
              </c:ext>
            </c:extLst>
          </c:dPt>
          <c:dPt>
            <c:idx val="3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F-8FC0-4FDB-9D38-CB1F3A06C5CE}"/>
              </c:ext>
            </c:extLst>
          </c:dPt>
          <c:dPt>
            <c:idx val="4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1-8FC0-4FDB-9D38-CB1F3A06C5CE}"/>
              </c:ext>
            </c:extLst>
          </c:dPt>
          <c:dPt>
            <c:idx val="4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3-8FC0-4FDB-9D38-CB1F3A06C5CE}"/>
              </c:ext>
            </c:extLst>
          </c:dPt>
          <c:dPt>
            <c:idx val="4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5-8FC0-4FDB-9D38-CB1F3A06C5CE}"/>
              </c:ext>
            </c:extLst>
          </c:dPt>
          <c:dPt>
            <c:idx val="4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7-8FC0-4FDB-9D38-CB1F3A06C5CE}"/>
              </c:ext>
            </c:extLst>
          </c:dPt>
          <c:dPt>
            <c:idx val="4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9-8FC0-4FDB-9D38-CB1F3A06C5CE}"/>
              </c:ext>
            </c:extLst>
          </c:dPt>
          <c:dPt>
            <c:idx val="4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B-8FC0-4FDB-9D38-CB1F3A06C5CE}"/>
              </c:ext>
            </c:extLst>
          </c:dPt>
          <c:dPt>
            <c:idx val="4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D-8FC0-4FDB-9D38-CB1F3A06C5CE}"/>
              </c:ext>
            </c:extLst>
          </c:dPt>
          <c:dPt>
            <c:idx val="4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F-8FC0-4FDB-9D38-CB1F3A06C5CE}"/>
              </c:ext>
            </c:extLst>
          </c:dPt>
          <c:dPt>
            <c:idx val="4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1-8FC0-4FDB-9D38-CB1F3A06C5CE}"/>
              </c:ext>
            </c:extLst>
          </c:dPt>
          <c:dPt>
            <c:idx val="4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3-8FC0-4FDB-9D38-CB1F3A06C5CE}"/>
              </c:ext>
            </c:extLst>
          </c:dPt>
          <c:dPt>
            <c:idx val="5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5-8FC0-4FDB-9D38-CB1F3A06C5CE}"/>
              </c:ext>
            </c:extLst>
          </c:dPt>
          <c:dPt>
            <c:idx val="5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7-8FC0-4FDB-9D38-CB1F3A06C5CE}"/>
              </c:ext>
            </c:extLst>
          </c:dPt>
          <c:dPt>
            <c:idx val="5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9-8FC0-4FDB-9D38-CB1F3A06C5CE}"/>
              </c:ext>
            </c:extLst>
          </c:dPt>
          <c:dPt>
            <c:idx val="5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B-8FC0-4FDB-9D38-CB1F3A06C5CE}"/>
              </c:ext>
            </c:extLst>
          </c:dPt>
          <c:dPt>
            <c:idx val="5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D-8FC0-4FDB-9D38-CB1F3A06C5CE}"/>
              </c:ext>
            </c:extLst>
          </c:dPt>
          <c:dPt>
            <c:idx val="5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F-8FC0-4FDB-9D38-CB1F3A06C5CE}"/>
              </c:ext>
            </c:extLst>
          </c:dPt>
          <c:dPt>
            <c:idx val="5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1-8FC0-4FDB-9D38-CB1F3A06C5CE}"/>
              </c:ext>
            </c:extLst>
          </c:dPt>
          <c:dPt>
            <c:idx val="5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3-8FC0-4FDB-9D38-CB1F3A06C5CE}"/>
              </c:ext>
            </c:extLst>
          </c:dPt>
          <c:dPt>
            <c:idx val="5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5-8FC0-4FDB-9D38-CB1F3A06C5CE}"/>
              </c:ext>
            </c:extLst>
          </c:dPt>
          <c:dPt>
            <c:idx val="5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7-8FC0-4FDB-9D38-CB1F3A06C5CE}"/>
              </c:ext>
            </c:extLst>
          </c:dPt>
          <c:dPt>
            <c:idx val="6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9-8FC0-4FDB-9D38-CB1F3A06C5CE}"/>
              </c:ext>
            </c:extLst>
          </c:dPt>
          <c:dPt>
            <c:idx val="6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B-8FC0-4FDB-9D38-CB1F3A06C5CE}"/>
              </c:ext>
            </c:extLst>
          </c:dPt>
          <c:dPt>
            <c:idx val="6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D-8FC0-4FDB-9D38-CB1F3A06C5CE}"/>
              </c:ext>
            </c:extLst>
          </c:dPt>
          <c:dPt>
            <c:idx val="6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F-8FC0-4FDB-9D38-CB1F3A06C5CE}"/>
              </c:ext>
            </c:extLst>
          </c:dPt>
          <c:dPt>
            <c:idx val="6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1-8FC0-4FDB-9D38-CB1F3A06C5CE}"/>
              </c:ext>
            </c:extLst>
          </c:dPt>
          <c:dPt>
            <c:idx val="6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3-8FC0-4FDB-9D38-CB1F3A06C5CE}"/>
              </c:ext>
            </c:extLst>
          </c:dPt>
          <c:dPt>
            <c:idx val="6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5-8FC0-4FDB-9D38-CB1F3A06C5CE}"/>
              </c:ext>
            </c:extLst>
          </c:dPt>
          <c:dPt>
            <c:idx val="6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7-8FC0-4FDB-9D38-CB1F3A06C5CE}"/>
              </c:ext>
            </c:extLst>
          </c:dPt>
          <c:dPt>
            <c:idx val="6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9-8FC0-4FDB-9D38-CB1F3A06C5CE}"/>
              </c:ext>
            </c:extLst>
          </c:dPt>
          <c:dPt>
            <c:idx val="6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B-8FC0-4FDB-9D38-CB1F3A06C5CE}"/>
              </c:ext>
            </c:extLst>
          </c:dPt>
          <c:dPt>
            <c:idx val="7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D-8FC0-4FDB-9D38-CB1F3A06C5CE}"/>
              </c:ext>
            </c:extLst>
          </c:dPt>
          <c:dPt>
            <c:idx val="7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F-8FC0-4FDB-9D38-CB1F3A06C5CE}"/>
              </c:ext>
            </c:extLst>
          </c:dPt>
          <c:dPt>
            <c:idx val="7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1-8FC0-4FDB-9D38-CB1F3A06C5CE}"/>
              </c:ext>
            </c:extLst>
          </c:dPt>
          <c:dPt>
            <c:idx val="7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3-8FC0-4FDB-9D38-CB1F3A06C5CE}"/>
              </c:ext>
            </c:extLst>
          </c:dPt>
          <c:dPt>
            <c:idx val="7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5-8FC0-4FDB-9D38-CB1F3A06C5CE}"/>
              </c:ext>
            </c:extLst>
          </c:dPt>
          <c:dPt>
            <c:idx val="7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7-8FC0-4FDB-9D38-CB1F3A06C5CE}"/>
              </c:ext>
            </c:extLst>
          </c:dPt>
          <c:dPt>
            <c:idx val="7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9-8FC0-4FDB-9D38-CB1F3A06C5CE}"/>
              </c:ext>
            </c:extLst>
          </c:dPt>
          <c:dPt>
            <c:idx val="7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B-8FC0-4FDB-9D38-CB1F3A06C5CE}"/>
              </c:ext>
            </c:extLst>
          </c:dPt>
          <c:dPt>
            <c:idx val="7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D-8FC0-4FDB-9D38-CB1F3A06C5CE}"/>
              </c:ext>
            </c:extLst>
          </c:dPt>
          <c:dPt>
            <c:idx val="7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F-8FC0-4FDB-9D38-CB1F3A06C5CE}"/>
              </c:ext>
            </c:extLst>
          </c:dPt>
          <c:dPt>
            <c:idx val="8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1-8FC0-4FDB-9D38-CB1F3A06C5CE}"/>
              </c:ext>
            </c:extLst>
          </c:dPt>
          <c:dPt>
            <c:idx val="8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3-8FC0-4FDB-9D38-CB1F3A06C5CE}"/>
              </c:ext>
            </c:extLst>
          </c:dPt>
          <c:dPt>
            <c:idx val="8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5-8FC0-4FDB-9D38-CB1F3A06C5CE}"/>
              </c:ext>
            </c:extLst>
          </c:dPt>
          <c:dPt>
            <c:idx val="8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7-8FC0-4FDB-9D38-CB1F3A06C5CE}"/>
              </c:ext>
            </c:extLst>
          </c:dPt>
          <c:dPt>
            <c:idx val="8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9-8FC0-4FDB-9D38-CB1F3A06C5CE}"/>
              </c:ext>
            </c:extLst>
          </c:dPt>
          <c:dPt>
            <c:idx val="8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B-8FC0-4FDB-9D38-CB1F3A06C5CE}"/>
              </c:ext>
            </c:extLst>
          </c:dPt>
          <c:dPt>
            <c:idx val="8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D-8FC0-4FDB-9D38-CB1F3A06C5CE}"/>
              </c:ext>
            </c:extLst>
          </c:dPt>
          <c:dPt>
            <c:idx val="8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F-8FC0-4FDB-9D38-CB1F3A06C5CE}"/>
              </c:ext>
            </c:extLst>
          </c:dPt>
          <c:dPt>
            <c:idx val="8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1-8FC0-4FDB-9D38-CB1F3A06C5CE}"/>
              </c:ext>
            </c:extLst>
          </c:dPt>
          <c:dPt>
            <c:idx val="8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3-8FC0-4FDB-9D38-CB1F3A06C5CE}"/>
              </c:ext>
            </c:extLst>
          </c:dPt>
          <c:dPt>
            <c:idx val="9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5-8FC0-4FDB-9D38-CB1F3A06C5CE}"/>
              </c:ext>
            </c:extLst>
          </c:dPt>
          <c:dPt>
            <c:idx val="9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7-8FC0-4FDB-9D38-CB1F3A06C5CE}"/>
              </c:ext>
            </c:extLst>
          </c:dPt>
          <c:dPt>
            <c:idx val="9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9-8FC0-4FDB-9D38-CB1F3A06C5CE}"/>
              </c:ext>
            </c:extLst>
          </c:dPt>
          <c:dPt>
            <c:idx val="9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B-8FC0-4FDB-9D38-CB1F3A06C5CE}"/>
              </c:ext>
            </c:extLst>
          </c:dPt>
          <c:dPt>
            <c:idx val="9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D-8FC0-4FDB-9D38-CB1F3A06C5CE}"/>
              </c:ext>
            </c:extLst>
          </c:dPt>
          <c:dPt>
            <c:idx val="9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F-8FC0-4FDB-9D38-CB1F3A06C5CE}"/>
              </c:ext>
            </c:extLst>
          </c:dPt>
          <c:dPt>
            <c:idx val="9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C1-8FC0-4FDB-9D38-CB1F3A06C5CE}"/>
              </c:ext>
            </c:extLst>
          </c:dPt>
          <c:dPt>
            <c:idx val="9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C3-8FC0-4FDB-9D38-CB1F3A06C5CE}"/>
              </c:ext>
            </c:extLst>
          </c:dPt>
          <c:dPt>
            <c:idx val="9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C5-8FC0-4FDB-9D38-CB1F3A06C5CE}"/>
              </c:ext>
            </c:extLst>
          </c:dPt>
          <c:dPt>
            <c:idx val="9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C7-8FC0-4FDB-9D38-CB1F3A06C5CE}"/>
              </c:ext>
            </c:extLst>
          </c:dPt>
          <c:dPt>
            <c:idx val="100"/>
            <c:bubble3D val="0"/>
            <c:spPr>
              <a:noFill/>
              <a:ln w="3175">
                <a:noFill/>
              </a:ln>
              <a:effectLst/>
            </c:spPr>
            <c:extLst>
              <c:ext xmlns:c16="http://schemas.microsoft.com/office/drawing/2014/chart" uri="{C3380CC4-5D6E-409C-BE32-E72D297353CC}">
                <c16:uniqueId val="{000000C9-8FC0-4FDB-9D38-CB1F3A06C5CE}"/>
              </c:ext>
            </c:extLst>
          </c:dPt>
          <c:val>
            <c:numRef>
              <c:f>Gauge!$N$2:$N$102</c:f>
              <c:numCache>
                <c:formatCode>General</c:formatCode>
                <c:ptCount val="1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100</c:v>
                </c:pt>
              </c:numCache>
            </c:numRef>
          </c:val>
          <c:extLst>
            <c:ext xmlns:c16="http://schemas.microsoft.com/office/drawing/2014/chart" uri="{C3380CC4-5D6E-409C-BE32-E72D297353CC}">
              <c16:uniqueId val="{000000CA-8FC0-4FDB-9D38-CB1F3A06C5CE}"/>
            </c:ext>
          </c:extLst>
        </c:ser>
        <c:dLbls>
          <c:showLegendKey val="0"/>
          <c:showVal val="0"/>
          <c:showCatName val="0"/>
          <c:showSerName val="0"/>
          <c:showPercent val="0"/>
          <c:showBubbleSize val="0"/>
          <c:showLeaderLines val="1"/>
        </c:dLbls>
        <c:firstSliceAng val="270"/>
        <c:holeSize val="6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4DBF35"/>
            </a:solidFill>
            <a:ln w="3175">
              <a:solidFill>
                <a:schemeClr val="tx1">
                  <a:lumMod val="85000"/>
                  <a:lumOff val="15000"/>
                </a:schemeClr>
              </a:solidFill>
            </a:ln>
          </c:spPr>
          <c:dPt>
            <c:idx val="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1-8637-41C3-9AFD-67EFC5CBC4AC}"/>
              </c:ext>
            </c:extLst>
          </c:dPt>
          <c:dPt>
            <c:idx val="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3-8637-41C3-9AFD-67EFC5CBC4AC}"/>
              </c:ext>
            </c:extLst>
          </c:dPt>
          <c:dPt>
            <c:idx val="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5-8637-41C3-9AFD-67EFC5CBC4AC}"/>
              </c:ext>
            </c:extLst>
          </c:dPt>
          <c:dPt>
            <c:idx val="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7-8637-41C3-9AFD-67EFC5CBC4AC}"/>
              </c:ext>
            </c:extLst>
          </c:dPt>
          <c:dPt>
            <c:idx val="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9-8637-41C3-9AFD-67EFC5CBC4AC}"/>
              </c:ext>
            </c:extLst>
          </c:dPt>
          <c:dPt>
            <c:idx val="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B-8637-41C3-9AFD-67EFC5CBC4AC}"/>
              </c:ext>
            </c:extLst>
          </c:dPt>
          <c:dPt>
            <c:idx val="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D-8637-41C3-9AFD-67EFC5CBC4AC}"/>
              </c:ext>
            </c:extLst>
          </c:dPt>
          <c:dPt>
            <c:idx val="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F-8637-41C3-9AFD-67EFC5CBC4AC}"/>
              </c:ext>
            </c:extLst>
          </c:dPt>
          <c:dPt>
            <c:idx val="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1-8637-41C3-9AFD-67EFC5CBC4AC}"/>
              </c:ext>
            </c:extLst>
          </c:dPt>
          <c:dPt>
            <c:idx val="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3-8637-41C3-9AFD-67EFC5CBC4AC}"/>
              </c:ext>
            </c:extLst>
          </c:dPt>
          <c:dPt>
            <c:idx val="1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5-8637-41C3-9AFD-67EFC5CBC4AC}"/>
              </c:ext>
            </c:extLst>
          </c:dPt>
          <c:dPt>
            <c:idx val="1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7-8637-41C3-9AFD-67EFC5CBC4AC}"/>
              </c:ext>
            </c:extLst>
          </c:dPt>
          <c:dPt>
            <c:idx val="1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9-8637-41C3-9AFD-67EFC5CBC4AC}"/>
              </c:ext>
            </c:extLst>
          </c:dPt>
          <c:dPt>
            <c:idx val="1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B-8637-41C3-9AFD-67EFC5CBC4AC}"/>
              </c:ext>
            </c:extLst>
          </c:dPt>
          <c:dPt>
            <c:idx val="1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D-8637-41C3-9AFD-67EFC5CBC4AC}"/>
              </c:ext>
            </c:extLst>
          </c:dPt>
          <c:dPt>
            <c:idx val="1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F-8637-41C3-9AFD-67EFC5CBC4AC}"/>
              </c:ext>
            </c:extLst>
          </c:dPt>
          <c:dPt>
            <c:idx val="1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1-8637-41C3-9AFD-67EFC5CBC4AC}"/>
              </c:ext>
            </c:extLst>
          </c:dPt>
          <c:dPt>
            <c:idx val="1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3-8637-41C3-9AFD-67EFC5CBC4AC}"/>
              </c:ext>
            </c:extLst>
          </c:dPt>
          <c:dPt>
            <c:idx val="1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5-8637-41C3-9AFD-67EFC5CBC4AC}"/>
              </c:ext>
            </c:extLst>
          </c:dPt>
          <c:dPt>
            <c:idx val="1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7-8637-41C3-9AFD-67EFC5CBC4AC}"/>
              </c:ext>
            </c:extLst>
          </c:dPt>
          <c:dPt>
            <c:idx val="2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9-8637-41C3-9AFD-67EFC5CBC4AC}"/>
              </c:ext>
            </c:extLst>
          </c:dPt>
          <c:dPt>
            <c:idx val="2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B-8637-41C3-9AFD-67EFC5CBC4AC}"/>
              </c:ext>
            </c:extLst>
          </c:dPt>
          <c:dPt>
            <c:idx val="2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D-8637-41C3-9AFD-67EFC5CBC4AC}"/>
              </c:ext>
            </c:extLst>
          </c:dPt>
          <c:dPt>
            <c:idx val="2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F-8637-41C3-9AFD-67EFC5CBC4AC}"/>
              </c:ext>
            </c:extLst>
          </c:dPt>
          <c:dPt>
            <c:idx val="2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1-8637-41C3-9AFD-67EFC5CBC4AC}"/>
              </c:ext>
            </c:extLst>
          </c:dPt>
          <c:dPt>
            <c:idx val="2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3-8637-41C3-9AFD-67EFC5CBC4AC}"/>
              </c:ext>
            </c:extLst>
          </c:dPt>
          <c:dPt>
            <c:idx val="2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5-8637-41C3-9AFD-67EFC5CBC4AC}"/>
              </c:ext>
            </c:extLst>
          </c:dPt>
          <c:dPt>
            <c:idx val="2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7-8637-41C3-9AFD-67EFC5CBC4AC}"/>
              </c:ext>
            </c:extLst>
          </c:dPt>
          <c:dPt>
            <c:idx val="2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9-8637-41C3-9AFD-67EFC5CBC4AC}"/>
              </c:ext>
            </c:extLst>
          </c:dPt>
          <c:dPt>
            <c:idx val="2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B-8637-41C3-9AFD-67EFC5CBC4AC}"/>
              </c:ext>
            </c:extLst>
          </c:dPt>
          <c:dPt>
            <c:idx val="3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D-8637-41C3-9AFD-67EFC5CBC4AC}"/>
              </c:ext>
            </c:extLst>
          </c:dPt>
          <c:dPt>
            <c:idx val="3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F-8637-41C3-9AFD-67EFC5CBC4AC}"/>
              </c:ext>
            </c:extLst>
          </c:dPt>
          <c:dPt>
            <c:idx val="3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1-8637-41C3-9AFD-67EFC5CBC4AC}"/>
              </c:ext>
            </c:extLst>
          </c:dPt>
          <c:dPt>
            <c:idx val="3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3-8637-41C3-9AFD-67EFC5CBC4AC}"/>
              </c:ext>
            </c:extLst>
          </c:dPt>
          <c:dPt>
            <c:idx val="3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5-8637-41C3-9AFD-67EFC5CBC4AC}"/>
              </c:ext>
            </c:extLst>
          </c:dPt>
          <c:dPt>
            <c:idx val="3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7-8637-41C3-9AFD-67EFC5CBC4AC}"/>
              </c:ext>
            </c:extLst>
          </c:dPt>
          <c:dPt>
            <c:idx val="3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9-8637-41C3-9AFD-67EFC5CBC4AC}"/>
              </c:ext>
            </c:extLst>
          </c:dPt>
          <c:dPt>
            <c:idx val="3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B-8637-41C3-9AFD-67EFC5CBC4AC}"/>
              </c:ext>
            </c:extLst>
          </c:dPt>
          <c:dPt>
            <c:idx val="3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D-8637-41C3-9AFD-67EFC5CBC4AC}"/>
              </c:ext>
            </c:extLst>
          </c:dPt>
          <c:dPt>
            <c:idx val="3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F-8637-41C3-9AFD-67EFC5CBC4AC}"/>
              </c:ext>
            </c:extLst>
          </c:dPt>
          <c:dPt>
            <c:idx val="4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1-8637-41C3-9AFD-67EFC5CBC4AC}"/>
              </c:ext>
            </c:extLst>
          </c:dPt>
          <c:dPt>
            <c:idx val="4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3-8637-41C3-9AFD-67EFC5CBC4AC}"/>
              </c:ext>
            </c:extLst>
          </c:dPt>
          <c:dPt>
            <c:idx val="4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5-8637-41C3-9AFD-67EFC5CBC4AC}"/>
              </c:ext>
            </c:extLst>
          </c:dPt>
          <c:dPt>
            <c:idx val="4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7-8637-41C3-9AFD-67EFC5CBC4AC}"/>
              </c:ext>
            </c:extLst>
          </c:dPt>
          <c:dPt>
            <c:idx val="4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9-8637-41C3-9AFD-67EFC5CBC4AC}"/>
              </c:ext>
            </c:extLst>
          </c:dPt>
          <c:dPt>
            <c:idx val="4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B-8637-41C3-9AFD-67EFC5CBC4AC}"/>
              </c:ext>
            </c:extLst>
          </c:dPt>
          <c:dPt>
            <c:idx val="4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D-8637-41C3-9AFD-67EFC5CBC4AC}"/>
              </c:ext>
            </c:extLst>
          </c:dPt>
          <c:dPt>
            <c:idx val="4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F-8637-41C3-9AFD-67EFC5CBC4AC}"/>
              </c:ext>
            </c:extLst>
          </c:dPt>
          <c:dPt>
            <c:idx val="4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1-8637-41C3-9AFD-67EFC5CBC4AC}"/>
              </c:ext>
            </c:extLst>
          </c:dPt>
          <c:dPt>
            <c:idx val="4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3-8637-41C3-9AFD-67EFC5CBC4AC}"/>
              </c:ext>
            </c:extLst>
          </c:dPt>
          <c:dPt>
            <c:idx val="5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5-8637-41C3-9AFD-67EFC5CBC4AC}"/>
              </c:ext>
            </c:extLst>
          </c:dPt>
          <c:dPt>
            <c:idx val="5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7-8637-41C3-9AFD-67EFC5CBC4AC}"/>
              </c:ext>
            </c:extLst>
          </c:dPt>
          <c:dPt>
            <c:idx val="5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9-8637-41C3-9AFD-67EFC5CBC4AC}"/>
              </c:ext>
            </c:extLst>
          </c:dPt>
          <c:dPt>
            <c:idx val="5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B-8637-41C3-9AFD-67EFC5CBC4AC}"/>
              </c:ext>
            </c:extLst>
          </c:dPt>
          <c:dPt>
            <c:idx val="5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D-8637-41C3-9AFD-67EFC5CBC4AC}"/>
              </c:ext>
            </c:extLst>
          </c:dPt>
          <c:dPt>
            <c:idx val="5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F-8637-41C3-9AFD-67EFC5CBC4AC}"/>
              </c:ext>
            </c:extLst>
          </c:dPt>
          <c:dPt>
            <c:idx val="5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1-8637-41C3-9AFD-67EFC5CBC4AC}"/>
              </c:ext>
            </c:extLst>
          </c:dPt>
          <c:dPt>
            <c:idx val="5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3-8637-41C3-9AFD-67EFC5CBC4AC}"/>
              </c:ext>
            </c:extLst>
          </c:dPt>
          <c:dPt>
            <c:idx val="5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5-8637-41C3-9AFD-67EFC5CBC4AC}"/>
              </c:ext>
            </c:extLst>
          </c:dPt>
          <c:dPt>
            <c:idx val="5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7-8637-41C3-9AFD-67EFC5CBC4AC}"/>
              </c:ext>
            </c:extLst>
          </c:dPt>
          <c:dPt>
            <c:idx val="6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9-8637-41C3-9AFD-67EFC5CBC4AC}"/>
              </c:ext>
            </c:extLst>
          </c:dPt>
          <c:dPt>
            <c:idx val="6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B-8637-41C3-9AFD-67EFC5CBC4AC}"/>
              </c:ext>
            </c:extLst>
          </c:dPt>
          <c:dPt>
            <c:idx val="6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D-8637-41C3-9AFD-67EFC5CBC4AC}"/>
              </c:ext>
            </c:extLst>
          </c:dPt>
          <c:dPt>
            <c:idx val="6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F-8637-41C3-9AFD-67EFC5CBC4AC}"/>
              </c:ext>
            </c:extLst>
          </c:dPt>
          <c:dPt>
            <c:idx val="6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1-8637-41C3-9AFD-67EFC5CBC4AC}"/>
              </c:ext>
            </c:extLst>
          </c:dPt>
          <c:dPt>
            <c:idx val="6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3-8637-41C3-9AFD-67EFC5CBC4AC}"/>
              </c:ext>
            </c:extLst>
          </c:dPt>
          <c:dPt>
            <c:idx val="6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5-8637-41C3-9AFD-67EFC5CBC4AC}"/>
              </c:ext>
            </c:extLst>
          </c:dPt>
          <c:dPt>
            <c:idx val="6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7-8637-41C3-9AFD-67EFC5CBC4AC}"/>
              </c:ext>
            </c:extLst>
          </c:dPt>
          <c:dPt>
            <c:idx val="6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9-8637-41C3-9AFD-67EFC5CBC4AC}"/>
              </c:ext>
            </c:extLst>
          </c:dPt>
          <c:dPt>
            <c:idx val="6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B-8637-41C3-9AFD-67EFC5CBC4AC}"/>
              </c:ext>
            </c:extLst>
          </c:dPt>
          <c:dPt>
            <c:idx val="7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D-8637-41C3-9AFD-67EFC5CBC4AC}"/>
              </c:ext>
            </c:extLst>
          </c:dPt>
          <c:dPt>
            <c:idx val="7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F-8637-41C3-9AFD-67EFC5CBC4AC}"/>
              </c:ext>
            </c:extLst>
          </c:dPt>
          <c:dPt>
            <c:idx val="7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1-8637-41C3-9AFD-67EFC5CBC4AC}"/>
              </c:ext>
            </c:extLst>
          </c:dPt>
          <c:dPt>
            <c:idx val="7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3-8637-41C3-9AFD-67EFC5CBC4AC}"/>
              </c:ext>
            </c:extLst>
          </c:dPt>
          <c:dPt>
            <c:idx val="7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5-8637-41C3-9AFD-67EFC5CBC4AC}"/>
              </c:ext>
            </c:extLst>
          </c:dPt>
          <c:dPt>
            <c:idx val="7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7-8637-41C3-9AFD-67EFC5CBC4AC}"/>
              </c:ext>
            </c:extLst>
          </c:dPt>
          <c:dPt>
            <c:idx val="7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9-8637-41C3-9AFD-67EFC5CBC4AC}"/>
              </c:ext>
            </c:extLst>
          </c:dPt>
          <c:dPt>
            <c:idx val="7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B-8637-41C3-9AFD-67EFC5CBC4AC}"/>
              </c:ext>
            </c:extLst>
          </c:dPt>
          <c:dPt>
            <c:idx val="7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D-8637-41C3-9AFD-67EFC5CBC4AC}"/>
              </c:ext>
            </c:extLst>
          </c:dPt>
          <c:dPt>
            <c:idx val="7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F-8637-41C3-9AFD-67EFC5CBC4AC}"/>
              </c:ext>
            </c:extLst>
          </c:dPt>
          <c:dPt>
            <c:idx val="8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1-8637-41C3-9AFD-67EFC5CBC4AC}"/>
              </c:ext>
            </c:extLst>
          </c:dPt>
          <c:dPt>
            <c:idx val="8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3-8637-41C3-9AFD-67EFC5CBC4AC}"/>
              </c:ext>
            </c:extLst>
          </c:dPt>
          <c:dPt>
            <c:idx val="8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5-8637-41C3-9AFD-67EFC5CBC4AC}"/>
              </c:ext>
            </c:extLst>
          </c:dPt>
          <c:dPt>
            <c:idx val="8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7-8637-41C3-9AFD-67EFC5CBC4AC}"/>
              </c:ext>
            </c:extLst>
          </c:dPt>
          <c:dPt>
            <c:idx val="8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9-8637-41C3-9AFD-67EFC5CBC4AC}"/>
              </c:ext>
            </c:extLst>
          </c:dPt>
          <c:dPt>
            <c:idx val="8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B-8637-41C3-9AFD-67EFC5CBC4AC}"/>
              </c:ext>
            </c:extLst>
          </c:dPt>
          <c:dPt>
            <c:idx val="8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D-8637-41C3-9AFD-67EFC5CBC4AC}"/>
              </c:ext>
            </c:extLst>
          </c:dPt>
          <c:dPt>
            <c:idx val="8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F-8637-41C3-9AFD-67EFC5CBC4AC}"/>
              </c:ext>
            </c:extLst>
          </c:dPt>
          <c:dPt>
            <c:idx val="8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1-8637-41C3-9AFD-67EFC5CBC4AC}"/>
              </c:ext>
            </c:extLst>
          </c:dPt>
          <c:dPt>
            <c:idx val="8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3-8637-41C3-9AFD-67EFC5CBC4AC}"/>
              </c:ext>
            </c:extLst>
          </c:dPt>
          <c:dPt>
            <c:idx val="9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5-8637-41C3-9AFD-67EFC5CBC4AC}"/>
              </c:ext>
            </c:extLst>
          </c:dPt>
          <c:dPt>
            <c:idx val="9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7-8637-41C3-9AFD-67EFC5CBC4AC}"/>
              </c:ext>
            </c:extLst>
          </c:dPt>
          <c:dPt>
            <c:idx val="9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9-8637-41C3-9AFD-67EFC5CBC4AC}"/>
              </c:ext>
            </c:extLst>
          </c:dPt>
          <c:dPt>
            <c:idx val="9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B-8637-41C3-9AFD-67EFC5CBC4AC}"/>
              </c:ext>
            </c:extLst>
          </c:dPt>
          <c:dPt>
            <c:idx val="9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D-8637-41C3-9AFD-67EFC5CBC4AC}"/>
              </c:ext>
            </c:extLst>
          </c:dPt>
          <c:dPt>
            <c:idx val="9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F-8637-41C3-9AFD-67EFC5CBC4AC}"/>
              </c:ext>
            </c:extLst>
          </c:dPt>
          <c:dPt>
            <c:idx val="9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C1-8637-41C3-9AFD-67EFC5CBC4AC}"/>
              </c:ext>
            </c:extLst>
          </c:dPt>
          <c:dPt>
            <c:idx val="9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C3-8637-41C3-9AFD-67EFC5CBC4AC}"/>
              </c:ext>
            </c:extLst>
          </c:dPt>
          <c:dPt>
            <c:idx val="9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C5-8637-41C3-9AFD-67EFC5CBC4AC}"/>
              </c:ext>
            </c:extLst>
          </c:dPt>
          <c:dPt>
            <c:idx val="9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C7-8637-41C3-9AFD-67EFC5CBC4AC}"/>
              </c:ext>
            </c:extLst>
          </c:dPt>
          <c:dPt>
            <c:idx val="100"/>
            <c:bubble3D val="0"/>
            <c:spPr>
              <a:noFill/>
              <a:ln w="3175">
                <a:noFill/>
              </a:ln>
              <a:effectLst/>
            </c:spPr>
            <c:extLst>
              <c:ext xmlns:c16="http://schemas.microsoft.com/office/drawing/2014/chart" uri="{C3380CC4-5D6E-409C-BE32-E72D297353CC}">
                <c16:uniqueId val="{000000C9-8637-41C3-9AFD-67EFC5CBC4AC}"/>
              </c:ext>
            </c:extLst>
          </c:dPt>
          <c:val>
            <c:numRef>
              <c:f>Gauge!$O$2:$O$102</c:f>
              <c:numCache>
                <c:formatCode>General</c:formatCode>
                <c:ptCount val="1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153</c:v>
                </c:pt>
              </c:numCache>
            </c:numRef>
          </c:val>
          <c:extLst>
            <c:ext xmlns:c16="http://schemas.microsoft.com/office/drawing/2014/chart" uri="{C3380CC4-5D6E-409C-BE32-E72D297353CC}">
              <c16:uniqueId val="{000000CA-8637-41C3-9AFD-67EFC5CBC4AC}"/>
            </c:ext>
          </c:extLst>
        </c:ser>
        <c:dLbls>
          <c:showLegendKey val="0"/>
          <c:showVal val="0"/>
          <c:showCatName val="0"/>
          <c:showSerName val="0"/>
          <c:showPercent val="0"/>
          <c:showBubbleSize val="0"/>
          <c:showLeaderLines val="1"/>
        </c:dLbls>
        <c:firstSliceAng val="270"/>
        <c:holeSize val="6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w="12700">
              <a:solidFill>
                <a:schemeClr val="tx1">
                  <a:lumMod val="65000"/>
                  <a:lumOff val="35000"/>
                </a:schemeClr>
              </a:solidFill>
            </a:ln>
          </c:spPr>
          <c:dPt>
            <c:idx val="0"/>
            <c:bubble3D val="0"/>
            <c:spPr>
              <a:pattFill prst="dkUpDiag">
                <a:fgClr>
                  <a:srgbClr val="00B0F0"/>
                </a:fgClr>
                <a:bgClr>
                  <a:srgbClr val="009ED6"/>
                </a:bgClr>
              </a:pattFill>
              <a:ln w="12700">
                <a:solidFill>
                  <a:schemeClr val="tx1">
                    <a:lumMod val="65000"/>
                    <a:lumOff val="35000"/>
                  </a:schemeClr>
                </a:solidFill>
              </a:ln>
              <a:effectLst/>
            </c:spPr>
            <c:extLst>
              <c:ext xmlns:c16="http://schemas.microsoft.com/office/drawing/2014/chart" uri="{C3380CC4-5D6E-409C-BE32-E72D297353CC}">
                <c16:uniqueId val="{00000001-B6E4-460F-A5A0-CF9DDCDD19BE}"/>
              </c:ext>
            </c:extLst>
          </c:dPt>
          <c:dPt>
            <c:idx val="1"/>
            <c:bubble3D val="0"/>
            <c:spPr>
              <a:pattFill prst="dkUpDiag">
                <a:fgClr>
                  <a:schemeClr val="tx1">
                    <a:lumMod val="50000"/>
                    <a:lumOff val="50000"/>
                  </a:schemeClr>
                </a:fgClr>
                <a:bgClr>
                  <a:schemeClr val="tx1">
                    <a:lumMod val="65000"/>
                    <a:lumOff val="35000"/>
                  </a:schemeClr>
                </a:bgClr>
              </a:pattFill>
              <a:ln w="12700">
                <a:solidFill>
                  <a:schemeClr val="tx1">
                    <a:lumMod val="65000"/>
                    <a:lumOff val="35000"/>
                  </a:schemeClr>
                </a:solidFill>
              </a:ln>
              <a:effectLst/>
            </c:spPr>
            <c:extLst>
              <c:ext xmlns:c16="http://schemas.microsoft.com/office/drawing/2014/chart" uri="{C3380CC4-5D6E-409C-BE32-E72D297353CC}">
                <c16:uniqueId val="{00000003-B6E4-460F-A5A0-CF9DDCDD19BE}"/>
              </c:ext>
            </c:extLst>
          </c:dPt>
          <c:dLbls>
            <c:delete val="1"/>
          </c:dLbls>
          <c:cat>
            <c:strRef>
              <c:f>Donut!$K$2:$K$3</c:f>
              <c:strCache>
                <c:ptCount val="2"/>
                <c:pt idx="0">
                  <c:v>Complete</c:v>
                </c:pt>
                <c:pt idx="1">
                  <c:v>Remainder</c:v>
                </c:pt>
              </c:strCache>
            </c:strRef>
          </c:cat>
          <c:val>
            <c:numRef>
              <c:f>Donut!$L$2:$L$3</c:f>
              <c:numCache>
                <c:formatCode>0%</c:formatCode>
                <c:ptCount val="2"/>
                <c:pt idx="0">
                  <c:v>0.85</c:v>
                </c:pt>
                <c:pt idx="1">
                  <c:v>0.15000000000000002</c:v>
                </c:pt>
              </c:numCache>
            </c:numRef>
          </c:val>
          <c:extLst>
            <c:ext xmlns:c16="http://schemas.microsoft.com/office/drawing/2014/chart" uri="{C3380CC4-5D6E-409C-BE32-E72D297353CC}">
              <c16:uniqueId val="{00000004-B6E4-460F-A5A0-CF9DDCDD19BE}"/>
            </c:ext>
          </c:extLst>
        </c:ser>
        <c:dLbls>
          <c:showLegendKey val="0"/>
          <c:showVal val="1"/>
          <c:showCatName val="0"/>
          <c:showSerName val="0"/>
          <c:showPercent val="0"/>
          <c:showBubbleSize val="0"/>
          <c:showLeaderLines val="1"/>
        </c:dLbls>
        <c:firstSliceAng val="0"/>
        <c:holeSize val="6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8534370946822308E-2"/>
          <c:y val="0.13333320607663462"/>
          <c:w val="0.94293125810635536"/>
          <c:h val="0.73333358784673064"/>
        </c:manualLayout>
      </c:layout>
      <c:barChart>
        <c:barDir val="bar"/>
        <c:grouping val="percentStacked"/>
        <c:varyColors val="0"/>
        <c:ser>
          <c:idx val="0"/>
          <c:order val="0"/>
          <c:tx>
            <c:strRef>
              <c:f>'Progress Bar'!$L$2</c:f>
              <c:strCache>
                <c:ptCount val="1"/>
                <c:pt idx="0">
                  <c:v>Complete</c:v>
                </c:pt>
              </c:strCache>
            </c:strRef>
          </c:tx>
          <c:spPr>
            <a:pattFill prst="dkUpDiag">
              <a:fgClr>
                <a:srgbClr val="66CF51"/>
              </a:fgClr>
              <a:bgClr>
                <a:srgbClr val="4DBF35"/>
              </a:bgClr>
            </a:patt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85000"/>
                        <a:lumOff val="15000"/>
                      </a:schemeClr>
                    </a:solidFill>
                    <a:latin typeface="Roboto Medium" panose="02000000000000000000" pitchFamily="2" charset="0"/>
                    <a:ea typeface="Roboto Medium" panose="02000000000000000000" pitchFamily="2"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 Bar'!$K$3</c:f>
              <c:strCache>
                <c:ptCount val="1"/>
                <c:pt idx="0">
                  <c:v>Progress</c:v>
                </c:pt>
              </c:strCache>
            </c:strRef>
          </c:cat>
          <c:val>
            <c:numRef>
              <c:f>'Progress Bar'!$L$3</c:f>
              <c:numCache>
                <c:formatCode>0%</c:formatCode>
                <c:ptCount val="1"/>
                <c:pt idx="0">
                  <c:v>0.54</c:v>
                </c:pt>
              </c:numCache>
            </c:numRef>
          </c:val>
          <c:extLst>
            <c:ext xmlns:c16="http://schemas.microsoft.com/office/drawing/2014/chart" uri="{C3380CC4-5D6E-409C-BE32-E72D297353CC}">
              <c16:uniqueId val="{00000000-34AF-46E6-BA66-327C07535D7B}"/>
            </c:ext>
          </c:extLst>
        </c:ser>
        <c:ser>
          <c:idx val="1"/>
          <c:order val="1"/>
          <c:tx>
            <c:strRef>
              <c:f>'Progress Bar'!$M$2</c:f>
              <c:strCache>
                <c:ptCount val="1"/>
                <c:pt idx="0">
                  <c:v>Remainder</c:v>
                </c:pt>
              </c:strCache>
            </c:strRef>
          </c:tx>
          <c:spPr>
            <a:pattFill prst="dkUpDiag">
              <a:fgClr>
                <a:schemeClr val="tx1">
                  <a:lumMod val="50000"/>
                  <a:lumOff val="50000"/>
                </a:schemeClr>
              </a:fgClr>
              <a:bgClr>
                <a:schemeClr val="tx1">
                  <a:lumMod val="65000"/>
                  <a:lumOff val="35000"/>
                </a:schemeClr>
              </a:bgClr>
            </a:pattFill>
            <a:ln>
              <a:noFill/>
            </a:ln>
            <a:effectLst/>
          </c:spPr>
          <c:invertIfNegative val="0"/>
          <c:dLbls>
            <c:delete val="1"/>
          </c:dLbls>
          <c:cat>
            <c:strRef>
              <c:f>'Progress Bar'!$K$3</c:f>
              <c:strCache>
                <c:ptCount val="1"/>
                <c:pt idx="0">
                  <c:v>Progress</c:v>
                </c:pt>
              </c:strCache>
            </c:strRef>
          </c:cat>
          <c:val>
            <c:numRef>
              <c:f>'Progress Bar'!$M$3</c:f>
              <c:numCache>
                <c:formatCode>0%</c:formatCode>
                <c:ptCount val="1"/>
                <c:pt idx="0">
                  <c:v>0.45999999999999996</c:v>
                </c:pt>
              </c:numCache>
            </c:numRef>
          </c:val>
          <c:extLst>
            <c:ext xmlns:c16="http://schemas.microsoft.com/office/drawing/2014/chart" uri="{C3380CC4-5D6E-409C-BE32-E72D297353CC}">
              <c16:uniqueId val="{00000001-34AF-46E6-BA66-327C07535D7B}"/>
            </c:ext>
          </c:extLst>
        </c:ser>
        <c:dLbls>
          <c:dLblPos val="inEnd"/>
          <c:showLegendKey val="0"/>
          <c:showVal val="1"/>
          <c:showCatName val="0"/>
          <c:showSerName val="0"/>
          <c:showPercent val="0"/>
          <c:showBubbleSize val="0"/>
        </c:dLbls>
        <c:gapWidth val="20"/>
        <c:overlap val="100"/>
        <c:axId val="996309183"/>
        <c:axId val="996270495"/>
      </c:barChart>
      <c:catAx>
        <c:axId val="996309183"/>
        <c:scaling>
          <c:orientation val="minMax"/>
        </c:scaling>
        <c:delete val="1"/>
        <c:axPos val="l"/>
        <c:numFmt formatCode="General" sourceLinked="1"/>
        <c:majorTickMark val="none"/>
        <c:minorTickMark val="none"/>
        <c:tickLblPos val="nextTo"/>
        <c:crossAx val="996270495"/>
        <c:crosses val="autoZero"/>
        <c:auto val="1"/>
        <c:lblAlgn val="ctr"/>
        <c:lblOffset val="100"/>
        <c:noMultiLvlLbl val="0"/>
      </c:catAx>
      <c:valAx>
        <c:axId val="996270495"/>
        <c:scaling>
          <c:orientation val="minMax"/>
        </c:scaling>
        <c:delete val="1"/>
        <c:axPos val="b"/>
        <c:numFmt formatCode="0%" sourceLinked="1"/>
        <c:majorTickMark val="none"/>
        <c:minorTickMark val="none"/>
        <c:tickLblPos val="nextTo"/>
        <c:crossAx val="99630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162176342831539E-2"/>
          <c:y val="0.34326072877253977"/>
          <c:w val="0.97569994919534053"/>
          <c:h val="0.60784947336128436"/>
        </c:manualLayout>
      </c:layout>
      <c:lineChart>
        <c:grouping val="standard"/>
        <c:varyColors val="0"/>
        <c:ser>
          <c:idx val="0"/>
          <c:order val="0"/>
          <c:tx>
            <c:strRef>
              <c:f>Dot!$J$2</c:f>
              <c:strCache>
                <c:ptCount val="1"/>
                <c:pt idx="0">
                  <c:v>Grey</c:v>
                </c:pt>
              </c:strCache>
            </c:strRef>
          </c:tx>
          <c:spPr>
            <a:ln w="190500" cap="rnd">
              <a:noFill/>
              <a:round/>
            </a:ln>
            <a:effectLst/>
          </c:spPr>
          <c:marker>
            <c:symbol val="circle"/>
            <c:size val="7"/>
            <c:spPr>
              <a:solidFill>
                <a:schemeClr val="tx1">
                  <a:lumMod val="50000"/>
                  <a:lumOff val="50000"/>
                </a:schemeClr>
              </a:solidFill>
              <a:ln w="9525">
                <a:noFill/>
              </a:ln>
              <a:effectLst/>
            </c:spPr>
          </c:marker>
          <c:dLbls>
            <c:delete val="1"/>
          </c:dLbls>
          <c:val>
            <c:numRef>
              <c:f>Dot!$J$3:$J$22</c:f>
              <c:numCache>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Cache>
            </c:numRef>
          </c:val>
          <c:smooth val="0"/>
          <c:extLst>
            <c:ext xmlns:c16="http://schemas.microsoft.com/office/drawing/2014/chart" uri="{C3380CC4-5D6E-409C-BE32-E72D297353CC}">
              <c16:uniqueId val="{00000000-EB53-4274-B025-FB880E88A53A}"/>
            </c:ext>
          </c:extLst>
        </c:ser>
        <c:ser>
          <c:idx val="1"/>
          <c:order val="1"/>
          <c:tx>
            <c:strRef>
              <c:f>Dot!$K$2</c:f>
              <c:strCache>
                <c:ptCount val="1"/>
                <c:pt idx="0">
                  <c:v>Color</c:v>
                </c:pt>
              </c:strCache>
            </c:strRef>
          </c:tx>
          <c:spPr>
            <a:ln w="190500" cap="rnd">
              <a:noFill/>
              <a:round/>
            </a:ln>
            <a:effectLst/>
          </c:spPr>
          <c:marker>
            <c:symbol val="circle"/>
            <c:size val="7"/>
            <c:spPr>
              <a:solidFill>
                <a:srgbClr val="FF3399"/>
              </a:solidFill>
              <a:ln w="9525">
                <a:noFill/>
              </a:ln>
              <a:effectLst/>
            </c:spPr>
          </c:marker>
          <c:dLbls>
            <c:dLbl>
              <c:idx val="0"/>
              <c:tx>
                <c:rich>
                  <a:bodyPr/>
                  <a:lstStyle/>
                  <a:p>
                    <a:fld id="{9C7BC872-A604-4760-BC22-E7E9D9254D8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EB53-4274-B025-FB880E88A53A}"/>
                </c:ext>
              </c:extLst>
            </c:dLbl>
            <c:dLbl>
              <c:idx val="1"/>
              <c:tx>
                <c:rich>
                  <a:bodyPr/>
                  <a:lstStyle/>
                  <a:p>
                    <a:fld id="{08A413BF-70B9-4809-BFFB-517C9D69DE3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EB53-4274-B025-FB880E88A53A}"/>
                </c:ext>
              </c:extLst>
            </c:dLbl>
            <c:dLbl>
              <c:idx val="2"/>
              <c:tx>
                <c:rich>
                  <a:bodyPr/>
                  <a:lstStyle/>
                  <a:p>
                    <a:fld id="{E806E8F4-8F8D-4DB2-A3FE-DD112B17449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EB53-4274-B025-FB880E88A53A}"/>
                </c:ext>
              </c:extLst>
            </c:dLbl>
            <c:dLbl>
              <c:idx val="3"/>
              <c:tx>
                <c:rich>
                  <a:bodyPr/>
                  <a:lstStyle/>
                  <a:p>
                    <a:fld id="{5183CD29-4268-4546-A9DA-FB8F892C5C7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EB53-4274-B025-FB880E88A53A}"/>
                </c:ext>
              </c:extLst>
            </c:dLbl>
            <c:dLbl>
              <c:idx val="4"/>
              <c:tx>
                <c:rich>
                  <a:bodyPr/>
                  <a:lstStyle/>
                  <a:p>
                    <a:fld id="{241F65FE-0F2E-470B-A79C-642E5A05F3D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EB53-4274-B025-FB880E88A53A}"/>
                </c:ext>
              </c:extLst>
            </c:dLbl>
            <c:dLbl>
              <c:idx val="5"/>
              <c:tx>
                <c:rich>
                  <a:bodyPr/>
                  <a:lstStyle/>
                  <a:p>
                    <a:fld id="{81E6A8B8-723F-404D-97AF-4C490B44531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EB53-4274-B025-FB880E88A53A}"/>
                </c:ext>
              </c:extLst>
            </c:dLbl>
            <c:dLbl>
              <c:idx val="6"/>
              <c:tx>
                <c:rich>
                  <a:bodyPr/>
                  <a:lstStyle/>
                  <a:p>
                    <a:fld id="{3CF8A659-8218-4C4F-BF71-58726E838AF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EB53-4274-B025-FB880E88A53A}"/>
                </c:ext>
              </c:extLst>
            </c:dLbl>
            <c:dLbl>
              <c:idx val="7"/>
              <c:tx>
                <c:rich>
                  <a:bodyPr/>
                  <a:lstStyle/>
                  <a:p>
                    <a:fld id="{40CE3AAD-A33F-4851-A2E3-BE623C796FA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EB53-4274-B025-FB880E88A53A}"/>
                </c:ext>
              </c:extLst>
            </c:dLbl>
            <c:dLbl>
              <c:idx val="8"/>
              <c:tx>
                <c:rich>
                  <a:bodyPr/>
                  <a:lstStyle/>
                  <a:p>
                    <a:fld id="{9C16A7F9-F4A0-4EB3-B515-2211C3704B6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B53-4274-B025-FB880E88A53A}"/>
                </c:ext>
              </c:extLst>
            </c:dLbl>
            <c:dLbl>
              <c:idx val="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EB53-4274-B025-FB880E88A53A}"/>
                </c:ext>
              </c:extLst>
            </c:dLbl>
            <c:dLbl>
              <c:idx val="1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EB53-4274-B025-FB880E88A53A}"/>
                </c:ext>
              </c:extLst>
            </c:dLbl>
            <c:dLbl>
              <c:idx val="1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EB53-4274-B025-FB880E88A53A}"/>
                </c:ext>
              </c:extLst>
            </c:dLbl>
            <c:dLbl>
              <c:idx val="1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EB53-4274-B025-FB880E88A53A}"/>
                </c:ext>
              </c:extLst>
            </c:dLbl>
            <c:dLbl>
              <c:idx val="1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EB53-4274-B025-FB880E88A53A}"/>
                </c:ext>
              </c:extLst>
            </c:dLbl>
            <c:dLbl>
              <c:idx val="1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EB53-4274-B025-FB880E88A53A}"/>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EB53-4274-B025-FB880E88A53A}"/>
                </c:ext>
              </c:extLst>
            </c:dLbl>
            <c:dLbl>
              <c:idx val="1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EB53-4274-B025-FB880E88A53A}"/>
                </c:ext>
              </c:extLst>
            </c:dLbl>
            <c:dLbl>
              <c:idx val="1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EB53-4274-B025-FB880E88A53A}"/>
                </c:ext>
              </c:extLst>
            </c:dLbl>
            <c:dLbl>
              <c:idx val="1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EB53-4274-B025-FB880E88A53A}"/>
                </c:ext>
              </c:extLst>
            </c:dLbl>
            <c:dLbl>
              <c:idx val="1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EB53-4274-B025-FB880E88A53A}"/>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3399"/>
                    </a:solidFill>
                    <a:latin typeface="Roboto Medium" panose="02000000000000000000" pitchFamily="2" charset="0"/>
                    <a:ea typeface="Roboto Medium" panose="02000000000000000000" pitchFamily="2" charset="0"/>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Dot!$K$3:$K$22</c:f>
              <c:numCache>
                <c:formatCode>General</c:formatCode>
                <c:ptCount val="20"/>
                <c:pt idx="0">
                  <c:v>1</c:v>
                </c:pt>
                <c:pt idx="1">
                  <c:v>1</c:v>
                </c:pt>
                <c:pt idx="2">
                  <c:v>1</c:v>
                </c:pt>
                <c:pt idx="3">
                  <c:v>1</c:v>
                </c:pt>
                <c:pt idx="4">
                  <c:v>1</c:v>
                </c:pt>
                <c:pt idx="5">
                  <c:v>1</c:v>
                </c:pt>
                <c:pt idx="6">
                  <c:v>1</c:v>
                </c:pt>
                <c:pt idx="7">
                  <c:v>1</c:v>
                </c:pt>
                <c:pt idx="8">
                  <c:v>1</c:v>
                </c:pt>
                <c:pt idx="9">
                  <c:v>#N/A</c:v>
                </c:pt>
                <c:pt idx="10">
                  <c:v>#N/A</c:v>
                </c:pt>
                <c:pt idx="11">
                  <c:v>#N/A</c:v>
                </c:pt>
                <c:pt idx="12">
                  <c:v>#N/A</c:v>
                </c:pt>
                <c:pt idx="13">
                  <c:v>#N/A</c:v>
                </c:pt>
                <c:pt idx="14">
                  <c:v>#N/A</c:v>
                </c:pt>
                <c:pt idx="15">
                  <c:v>#N/A</c:v>
                </c:pt>
                <c:pt idx="16">
                  <c:v>#N/A</c:v>
                </c:pt>
                <c:pt idx="17">
                  <c:v>#N/A</c:v>
                </c:pt>
                <c:pt idx="18">
                  <c:v>#N/A</c:v>
                </c:pt>
                <c:pt idx="19">
                  <c:v>#N/A</c:v>
                </c:pt>
              </c:numCache>
            </c:numRef>
          </c:val>
          <c:smooth val="0"/>
          <c:extLst>
            <c:ext xmlns:c15="http://schemas.microsoft.com/office/drawing/2012/chart" uri="{02D57815-91ED-43cb-92C2-25804820EDAC}">
              <c15:datalabelsRange>
                <c15:f>Dot!$L$3:$L$22</c15:f>
                <c15:dlblRangeCache>
                  <c:ptCount val="20"/>
                  <c:pt idx="8">
                    <c:v>45%</c:v>
                  </c:pt>
                </c15:dlblRangeCache>
              </c15:datalabelsRange>
            </c:ext>
            <c:ext xmlns:c16="http://schemas.microsoft.com/office/drawing/2014/chart" uri="{C3380CC4-5D6E-409C-BE32-E72D297353CC}">
              <c16:uniqueId val="{00000015-EB53-4274-B025-FB880E88A53A}"/>
            </c:ext>
          </c:extLst>
        </c:ser>
        <c:dLbls>
          <c:dLblPos val="t"/>
          <c:showLegendKey val="0"/>
          <c:showVal val="1"/>
          <c:showCatName val="0"/>
          <c:showSerName val="0"/>
          <c:showPercent val="0"/>
          <c:showBubbleSize val="0"/>
        </c:dLbls>
        <c:marker val="1"/>
        <c:smooth val="0"/>
        <c:axId val="2092351199"/>
        <c:axId val="2092344959"/>
      </c:lineChart>
      <c:catAx>
        <c:axId val="2092351199"/>
        <c:scaling>
          <c:orientation val="minMax"/>
        </c:scaling>
        <c:delete val="1"/>
        <c:axPos val="b"/>
        <c:numFmt formatCode="General" sourceLinked="1"/>
        <c:majorTickMark val="none"/>
        <c:minorTickMark val="none"/>
        <c:tickLblPos val="nextTo"/>
        <c:crossAx val="2092344959"/>
        <c:crosses val="autoZero"/>
        <c:auto val="1"/>
        <c:lblAlgn val="ctr"/>
        <c:lblOffset val="100"/>
        <c:noMultiLvlLbl val="0"/>
      </c:catAx>
      <c:valAx>
        <c:axId val="2092344959"/>
        <c:scaling>
          <c:orientation val="minMax"/>
          <c:max val="2"/>
        </c:scaling>
        <c:delete val="1"/>
        <c:axPos val="l"/>
        <c:numFmt formatCode="General" sourceLinked="1"/>
        <c:majorTickMark val="none"/>
        <c:minorTickMark val="none"/>
        <c:tickLblPos val="nextTo"/>
        <c:crossAx val="2092351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21610252902777E-2"/>
          <c:y val="0.18820599805117472"/>
          <c:w val="0.91169296145674095"/>
          <c:h val="0.68060441255382187"/>
        </c:manualLayout>
      </c:layout>
      <c:barChart>
        <c:barDir val="col"/>
        <c:grouping val="clustered"/>
        <c:varyColors val="0"/>
        <c:ser>
          <c:idx val="0"/>
          <c:order val="0"/>
          <c:tx>
            <c:strRef>
              <c:f>Scorecard!$H$3</c:f>
              <c:strCache>
                <c:ptCount val="1"/>
                <c:pt idx="0">
                  <c:v>Grey</c:v>
                </c:pt>
              </c:strCache>
            </c:strRef>
          </c:tx>
          <c:spPr>
            <a:blipFill>
              <a:blip xmlns:r="http://schemas.openxmlformats.org/officeDocument/2006/relationships" r:embed="rId3">
                <a:extLst>
                  <a:ext uri="{96DAC541-7B7A-43D3-8B79-37D633B846F1}">
                    <asvg:svgBlip xmlns:asvg="http://schemas.microsoft.com/office/drawing/2016/SVG/main" r:embed="rId4"/>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Scorecard!$I$3:$M$3</c:f>
              <c:numCache>
                <c:formatCode>General</c:formatCode>
                <c:ptCount val="5"/>
                <c:pt idx="0">
                  <c:v>0</c:v>
                </c:pt>
                <c:pt idx="1">
                  <c:v>0</c:v>
                </c:pt>
                <c:pt idx="2">
                  <c:v>1</c:v>
                </c:pt>
                <c:pt idx="3">
                  <c:v>0</c:v>
                </c:pt>
                <c:pt idx="4">
                  <c:v>1</c:v>
                </c:pt>
              </c:numCache>
            </c:numRef>
          </c:val>
          <c:extLst>
            <c:ext xmlns:c16="http://schemas.microsoft.com/office/drawing/2014/chart" uri="{C3380CC4-5D6E-409C-BE32-E72D297353CC}">
              <c16:uniqueId val="{00000000-D031-4C7E-94D5-365334788F05}"/>
            </c:ext>
          </c:extLst>
        </c:ser>
        <c:ser>
          <c:idx val="1"/>
          <c:order val="1"/>
          <c:tx>
            <c:strRef>
              <c:f>Scorecard!$H$4</c:f>
              <c:strCache>
                <c:ptCount val="1"/>
                <c:pt idx="0">
                  <c:v>Green</c:v>
                </c:pt>
              </c:strCache>
            </c:strRef>
          </c:tx>
          <c:spPr>
            <a:blipFill>
              <a:blip xmlns:r="http://schemas.openxmlformats.org/officeDocument/2006/relationships" r:embed="rId5">
                <a:extLst>
                  <a:ext uri="{96DAC541-7B7A-43D3-8B79-37D633B846F1}">
                    <asvg:svgBlip xmlns:asvg="http://schemas.microsoft.com/office/drawing/2016/SVG/main" r:embed="rId6"/>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Scorecard!$I$4:$M$4</c:f>
              <c:numCache>
                <c:formatCode>General</c:formatCode>
                <c:ptCount val="5"/>
                <c:pt idx="0">
                  <c:v>1</c:v>
                </c:pt>
                <c:pt idx="1">
                  <c:v>0</c:v>
                </c:pt>
                <c:pt idx="2">
                  <c:v>0</c:v>
                </c:pt>
                <c:pt idx="3">
                  <c:v>1</c:v>
                </c:pt>
                <c:pt idx="4">
                  <c:v>0</c:v>
                </c:pt>
              </c:numCache>
            </c:numRef>
          </c:val>
          <c:extLst>
            <c:ext xmlns:c16="http://schemas.microsoft.com/office/drawing/2014/chart" uri="{C3380CC4-5D6E-409C-BE32-E72D297353CC}">
              <c16:uniqueId val="{00000001-D031-4C7E-94D5-365334788F05}"/>
            </c:ext>
          </c:extLst>
        </c:ser>
        <c:ser>
          <c:idx val="2"/>
          <c:order val="2"/>
          <c:tx>
            <c:strRef>
              <c:f>Scorecard!$H$5</c:f>
              <c:strCache>
                <c:ptCount val="1"/>
                <c:pt idx="0">
                  <c:v>Red</c:v>
                </c:pt>
              </c:strCache>
            </c:strRef>
          </c:tx>
          <c:spPr>
            <a:blipFill>
              <a:blip xmlns:r="http://schemas.openxmlformats.org/officeDocument/2006/relationships" r:embed="rId7">
                <a:extLst>
                  <a:ext uri="{96DAC541-7B7A-43D3-8B79-37D633B846F1}">
                    <asvg:svgBlip xmlns:asvg="http://schemas.microsoft.com/office/drawing/2016/SVG/main" r:embed="rId8"/>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Scorecard!$I$5:$M$5</c:f>
              <c:numCache>
                <c:formatCode>General</c:formatCode>
                <c:ptCount val="5"/>
                <c:pt idx="0">
                  <c:v>0</c:v>
                </c:pt>
                <c:pt idx="1">
                  <c:v>1</c:v>
                </c:pt>
                <c:pt idx="2">
                  <c:v>0</c:v>
                </c:pt>
                <c:pt idx="3">
                  <c:v>0</c:v>
                </c:pt>
                <c:pt idx="4">
                  <c:v>0</c:v>
                </c:pt>
              </c:numCache>
            </c:numRef>
          </c:val>
          <c:extLst>
            <c:ext xmlns:c16="http://schemas.microsoft.com/office/drawing/2014/chart" uri="{C3380CC4-5D6E-409C-BE32-E72D297353CC}">
              <c16:uniqueId val="{00000002-D031-4C7E-94D5-365334788F05}"/>
            </c:ext>
          </c:extLst>
        </c:ser>
        <c:dLbls>
          <c:showLegendKey val="0"/>
          <c:showVal val="0"/>
          <c:showCatName val="0"/>
          <c:showSerName val="0"/>
          <c:showPercent val="0"/>
          <c:showBubbleSize val="0"/>
        </c:dLbls>
        <c:gapWidth val="0"/>
        <c:overlap val="100"/>
        <c:axId val="2098106031"/>
        <c:axId val="1124814463"/>
      </c:barChart>
      <c:dateAx>
        <c:axId val="2098106031"/>
        <c:scaling>
          <c:orientation val="minMax"/>
        </c:scaling>
        <c:delete val="1"/>
        <c:axPos val="b"/>
        <c:numFmt formatCode="General" sourceLinked="1"/>
        <c:majorTickMark val="none"/>
        <c:minorTickMark val="none"/>
        <c:tickLblPos val="nextTo"/>
        <c:crossAx val="1124814463"/>
        <c:crosses val="autoZero"/>
        <c:auto val="0"/>
        <c:lblOffset val="100"/>
        <c:baseTimeUnit val="days"/>
      </c:dateAx>
      <c:valAx>
        <c:axId val="1124814463"/>
        <c:scaling>
          <c:orientation val="minMax"/>
          <c:max val="1"/>
        </c:scaling>
        <c:delete val="1"/>
        <c:axPos val="l"/>
        <c:numFmt formatCode="General" sourceLinked="1"/>
        <c:majorTickMark val="out"/>
        <c:minorTickMark val="none"/>
        <c:tickLblPos val="nextTo"/>
        <c:crossAx val="2098106031"/>
        <c:crosses val="autoZero"/>
        <c:crossBetween val="between"/>
      </c:valAx>
      <c:spPr>
        <a:solidFill>
          <a:schemeClr val="tx1">
            <a:lumMod val="85000"/>
            <a:lumOff val="15000"/>
          </a:schemeClr>
        </a:solid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9997594050743651E-2"/>
          <c:y val="0.10935375536650475"/>
          <c:w val="0.93944685039370079"/>
          <c:h val="0.7850697651083407"/>
        </c:manualLayout>
      </c:layout>
      <c:lineChart>
        <c:grouping val="standard"/>
        <c:varyColors val="0"/>
        <c:ser>
          <c:idx val="0"/>
          <c:order val="0"/>
          <c:tx>
            <c:strRef>
              <c:f>Steps!$J$3</c:f>
              <c:strCache>
                <c:ptCount val="1"/>
                <c:pt idx="0">
                  <c:v>Grey</c:v>
                </c:pt>
              </c:strCache>
            </c:strRef>
          </c:tx>
          <c:spPr>
            <a:ln w="127000" cap="rnd">
              <a:solidFill>
                <a:schemeClr val="tx1">
                  <a:lumMod val="50000"/>
                  <a:lumOff val="50000"/>
                </a:schemeClr>
              </a:solidFill>
              <a:round/>
            </a:ln>
            <a:effectLst/>
          </c:spPr>
          <c:marker>
            <c:symbol val="circle"/>
            <c:size val="25"/>
            <c:spPr>
              <a:solidFill>
                <a:schemeClr val="tx1">
                  <a:lumMod val="50000"/>
                  <a:lumOff val="50000"/>
                </a:schemeClr>
              </a:solidFill>
              <a:ln w="9525">
                <a:noFill/>
              </a:ln>
              <a:effectLst/>
            </c:spPr>
          </c:marker>
          <c:dLbls>
            <c:dLbl>
              <c:idx val="0"/>
              <c:tx>
                <c:rich>
                  <a:bodyPr/>
                  <a:lstStyle/>
                  <a:p>
                    <a:fld id="{311B328E-1294-4D40-8439-BE27BDE6814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AB82-4F4B-8E3E-D4BCAB24A6EE}"/>
                </c:ext>
              </c:extLst>
            </c:dLbl>
            <c:dLbl>
              <c:idx val="1"/>
              <c:tx>
                <c:rich>
                  <a:bodyPr/>
                  <a:lstStyle/>
                  <a:p>
                    <a:fld id="{FEC26A7A-850E-4717-937D-C6C195A61B5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B82-4F4B-8E3E-D4BCAB24A6EE}"/>
                </c:ext>
              </c:extLst>
            </c:dLbl>
            <c:dLbl>
              <c:idx val="2"/>
              <c:tx>
                <c:rich>
                  <a:bodyPr/>
                  <a:lstStyle/>
                  <a:p>
                    <a:fld id="{0625492A-2B20-4642-BDDF-2E1FA22B9F5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B82-4F4B-8E3E-D4BCAB24A6EE}"/>
                </c:ext>
              </c:extLst>
            </c:dLbl>
            <c:dLbl>
              <c:idx val="3"/>
              <c:tx>
                <c:rich>
                  <a:bodyPr/>
                  <a:lstStyle/>
                  <a:p>
                    <a:fld id="{A5C811E0-CB3D-4DCA-AA37-7649C5BF5DB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B82-4F4B-8E3E-D4BCAB24A6EE}"/>
                </c:ext>
              </c:extLst>
            </c:dLbl>
            <c:dLbl>
              <c:idx val="4"/>
              <c:tx>
                <c:rich>
                  <a:bodyPr/>
                  <a:lstStyle/>
                  <a:p>
                    <a:fld id="{4B167614-5449-42E4-9466-F7DF34A8EDA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B82-4F4B-8E3E-D4BCAB24A6EE}"/>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85000"/>
                        <a:lumOff val="1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Steps!$K$2:$O$2</c:f>
              <c:numCache>
                <c:formatCode>General</c:formatCode>
                <c:ptCount val="5"/>
                <c:pt idx="0">
                  <c:v>1</c:v>
                </c:pt>
                <c:pt idx="1">
                  <c:v>2</c:v>
                </c:pt>
                <c:pt idx="2">
                  <c:v>3</c:v>
                </c:pt>
                <c:pt idx="3">
                  <c:v>4</c:v>
                </c:pt>
                <c:pt idx="4">
                  <c:v>5</c:v>
                </c:pt>
              </c:numCache>
            </c:numRef>
          </c:cat>
          <c:val>
            <c:numRef>
              <c:f>Steps!$K$3:$O$3</c:f>
              <c:numCache>
                <c:formatCode>General</c:formatCode>
                <c:ptCount val="5"/>
                <c:pt idx="0">
                  <c:v>1</c:v>
                </c:pt>
                <c:pt idx="1">
                  <c:v>1</c:v>
                </c:pt>
                <c:pt idx="2">
                  <c:v>1</c:v>
                </c:pt>
                <c:pt idx="3">
                  <c:v>1</c:v>
                </c:pt>
                <c:pt idx="4">
                  <c:v>1</c:v>
                </c:pt>
              </c:numCache>
            </c:numRef>
          </c:val>
          <c:smooth val="0"/>
          <c:extLst>
            <c:ext xmlns:c15="http://schemas.microsoft.com/office/drawing/2012/chart" uri="{02D57815-91ED-43cb-92C2-25804820EDAC}">
              <c15:datalabelsRange>
                <c15:f>Steps!$K$2:$O$2</c15:f>
                <c15:dlblRangeCache>
                  <c:ptCount val="5"/>
                  <c:pt idx="0">
                    <c:v>1</c:v>
                  </c:pt>
                  <c:pt idx="1">
                    <c:v>2</c:v>
                  </c:pt>
                  <c:pt idx="2">
                    <c:v>3</c:v>
                  </c:pt>
                  <c:pt idx="3">
                    <c:v>4</c:v>
                  </c:pt>
                  <c:pt idx="4">
                    <c:v>5</c:v>
                  </c:pt>
                </c15:dlblRangeCache>
              </c15:datalabelsRange>
            </c:ext>
            <c:ext xmlns:c16="http://schemas.microsoft.com/office/drawing/2014/chart" uri="{C3380CC4-5D6E-409C-BE32-E72D297353CC}">
              <c16:uniqueId val="{00000005-AB82-4F4B-8E3E-D4BCAB24A6EE}"/>
            </c:ext>
          </c:extLst>
        </c:ser>
        <c:ser>
          <c:idx val="1"/>
          <c:order val="1"/>
          <c:tx>
            <c:strRef>
              <c:f>Steps!$J$4</c:f>
              <c:strCache>
                <c:ptCount val="1"/>
                <c:pt idx="0">
                  <c:v>Complete</c:v>
                </c:pt>
              </c:strCache>
            </c:strRef>
          </c:tx>
          <c:spPr>
            <a:ln w="127000" cap="rnd">
              <a:solidFill>
                <a:srgbClr val="4DBF35"/>
              </a:solidFill>
              <a:round/>
            </a:ln>
            <a:effectLst/>
          </c:spPr>
          <c:marker>
            <c:symbol val="circle"/>
            <c:size val="25"/>
            <c:spPr>
              <a:solidFill>
                <a:srgbClr val="4DBF35"/>
              </a:solidFill>
              <a:ln w="9525">
                <a:noFill/>
              </a:ln>
              <a:effectLst/>
            </c:spPr>
          </c:marker>
          <c:cat>
            <c:numRef>
              <c:f>Steps!$K$2:$O$2</c:f>
              <c:numCache>
                <c:formatCode>General</c:formatCode>
                <c:ptCount val="5"/>
                <c:pt idx="0">
                  <c:v>1</c:v>
                </c:pt>
                <c:pt idx="1">
                  <c:v>2</c:v>
                </c:pt>
                <c:pt idx="2">
                  <c:v>3</c:v>
                </c:pt>
                <c:pt idx="3">
                  <c:v>4</c:v>
                </c:pt>
                <c:pt idx="4">
                  <c:v>5</c:v>
                </c:pt>
              </c:numCache>
            </c:numRef>
          </c:cat>
          <c:val>
            <c:numRef>
              <c:f>Steps!$K$4:$O$4</c:f>
              <c:numCache>
                <c:formatCode>General</c:formatCode>
                <c:ptCount val="5"/>
                <c:pt idx="0">
                  <c:v>1</c:v>
                </c:pt>
                <c:pt idx="1">
                  <c:v>1</c:v>
                </c:pt>
                <c:pt idx="2">
                  <c:v>1</c:v>
                </c:pt>
                <c:pt idx="3">
                  <c:v>#N/A</c:v>
                </c:pt>
                <c:pt idx="4">
                  <c:v>#N/A</c:v>
                </c:pt>
              </c:numCache>
            </c:numRef>
          </c:val>
          <c:smooth val="0"/>
          <c:extLst>
            <c:ext xmlns:c16="http://schemas.microsoft.com/office/drawing/2014/chart" uri="{C3380CC4-5D6E-409C-BE32-E72D297353CC}">
              <c16:uniqueId val="{00000006-AB82-4F4B-8E3E-D4BCAB24A6EE}"/>
            </c:ext>
          </c:extLst>
        </c:ser>
        <c:dLbls>
          <c:showLegendKey val="0"/>
          <c:showVal val="0"/>
          <c:showCatName val="0"/>
          <c:showSerName val="0"/>
          <c:showPercent val="0"/>
          <c:showBubbleSize val="0"/>
        </c:dLbls>
        <c:marker val="1"/>
        <c:smooth val="0"/>
        <c:axId val="1273216191"/>
        <c:axId val="1273220031"/>
      </c:lineChart>
      <c:catAx>
        <c:axId val="1273216191"/>
        <c:scaling>
          <c:orientation val="minMax"/>
        </c:scaling>
        <c:delete val="1"/>
        <c:axPos val="b"/>
        <c:numFmt formatCode="General" sourceLinked="1"/>
        <c:majorTickMark val="none"/>
        <c:minorTickMark val="none"/>
        <c:tickLblPos val="nextTo"/>
        <c:crossAx val="1273220031"/>
        <c:crosses val="autoZero"/>
        <c:auto val="1"/>
        <c:lblAlgn val="ctr"/>
        <c:lblOffset val="100"/>
        <c:noMultiLvlLbl val="0"/>
      </c:catAx>
      <c:valAx>
        <c:axId val="1273220031"/>
        <c:scaling>
          <c:orientation val="minMax"/>
          <c:max val="2"/>
          <c:min val="0"/>
        </c:scaling>
        <c:delete val="1"/>
        <c:axPos val="l"/>
        <c:numFmt formatCode="General" sourceLinked="1"/>
        <c:majorTickMark val="out"/>
        <c:minorTickMark val="none"/>
        <c:tickLblPos val="nextTo"/>
        <c:crossAx val="1273216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3890589003885432E-2"/>
          <c:y val="0.12071903407623043"/>
          <c:w val="0.74907619325494934"/>
          <c:h val="0.82635650435524843"/>
        </c:manualLayout>
      </c:layout>
      <c:scatterChart>
        <c:scatterStyle val="lineMarker"/>
        <c:varyColors val="0"/>
        <c:ser>
          <c:idx val="0"/>
          <c:order val="0"/>
          <c:tx>
            <c:strRef>
              <c:f>Waffle!$H$2</c:f>
              <c:strCache>
                <c:ptCount val="1"/>
                <c:pt idx="0">
                  <c:v>Grey</c:v>
                </c:pt>
              </c:strCache>
            </c:strRef>
          </c:tx>
          <c:spPr>
            <a:ln w="19050" cap="rnd">
              <a:noFill/>
              <a:round/>
            </a:ln>
            <a:effectLst/>
          </c:spPr>
          <c:marker>
            <c:symbol val="square"/>
            <c:size val="13"/>
            <c:spPr>
              <a:solidFill>
                <a:schemeClr val="tx1">
                  <a:lumMod val="50000"/>
                  <a:lumOff val="50000"/>
                </a:schemeClr>
              </a:solidFill>
              <a:ln w="9525">
                <a:solidFill>
                  <a:schemeClr val="tx1">
                    <a:lumMod val="85000"/>
                    <a:lumOff val="15000"/>
                  </a:schemeClr>
                </a:solidFill>
              </a:ln>
              <a:effectLst/>
            </c:spPr>
          </c:marker>
          <c:xVal>
            <c:numRef>
              <c:f>Waffle!$H$4:$H$103</c:f>
              <c:numCache>
                <c:formatCode>General</c:formatCode>
                <c:ptCount val="100"/>
                <c:pt idx="0">
                  <c:v>1</c:v>
                </c:pt>
                <c:pt idx="1">
                  <c:v>2</c:v>
                </c:pt>
                <c:pt idx="2">
                  <c:v>3</c:v>
                </c:pt>
                <c:pt idx="3">
                  <c:v>4</c:v>
                </c:pt>
                <c:pt idx="4">
                  <c:v>5</c:v>
                </c:pt>
                <c:pt idx="5">
                  <c:v>6</c:v>
                </c:pt>
                <c:pt idx="6">
                  <c:v>7</c:v>
                </c:pt>
                <c:pt idx="7">
                  <c:v>8</c:v>
                </c:pt>
                <c:pt idx="8">
                  <c:v>9</c:v>
                </c:pt>
                <c:pt idx="9">
                  <c:v>10</c:v>
                </c:pt>
                <c:pt idx="10">
                  <c:v>1</c:v>
                </c:pt>
                <c:pt idx="11">
                  <c:v>2</c:v>
                </c:pt>
                <c:pt idx="12">
                  <c:v>3</c:v>
                </c:pt>
                <c:pt idx="13">
                  <c:v>4</c:v>
                </c:pt>
                <c:pt idx="14">
                  <c:v>5</c:v>
                </c:pt>
                <c:pt idx="15">
                  <c:v>6</c:v>
                </c:pt>
                <c:pt idx="16">
                  <c:v>7</c:v>
                </c:pt>
                <c:pt idx="17">
                  <c:v>8</c:v>
                </c:pt>
                <c:pt idx="18">
                  <c:v>9</c:v>
                </c:pt>
                <c:pt idx="19">
                  <c:v>10</c:v>
                </c:pt>
                <c:pt idx="20">
                  <c:v>1</c:v>
                </c:pt>
                <c:pt idx="21">
                  <c:v>2</c:v>
                </c:pt>
                <c:pt idx="22">
                  <c:v>3</c:v>
                </c:pt>
                <c:pt idx="23">
                  <c:v>4</c:v>
                </c:pt>
                <c:pt idx="24">
                  <c:v>5</c:v>
                </c:pt>
                <c:pt idx="25">
                  <c:v>6</c:v>
                </c:pt>
                <c:pt idx="26">
                  <c:v>7</c:v>
                </c:pt>
                <c:pt idx="27">
                  <c:v>8</c:v>
                </c:pt>
                <c:pt idx="28">
                  <c:v>9</c:v>
                </c:pt>
                <c:pt idx="29">
                  <c:v>10</c:v>
                </c:pt>
                <c:pt idx="30">
                  <c:v>1</c:v>
                </c:pt>
                <c:pt idx="31">
                  <c:v>2</c:v>
                </c:pt>
                <c:pt idx="32">
                  <c:v>3</c:v>
                </c:pt>
                <c:pt idx="33">
                  <c:v>4</c:v>
                </c:pt>
                <c:pt idx="34">
                  <c:v>5</c:v>
                </c:pt>
                <c:pt idx="35">
                  <c:v>6</c:v>
                </c:pt>
                <c:pt idx="36">
                  <c:v>7</c:v>
                </c:pt>
                <c:pt idx="37">
                  <c:v>8</c:v>
                </c:pt>
                <c:pt idx="38">
                  <c:v>9</c:v>
                </c:pt>
                <c:pt idx="39">
                  <c:v>10</c:v>
                </c:pt>
                <c:pt idx="40">
                  <c:v>1</c:v>
                </c:pt>
                <c:pt idx="41">
                  <c:v>2</c:v>
                </c:pt>
                <c:pt idx="42">
                  <c:v>3</c:v>
                </c:pt>
                <c:pt idx="43">
                  <c:v>4</c:v>
                </c:pt>
                <c:pt idx="44">
                  <c:v>5</c:v>
                </c:pt>
                <c:pt idx="45">
                  <c:v>6</c:v>
                </c:pt>
                <c:pt idx="46">
                  <c:v>7</c:v>
                </c:pt>
                <c:pt idx="47">
                  <c:v>8</c:v>
                </c:pt>
                <c:pt idx="48">
                  <c:v>9</c:v>
                </c:pt>
                <c:pt idx="49">
                  <c:v>10</c:v>
                </c:pt>
                <c:pt idx="50">
                  <c:v>1</c:v>
                </c:pt>
                <c:pt idx="51">
                  <c:v>2</c:v>
                </c:pt>
                <c:pt idx="52">
                  <c:v>3</c:v>
                </c:pt>
                <c:pt idx="53">
                  <c:v>4</c:v>
                </c:pt>
                <c:pt idx="54">
                  <c:v>5</c:v>
                </c:pt>
                <c:pt idx="55">
                  <c:v>6</c:v>
                </c:pt>
                <c:pt idx="56">
                  <c:v>7</c:v>
                </c:pt>
                <c:pt idx="57">
                  <c:v>8</c:v>
                </c:pt>
                <c:pt idx="58">
                  <c:v>9</c:v>
                </c:pt>
                <c:pt idx="59">
                  <c:v>10</c:v>
                </c:pt>
                <c:pt idx="60">
                  <c:v>1</c:v>
                </c:pt>
                <c:pt idx="61">
                  <c:v>2</c:v>
                </c:pt>
                <c:pt idx="62">
                  <c:v>3</c:v>
                </c:pt>
                <c:pt idx="63">
                  <c:v>4</c:v>
                </c:pt>
                <c:pt idx="64">
                  <c:v>5</c:v>
                </c:pt>
                <c:pt idx="65">
                  <c:v>6</c:v>
                </c:pt>
                <c:pt idx="66">
                  <c:v>7</c:v>
                </c:pt>
                <c:pt idx="67">
                  <c:v>8</c:v>
                </c:pt>
                <c:pt idx="68">
                  <c:v>9</c:v>
                </c:pt>
                <c:pt idx="69">
                  <c:v>10</c:v>
                </c:pt>
                <c:pt idx="70">
                  <c:v>1</c:v>
                </c:pt>
                <c:pt idx="71">
                  <c:v>2</c:v>
                </c:pt>
                <c:pt idx="72">
                  <c:v>3</c:v>
                </c:pt>
                <c:pt idx="73">
                  <c:v>4</c:v>
                </c:pt>
                <c:pt idx="74">
                  <c:v>5</c:v>
                </c:pt>
                <c:pt idx="75">
                  <c:v>6</c:v>
                </c:pt>
                <c:pt idx="76">
                  <c:v>7</c:v>
                </c:pt>
                <c:pt idx="77">
                  <c:v>8</c:v>
                </c:pt>
                <c:pt idx="78">
                  <c:v>9</c:v>
                </c:pt>
                <c:pt idx="79">
                  <c:v>10</c:v>
                </c:pt>
                <c:pt idx="80">
                  <c:v>1</c:v>
                </c:pt>
                <c:pt idx="81">
                  <c:v>2</c:v>
                </c:pt>
                <c:pt idx="82">
                  <c:v>3</c:v>
                </c:pt>
                <c:pt idx="83">
                  <c:v>4</c:v>
                </c:pt>
                <c:pt idx="84">
                  <c:v>5</c:v>
                </c:pt>
                <c:pt idx="85">
                  <c:v>6</c:v>
                </c:pt>
                <c:pt idx="86">
                  <c:v>7</c:v>
                </c:pt>
                <c:pt idx="87">
                  <c:v>8</c:v>
                </c:pt>
                <c:pt idx="88">
                  <c:v>9</c:v>
                </c:pt>
                <c:pt idx="89">
                  <c:v>10</c:v>
                </c:pt>
                <c:pt idx="90">
                  <c:v>1</c:v>
                </c:pt>
                <c:pt idx="91">
                  <c:v>2</c:v>
                </c:pt>
                <c:pt idx="92">
                  <c:v>3</c:v>
                </c:pt>
                <c:pt idx="93">
                  <c:v>4</c:v>
                </c:pt>
                <c:pt idx="94">
                  <c:v>5</c:v>
                </c:pt>
                <c:pt idx="95">
                  <c:v>6</c:v>
                </c:pt>
                <c:pt idx="96">
                  <c:v>7</c:v>
                </c:pt>
                <c:pt idx="97">
                  <c:v>8</c:v>
                </c:pt>
                <c:pt idx="98">
                  <c:v>9</c:v>
                </c:pt>
                <c:pt idx="99">
                  <c:v>10</c:v>
                </c:pt>
              </c:numCache>
            </c:numRef>
          </c:xVal>
          <c:yVal>
            <c:numRef>
              <c:f>Waffle!$I$4:$I$103</c:f>
              <c:numCache>
                <c:formatCode>General</c:formatCode>
                <c:ptCount val="100"/>
                <c:pt idx="0">
                  <c:v>1</c:v>
                </c:pt>
                <c:pt idx="1">
                  <c:v>1</c:v>
                </c:pt>
                <c:pt idx="2">
                  <c:v>1</c:v>
                </c:pt>
                <c:pt idx="3">
                  <c:v>1</c:v>
                </c:pt>
                <c:pt idx="4">
                  <c:v>1</c:v>
                </c:pt>
                <c:pt idx="5">
                  <c:v>1</c:v>
                </c:pt>
                <c:pt idx="6">
                  <c:v>1</c:v>
                </c:pt>
                <c:pt idx="7">
                  <c:v>1</c:v>
                </c:pt>
                <c:pt idx="8">
                  <c:v>1</c:v>
                </c:pt>
                <c:pt idx="9">
                  <c:v>1</c:v>
                </c:pt>
                <c:pt idx="10">
                  <c:v>2</c:v>
                </c:pt>
                <c:pt idx="11">
                  <c:v>2</c:v>
                </c:pt>
                <c:pt idx="12">
                  <c:v>2</c:v>
                </c:pt>
                <c:pt idx="13">
                  <c:v>2</c:v>
                </c:pt>
                <c:pt idx="14">
                  <c:v>2</c:v>
                </c:pt>
                <c:pt idx="15">
                  <c:v>2</c:v>
                </c:pt>
                <c:pt idx="16">
                  <c:v>2</c:v>
                </c:pt>
                <c:pt idx="17">
                  <c:v>2</c:v>
                </c:pt>
                <c:pt idx="18">
                  <c:v>2</c:v>
                </c:pt>
                <c:pt idx="19">
                  <c:v>2</c:v>
                </c:pt>
                <c:pt idx="20">
                  <c:v>3</c:v>
                </c:pt>
                <c:pt idx="21">
                  <c:v>3</c:v>
                </c:pt>
                <c:pt idx="22">
                  <c:v>3</c:v>
                </c:pt>
                <c:pt idx="23">
                  <c:v>3</c:v>
                </c:pt>
                <c:pt idx="24">
                  <c:v>3</c:v>
                </c:pt>
                <c:pt idx="25">
                  <c:v>3</c:v>
                </c:pt>
                <c:pt idx="26">
                  <c:v>3</c:v>
                </c:pt>
                <c:pt idx="27">
                  <c:v>3</c:v>
                </c:pt>
                <c:pt idx="28">
                  <c:v>3</c:v>
                </c:pt>
                <c:pt idx="29">
                  <c:v>3</c:v>
                </c:pt>
                <c:pt idx="30">
                  <c:v>4</c:v>
                </c:pt>
                <c:pt idx="31">
                  <c:v>4</c:v>
                </c:pt>
                <c:pt idx="32">
                  <c:v>4</c:v>
                </c:pt>
                <c:pt idx="33">
                  <c:v>4</c:v>
                </c:pt>
                <c:pt idx="34">
                  <c:v>4</c:v>
                </c:pt>
                <c:pt idx="35">
                  <c:v>4</c:v>
                </c:pt>
                <c:pt idx="36">
                  <c:v>4</c:v>
                </c:pt>
                <c:pt idx="37">
                  <c:v>4</c:v>
                </c:pt>
                <c:pt idx="38">
                  <c:v>4</c:v>
                </c:pt>
                <c:pt idx="39">
                  <c:v>4</c:v>
                </c:pt>
                <c:pt idx="40">
                  <c:v>5</c:v>
                </c:pt>
                <c:pt idx="41">
                  <c:v>5</c:v>
                </c:pt>
                <c:pt idx="42">
                  <c:v>5</c:v>
                </c:pt>
                <c:pt idx="43">
                  <c:v>5</c:v>
                </c:pt>
                <c:pt idx="44">
                  <c:v>5</c:v>
                </c:pt>
                <c:pt idx="45">
                  <c:v>5</c:v>
                </c:pt>
                <c:pt idx="46">
                  <c:v>5</c:v>
                </c:pt>
                <c:pt idx="47">
                  <c:v>5</c:v>
                </c:pt>
                <c:pt idx="48">
                  <c:v>5</c:v>
                </c:pt>
                <c:pt idx="49">
                  <c:v>5</c:v>
                </c:pt>
                <c:pt idx="50">
                  <c:v>6</c:v>
                </c:pt>
                <c:pt idx="51">
                  <c:v>6</c:v>
                </c:pt>
                <c:pt idx="52">
                  <c:v>6</c:v>
                </c:pt>
                <c:pt idx="53">
                  <c:v>6</c:v>
                </c:pt>
                <c:pt idx="54">
                  <c:v>6</c:v>
                </c:pt>
                <c:pt idx="55">
                  <c:v>6</c:v>
                </c:pt>
                <c:pt idx="56">
                  <c:v>6</c:v>
                </c:pt>
                <c:pt idx="57">
                  <c:v>6</c:v>
                </c:pt>
                <c:pt idx="58">
                  <c:v>6</c:v>
                </c:pt>
                <c:pt idx="59">
                  <c:v>6</c:v>
                </c:pt>
                <c:pt idx="60">
                  <c:v>7</c:v>
                </c:pt>
                <c:pt idx="61">
                  <c:v>7</c:v>
                </c:pt>
                <c:pt idx="62">
                  <c:v>7</c:v>
                </c:pt>
                <c:pt idx="63">
                  <c:v>7</c:v>
                </c:pt>
                <c:pt idx="64">
                  <c:v>7</c:v>
                </c:pt>
                <c:pt idx="65">
                  <c:v>7</c:v>
                </c:pt>
                <c:pt idx="66">
                  <c:v>7</c:v>
                </c:pt>
                <c:pt idx="67">
                  <c:v>7</c:v>
                </c:pt>
                <c:pt idx="68">
                  <c:v>7</c:v>
                </c:pt>
                <c:pt idx="69">
                  <c:v>7</c:v>
                </c:pt>
                <c:pt idx="70">
                  <c:v>8</c:v>
                </c:pt>
                <c:pt idx="71">
                  <c:v>8</c:v>
                </c:pt>
                <c:pt idx="72">
                  <c:v>8</c:v>
                </c:pt>
                <c:pt idx="73">
                  <c:v>8</c:v>
                </c:pt>
                <c:pt idx="74">
                  <c:v>8</c:v>
                </c:pt>
                <c:pt idx="75">
                  <c:v>8</c:v>
                </c:pt>
                <c:pt idx="76">
                  <c:v>8</c:v>
                </c:pt>
                <c:pt idx="77">
                  <c:v>8</c:v>
                </c:pt>
                <c:pt idx="78">
                  <c:v>8</c:v>
                </c:pt>
                <c:pt idx="79">
                  <c:v>8</c:v>
                </c:pt>
                <c:pt idx="80">
                  <c:v>9</c:v>
                </c:pt>
                <c:pt idx="81">
                  <c:v>9</c:v>
                </c:pt>
                <c:pt idx="82">
                  <c:v>9</c:v>
                </c:pt>
                <c:pt idx="83">
                  <c:v>9</c:v>
                </c:pt>
                <c:pt idx="84">
                  <c:v>9</c:v>
                </c:pt>
                <c:pt idx="85">
                  <c:v>9</c:v>
                </c:pt>
                <c:pt idx="86">
                  <c:v>9</c:v>
                </c:pt>
                <c:pt idx="87">
                  <c:v>9</c:v>
                </c:pt>
                <c:pt idx="88">
                  <c:v>9</c:v>
                </c:pt>
                <c:pt idx="89">
                  <c:v>9</c:v>
                </c:pt>
                <c:pt idx="90">
                  <c:v>10</c:v>
                </c:pt>
                <c:pt idx="91">
                  <c:v>10</c:v>
                </c:pt>
                <c:pt idx="92">
                  <c:v>10</c:v>
                </c:pt>
                <c:pt idx="93">
                  <c:v>10</c:v>
                </c:pt>
                <c:pt idx="94">
                  <c:v>10</c:v>
                </c:pt>
                <c:pt idx="95">
                  <c:v>10</c:v>
                </c:pt>
                <c:pt idx="96">
                  <c:v>10</c:v>
                </c:pt>
                <c:pt idx="97">
                  <c:v>10</c:v>
                </c:pt>
                <c:pt idx="98">
                  <c:v>10</c:v>
                </c:pt>
                <c:pt idx="99">
                  <c:v>10</c:v>
                </c:pt>
              </c:numCache>
            </c:numRef>
          </c:yVal>
          <c:smooth val="0"/>
          <c:extLst>
            <c:ext xmlns:c16="http://schemas.microsoft.com/office/drawing/2014/chart" uri="{C3380CC4-5D6E-409C-BE32-E72D297353CC}">
              <c16:uniqueId val="{00000000-9D2B-4F65-A930-B499087F97C2}"/>
            </c:ext>
          </c:extLst>
        </c:ser>
        <c:ser>
          <c:idx val="1"/>
          <c:order val="1"/>
          <c:tx>
            <c:strRef>
              <c:f>Waffle!$J$2</c:f>
              <c:strCache>
                <c:ptCount val="1"/>
                <c:pt idx="0">
                  <c:v>Color</c:v>
                </c:pt>
              </c:strCache>
            </c:strRef>
          </c:tx>
          <c:spPr>
            <a:ln w="25400" cap="rnd">
              <a:noFill/>
              <a:round/>
            </a:ln>
            <a:effectLst/>
          </c:spPr>
          <c:marker>
            <c:symbol val="square"/>
            <c:size val="13"/>
            <c:spPr>
              <a:solidFill>
                <a:srgbClr val="FF3399"/>
              </a:solidFill>
              <a:ln w="9525">
                <a:solidFill>
                  <a:schemeClr val="tx1">
                    <a:lumMod val="85000"/>
                    <a:lumOff val="15000"/>
                  </a:schemeClr>
                </a:solidFill>
              </a:ln>
              <a:effectLst/>
            </c:spPr>
          </c:marker>
          <c:xVal>
            <c:numRef>
              <c:f>Waffle!$J$4:$J$103</c:f>
              <c:numCache>
                <c:formatCode>General</c:formatCode>
                <c:ptCount val="100"/>
                <c:pt idx="0">
                  <c:v>1</c:v>
                </c:pt>
                <c:pt idx="1">
                  <c:v>2</c:v>
                </c:pt>
                <c:pt idx="2">
                  <c:v>3</c:v>
                </c:pt>
                <c:pt idx="3">
                  <c:v>4</c:v>
                </c:pt>
                <c:pt idx="4">
                  <c:v>5</c:v>
                </c:pt>
                <c:pt idx="5">
                  <c:v>6</c:v>
                </c:pt>
                <c:pt idx="6">
                  <c:v>7</c:v>
                </c:pt>
                <c:pt idx="7">
                  <c:v>8</c:v>
                </c:pt>
                <c:pt idx="8">
                  <c:v>9</c:v>
                </c:pt>
                <c:pt idx="9">
                  <c:v>10</c:v>
                </c:pt>
                <c:pt idx="10">
                  <c:v>1</c:v>
                </c:pt>
                <c:pt idx="11">
                  <c:v>2</c:v>
                </c:pt>
                <c:pt idx="12">
                  <c:v>3</c:v>
                </c:pt>
                <c:pt idx="13">
                  <c:v>4</c:v>
                </c:pt>
                <c:pt idx="14">
                  <c:v>5</c:v>
                </c:pt>
                <c:pt idx="15">
                  <c:v>6</c:v>
                </c:pt>
                <c:pt idx="16">
                  <c:v>7</c:v>
                </c:pt>
                <c:pt idx="17">
                  <c:v>8</c:v>
                </c:pt>
                <c:pt idx="18">
                  <c:v>9</c:v>
                </c:pt>
                <c:pt idx="19">
                  <c:v>10</c:v>
                </c:pt>
                <c:pt idx="20">
                  <c:v>1</c:v>
                </c:pt>
                <c:pt idx="21">
                  <c:v>2</c:v>
                </c:pt>
                <c:pt idx="22">
                  <c:v>3</c:v>
                </c:pt>
                <c:pt idx="23">
                  <c:v>4</c:v>
                </c:pt>
                <c:pt idx="24">
                  <c:v>5</c:v>
                </c:pt>
                <c:pt idx="25">
                  <c:v>6</c:v>
                </c:pt>
                <c:pt idx="26">
                  <c:v>7</c:v>
                </c:pt>
                <c:pt idx="27">
                  <c:v>8</c:v>
                </c:pt>
                <c:pt idx="28">
                  <c:v>9</c:v>
                </c:pt>
                <c:pt idx="29">
                  <c:v>10</c:v>
                </c:pt>
                <c:pt idx="30">
                  <c:v>1</c:v>
                </c:pt>
                <c:pt idx="31">
                  <c:v>2</c:v>
                </c:pt>
                <c:pt idx="32">
                  <c:v>3</c:v>
                </c:pt>
                <c:pt idx="33">
                  <c:v>4</c:v>
                </c:pt>
                <c:pt idx="34">
                  <c:v>5</c:v>
                </c:pt>
                <c:pt idx="35">
                  <c:v>6</c:v>
                </c:pt>
                <c:pt idx="36">
                  <c:v>7</c:v>
                </c:pt>
                <c:pt idx="37">
                  <c:v>8</c:v>
                </c:pt>
                <c:pt idx="38">
                  <c:v>9</c:v>
                </c:pt>
                <c:pt idx="39">
                  <c:v>10</c:v>
                </c:pt>
                <c:pt idx="40">
                  <c:v>1</c:v>
                </c:pt>
                <c:pt idx="41">
                  <c:v>2</c:v>
                </c:pt>
                <c:pt idx="42">
                  <c:v>3</c:v>
                </c:pt>
                <c:pt idx="43">
                  <c:v>4</c:v>
                </c:pt>
                <c:pt idx="44">
                  <c:v>5</c:v>
                </c:pt>
                <c:pt idx="45">
                  <c:v>6</c:v>
                </c:pt>
                <c:pt idx="46">
                  <c:v>7</c:v>
                </c:pt>
                <c:pt idx="47">
                  <c:v>8</c:v>
                </c:pt>
                <c:pt idx="48">
                  <c:v>9</c:v>
                </c:pt>
                <c:pt idx="49">
                  <c:v>10</c:v>
                </c:pt>
                <c:pt idx="50">
                  <c:v>1</c:v>
                </c:pt>
                <c:pt idx="51">
                  <c:v>2</c:v>
                </c:pt>
                <c:pt idx="52">
                  <c:v>3</c:v>
                </c:pt>
                <c:pt idx="53">
                  <c:v>4</c:v>
                </c:pt>
                <c:pt idx="54">
                  <c:v>5</c:v>
                </c:pt>
                <c:pt idx="55">
                  <c:v>6</c:v>
                </c:pt>
                <c:pt idx="56">
                  <c:v>7</c:v>
                </c:pt>
                <c:pt idx="57">
                  <c:v>8</c:v>
                </c:pt>
                <c:pt idx="58">
                  <c:v>9</c:v>
                </c:pt>
                <c:pt idx="59">
                  <c:v>10</c:v>
                </c:pt>
                <c:pt idx="60">
                  <c:v>1</c:v>
                </c:pt>
                <c:pt idx="61">
                  <c:v>2</c:v>
                </c:pt>
                <c:pt idx="62">
                  <c:v>3</c:v>
                </c:pt>
                <c:pt idx="63">
                  <c:v>4</c:v>
                </c:pt>
                <c:pt idx="64">
                  <c:v>5</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xVal>
          <c:yVal>
            <c:numRef>
              <c:f>Waffle!$K$4:$K$103</c:f>
              <c:numCache>
                <c:formatCode>General</c:formatCode>
                <c:ptCount val="100"/>
                <c:pt idx="0">
                  <c:v>1</c:v>
                </c:pt>
                <c:pt idx="1">
                  <c:v>1</c:v>
                </c:pt>
                <c:pt idx="2">
                  <c:v>1</c:v>
                </c:pt>
                <c:pt idx="3">
                  <c:v>1</c:v>
                </c:pt>
                <c:pt idx="4">
                  <c:v>1</c:v>
                </c:pt>
                <c:pt idx="5">
                  <c:v>1</c:v>
                </c:pt>
                <c:pt idx="6">
                  <c:v>1</c:v>
                </c:pt>
                <c:pt idx="7">
                  <c:v>1</c:v>
                </c:pt>
                <c:pt idx="8">
                  <c:v>1</c:v>
                </c:pt>
                <c:pt idx="9">
                  <c:v>1</c:v>
                </c:pt>
                <c:pt idx="10">
                  <c:v>2</c:v>
                </c:pt>
                <c:pt idx="11">
                  <c:v>2</c:v>
                </c:pt>
                <c:pt idx="12">
                  <c:v>2</c:v>
                </c:pt>
                <c:pt idx="13">
                  <c:v>2</c:v>
                </c:pt>
                <c:pt idx="14">
                  <c:v>2</c:v>
                </c:pt>
                <c:pt idx="15">
                  <c:v>2</c:v>
                </c:pt>
                <c:pt idx="16">
                  <c:v>2</c:v>
                </c:pt>
                <c:pt idx="17">
                  <c:v>2</c:v>
                </c:pt>
                <c:pt idx="18">
                  <c:v>2</c:v>
                </c:pt>
                <c:pt idx="19">
                  <c:v>2</c:v>
                </c:pt>
                <c:pt idx="20">
                  <c:v>3</c:v>
                </c:pt>
                <c:pt idx="21">
                  <c:v>3</c:v>
                </c:pt>
                <c:pt idx="22">
                  <c:v>3</c:v>
                </c:pt>
                <c:pt idx="23">
                  <c:v>3</c:v>
                </c:pt>
                <c:pt idx="24">
                  <c:v>3</c:v>
                </c:pt>
                <c:pt idx="25">
                  <c:v>3</c:v>
                </c:pt>
                <c:pt idx="26">
                  <c:v>3</c:v>
                </c:pt>
                <c:pt idx="27">
                  <c:v>3</c:v>
                </c:pt>
                <c:pt idx="28">
                  <c:v>3</c:v>
                </c:pt>
                <c:pt idx="29">
                  <c:v>3</c:v>
                </c:pt>
                <c:pt idx="30">
                  <c:v>4</c:v>
                </c:pt>
                <c:pt idx="31">
                  <c:v>4</c:v>
                </c:pt>
                <c:pt idx="32">
                  <c:v>4</c:v>
                </c:pt>
                <c:pt idx="33">
                  <c:v>4</c:v>
                </c:pt>
                <c:pt idx="34">
                  <c:v>4</c:v>
                </c:pt>
                <c:pt idx="35">
                  <c:v>4</c:v>
                </c:pt>
                <c:pt idx="36">
                  <c:v>4</c:v>
                </c:pt>
                <c:pt idx="37">
                  <c:v>4</c:v>
                </c:pt>
                <c:pt idx="38">
                  <c:v>4</c:v>
                </c:pt>
                <c:pt idx="39">
                  <c:v>4</c:v>
                </c:pt>
                <c:pt idx="40">
                  <c:v>5</c:v>
                </c:pt>
                <c:pt idx="41">
                  <c:v>5</c:v>
                </c:pt>
                <c:pt idx="42">
                  <c:v>5</c:v>
                </c:pt>
                <c:pt idx="43">
                  <c:v>5</c:v>
                </c:pt>
                <c:pt idx="44">
                  <c:v>5</c:v>
                </c:pt>
                <c:pt idx="45">
                  <c:v>5</c:v>
                </c:pt>
                <c:pt idx="46">
                  <c:v>5</c:v>
                </c:pt>
                <c:pt idx="47">
                  <c:v>5</c:v>
                </c:pt>
                <c:pt idx="48">
                  <c:v>5</c:v>
                </c:pt>
                <c:pt idx="49">
                  <c:v>5</c:v>
                </c:pt>
                <c:pt idx="50">
                  <c:v>6</c:v>
                </c:pt>
                <c:pt idx="51">
                  <c:v>6</c:v>
                </c:pt>
                <c:pt idx="52">
                  <c:v>6</c:v>
                </c:pt>
                <c:pt idx="53">
                  <c:v>6</c:v>
                </c:pt>
                <c:pt idx="54">
                  <c:v>6</c:v>
                </c:pt>
                <c:pt idx="55">
                  <c:v>6</c:v>
                </c:pt>
                <c:pt idx="56">
                  <c:v>6</c:v>
                </c:pt>
                <c:pt idx="57">
                  <c:v>6</c:v>
                </c:pt>
                <c:pt idx="58">
                  <c:v>6</c:v>
                </c:pt>
                <c:pt idx="59">
                  <c:v>6</c:v>
                </c:pt>
                <c:pt idx="60">
                  <c:v>7</c:v>
                </c:pt>
                <c:pt idx="61">
                  <c:v>7</c:v>
                </c:pt>
                <c:pt idx="62">
                  <c:v>7</c:v>
                </c:pt>
                <c:pt idx="63">
                  <c:v>7</c:v>
                </c:pt>
                <c:pt idx="64">
                  <c:v>7</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yVal>
          <c:smooth val="0"/>
          <c:extLst>
            <c:ext xmlns:c16="http://schemas.microsoft.com/office/drawing/2014/chart" uri="{C3380CC4-5D6E-409C-BE32-E72D297353CC}">
              <c16:uniqueId val="{00000001-9D2B-4F65-A930-B499087F97C2}"/>
            </c:ext>
          </c:extLst>
        </c:ser>
        <c:ser>
          <c:idx val="2"/>
          <c:order val="2"/>
          <c:tx>
            <c:strRef>
              <c:f>Waffle!$L$2</c:f>
              <c:strCache>
                <c:ptCount val="1"/>
                <c:pt idx="0">
                  <c:v>Marker</c:v>
                </c:pt>
              </c:strCache>
            </c:strRef>
          </c:tx>
          <c:spPr>
            <a:ln w="25400" cap="rnd">
              <a:noFill/>
              <a:round/>
            </a:ln>
            <a:effectLst/>
          </c:spPr>
          <c:marker>
            <c:symbol val="none"/>
          </c:marker>
          <c:dPt>
            <c:idx val="29"/>
            <c:marker>
              <c:symbol val="none"/>
            </c:marker>
            <c:bubble3D val="0"/>
            <c:extLst>
              <c:ext xmlns:c16="http://schemas.microsoft.com/office/drawing/2014/chart" uri="{C3380CC4-5D6E-409C-BE32-E72D297353CC}">
                <c16:uniqueId val="{0000001F-9D2B-4F65-A930-B499087F97C2}"/>
              </c:ext>
            </c:extLst>
          </c:dPt>
          <c:dLbls>
            <c:dLbl>
              <c:idx val="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9D2B-4F65-A930-B499087F97C2}"/>
                </c:ext>
              </c:extLst>
            </c:dLbl>
            <c:dLbl>
              <c:idx val="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9D2B-4F65-A930-B499087F97C2}"/>
                </c:ext>
              </c:extLst>
            </c:dLbl>
            <c:dLbl>
              <c:idx val="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9D2B-4F65-A930-B499087F97C2}"/>
                </c:ext>
              </c:extLst>
            </c:dLbl>
            <c:dLbl>
              <c:idx val="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9D2B-4F65-A930-B499087F97C2}"/>
                </c:ext>
              </c:extLst>
            </c:dLbl>
            <c:dLbl>
              <c:idx val="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9D2B-4F65-A930-B499087F97C2}"/>
                </c:ext>
              </c:extLst>
            </c:dLbl>
            <c:dLbl>
              <c:idx val="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9D2B-4F65-A930-B499087F97C2}"/>
                </c:ext>
              </c:extLst>
            </c:dLbl>
            <c:dLbl>
              <c:idx val="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9D2B-4F65-A930-B499087F97C2}"/>
                </c:ext>
              </c:extLst>
            </c:dLbl>
            <c:dLbl>
              <c:idx val="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9D2B-4F65-A930-B499087F97C2}"/>
                </c:ext>
              </c:extLst>
            </c:dLbl>
            <c:dLbl>
              <c:idx val="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9D2B-4F65-A930-B499087F97C2}"/>
                </c:ext>
              </c:extLst>
            </c:dLbl>
            <c:dLbl>
              <c:idx val="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9D2B-4F65-A930-B499087F97C2}"/>
                </c:ext>
              </c:extLst>
            </c:dLbl>
            <c:dLbl>
              <c:idx val="1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9D2B-4F65-A930-B499087F97C2}"/>
                </c:ext>
              </c:extLst>
            </c:dLbl>
            <c:dLbl>
              <c:idx val="1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9D2B-4F65-A930-B499087F97C2}"/>
                </c:ext>
              </c:extLst>
            </c:dLbl>
            <c:dLbl>
              <c:idx val="1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9D2B-4F65-A930-B499087F97C2}"/>
                </c:ext>
              </c:extLst>
            </c:dLbl>
            <c:dLbl>
              <c:idx val="1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9D2B-4F65-A930-B499087F97C2}"/>
                </c:ext>
              </c:extLst>
            </c:dLbl>
            <c:dLbl>
              <c:idx val="1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9D2B-4F65-A930-B499087F97C2}"/>
                </c:ext>
              </c:extLst>
            </c:dLbl>
            <c:dLbl>
              <c:idx val="1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9D2B-4F65-A930-B499087F97C2}"/>
                </c:ext>
              </c:extLst>
            </c:dLbl>
            <c:dLbl>
              <c:idx val="1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9D2B-4F65-A930-B499087F97C2}"/>
                </c:ext>
              </c:extLst>
            </c:dLbl>
            <c:dLbl>
              <c:idx val="1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9D2B-4F65-A930-B499087F97C2}"/>
                </c:ext>
              </c:extLst>
            </c:dLbl>
            <c:dLbl>
              <c:idx val="1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9D2B-4F65-A930-B499087F97C2}"/>
                </c:ext>
              </c:extLst>
            </c:dLbl>
            <c:dLbl>
              <c:idx val="1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9D2B-4F65-A930-B499087F97C2}"/>
                </c:ext>
              </c:extLst>
            </c:dLbl>
            <c:dLbl>
              <c:idx val="2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9D2B-4F65-A930-B499087F97C2}"/>
                </c:ext>
              </c:extLst>
            </c:dLbl>
            <c:dLbl>
              <c:idx val="2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9D2B-4F65-A930-B499087F97C2}"/>
                </c:ext>
              </c:extLst>
            </c:dLbl>
            <c:dLbl>
              <c:idx val="2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9D2B-4F65-A930-B499087F97C2}"/>
                </c:ext>
              </c:extLst>
            </c:dLbl>
            <c:dLbl>
              <c:idx val="2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9D2B-4F65-A930-B499087F97C2}"/>
                </c:ext>
              </c:extLst>
            </c:dLbl>
            <c:dLbl>
              <c:idx val="2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9D2B-4F65-A930-B499087F97C2}"/>
                </c:ext>
              </c:extLst>
            </c:dLbl>
            <c:dLbl>
              <c:idx val="2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9D2B-4F65-A930-B499087F97C2}"/>
                </c:ext>
              </c:extLst>
            </c:dLbl>
            <c:dLbl>
              <c:idx val="2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9D2B-4F65-A930-B499087F97C2}"/>
                </c:ext>
              </c:extLst>
            </c:dLbl>
            <c:dLbl>
              <c:idx val="2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9D2B-4F65-A930-B499087F97C2}"/>
                </c:ext>
              </c:extLst>
            </c:dLbl>
            <c:dLbl>
              <c:idx val="2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9D2B-4F65-A930-B499087F97C2}"/>
                </c:ext>
              </c:extLst>
            </c:dLbl>
            <c:dLbl>
              <c:idx val="2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9D2B-4F65-A930-B499087F97C2}"/>
                </c:ext>
              </c:extLst>
            </c:dLbl>
            <c:dLbl>
              <c:idx val="3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9D2B-4F65-A930-B499087F97C2}"/>
                </c:ext>
              </c:extLst>
            </c:dLbl>
            <c:dLbl>
              <c:idx val="3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9D2B-4F65-A930-B499087F97C2}"/>
                </c:ext>
              </c:extLst>
            </c:dLbl>
            <c:dLbl>
              <c:idx val="3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9D2B-4F65-A930-B499087F97C2}"/>
                </c:ext>
              </c:extLst>
            </c:dLbl>
            <c:dLbl>
              <c:idx val="3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9D2B-4F65-A930-B499087F97C2}"/>
                </c:ext>
              </c:extLst>
            </c:dLbl>
            <c:dLbl>
              <c:idx val="3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9D2B-4F65-A930-B499087F97C2}"/>
                </c:ext>
              </c:extLst>
            </c:dLbl>
            <c:dLbl>
              <c:idx val="3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9D2B-4F65-A930-B499087F97C2}"/>
                </c:ext>
              </c:extLst>
            </c:dLbl>
            <c:dLbl>
              <c:idx val="3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9D2B-4F65-A930-B499087F97C2}"/>
                </c:ext>
              </c:extLst>
            </c:dLbl>
            <c:dLbl>
              <c:idx val="3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9D2B-4F65-A930-B499087F97C2}"/>
                </c:ext>
              </c:extLst>
            </c:dLbl>
            <c:dLbl>
              <c:idx val="3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9D2B-4F65-A930-B499087F97C2}"/>
                </c:ext>
              </c:extLst>
            </c:dLbl>
            <c:dLbl>
              <c:idx val="3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9D2B-4F65-A930-B499087F97C2}"/>
                </c:ext>
              </c:extLst>
            </c:dLbl>
            <c:dLbl>
              <c:idx val="4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9D2B-4F65-A930-B499087F97C2}"/>
                </c:ext>
              </c:extLst>
            </c:dLbl>
            <c:dLbl>
              <c:idx val="4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9D2B-4F65-A930-B499087F97C2}"/>
                </c:ext>
              </c:extLst>
            </c:dLbl>
            <c:dLbl>
              <c:idx val="4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9D2B-4F65-A930-B499087F97C2}"/>
                </c:ext>
              </c:extLst>
            </c:dLbl>
            <c:dLbl>
              <c:idx val="4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9D2B-4F65-A930-B499087F97C2}"/>
                </c:ext>
              </c:extLst>
            </c:dLbl>
            <c:dLbl>
              <c:idx val="4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9D2B-4F65-A930-B499087F97C2}"/>
                </c:ext>
              </c:extLst>
            </c:dLbl>
            <c:dLbl>
              <c:idx val="4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9D2B-4F65-A930-B499087F97C2}"/>
                </c:ext>
              </c:extLst>
            </c:dLbl>
            <c:dLbl>
              <c:idx val="4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9D2B-4F65-A930-B499087F97C2}"/>
                </c:ext>
              </c:extLst>
            </c:dLbl>
            <c:dLbl>
              <c:idx val="4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9D2B-4F65-A930-B499087F97C2}"/>
                </c:ext>
              </c:extLst>
            </c:dLbl>
            <c:dLbl>
              <c:idx val="4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9D2B-4F65-A930-B499087F97C2}"/>
                </c:ext>
              </c:extLst>
            </c:dLbl>
            <c:dLbl>
              <c:idx val="4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9D2B-4F65-A930-B499087F97C2}"/>
                </c:ext>
              </c:extLst>
            </c:dLbl>
            <c:dLbl>
              <c:idx val="5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9D2B-4F65-A930-B499087F97C2}"/>
                </c:ext>
              </c:extLst>
            </c:dLbl>
            <c:dLbl>
              <c:idx val="5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9D2B-4F65-A930-B499087F97C2}"/>
                </c:ext>
              </c:extLst>
            </c:dLbl>
            <c:dLbl>
              <c:idx val="5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9D2B-4F65-A930-B499087F97C2}"/>
                </c:ext>
              </c:extLst>
            </c:dLbl>
            <c:dLbl>
              <c:idx val="5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9D2B-4F65-A930-B499087F97C2}"/>
                </c:ext>
              </c:extLst>
            </c:dLbl>
            <c:dLbl>
              <c:idx val="5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9D2B-4F65-A930-B499087F97C2}"/>
                </c:ext>
              </c:extLst>
            </c:dLbl>
            <c:dLbl>
              <c:idx val="5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9D2B-4F65-A930-B499087F97C2}"/>
                </c:ext>
              </c:extLst>
            </c:dLbl>
            <c:dLbl>
              <c:idx val="5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9D2B-4F65-A930-B499087F97C2}"/>
                </c:ext>
              </c:extLst>
            </c:dLbl>
            <c:dLbl>
              <c:idx val="5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9D2B-4F65-A930-B499087F97C2}"/>
                </c:ext>
              </c:extLst>
            </c:dLbl>
            <c:dLbl>
              <c:idx val="5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9D2B-4F65-A930-B499087F97C2}"/>
                </c:ext>
              </c:extLst>
            </c:dLbl>
            <c:dLbl>
              <c:idx val="5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9D2B-4F65-A930-B499087F97C2}"/>
                </c:ext>
              </c:extLst>
            </c:dLbl>
            <c:dLbl>
              <c:idx val="6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9D2B-4F65-A930-B499087F97C2}"/>
                </c:ext>
              </c:extLst>
            </c:dLbl>
            <c:dLbl>
              <c:idx val="6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F-9D2B-4F65-A930-B499087F97C2}"/>
                </c:ext>
              </c:extLst>
            </c:dLbl>
            <c:dLbl>
              <c:idx val="6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9D2B-4F65-A930-B499087F97C2}"/>
                </c:ext>
              </c:extLst>
            </c:dLbl>
            <c:dLbl>
              <c:idx val="6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1-9D2B-4F65-A930-B499087F97C2}"/>
                </c:ext>
              </c:extLst>
            </c:dLbl>
            <c:dLbl>
              <c:idx val="6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9D2B-4F65-A930-B499087F97C2}"/>
                </c:ext>
              </c:extLst>
            </c:dLbl>
            <c:dLbl>
              <c:idx val="6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9D2B-4F65-A930-B499087F97C2}"/>
                </c:ext>
              </c:extLst>
            </c:dLbl>
            <c:dLbl>
              <c:idx val="6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9D2B-4F65-A930-B499087F97C2}"/>
                </c:ext>
              </c:extLst>
            </c:dLbl>
            <c:dLbl>
              <c:idx val="6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9D2B-4F65-A930-B499087F97C2}"/>
                </c:ext>
              </c:extLst>
            </c:dLbl>
            <c:dLbl>
              <c:idx val="6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9D2B-4F65-A930-B499087F97C2}"/>
                </c:ext>
              </c:extLst>
            </c:dLbl>
            <c:dLbl>
              <c:idx val="69"/>
              <c:tx>
                <c:rich>
                  <a:bodyPr/>
                  <a:lstStyle/>
                  <a:p>
                    <a:fld id="{CC48C398-1EEA-42D6-B2BA-11E157CAD44A}"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7-9D2B-4F65-A930-B499087F97C2}"/>
                </c:ext>
              </c:extLst>
            </c:dLbl>
            <c:dLbl>
              <c:idx val="7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9D2B-4F65-A930-B499087F97C2}"/>
                </c:ext>
              </c:extLst>
            </c:dLbl>
            <c:dLbl>
              <c:idx val="7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9D2B-4F65-A930-B499087F97C2}"/>
                </c:ext>
              </c:extLst>
            </c:dLbl>
            <c:dLbl>
              <c:idx val="7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9D2B-4F65-A930-B499087F97C2}"/>
                </c:ext>
              </c:extLst>
            </c:dLbl>
            <c:dLbl>
              <c:idx val="7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9D2B-4F65-A930-B499087F97C2}"/>
                </c:ext>
              </c:extLst>
            </c:dLbl>
            <c:dLbl>
              <c:idx val="7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9D2B-4F65-A930-B499087F97C2}"/>
                </c:ext>
              </c:extLst>
            </c:dLbl>
            <c:dLbl>
              <c:idx val="7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9D2B-4F65-A930-B499087F97C2}"/>
                </c:ext>
              </c:extLst>
            </c:dLbl>
            <c:dLbl>
              <c:idx val="7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9D2B-4F65-A930-B499087F97C2}"/>
                </c:ext>
              </c:extLst>
            </c:dLbl>
            <c:dLbl>
              <c:idx val="7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9D2B-4F65-A930-B499087F97C2}"/>
                </c:ext>
              </c:extLst>
            </c:dLbl>
            <c:dLbl>
              <c:idx val="7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9D2B-4F65-A930-B499087F97C2}"/>
                </c:ext>
              </c:extLst>
            </c:dLbl>
            <c:dLbl>
              <c:idx val="7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9D2B-4F65-A930-B499087F97C2}"/>
                </c:ext>
              </c:extLst>
            </c:dLbl>
            <c:dLbl>
              <c:idx val="8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9D2B-4F65-A930-B499087F97C2}"/>
                </c:ext>
              </c:extLst>
            </c:dLbl>
            <c:dLbl>
              <c:idx val="8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9D2B-4F65-A930-B499087F97C2}"/>
                </c:ext>
              </c:extLst>
            </c:dLbl>
            <c:dLbl>
              <c:idx val="8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9D2B-4F65-A930-B499087F97C2}"/>
                </c:ext>
              </c:extLst>
            </c:dLbl>
            <c:dLbl>
              <c:idx val="8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9D2B-4F65-A930-B499087F97C2}"/>
                </c:ext>
              </c:extLst>
            </c:dLbl>
            <c:dLbl>
              <c:idx val="8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9D2B-4F65-A930-B499087F97C2}"/>
                </c:ext>
              </c:extLst>
            </c:dLbl>
            <c:dLbl>
              <c:idx val="8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9D2B-4F65-A930-B499087F97C2}"/>
                </c:ext>
              </c:extLst>
            </c:dLbl>
            <c:dLbl>
              <c:idx val="8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9D2B-4F65-A930-B499087F97C2}"/>
                </c:ext>
              </c:extLst>
            </c:dLbl>
            <c:dLbl>
              <c:idx val="8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9D2B-4F65-A930-B499087F97C2}"/>
                </c:ext>
              </c:extLst>
            </c:dLbl>
            <c:dLbl>
              <c:idx val="8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9D2B-4F65-A930-B499087F97C2}"/>
                </c:ext>
              </c:extLst>
            </c:dLbl>
            <c:dLbl>
              <c:idx val="8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9D2B-4F65-A930-B499087F97C2}"/>
                </c:ext>
              </c:extLst>
            </c:dLbl>
            <c:dLbl>
              <c:idx val="9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9D2B-4F65-A930-B499087F97C2}"/>
                </c:ext>
              </c:extLst>
            </c:dLbl>
            <c:dLbl>
              <c:idx val="9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D-9D2B-4F65-A930-B499087F97C2}"/>
                </c:ext>
              </c:extLst>
            </c:dLbl>
            <c:dLbl>
              <c:idx val="9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E-9D2B-4F65-A930-B499087F97C2}"/>
                </c:ext>
              </c:extLst>
            </c:dLbl>
            <c:dLbl>
              <c:idx val="9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F-9D2B-4F65-A930-B499087F97C2}"/>
                </c:ext>
              </c:extLst>
            </c:dLbl>
            <c:dLbl>
              <c:idx val="9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0-9D2B-4F65-A930-B499087F97C2}"/>
                </c:ext>
              </c:extLst>
            </c:dLbl>
            <c:dLbl>
              <c:idx val="9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1-9D2B-4F65-A930-B499087F97C2}"/>
                </c:ext>
              </c:extLst>
            </c:dLbl>
            <c:dLbl>
              <c:idx val="9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2-9D2B-4F65-A930-B499087F97C2}"/>
                </c:ext>
              </c:extLst>
            </c:dLbl>
            <c:dLbl>
              <c:idx val="9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3-9D2B-4F65-A930-B499087F97C2}"/>
                </c:ext>
              </c:extLst>
            </c:dLbl>
            <c:dLbl>
              <c:idx val="9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4-9D2B-4F65-A930-B499087F97C2}"/>
                </c:ext>
              </c:extLst>
            </c:dLbl>
            <c:dLbl>
              <c:idx val="9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5-9D2B-4F65-A930-B499087F97C2}"/>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3399"/>
                    </a:solidFill>
                    <a:latin typeface="Roboto Medium" panose="02000000000000000000" pitchFamily="2" charset="0"/>
                    <a:ea typeface="Roboto Medium" panose="02000000000000000000" pitchFamily="2" charset="0"/>
                    <a:cs typeface="+mn-cs"/>
                  </a:defRPr>
                </a:pPr>
                <a:endParaRPr lang="en-US"/>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Waffle!$L$4:$L$103</c:f>
              <c:numCache>
                <c:formatCode>General</c:formatCod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10</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xVal>
          <c:yVal>
            <c:numRef>
              <c:f>Waffle!$M$4:$M$103</c:f>
              <c:numCache>
                <c:formatCode>General</c:formatCod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7</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yVal>
          <c:smooth val="0"/>
          <c:extLst>
            <c:ext xmlns:c15="http://schemas.microsoft.com/office/drawing/2012/chart" uri="{02D57815-91ED-43cb-92C2-25804820EDAC}">
              <c15:datalabelsRange>
                <c15:f>Waffle!$N$4:$N$103</c15:f>
                <c15:dlblRangeCach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65%</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15:dlblRangeCache>
              </c15:datalabelsRange>
            </c:ext>
            <c:ext xmlns:c16="http://schemas.microsoft.com/office/drawing/2014/chart" uri="{C3380CC4-5D6E-409C-BE32-E72D297353CC}">
              <c16:uniqueId val="{00000066-9D2B-4F65-A930-B499087F97C2}"/>
            </c:ext>
          </c:extLst>
        </c:ser>
        <c:dLbls>
          <c:showLegendKey val="0"/>
          <c:showVal val="0"/>
          <c:showCatName val="0"/>
          <c:showSerName val="0"/>
          <c:showPercent val="0"/>
          <c:showBubbleSize val="0"/>
        </c:dLbls>
        <c:axId val="2094569183"/>
        <c:axId val="2094562463"/>
      </c:scatterChart>
      <c:valAx>
        <c:axId val="2094569183"/>
        <c:scaling>
          <c:orientation val="minMax"/>
          <c:max val="10"/>
        </c:scaling>
        <c:delete val="1"/>
        <c:axPos val="b"/>
        <c:numFmt formatCode="General" sourceLinked="1"/>
        <c:majorTickMark val="out"/>
        <c:minorTickMark val="none"/>
        <c:tickLblPos val="nextTo"/>
        <c:crossAx val="2094562463"/>
        <c:crosses val="autoZero"/>
        <c:crossBetween val="midCat"/>
      </c:valAx>
      <c:valAx>
        <c:axId val="2094562463"/>
        <c:scaling>
          <c:orientation val="minMax"/>
          <c:max val="10"/>
        </c:scaling>
        <c:delete val="1"/>
        <c:axPos val="l"/>
        <c:numFmt formatCode="General" sourceLinked="1"/>
        <c:majorTickMark val="out"/>
        <c:minorTickMark val="none"/>
        <c:tickLblPos val="nextTo"/>
        <c:crossAx val="20945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50000"/>
                    <a:lumOff val="50000"/>
                  </a:schemeClr>
                </a:solidFill>
                <a:latin typeface="Roboto" panose="02000000000000000000" pitchFamily="2" charset="0"/>
                <a:ea typeface="Roboto" panose="02000000000000000000" pitchFamily="2" charset="0"/>
                <a:cs typeface="+mn-cs"/>
              </a:defRPr>
            </a:pPr>
            <a:r>
              <a:rPr lang="en-US" sz="1000">
                <a:solidFill>
                  <a:schemeClr val="tx1">
                    <a:lumMod val="50000"/>
                    <a:lumOff val="50000"/>
                  </a:schemeClr>
                </a:solidFill>
                <a:latin typeface="Roboto" panose="02000000000000000000" pitchFamily="2" charset="0"/>
                <a:ea typeface="Roboto" panose="02000000000000000000" pitchFamily="2" charset="0"/>
              </a:rPr>
              <a:t>June 2023</a:t>
            </a:r>
          </a:p>
        </c:rich>
      </c:tx>
      <c:layout>
        <c:manualLayout>
          <c:xMode val="edge"/>
          <c:yMode val="edge"/>
          <c:x val="0.3636792761391287"/>
          <c:y val="3.4482758620689655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50000"/>
                  <a:lumOff val="50000"/>
                </a:schemeClr>
              </a:solidFill>
              <a:latin typeface="Roboto" panose="02000000000000000000" pitchFamily="2" charset="0"/>
              <a:ea typeface="Roboto" panose="02000000000000000000" pitchFamily="2" charset="0"/>
              <a:cs typeface="+mn-cs"/>
            </a:defRPr>
          </a:pPr>
          <a:endParaRPr lang="en-US"/>
        </a:p>
      </c:txPr>
    </c:title>
    <c:autoTitleDeleted val="0"/>
    <c:plotArea>
      <c:layout>
        <c:manualLayout>
          <c:layoutTarget val="inner"/>
          <c:xMode val="edge"/>
          <c:yMode val="edge"/>
          <c:x val="3.7870827199954368E-2"/>
          <c:y val="0.2463462756810571"/>
          <c:w val="0.91624047713588097"/>
          <c:h val="0.73435695538057744"/>
        </c:manualLayout>
      </c:layout>
      <c:barChart>
        <c:barDir val="col"/>
        <c:grouping val="clustered"/>
        <c:varyColors val="0"/>
        <c:ser>
          <c:idx val="2"/>
          <c:order val="2"/>
          <c:tx>
            <c:strRef>
              <c:f>Calendar!$AD$3</c:f>
              <c:strCache>
                <c:ptCount val="1"/>
                <c:pt idx="0">
                  <c:v>Day</c:v>
                </c:pt>
              </c:strCache>
            </c:strRef>
          </c:tx>
          <c:spPr>
            <a:solidFill>
              <a:schemeClr val="accent3"/>
            </a:solidFill>
            <a:ln>
              <a:noFill/>
            </a:ln>
            <a:effectLst/>
          </c:spPr>
          <c:invertIfNegative val="0"/>
          <c:cat>
            <c:strRef>
              <c:f>Calendar!$AD$4:$AD$10</c:f>
              <c:strCache>
                <c:ptCount val="7"/>
                <c:pt idx="0">
                  <c:v>S</c:v>
                </c:pt>
                <c:pt idx="1">
                  <c:v>M</c:v>
                </c:pt>
                <c:pt idx="2">
                  <c:v>T</c:v>
                </c:pt>
                <c:pt idx="3">
                  <c:v>W</c:v>
                </c:pt>
                <c:pt idx="4">
                  <c:v>T</c:v>
                </c:pt>
                <c:pt idx="5">
                  <c:v>F</c:v>
                </c:pt>
                <c:pt idx="6">
                  <c:v>S</c:v>
                </c:pt>
              </c:strCache>
            </c:strRef>
          </c:cat>
          <c:val>
            <c:numRef>
              <c:f>Calendar!$AE$4:$AE$10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FEC6-4AFF-B49D-EF039F9F266A}"/>
            </c:ext>
          </c:extLst>
        </c:ser>
        <c:dLbls>
          <c:showLegendKey val="0"/>
          <c:showVal val="0"/>
          <c:showCatName val="0"/>
          <c:showSerName val="0"/>
          <c:showPercent val="0"/>
          <c:showBubbleSize val="0"/>
        </c:dLbls>
        <c:gapWidth val="150"/>
        <c:axId val="2094569183"/>
        <c:axId val="2094562463"/>
      </c:barChart>
      <c:scatterChart>
        <c:scatterStyle val="lineMarker"/>
        <c:varyColors val="0"/>
        <c:ser>
          <c:idx val="0"/>
          <c:order val="0"/>
          <c:tx>
            <c:strRef>
              <c:f>Calendar!$I$2</c:f>
              <c:strCache>
                <c:ptCount val="1"/>
                <c:pt idx="0">
                  <c:v>Current Month</c:v>
                </c:pt>
              </c:strCache>
            </c:strRef>
          </c:tx>
          <c:spPr>
            <a:ln w="25400" cap="rnd">
              <a:noFill/>
              <a:round/>
            </a:ln>
            <a:effectLst/>
          </c:spPr>
          <c:marker>
            <c:symbol val="circle"/>
            <c:size val="19"/>
            <c:spPr>
              <a:solidFill>
                <a:schemeClr val="tx1">
                  <a:lumMod val="50000"/>
                  <a:lumOff val="50000"/>
                </a:schemeClr>
              </a:solidFill>
              <a:ln w="9525">
                <a:noFill/>
              </a:ln>
              <a:effectLst/>
            </c:spPr>
          </c:marker>
          <c:dLbls>
            <c:dLbl>
              <c:idx val="0"/>
              <c:tx>
                <c:rich>
                  <a:bodyPr/>
                  <a:lstStyle/>
                  <a:p>
                    <a:fld id="{42731EBA-95E1-4C5E-9845-935D32854C7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EC6-4AFF-B49D-EF039F9F266A}"/>
                </c:ext>
              </c:extLst>
            </c:dLbl>
            <c:dLbl>
              <c:idx val="1"/>
              <c:tx>
                <c:rich>
                  <a:bodyPr/>
                  <a:lstStyle/>
                  <a:p>
                    <a:fld id="{AFB6B46D-13F7-40AA-83CB-374AF348A62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EC6-4AFF-B49D-EF039F9F266A}"/>
                </c:ext>
              </c:extLst>
            </c:dLbl>
            <c:dLbl>
              <c:idx val="2"/>
              <c:tx>
                <c:rich>
                  <a:bodyPr/>
                  <a:lstStyle/>
                  <a:p>
                    <a:fld id="{684E65F9-7F10-4483-AD8A-307BE86E306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EC6-4AFF-B49D-EF039F9F266A}"/>
                </c:ext>
              </c:extLst>
            </c:dLbl>
            <c:dLbl>
              <c:idx val="3"/>
              <c:tx>
                <c:rich>
                  <a:bodyPr/>
                  <a:lstStyle/>
                  <a:p>
                    <a:fld id="{324B4500-1D78-43E5-B489-FA0CA8D8D06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EC6-4AFF-B49D-EF039F9F266A}"/>
                </c:ext>
              </c:extLst>
            </c:dLbl>
            <c:dLbl>
              <c:idx val="4"/>
              <c:tx>
                <c:rich>
                  <a:bodyPr/>
                  <a:lstStyle/>
                  <a:p>
                    <a:fld id="{CF5C5FA3-1AB2-49BC-BB5C-621541BEE9A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EC6-4AFF-B49D-EF039F9F266A}"/>
                </c:ext>
              </c:extLst>
            </c:dLbl>
            <c:dLbl>
              <c:idx val="5"/>
              <c:tx>
                <c:rich>
                  <a:bodyPr/>
                  <a:lstStyle/>
                  <a:p>
                    <a:fld id="{7DA63D74-F75F-4EE1-9E99-5E730945AE7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EC6-4AFF-B49D-EF039F9F266A}"/>
                </c:ext>
              </c:extLst>
            </c:dLbl>
            <c:dLbl>
              <c:idx val="6"/>
              <c:tx>
                <c:rich>
                  <a:bodyPr/>
                  <a:lstStyle/>
                  <a:p>
                    <a:fld id="{330A7786-5D00-4D53-9406-DBAF7A1F953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EC6-4AFF-B49D-EF039F9F266A}"/>
                </c:ext>
              </c:extLst>
            </c:dLbl>
            <c:dLbl>
              <c:idx val="7"/>
              <c:tx>
                <c:rich>
                  <a:bodyPr/>
                  <a:lstStyle/>
                  <a:p>
                    <a:fld id="{AD26BB9F-3DA5-4EE4-AD1D-AEC5D1D6F08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EC6-4AFF-B49D-EF039F9F266A}"/>
                </c:ext>
              </c:extLst>
            </c:dLbl>
            <c:dLbl>
              <c:idx val="8"/>
              <c:tx>
                <c:rich>
                  <a:bodyPr/>
                  <a:lstStyle/>
                  <a:p>
                    <a:fld id="{E07F245C-5309-407A-AB7B-891F3CB58EE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EC6-4AFF-B49D-EF039F9F266A}"/>
                </c:ext>
              </c:extLst>
            </c:dLbl>
            <c:dLbl>
              <c:idx val="9"/>
              <c:tx>
                <c:rich>
                  <a:bodyPr/>
                  <a:lstStyle/>
                  <a:p>
                    <a:fld id="{63A4C56B-DDF2-4339-80D3-D69EA5CC8B3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EC6-4AFF-B49D-EF039F9F266A}"/>
                </c:ext>
              </c:extLst>
            </c:dLbl>
            <c:dLbl>
              <c:idx val="10"/>
              <c:tx>
                <c:rich>
                  <a:bodyPr/>
                  <a:lstStyle/>
                  <a:p>
                    <a:fld id="{9E5FCD48-83F6-49E4-B794-F188F02B66D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EC6-4AFF-B49D-EF039F9F266A}"/>
                </c:ext>
              </c:extLst>
            </c:dLbl>
            <c:dLbl>
              <c:idx val="11"/>
              <c:tx>
                <c:rich>
                  <a:bodyPr/>
                  <a:lstStyle/>
                  <a:p>
                    <a:fld id="{0D4D6CAB-233A-4B7B-9901-EEB3BF9E47A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EC6-4AFF-B49D-EF039F9F266A}"/>
                </c:ext>
              </c:extLst>
            </c:dLbl>
            <c:dLbl>
              <c:idx val="12"/>
              <c:tx>
                <c:rich>
                  <a:bodyPr/>
                  <a:lstStyle/>
                  <a:p>
                    <a:fld id="{81865DDB-6B1D-46BE-9F7A-369B55480C4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FEC6-4AFF-B49D-EF039F9F266A}"/>
                </c:ext>
              </c:extLst>
            </c:dLbl>
            <c:dLbl>
              <c:idx val="13"/>
              <c:tx>
                <c:rich>
                  <a:bodyPr/>
                  <a:lstStyle/>
                  <a:p>
                    <a:fld id="{CA807C63-3BFF-45E6-BFB8-ED129154BC3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FEC6-4AFF-B49D-EF039F9F266A}"/>
                </c:ext>
              </c:extLst>
            </c:dLbl>
            <c:dLbl>
              <c:idx val="14"/>
              <c:tx>
                <c:rich>
                  <a:bodyPr/>
                  <a:lstStyle/>
                  <a:p>
                    <a:fld id="{39069718-7A29-4093-9D00-960A741DA06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FEC6-4AFF-B49D-EF039F9F266A}"/>
                </c:ext>
              </c:extLst>
            </c:dLbl>
            <c:dLbl>
              <c:idx val="15"/>
              <c:tx>
                <c:rich>
                  <a:bodyPr/>
                  <a:lstStyle/>
                  <a:p>
                    <a:fld id="{19AFD538-43EE-420D-881C-F957237F88D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FEC6-4AFF-B49D-EF039F9F266A}"/>
                </c:ext>
              </c:extLst>
            </c:dLbl>
            <c:dLbl>
              <c:idx val="16"/>
              <c:tx>
                <c:rich>
                  <a:bodyPr/>
                  <a:lstStyle/>
                  <a:p>
                    <a:fld id="{3DE7A242-FD78-4A16-8020-2F519C7D944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FEC6-4AFF-B49D-EF039F9F266A}"/>
                </c:ext>
              </c:extLst>
            </c:dLbl>
            <c:dLbl>
              <c:idx val="17"/>
              <c:tx>
                <c:rich>
                  <a:bodyPr/>
                  <a:lstStyle/>
                  <a:p>
                    <a:fld id="{54BA5C08-1371-4140-BFD9-0635B408B18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FEC6-4AFF-B49D-EF039F9F266A}"/>
                </c:ext>
              </c:extLst>
            </c:dLbl>
            <c:dLbl>
              <c:idx val="18"/>
              <c:tx>
                <c:rich>
                  <a:bodyPr/>
                  <a:lstStyle/>
                  <a:p>
                    <a:fld id="{75286B1C-7250-4D77-A3A3-22F14D82C3E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FEC6-4AFF-B49D-EF039F9F266A}"/>
                </c:ext>
              </c:extLst>
            </c:dLbl>
            <c:dLbl>
              <c:idx val="19"/>
              <c:tx>
                <c:rich>
                  <a:bodyPr/>
                  <a:lstStyle/>
                  <a:p>
                    <a:fld id="{E713C813-489F-4D1E-B0B1-CD85AC37950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FEC6-4AFF-B49D-EF039F9F266A}"/>
                </c:ext>
              </c:extLst>
            </c:dLbl>
            <c:dLbl>
              <c:idx val="20"/>
              <c:tx>
                <c:rich>
                  <a:bodyPr/>
                  <a:lstStyle/>
                  <a:p>
                    <a:fld id="{CC3F5EA3-D0B2-415A-A44F-4DC91793000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FEC6-4AFF-B49D-EF039F9F266A}"/>
                </c:ext>
              </c:extLst>
            </c:dLbl>
            <c:dLbl>
              <c:idx val="21"/>
              <c:tx>
                <c:rich>
                  <a:bodyPr/>
                  <a:lstStyle/>
                  <a:p>
                    <a:fld id="{83386EA6-AA9B-4189-AD3F-8C42A64B3F8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FEC6-4AFF-B49D-EF039F9F266A}"/>
                </c:ext>
              </c:extLst>
            </c:dLbl>
            <c:dLbl>
              <c:idx val="22"/>
              <c:tx>
                <c:rich>
                  <a:bodyPr/>
                  <a:lstStyle/>
                  <a:p>
                    <a:fld id="{0B1715BF-BC6E-4A84-8882-75BEE312A58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FEC6-4AFF-B49D-EF039F9F266A}"/>
                </c:ext>
              </c:extLst>
            </c:dLbl>
            <c:dLbl>
              <c:idx val="23"/>
              <c:tx>
                <c:rich>
                  <a:bodyPr/>
                  <a:lstStyle/>
                  <a:p>
                    <a:fld id="{3C98BDD8-EE79-4171-BC55-F1A1CCD1435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FEC6-4AFF-B49D-EF039F9F266A}"/>
                </c:ext>
              </c:extLst>
            </c:dLbl>
            <c:dLbl>
              <c:idx val="24"/>
              <c:tx>
                <c:rich>
                  <a:bodyPr/>
                  <a:lstStyle/>
                  <a:p>
                    <a:fld id="{DB68BB02-1603-4881-A5C9-4BD8F96D2BB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FEC6-4AFF-B49D-EF039F9F266A}"/>
                </c:ext>
              </c:extLst>
            </c:dLbl>
            <c:dLbl>
              <c:idx val="25"/>
              <c:tx>
                <c:rich>
                  <a:bodyPr/>
                  <a:lstStyle/>
                  <a:p>
                    <a:fld id="{4A2398ED-65F9-431C-8629-5A6D2B7EA45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FEC6-4AFF-B49D-EF039F9F266A}"/>
                </c:ext>
              </c:extLst>
            </c:dLbl>
            <c:dLbl>
              <c:idx val="26"/>
              <c:tx>
                <c:rich>
                  <a:bodyPr/>
                  <a:lstStyle/>
                  <a:p>
                    <a:fld id="{B9CC3C10-F0AF-41D2-99BC-55EE49A0719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FEC6-4AFF-B49D-EF039F9F266A}"/>
                </c:ext>
              </c:extLst>
            </c:dLbl>
            <c:dLbl>
              <c:idx val="27"/>
              <c:tx>
                <c:rich>
                  <a:bodyPr/>
                  <a:lstStyle/>
                  <a:p>
                    <a:fld id="{52127325-3E24-4E98-8FA7-FE0ABB3CB9D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FEC6-4AFF-B49D-EF039F9F266A}"/>
                </c:ext>
              </c:extLst>
            </c:dLbl>
            <c:dLbl>
              <c:idx val="28"/>
              <c:tx>
                <c:rich>
                  <a:bodyPr/>
                  <a:lstStyle/>
                  <a:p>
                    <a:fld id="{3A50EFCA-2633-4555-AE26-E741AE30C12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FEC6-4AFF-B49D-EF039F9F266A}"/>
                </c:ext>
              </c:extLst>
            </c:dLbl>
            <c:dLbl>
              <c:idx val="29"/>
              <c:tx>
                <c:rich>
                  <a:bodyPr/>
                  <a:lstStyle/>
                  <a:p>
                    <a:fld id="{7697878B-4707-420C-9164-332B2F0E8EF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FEC6-4AFF-B49D-EF039F9F266A}"/>
                </c:ext>
              </c:extLst>
            </c:dLbl>
            <c:dLbl>
              <c:idx val="30"/>
              <c:tx>
                <c:rich>
                  <a:bodyPr/>
                  <a:lstStyle/>
                  <a:p>
                    <a:fld id="{6CE9173E-E1BE-4D4A-B72B-7B6239D7119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FEC6-4AFF-B49D-EF039F9F266A}"/>
                </c:ext>
              </c:extLst>
            </c:dLbl>
            <c:dLbl>
              <c:idx val="31"/>
              <c:tx>
                <c:rich>
                  <a:bodyPr/>
                  <a:lstStyle/>
                  <a:p>
                    <a:fld id="{C7111E2A-5DE1-48DE-B3D7-900D0F1CA51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FEC6-4AFF-B49D-EF039F9F266A}"/>
                </c:ext>
              </c:extLst>
            </c:dLbl>
            <c:dLbl>
              <c:idx val="32"/>
              <c:tx>
                <c:rich>
                  <a:bodyPr/>
                  <a:lstStyle/>
                  <a:p>
                    <a:fld id="{8C55C591-145F-4900-A011-E5052790D99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FEC6-4AFF-B49D-EF039F9F266A}"/>
                </c:ext>
              </c:extLst>
            </c:dLbl>
            <c:dLbl>
              <c:idx val="33"/>
              <c:tx>
                <c:rich>
                  <a:bodyPr/>
                  <a:lstStyle/>
                  <a:p>
                    <a:fld id="{2D8FB571-DA77-4EF1-90A1-A21A2873852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FEC6-4AFF-B49D-EF039F9F266A}"/>
                </c:ext>
              </c:extLst>
            </c:dLbl>
            <c:dLbl>
              <c:idx val="34"/>
              <c:tx>
                <c:rich>
                  <a:bodyPr/>
                  <a:lstStyle/>
                  <a:p>
                    <a:fld id="{BB41E7B6-1056-4B93-9947-A44383FDB16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FEC6-4AFF-B49D-EF039F9F266A}"/>
                </c:ext>
              </c:extLst>
            </c:dLbl>
            <c:dLbl>
              <c:idx val="35"/>
              <c:tx>
                <c:rich>
                  <a:bodyPr/>
                  <a:lstStyle/>
                  <a:p>
                    <a:fld id="{BF5C449A-0ED5-4D1F-BF58-1C1B1C1B40A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FEC6-4AFF-B49D-EF039F9F266A}"/>
                </c:ext>
              </c:extLst>
            </c:dLbl>
            <c:dLbl>
              <c:idx val="36"/>
              <c:tx>
                <c:rich>
                  <a:bodyPr/>
                  <a:lstStyle/>
                  <a:p>
                    <a:fld id="{4E58528D-74BB-4A0F-9029-61154E7BDA1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FEC6-4AFF-B49D-EF039F9F266A}"/>
                </c:ext>
              </c:extLst>
            </c:dLbl>
            <c:dLbl>
              <c:idx val="37"/>
              <c:tx>
                <c:rich>
                  <a:bodyPr/>
                  <a:lstStyle/>
                  <a:p>
                    <a:fld id="{D4C7138C-A62A-4083-9EC9-99386E37D46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FEC6-4AFF-B49D-EF039F9F266A}"/>
                </c:ext>
              </c:extLst>
            </c:dLbl>
            <c:dLbl>
              <c:idx val="38"/>
              <c:tx>
                <c:rich>
                  <a:bodyPr/>
                  <a:lstStyle/>
                  <a:p>
                    <a:fld id="{114D8CCD-CEBE-48BD-82A6-9F136F5380B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FEC6-4AFF-B49D-EF039F9F266A}"/>
                </c:ext>
              </c:extLst>
            </c:dLbl>
            <c:dLbl>
              <c:idx val="39"/>
              <c:tx>
                <c:rich>
                  <a:bodyPr/>
                  <a:lstStyle/>
                  <a:p>
                    <a:fld id="{DE7B850B-0C9F-4FE5-BE76-3BB35BCCD00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FEC6-4AFF-B49D-EF039F9F266A}"/>
                </c:ext>
              </c:extLst>
            </c:dLbl>
            <c:dLbl>
              <c:idx val="40"/>
              <c:tx>
                <c:rich>
                  <a:bodyPr/>
                  <a:lstStyle/>
                  <a:p>
                    <a:fld id="{49CB335A-F4A7-4D6D-9C87-67CB8F97811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FEC6-4AFF-B49D-EF039F9F266A}"/>
                </c:ext>
              </c:extLst>
            </c:dLbl>
            <c:dLbl>
              <c:idx val="41"/>
              <c:tx>
                <c:rich>
                  <a:bodyPr/>
                  <a:lstStyle/>
                  <a:p>
                    <a:fld id="{0801DC39-A3A1-4D2E-89F1-4DD7DED2885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FEC6-4AFF-B49D-EF039F9F266A}"/>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85000"/>
                        <a:lumOff val="15000"/>
                      </a:schemeClr>
                    </a:solidFill>
                    <a:latin typeface="Roboto Medium" panose="02000000000000000000" pitchFamily="2" charset="0"/>
                    <a:ea typeface="Roboto Medium" panose="02000000000000000000" pitchFamily="2" charset="0"/>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Calendar!$I$4:$I$45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Calendar!$J$4:$J$45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Calendar!$K$4:$K$45</c15:f>
                <c15:dlblRangeCache>
                  <c:ptCount val="42"/>
                  <c:pt idx="0">
                    <c:v>28</c:v>
                  </c:pt>
                  <c:pt idx="1">
                    <c:v>29</c:v>
                  </c:pt>
                  <c:pt idx="2">
                    <c:v>30</c:v>
                  </c:pt>
                  <c:pt idx="3">
                    <c:v>31</c:v>
                  </c:pt>
                  <c:pt idx="4">
                    <c:v>1</c:v>
                  </c:pt>
                  <c:pt idx="5">
                    <c:v>2</c:v>
                  </c:pt>
                  <c:pt idx="6">
                    <c:v>3</c:v>
                  </c:pt>
                  <c:pt idx="7">
                    <c:v>4</c:v>
                  </c:pt>
                  <c:pt idx="8">
                    <c:v>5</c:v>
                  </c:pt>
                  <c:pt idx="9">
                    <c:v>6</c:v>
                  </c:pt>
                  <c:pt idx="10">
                    <c:v>7</c:v>
                  </c:pt>
                  <c:pt idx="11">
                    <c:v>8</c:v>
                  </c:pt>
                  <c:pt idx="12">
                    <c:v>9</c:v>
                  </c:pt>
                  <c:pt idx="13">
                    <c:v>10</c:v>
                  </c:pt>
                  <c:pt idx="14">
                    <c:v>11</c:v>
                  </c:pt>
                  <c:pt idx="15">
                    <c:v>12</c:v>
                  </c:pt>
                  <c:pt idx="16">
                    <c:v>13</c:v>
                  </c:pt>
                  <c:pt idx="17">
                    <c:v>14</c:v>
                  </c:pt>
                  <c:pt idx="18">
                    <c:v>15</c:v>
                  </c:pt>
                  <c:pt idx="19">
                    <c:v>16</c:v>
                  </c:pt>
                  <c:pt idx="20">
                    <c:v>17</c:v>
                  </c:pt>
                  <c:pt idx="21">
                    <c:v>18</c:v>
                  </c:pt>
                  <c:pt idx="22">
                    <c:v>19</c:v>
                  </c:pt>
                  <c:pt idx="23">
                    <c:v>20</c:v>
                  </c:pt>
                  <c:pt idx="24">
                    <c:v>21</c:v>
                  </c:pt>
                  <c:pt idx="25">
                    <c:v>22</c:v>
                  </c:pt>
                  <c:pt idx="26">
                    <c:v>23</c:v>
                  </c:pt>
                  <c:pt idx="27">
                    <c:v>24</c:v>
                  </c:pt>
                  <c:pt idx="28">
                    <c:v>25</c:v>
                  </c:pt>
                  <c:pt idx="29">
                    <c:v>26</c:v>
                  </c:pt>
                  <c:pt idx="30">
                    <c:v>27</c:v>
                  </c:pt>
                  <c:pt idx="31">
                    <c:v>28</c:v>
                  </c:pt>
                  <c:pt idx="32">
                    <c:v>29</c:v>
                  </c:pt>
                  <c:pt idx="33">
                    <c:v>30</c:v>
                  </c:pt>
                  <c:pt idx="34">
                    <c:v>1</c:v>
                  </c:pt>
                  <c:pt idx="35">
                    <c:v>2</c:v>
                  </c:pt>
                  <c:pt idx="36">
                    <c:v>3</c:v>
                  </c:pt>
                  <c:pt idx="37">
                    <c:v>4</c:v>
                  </c:pt>
                  <c:pt idx="38">
                    <c:v>5</c:v>
                  </c:pt>
                  <c:pt idx="39">
                    <c:v>6</c:v>
                  </c:pt>
                  <c:pt idx="40">
                    <c:v>7</c:v>
                  </c:pt>
                  <c:pt idx="41">
                    <c:v>8</c:v>
                  </c:pt>
                </c15:dlblRangeCache>
              </c15:datalabelsRange>
            </c:ext>
            <c:ext xmlns:c16="http://schemas.microsoft.com/office/drawing/2014/chart" uri="{C3380CC4-5D6E-409C-BE32-E72D297353CC}">
              <c16:uniqueId val="{0000002B-FEC6-4AFF-B49D-EF039F9F266A}"/>
            </c:ext>
          </c:extLst>
        </c:ser>
        <c:ser>
          <c:idx val="1"/>
          <c:order val="1"/>
          <c:tx>
            <c:strRef>
              <c:f>Calendar!$P$2</c:f>
              <c:strCache>
                <c:ptCount val="1"/>
                <c:pt idx="0">
                  <c:v>Color</c:v>
                </c:pt>
              </c:strCache>
            </c:strRef>
          </c:tx>
          <c:spPr>
            <a:ln w="25400" cap="rnd">
              <a:noFill/>
              <a:round/>
            </a:ln>
            <a:effectLst/>
          </c:spPr>
          <c:marker>
            <c:symbol val="circle"/>
            <c:size val="19"/>
            <c:spPr>
              <a:solidFill>
                <a:srgbClr val="00B0F0"/>
              </a:solidFill>
              <a:ln w="9525">
                <a:noFill/>
              </a:ln>
              <a:effectLst/>
            </c:spPr>
          </c:marker>
          <c:xVal>
            <c:numRef>
              <c:f>Calendar!$P$4:$P$45</c:f>
              <c:numCache>
                <c:formatCode>General</c:formatCode>
                <c:ptCount val="42"/>
                <c:pt idx="0">
                  <c:v>#N/A</c:v>
                </c:pt>
                <c:pt idx="1">
                  <c:v>#N/A</c:v>
                </c:pt>
                <c:pt idx="2">
                  <c:v>#N/A</c:v>
                </c:pt>
                <c:pt idx="3">
                  <c:v>#N/A</c:v>
                </c:pt>
                <c:pt idx="4">
                  <c:v>#N/A</c:v>
                </c:pt>
                <c:pt idx="5">
                  <c:v>6</c:v>
                </c:pt>
                <c:pt idx="6">
                  <c:v>#N/A</c:v>
                </c:pt>
                <c:pt idx="7">
                  <c:v>1</c:v>
                </c:pt>
                <c:pt idx="8">
                  <c:v>#N/A</c:v>
                </c:pt>
                <c:pt idx="9">
                  <c:v>3</c:v>
                </c:pt>
                <c:pt idx="10">
                  <c:v>#N/A</c:v>
                </c:pt>
                <c:pt idx="11">
                  <c:v>#N/A</c:v>
                </c:pt>
                <c:pt idx="12">
                  <c:v>6</c:v>
                </c:pt>
                <c:pt idx="13">
                  <c:v>7</c:v>
                </c:pt>
                <c:pt idx="14">
                  <c:v>1</c:v>
                </c:pt>
                <c:pt idx="15">
                  <c:v>2</c:v>
                </c:pt>
                <c:pt idx="16">
                  <c:v>#N/A</c:v>
                </c:pt>
                <c:pt idx="17">
                  <c:v>4</c:v>
                </c:pt>
                <c:pt idx="18">
                  <c:v>#N/A</c:v>
                </c:pt>
                <c:pt idx="19">
                  <c:v>6</c:v>
                </c:pt>
                <c:pt idx="20">
                  <c:v>7</c:v>
                </c:pt>
                <c:pt idx="21">
                  <c:v>1</c:v>
                </c:pt>
                <c:pt idx="22">
                  <c:v>2</c:v>
                </c:pt>
                <c:pt idx="23">
                  <c:v>3</c:v>
                </c:pt>
                <c:pt idx="24">
                  <c:v>#N/A</c:v>
                </c:pt>
                <c:pt idx="25">
                  <c:v>5</c:v>
                </c:pt>
                <c:pt idx="26">
                  <c:v>6</c:v>
                </c:pt>
                <c:pt idx="27">
                  <c:v>#N/A</c:v>
                </c:pt>
                <c:pt idx="28">
                  <c:v>#N/A</c:v>
                </c:pt>
                <c:pt idx="29">
                  <c:v>#N/A</c:v>
                </c:pt>
                <c:pt idx="30">
                  <c:v>3</c:v>
                </c:pt>
                <c:pt idx="31">
                  <c:v>4</c:v>
                </c:pt>
                <c:pt idx="32">
                  <c:v>5</c:v>
                </c:pt>
                <c:pt idx="33">
                  <c:v>#N/A</c:v>
                </c:pt>
                <c:pt idx="34">
                  <c:v>#N/A</c:v>
                </c:pt>
                <c:pt idx="35">
                  <c:v>#N/A</c:v>
                </c:pt>
                <c:pt idx="36">
                  <c:v>#N/A</c:v>
                </c:pt>
                <c:pt idx="37">
                  <c:v>#N/A</c:v>
                </c:pt>
                <c:pt idx="38">
                  <c:v>#N/A</c:v>
                </c:pt>
                <c:pt idx="39">
                  <c:v>#N/A</c:v>
                </c:pt>
                <c:pt idx="40">
                  <c:v>#N/A</c:v>
                </c:pt>
                <c:pt idx="41">
                  <c:v>#N/A</c:v>
                </c:pt>
              </c:numCache>
            </c:numRef>
          </c:xVal>
          <c:yVal>
            <c:numRef>
              <c:f>Calendar!$Q$4:$Q$45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C-FEC6-4AFF-B49D-EF039F9F266A}"/>
            </c:ext>
          </c:extLst>
        </c:ser>
        <c:dLbls>
          <c:showLegendKey val="0"/>
          <c:showVal val="0"/>
          <c:showCatName val="0"/>
          <c:showSerName val="0"/>
          <c:showPercent val="0"/>
          <c:showBubbleSize val="0"/>
        </c:dLbls>
        <c:axId val="2094569183"/>
        <c:axId val="2094562463"/>
      </c:scatterChart>
      <c:catAx>
        <c:axId val="2094569183"/>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50000"/>
                    <a:lumOff val="50000"/>
                  </a:schemeClr>
                </a:solidFill>
                <a:latin typeface="Roboto" panose="02000000000000000000" pitchFamily="2" charset="0"/>
                <a:ea typeface="Roboto" panose="02000000000000000000" pitchFamily="2" charset="0"/>
                <a:cs typeface="+mn-cs"/>
              </a:defRPr>
            </a:pPr>
            <a:endParaRPr lang="en-US"/>
          </a:p>
        </c:txPr>
        <c:crossAx val="2094562463"/>
        <c:crosses val="autoZero"/>
        <c:auto val="1"/>
        <c:lblAlgn val="ctr"/>
        <c:lblOffset val="100"/>
        <c:tickMarkSkip val="1"/>
        <c:noMultiLvlLbl val="0"/>
      </c:catAx>
      <c:valAx>
        <c:axId val="2094562463"/>
        <c:scaling>
          <c:orientation val="minMax"/>
          <c:max val="6.25"/>
          <c:min val="0"/>
        </c:scaling>
        <c:delete val="1"/>
        <c:axPos val="l"/>
        <c:numFmt formatCode="General" sourceLinked="1"/>
        <c:majorTickMark val="out"/>
        <c:minorTickMark val="none"/>
        <c:tickLblPos val="nextTo"/>
        <c:crossAx val="209456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22" fmlaLink="'Original Calendar'!$T$5" max="3000" min="1" noThreeD="1" page="10" val="1516"/>
</file>

<file path=xl/ctrlProps/ctrlProp2.xml><?xml version="1.0" encoding="utf-8"?>
<formControlPr xmlns="http://schemas.microsoft.com/office/spreadsheetml/2009/9/main" objectType="Spin" dx="22" fmlaLink="$T$5" max="3000" min="1" noThreeD="1" page="10" val="1516"/>
</file>

<file path=xl/ctrlProps/ctrlProp3.xml><?xml version="1.0" encoding="utf-8"?>
<formControlPr xmlns="http://schemas.microsoft.com/office/spreadsheetml/2009/9/main" objectType="Spin" dx="22" fmlaLink="$W$5" max="3000" min="1" noThreeD="1" page="10" val="1483"/>
</file>

<file path=xl/ctrlProps/ctrlProp4.xml><?xml version="1.0" encoding="utf-8"?>
<formControlPr xmlns="http://schemas.microsoft.com/office/spreadsheetml/2009/9/main" objectType="Spin" dx="22" fmlaLink="$Z$5" max="3000" min="1" noThreeD="1" page="10" val="1483"/>
</file>

<file path=xl/ctrlProps/ctrlProp5.xml><?xml version="1.0" encoding="utf-8"?>
<formControlPr xmlns="http://schemas.microsoft.com/office/spreadsheetml/2009/9/main" objectType="Spin" dx="22" fmlaLink="$AE$5" max="3000" min="1" noThreeD="1" page="10" val="1483"/>
</file>

<file path=xl/ctrlProps/ctrlProp6.xml><?xml version="1.0" encoding="utf-8"?>
<formControlPr xmlns="http://schemas.microsoft.com/office/spreadsheetml/2009/9/main" objectType="Spin" dx="22" fmlaLink="$Y$4" max="3000" min="1" noThreeD="1" page="10" val="1482"/>
</file>

<file path=xl/drawings/_rels/drawing1.xml.rels><?xml version="1.0" encoding="UTF-8" standalone="yes"?>
<Relationships xmlns="http://schemas.openxmlformats.org/package/2006/relationships"><Relationship Id="rId8" Type="http://schemas.openxmlformats.org/officeDocument/2006/relationships/image" Target="../media/image4.emf"/><Relationship Id="rId13" Type="http://schemas.openxmlformats.org/officeDocument/2006/relationships/hyperlink" Target="#'Calendar'!A1"/><Relationship Id="rId18" Type="http://schemas.openxmlformats.org/officeDocument/2006/relationships/image" Target="../media/image9.emf"/><Relationship Id="rId3" Type="http://schemas.openxmlformats.org/officeDocument/2006/relationships/hyperlink" Target="#'Dashboard Dark'!A1"/><Relationship Id="rId21" Type="http://schemas.openxmlformats.org/officeDocument/2006/relationships/hyperlink" Target="#'Dashboard Dark Vertical'!A1"/><Relationship Id="rId7" Type="http://schemas.openxmlformats.org/officeDocument/2006/relationships/hyperlink" Target="#'Progress Bar'!A1"/><Relationship Id="rId12" Type="http://schemas.openxmlformats.org/officeDocument/2006/relationships/image" Target="../media/image6.emf"/><Relationship Id="rId17" Type="http://schemas.openxmlformats.org/officeDocument/2006/relationships/hyperlink" Target="#'Gauge'!A1"/><Relationship Id="rId25" Type="http://schemas.openxmlformats.org/officeDocument/2006/relationships/hyperlink" Target="https://www.excelcampus.com/vba/table-of-contents-gallery/" TargetMode="External"/><Relationship Id="rId2" Type="http://schemas.openxmlformats.org/officeDocument/2006/relationships/image" Target="../media/image1.emf"/><Relationship Id="rId16" Type="http://schemas.openxmlformats.org/officeDocument/2006/relationships/image" Target="../media/image8.emf"/><Relationship Id="rId20" Type="http://schemas.openxmlformats.org/officeDocument/2006/relationships/image" Target="../media/image10.emf"/><Relationship Id="rId1" Type="http://schemas.openxmlformats.org/officeDocument/2006/relationships/hyperlink" Target="#'Dashboard'!A1"/><Relationship Id="rId6" Type="http://schemas.openxmlformats.org/officeDocument/2006/relationships/image" Target="../media/image3.emf"/><Relationship Id="rId11" Type="http://schemas.openxmlformats.org/officeDocument/2006/relationships/hyperlink" Target="#'Scorecard'!A1"/><Relationship Id="rId24" Type="http://schemas.openxmlformats.org/officeDocument/2006/relationships/image" Target="../media/image12.emf"/><Relationship Id="rId5" Type="http://schemas.openxmlformats.org/officeDocument/2006/relationships/hyperlink" Target="#'Donut'!A1"/><Relationship Id="rId15" Type="http://schemas.openxmlformats.org/officeDocument/2006/relationships/hyperlink" Target="#'Waffle'!A1"/><Relationship Id="rId23" Type="http://schemas.openxmlformats.org/officeDocument/2006/relationships/hyperlink" Target="#'Source'!A1"/><Relationship Id="rId10" Type="http://schemas.openxmlformats.org/officeDocument/2006/relationships/image" Target="../media/image5.emf"/><Relationship Id="rId19" Type="http://schemas.openxmlformats.org/officeDocument/2006/relationships/hyperlink" Target="#'Dashboard Vertical'!A1"/><Relationship Id="rId4" Type="http://schemas.openxmlformats.org/officeDocument/2006/relationships/image" Target="../media/image2.emf"/><Relationship Id="rId9" Type="http://schemas.openxmlformats.org/officeDocument/2006/relationships/hyperlink" Target="#'Dot'!A1"/><Relationship Id="rId14" Type="http://schemas.openxmlformats.org/officeDocument/2006/relationships/image" Target="../media/image7.emf"/><Relationship Id="rId22" Type="http://schemas.openxmlformats.org/officeDocument/2006/relationships/image" Target="../media/image11.emf"/></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image" Target="../media/image19.png"/><Relationship Id="rId4" Type="http://schemas.openxmlformats.org/officeDocument/2006/relationships/chart" Target="../charts/chart4.xml"/><Relationship Id="rId9" Type="http://schemas.openxmlformats.org/officeDocument/2006/relationships/chart" Target="../charts/chart9.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10" Type="http://schemas.openxmlformats.org/officeDocument/2006/relationships/image" Target="../media/image19.png"/><Relationship Id="rId4" Type="http://schemas.openxmlformats.org/officeDocument/2006/relationships/chart" Target="../charts/chart13.xml"/><Relationship Id="rId9" Type="http://schemas.openxmlformats.org/officeDocument/2006/relationships/chart" Target="../charts/chart18.xml"/></Relationships>
</file>

<file path=xl/drawings/_rels/drawing6.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 Id="rId4" Type="http://schemas.openxmlformats.org/officeDocument/2006/relationships/chart" Target="../charts/chart2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32.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33.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20.xml.rels><?xml version="1.0" encoding="UTF-8" standalone="yes"?>
<Relationships xmlns="http://schemas.openxmlformats.org/package/2006/relationships"><Relationship Id="rId2" Type="http://schemas.openxmlformats.org/officeDocument/2006/relationships/chart" Target="../charts/chart36.xml"/><Relationship Id="rId1" Type="http://schemas.openxmlformats.org/officeDocument/2006/relationships/chart" Target="../charts/chart35.xml"/></Relationships>
</file>

<file path=xl/drawings/_rels/drawing21.xml.rels><?xml version="1.0" encoding="UTF-8" standalone="yes"?>
<Relationships xmlns="http://schemas.openxmlformats.org/package/2006/relationships"><Relationship Id="rId8" Type="http://schemas.openxmlformats.org/officeDocument/2006/relationships/chart" Target="../charts/chart44.xml"/><Relationship Id="rId3" Type="http://schemas.openxmlformats.org/officeDocument/2006/relationships/chart" Target="../charts/chart39.xml"/><Relationship Id="rId7" Type="http://schemas.openxmlformats.org/officeDocument/2006/relationships/chart" Target="../charts/chart43.xml"/><Relationship Id="rId2" Type="http://schemas.openxmlformats.org/officeDocument/2006/relationships/chart" Target="../charts/chart38.xml"/><Relationship Id="rId1" Type="http://schemas.openxmlformats.org/officeDocument/2006/relationships/chart" Target="../charts/chart37.xml"/><Relationship Id="rId6" Type="http://schemas.openxmlformats.org/officeDocument/2006/relationships/chart" Target="../charts/chart42.xml"/><Relationship Id="rId5" Type="http://schemas.openxmlformats.org/officeDocument/2006/relationships/chart" Target="../charts/chart41.xml"/><Relationship Id="rId10" Type="http://schemas.openxmlformats.org/officeDocument/2006/relationships/image" Target="../media/image19.png"/><Relationship Id="rId4" Type="http://schemas.openxmlformats.org/officeDocument/2006/relationships/chart" Target="../charts/chart40.xml"/><Relationship Id="rId9" Type="http://schemas.openxmlformats.org/officeDocument/2006/relationships/chart" Target="../charts/chart45.xml"/></Relationships>
</file>

<file path=xl/drawings/_rels/drawing23.xml.rels><?xml version="1.0" encoding="UTF-8" standalone="yes"?>
<Relationships xmlns="http://schemas.openxmlformats.org/package/2006/relationships"><Relationship Id="rId8" Type="http://schemas.openxmlformats.org/officeDocument/2006/relationships/chart" Target="../charts/chart53.xml"/><Relationship Id="rId3" Type="http://schemas.openxmlformats.org/officeDocument/2006/relationships/chart" Target="../charts/chart48.xml"/><Relationship Id="rId7" Type="http://schemas.openxmlformats.org/officeDocument/2006/relationships/chart" Target="../charts/chart52.xml"/><Relationship Id="rId2" Type="http://schemas.openxmlformats.org/officeDocument/2006/relationships/chart" Target="../charts/chart47.xml"/><Relationship Id="rId1" Type="http://schemas.openxmlformats.org/officeDocument/2006/relationships/chart" Target="../charts/chart46.xml"/><Relationship Id="rId6" Type="http://schemas.openxmlformats.org/officeDocument/2006/relationships/chart" Target="../charts/chart51.xml"/><Relationship Id="rId5" Type="http://schemas.openxmlformats.org/officeDocument/2006/relationships/chart" Target="../charts/chart50.xml"/><Relationship Id="rId10" Type="http://schemas.openxmlformats.org/officeDocument/2006/relationships/image" Target="../media/image19.png"/><Relationship Id="rId4" Type="http://schemas.openxmlformats.org/officeDocument/2006/relationships/chart" Target="../charts/chart49.xml"/><Relationship Id="rId9" Type="http://schemas.openxmlformats.org/officeDocument/2006/relationships/chart" Target="../charts/chart5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5</xdr:col>
      <xdr:colOff>228600</xdr:colOff>
      <xdr:row>10</xdr:row>
      <xdr:rowOff>171450</xdr:rowOff>
    </xdr:to>
    <xdr:pic>
      <xdr:nvPicPr>
        <xdr:cNvPr id="1055" name="Picture 31">
          <a:hlinkClick xmlns:r="http://schemas.openxmlformats.org/officeDocument/2006/relationships" r:id="rId1" tooltip="Go to: Dashboard"/>
          <a:extLst>
            <a:ext uri="{FF2B5EF4-FFF2-40B4-BE49-F238E27FC236}">
              <a16:creationId xmlns:a16="http://schemas.microsoft.com/office/drawing/2014/main" id="{00000000-0008-0000-0000-00001F040000}"/>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r="33110" b="39649"/>
        <a:stretch/>
      </xdr:blipFill>
      <xdr:spPr bwMode="auto">
        <a:xfrm>
          <a:off x="314325" y="619125"/>
          <a:ext cx="2667000" cy="1504950"/>
        </a:xfrm>
        <a:prstGeom prst="rect">
          <a:avLst/>
        </a:prstGeom>
        <a:noFill/>
        <a:ln w="12700">
          <a:solidFill>
            <a:srgbClr val="D5D5D5"/>
          </a:solidFill>
        </a:ln>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10</xdr:row>
      <xdr:rowOff>177800</xdr:rowOff>
    </xdr:from>
    <xdr:to>
      <xdr:col>5</xdr:col>
      <xdr:colOff>228600</xdr:colOff>
      <xdr:row>12</xdr:row>
      <xdr:rowOff>50800</xdr:rowOff>
    </xdr:to>
    <xdr:sp macro="" textlink="">
      <xdr:nvSpPr>
        <xdr:cNvPr id="32" name="TextBox 31">
          <a:hlinkClick xmlns:r="http://schemas.openxmlformats.org/officeDocument/2006/relationships" r:id="rId1" tooltip="Go to: Dashboard"/>
          <a:extLst>
            <a:ext uri="{FF2B5EF4-FFF2-40B4-BE49-F238E27FC236}">
              <a16:creationId xmlns:a16="http://schemas.microsoft.com/office/drawing/2014/main" id="{00000000-0008-0000-0000-000020000000}"/>
            </a:ext>
          </a:extLst>
        </xdr:cNvPr>
        <xdr:cNvSpPr txBox="1"/>
      </xdr:nvSpPr>
      <xdr:spPr>
        <a:xfrm>
          <a:off x="314325" y="2130425"/>
          <a:ext cx="2667000" cy="254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sz="1100">
              <a:solidFill>
                <a:srgbClr val="404040"/>
              </a:solidFill>
            </a:rPr>
            <a:t>Dashboard</a:t>
          </a:r>
        </a:p>
      </xdr:txBody>
    </xdr:sp>
    <xdr:clientData/>
  </xdr:twoCellAnchor>
  <xdr:twoCellAnchor editAs="oneCell">
    <xdr:from>
      <xdr:col>5</xdr:col>
      <xdr:colOff>438150</xdr:colOff>
      <xdr:row>3</xdr:row>
      <xdr:rowOff>0</xdr:rowOff>
    </xdr:from>
    <xdr:to>
      <xdr:col>10</xdr:col>
      <xdr:colOff>57150</xdr:colOff>
      <xdr:row>10</xdr:row>
      <xdr:rowOff>171450</xdr:rowOff>
    </xdr:to>
    <xdr:pic>
      <xdr:nvPicPr>
        <xdr:cNvPr id="1056" name="Picture 32">
          <a:hlinkClick xmlns:r="http://schemas.openxmlformats.org/officeDocument/2006/relationships" r:id="rId3" tooltip="Go to: Dashboard Dark"/>
          <a:extLst>
            <a:ext uri="{FF2B5EF4-FFF2-40B4-BE49-F238E27FC236}">
              <a16:creationId xmlns:a16="http://schemas.microsoft.com/office/drawing/2014/main" id="{00000000-0008-0000-0000-000020040000}"/>
            </a:ext>
          </a:extLst>
        </xdr:cNvPr>
        <xdr:cNvPicPr>
          <a:picLocks noChangeAspect="1" noChangeArrowheads="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r="33110" b="39649"/>
        <a:stretch/>
      </xdr:blipFill>
      <xdr:spPr bwMode="auto">
        <a:xfrm>
          <a:off x="3190875" y="619125"/>
          <a:ext cx="2667000" cy="1504950"/>
        </a:xfrm>
        <a:prstGeom prst="rect">
          <a:avLst/>
        </a:prstGeom>
        <a:noFill/>
        <a:ln w="12700">
          <a:solidFill>
            <a:srgbClr val="D5D5D5"/>
          </a:solidFill>
        </a:ln>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438150</xdr:colOff>
      <xdr:row>10</xdr:row>
      <xdr:rowOff>177800</xdr:rowOff>
    </xdr:from>
    <xdr:to>
      <xdr:col>10</xdr:col>
      <xdr:colOff>57150</xdr:colOff>
      <xdr:row>12</xdr:row>
      <xdr:rowOff>50800</xdr:rowOff>
    </xdr:to>
    <xdr:sp macro="" textlink="">
      <xdr:nvSpPr>
        <xdr:cNvPr id="33" name="TextBox 32">
          <a:hlinkClick xmlns:r="http://schemas.openxmlformats.org/officeDocument/2006/relationships" r:id="rId3" tooltip="Go to: Dashboard Dark"/>
          <a:extLst>
            <a:ext uri="{FF2B5EF4-FFF2-40B4-BE49-F238E27FC236}">
              <a16:creationId xmlns:a16="http://schemas.microsoft.com/office/drawing/2014/main" id="{00000000-0008-0000-0000-000021000000}"/>
            </a:ext>
          </a:extLst>
        </xdr:cNvPr>
        <xdr:cNvSpPr txBox="1"/>
      </xdr:nvSpPr>
      <xdr:spPr>
        <a:xfrm>
          <a:off x="3190875" y="2130425"/>
          <a:ext cx="2667000" cy="254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sz="1100">
              <a:solidFill>
                <a:srgbClr val="404040"/>
              </a:solidFill>
            </a:rPr>
            <a:t>Dashboard Dark</a:t>
          </a:r>
        </a:p>
      </xdr:txBody>
    </xdr:sp>
    <xdr:clientData/>
  </xdr:twoCellAnchor>
  <xdr:twoCellAnchor editAs="oneCell">
    <xdr:from>
      <xdr:col>10</xdr:col>
      <xdr:colOff>266700</xdr:colOff>
      <xdr:row>3</xdr:row>
      <xdr:rowOff>0</xdr:rowOff>
    </xdr:from>
    <xdr:to>
      <xdr:col>14</xdr:col>
      <xdr:colOff>495300</xdr:colOff>
      <xdr:row>10</xdr:row>
      <xdr:rowOff>171450</xdr:rowOff>
    </xdr:to>
    <xdr:pic>
      <xdr:nvPicPr>
        <xdr:cNvPr id="1057" name="Picture 33">
          <a:hlinkClick xmlns:r="http://schemas.openxmlformats.org/officeDocument/2006/relationships" r:id="rId5" tooltip="Go to: Donut"/>
          <a:extLst>
            <a:ext uri="{FF2B5EF4-FFF2-40B4-BE49-F238E27FC236}">
              <a16:creationId xmlns:a16="http://schemas.microsoft.com/office/drawing/2014/main" id="{00000000-0008-0000-0000-000021040000}"/>
            </a:ext>
          </a:extLst>
        </xdr:cNvPr>
        <xdr:cNvPicPr>
          <a:picLocks noChangeAspect="1" noChangeArrowheads="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r="31350" b="39649"/>
        <a:stretch/>
      </xdr:blipFill>
      <xdr:spPr bwMode="auto">
        <a:xfrm>
          <a:off x="6067425" y="619125"/>
          <a:ext cx="2667000" cy="1504950"/>
        </a:xfrm>
        <a:prstGeom prst="rect">
          <a:avLst/>
        </a:prstGeom>
        <a:noFill/>
        <a:ln w="12700">
          <a:solidFill>
            <a:srgbClr val="D5D5D5"/>
          </a:solidFill>
        </a:ln>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266700</xdr:colOff>
      <xdr:row>10</xdr:row>
      <xdr:rowOff>177800</xdr:rowOff>
    </xdr:from>
    <xdr:to>
      <xdr:col>14</xdr:col>
      <xdr:colOff>495300</xdr:colOff>
      <xdr:row>12</xdr:row>
      <xdr:rowOff>50800</xdr:rowOff>
    </xdr:to>
    <xdr:sp macro="" textlink="">
      <xdr:nvSpPr>
        <xdr:cNvPr id="34" name="TextBox 33">
          <a:hlinkClick xmlns:r="http://schemas.openxmlformats.org/officeDocument/2006/relationships" r:id="rId5" tooltip="Go to: Donut"/>
          <a:extLst>
            <a:ext uri="{FF2B5EF4-FFF2-40B4-BE49-F238E27FC236}">
              <a16:creationId xmlns:a16="http://schemas.microsoft.com/office/drawing/2014/main" id="{00000000-0008-0000-0000-000022000000}"/>
            </a:ext>
          </a:extLst>
        </xdr:cNvPr>
        <xdr:cNvSpPr txBox="1"/>
      </xdr:nvSpPr>
      <xdr:spPr>
        <a:xfrm>
          <a:off x="6067425" y="2130425"/>
          <a:ext cx="2667000" cy="254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sz="1100">
              <a:solidFill>
                <a:srgbClr val="404040"/>
              </a:solidFill>
            </a:rPr>
            <a:t>Donut</a:t>
          </a:r>
        </a:p>
      </xdr:txBody>
    </xdr:sp>
    <xdr:clientData/>
  </xdr:twoCellAnchor>
  <xdr:twoCellAnchor editAs="oneCell">
    <xdr:from>
      <xdr:col>1</xdr:col>
      <xdr:colOff>0</xdr:colOff>
      <xdr:row>14</xdr:row>
      <xdr:rowOff>44450</xdr:rowOff>
    </xdr:from>
    <xdr:to>
      <xdr:col>5</xdr:col>
      <xdr:colOff>228600</xdr:colOff>
      <xdr:row>22</xdr:row>
      <xdr:rowOff>25400</xdr:rowOff>
    </xdr:to>
    <xdr:pic>
      <xdr:nvPicPr>
        <xdr:cNvPr id="1058" name="Picture 34">
          <a:hlinkClick xmlns:r="http://schemas.openxmlformats.org/officeDocument/2006/relationships" r:id="rId7" tooltip="Go to: Progress Bar"/>
          <a:extLst>
            <a:ext uri="{FF2B5EF4-FFF2-40B4-BE49-F238E27FC236}">
              <a16:creationId xmlns:a16="http://schemas.microsoft.com/office/drawing/2014/main" id="{00000000-0008-0000-0000-000022040000}"/>
            </a:ext>
          </a:extLst>
        </xdr:cNvPr>
        <xdr:cNvPicPr>
          <a:picLocks noChangeAspect="1" noChangeArrowheads="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r="32050" b="39649"/>
        <a:stretch/>
      </xdr:blipFill>
      <xdr:spPr bwMode="auto">
        <a:xfrm>
          <a:off x="314325" y="2759075"/>
          <a:ext cx="2667000" cy="1504950"/>
        </a:xfrm>
        <a:prstGeom prst="rect">
          <a:avLst/>
        </a:prstGeom>
        <a:noFill/>
        <a:ln w="12700">
          <a:solidFill>
            <a:srgbClr val="D5D5D5"/>
          </a:solidFill>
        </a:ln>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22</xdr:row>
      <xdr:rowOff>31750</xdr:rowOff>
    </xdr:from>
    <xdr:to>
      <xdr:col>5</xdr:col>
      <xdr:colOff>228600</xdr:colOff>
      <xdr:row>23</xdr:row>
      <xdr:rowOff>95250</xdr:rowOff>
    </xdr:to>
    <xdr:sp macro="" textlink="">
      <xdr:nvSpPr>
        <xdr:cNvPr id="35" name="TextBox 34">
          <a:hlinkClick xmlns:r="http://schemas.openxmlformats.org/officeDocument/2006/relationships" r:id="rId7" tooltip="Go to: Progress Bar"/>
          <a:extLst>
            <a:ext uri="{FF2B5EF4-FFF2-40B4-BE49-F238E27FC236}">
              <a16:creationId xmlns:a16="http://schemas.microsoft.com/office/drawing/2014/main" id="{00000000-0008-0000-0000-000023000000}"/>
            </a:ext>
          </a:extLst>
        </xdr:cNvPr>
        <xdr:cNvSpPr txBox="1"/>
      </xdr:nvSpPr>
      <xdr:spPr>
        <a:xfrm>
          <a:off x="314325" y="4270375"/>
          <a:ext cx="2667000" cy="254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sz="1100">
              <a:solidFill>
                <a:srgbClr val="404040"/>
              </a:solidFill>
            </a:rPr>
            <a:t>Progress Bar</a:t>
          </a:r>
        </a:p>
      </xdr:txBody>
    </xdr:sp>
    <xdr:clientData/>
  </xdr:twoCellAnchor>
  <xdr:twoCellAnchor editAs="oneCell">
    <xdr:from>
      <xdr:col>5</xdr:col>
      <xdr:colOff>438150</xdr:colOff>
      <xdr:row>14</xdr:row>
      <xdr:rowOff>44450</xdr:rowOff>
    </xdr:from>
    <xdr:to>
      <xdr:col>10</xdr:col>
      <xdr:colOff>57150</xdr:colOff>
      <xdr:row>22</xdr:row>
      <xdr:rowOff>25400</xdr:rowOff>
    </xdr:to>
    <xdr:pic>
      <xdr:nvPicPr>
        <xdr:cNvPr id="1059" name="Picture 35">
          <a:hlinkClick xmlns:r="http://schemas.openxmlformats.org/officeDocument/2006/relationships" r:id="rId9" tooltip="Go to: Dot"/>
          <a:extLst>
            <a:ext uri="{FF2B5EF4-FFF2-40B4-BE49-F238E27FC236}">
              <a16:creationId xmlns:a16="http://schemas.microsoft.com/office/drawing/2014/main" id="{00000000-0008-0000-0000-000023040000}"/>
            </a:ext>
          </a:extLst>
        </xdr:cNvPr>
        <xdr:cNvPicPr>
          <a:picLocks noChangeAspect="1" noChangeArrowheads="1"/>
        </xdr:cNvPicPr>
      </xdr:nvPicPr>
      <xdr:blipFill rotWithShape="1">
        <a:blip xmlns:r="http://schemas.openxmlformats.org/officeDocument/2006/relationships" r:embed="rId10">
          <a:extLst>
            <a:ext uri="{28A0092B-C50C-407E-A947-70E740481C1C}">
              <a14:useLocalDpi xmlns:a14="http://schemas.microsoft.com/office/drawing/2010/main" val="0"/>
            </a:ext>
          </a:extLst>
        </a:blip>
        <a:srcRect r="30151" b="39649"/>
        <a:stretch/>
      </xdr:blipFill>
      <xdr:spPr bwMode="auto">
        <a:xfrm>
          <a:off x="3190875" y="2759075"/>
          <a:ext cx="2667000" cy="1504950"/>
        </a:xfrm>
        <a:prstGeom prst="rect">
          <a:avLst/>
        </a:prstGeom>
        <a:noFill/>
        <a:ln w="12700">
          <a:solidFill>
            <a:srgbClr val="D5D5D5"/>
          </a:solidFill>
        </a:ln>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438150</xdr:colOff>
      <xdr:row>22</xdr:row>
      <xdr:rowOff>31750</xdr:rowOff>
    </xdr:from>
    <xdr:to>
      <xdr:col>10</xdr:col>
      <xdr:colOff>57150</xdr:colOff>
      <xdr:row>23</xdr:row>
      <xdr:rowOff>95250</xdr:rowOff>
    </xdr:to>
    <xdr:sp macro="" textlink="">
      <xdr:nvSpPr>
        <xdr:cNvPr id="36" name="TextBox 35">
          <a:hlinkClick xmlns:r="http://schemas.openxmlformats.org/officeDocument/2006/relationships" r:id="rId9" tooltip="Go to: Dot"/>
          <a:extLst>
            <a:ext uri="{FF2B5EF4-FFF2-40B4-BE49-F238E27FC236}">
              <a16:creationId xmlns:a16="http://schemas.microsoft.com/office/drawing/2014/main" id="{00000000-0008-0000-0000-000024000000}"/>
            </a:ext>
          </a:extLst>
        </xdr:cNvPr>
        <xdr:cNvSpPr txBox="1"/>
      </xdr:nvSpPr>
      <xdr:spPr>
        <a:xfrm>
          <a:off x="3190875" y="4270375"/>
          <a:ext cx="2667000" cy="254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sz="1100">
              <a:solidFill>
                <a:srgbClr val="404040"/>
              </a:solidFill>
            </a:rPr>
            <a:t>Dot</a:t>
          </a:r>
        </a:p>
      </xdr:txBody>
    </xdr:sp>
    <xdr:clientData/>
  </xdr:twoCellAnchor>
  <xdr:twoCellAnchor editAs="oneCell">
    <xdr:from>
      <xdr:col>10</xdr:col>
      <xdr:colOff>266700</xdr:colOff>
      <xdr:row>14</xdr:row>
      <xdr:rowOff>44450</xdr:rowOff>
    </xdr:from>
    <xdr:to>
      <xdr:col>14</xdr:col>
      <xdr:colOff>495300</xdr:colOff>
      <xdr:row>22</xdr:row>
      <xdr:rowOff>25400</xdr:rowOff>
    </xdr:to>
    <xdr:pic>
      <xdr:nvPicPr>
        <xdr:cNvPr id="1060" name="Picture 36">
          <a:hlinkClick xmlns:r="http://schemas.openxmlformats.org/officeDocument/2006/relationships" r:id="rId11" tooltip="Go to: Scorecard"/>
          <a:extLst>
            <a:ext uri="{FF2B5EF4-FFF2-40B4-BE49-F238E27FC236}">
              <a16:creationId xmlns:a16="http://schemas.microsoft.com/office/drawing/2014/main" id="{00000000-0008-0000-0000-000024040000}"/>
            </a:ext>
          </a:extLst>
        </xdr:cNvPr>
        <xdr:cNvPicPr>
          <a:picLocks noChangeAspect="1" noChangeArrowheads="1"/>
        </xdr:cNvPicPr>
      </xdr:nvPicPr>
      <xdr:blipFill rotWithShape="1">
        <a:blip xmlns:r="http://schemas.openxmlformats.org/officeDocument/2006/relationships" r:embed="rId12">
          <a:extLst>
            <a:ext uri="{28A0092B-C50C-407E-A947-70E740481C1C}">
              <a14:useLocalDpi xmlns:a14="http://schemas.microsoft.com/office/drawing/2010/main" val="0"/>
            </a:ext>
          </a:extLst>
        </a:blip>
        <a:srcRect r="27798" b="39649"/>
        <a:stretch/>
      </xdr:blipFill>
      <xdr:spPr bwMode="auto">
        <a:xfrm>
          <a:off x="6067425" y="2759075"/>
          <a:ext cx="2667000" cy="1504950"/>
        </a:xfrm>
        <a:prstGeom prst="rect">
          <a:avLst/>
        </a:prstGeom>
        <a:noFill/>
        <a:ln w="12700">
          <a:solidFill>
            <a:srgbClr val="D5D5D5"/>
          </a:solidFill>
        </a:ln>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266700</xdr:colOff>
      <xdr:row>22</xdr:row>
      <xdr:rowOff>31750</xdr:rowOff>
    </xdr:from>
    <xdr:to>
      <xdr:col>14</xdr:col>
      <xdr:colOff>495300</xdr:colOff>
      <xdr:row>23</xdr:row>
      <xdr:rowOff>95250</xdr:rowOff>
    </xdr:to>
    <xdr:sp macro="" textlink="">
      <xdr:nvSpPr>
        <xdr:cNvPr id="37" name="TextBox 36">
          <a:hlinkClick xmlns:r="http://schemas.openxmlformats.org/officeDocument/2006/relationships" r:id="rId11" tooltip="Go to: Scorecard"/>
          <a:extLst>
            <a:ext uri="{FF2B5EF4-FFF2-40B4-BE49-F238E27FC236}">
              <a16:creationId xmlns:a16="http://schemas.microsoft.com/office/drawing/2014/main" id="{00000000-0008-0000-0000-000025000000}"/>
            </a:ext>
          </a:extLst>
        </xdr:cNvPr>
        <xdr:cNvSpPr txBox="1"/>
      </xdr:nvSpPr>
      <xdr:spPr>
        <a:xfrm>
          <a:off x="6067425" y="4270375"/>
          <a:ext cx="2667000" cy="254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sz="1100">
              <a:solidFill>
                <a:srgbClr val="404040"/>
              </a:solidFill>
            </a:rPr>
            <a:t>Scorecard</a:t>
          </a:r>
        </a:p>
      </xdr:txBody>
    </xdr:sp>
    <xdr:clientData/>
  </xdr:twoCellAnchor>
  <xdr:twoCellAnchor editAs="oneCell">
    <xdr:from>
      <xdr:col>1</xdr:col>
      <xdr:colOff>0</xdr:colOff>
      <xdr:row>25</xdr:row>
      <xdr:rowOff>88900</xdr:rowOff>
    </xdr:from>
    <xdr:to>
      <xdr:col>5</xdr:col>
      <xdr:colOff>228600</xdr:colOff>
      <xdr:row>33</xdr:row>
      <xdr:rowOff>69850</xdr:rowOff>
    </xdr:to>
    <xdr:pic>
      <xdr:nvPicPr>
        <xdr:cNvPr id="1061" name="Picture 37">
          <a:hlinkClick xmlns:r="http://schemas.openxmlformats.org/officeDocument/2006/relationships" r:id="rId13" tooltip="Go to: Calendar"/>
          <a:extLst>
            <a:ext uri="{FF2B5EF4-FFF2-40B4-BE49-F238E27FC236}">
              <a16:creationId xmlns:a16="http://schemas.microsoft.com/office/drawing/2014/main" id="{00000000-0008-0000-0000-000025040000}"/>
            </a:ext>
          </a:extLst>
        </xdr:cNvPr>
        <xdr:cNvPicPr>
          <a:picLocks noChangeAspect="1" noChangeArrowheads="1"/>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r="30233" b="39649"/>
        <a:stretch/>
      </xdr:blipFill>
      <xdr:spPr bwMode="auto">
        <a:xfrm>
          <a:off x="314325" y="4899025"/>
          <a:ext cx="2667000" cy="1504950"/>
        </a:xfrm>
        <a:prstGeom prst="rect">
          <a:avLst/>
        </a:prstGeom>
        <a:noFill/>
        <a:ln w="12700">
          <a:solidFill>
            <a:srgbClr val="D5D5D5"/>
          </a:solidFill>
        </a:ln>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33</xdr:row>
      <xdr:rowOff>76200</xdr:rowOff>
    </xdr:from>
    <xdr:to>
      <xdr:col>5</xdr:col>
      <xdr:colOff>228600</xdr:colOff>
      <xdr:row>34</xdr:row>
      <xdr:rowOff>139700</xdr:rowOff>
    </xdr:to>
    <xdr:sp macro="" textlink="">
      <xdr:nvSpPr>
        <xdr:cNvPr id="38" name="TextBox 37">
          <a:hlinkClick xmlns:r="http://schemas.openxmlformats.org/officeDocument/2006/relationships" r:id="rId13" tooltip="Go to: Calendar"/>
          <a:extLst>
            <a:ext uri="{FF2B5EF4-FFF2-40B4-BE49-F238E27FC236}">
              <a16:creationId xmlns:a16="http://schemas.microsoft.com/office/drawing/2014/main" id="{00000000-0008-0000-0000-000026000000}"/>
            </a:ext>
          </a:extLst>
        </xdr:cNvPr>
        <xdr:cNvSpPr txBox="1"/>
      </xdr:nvSpPr>
      <xdr:spPr>
        <a:xfrm>
          <a:off x="314325" y="6410325"/>
          <a:ext cx="2667000" cy="254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sz="1100">
              <a:solidFill>
                <a:srgbClr val="404040"/>
              </a:solidFill>
            </a:rPr>
            <a:t>Calendar</a:t>
          </a:r>
        </a:p>
      </xdr:txBody>
    </xdr:sp>
    <xdr:clientData/>
  </xdr:twoCellAnchor>
  <xdr:twoCellAnchor editAs="oneCell">
    <xdr:from>
      <xdr:col>5</xdr:col>
      <xdr:colOff>438150</xdr:colOff>
      <xdr:row>25</xdr:row>
      <xdr:rowOff>88900</xdr:rowOff>
    </xdr:from>
    <xdr:to>
      <xdr:col>10</xdr:col>
      <xdr:colOff>57150</xdr:colOff>
      <xdr:row>33</xdr:row>
      <xdr:rowOff>69850</xdr:rowOff>
    </xdr:to>
    <xdr:pic>
      <xdr:nvPicPr>
        <xdr:cNvPr id="1062" name="Picture 38">
          <a:hlinkClick xmlns:r="http://schemas.openxmlformats.org/officeDocument/2006/relationships" r:id="rId15" tooltip="Go to: Waffle"/>
          <a:extLst>
            <a:ext uri="{FF2B5EF4-FFF2-40B4-BE49-F238E27FC236}">
              <a16:creationId xmlns:a16="http://schemas.microsoft.com/office/drawing/2014/main" id="{00000000-0008-0000-0000-000026040000}"/>
            </a:ext>
          </a:extLst>
        </xdr:cNvPr>
        <xdr:cNvPicPr>
          <a:picLocks noChangeAspect="1" noChangeArrowheads="1"/>
        </xdr:cNvPicPr>
      </xdr:nvPicPr>
      <xdr:blipFill rotWithShape="1">
        <a:blip xmlns:r="http://schemas.openxmlformats.org/officeDocument/2006/relationships" r:embed="rId16">
          <a:extLst>
            <a:ext uri="{28A0092B-C50C-407E-A947-70E740481C1C}">
              <a14:useLocalDpi xmlns:a14="http://schemas.microsoft.com/office/drawing/2010/main" val="0"/>
            </a:ext>
          </a:extLst>
        </a:blip>
        <a:srcRect r="34498" b="39649"/>
        <a:stretch/>
      </xdr:blipFill>
      <xdr:spPr bwMode="auto">
        <a:xfrm>
          <a:off x="3190875" y="4899025"/>
          <a:ext cx="2667000" cy="1504950"/>
        </a:xfrm>
        <a:prstGeom prst="rect">
          <a:avLst/>
        </a:prstGeom>
        <a:noFill/>
        <a:ln w="12700">
          <a:solidFill>
            <a:srgbClr val="D5D5D5"/>
          </a:solidFill>
        </a:ln>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438150</xdr:colOff>
      <xdr:row>33</xdr:row>
      <xdr:rowOff>76200</xdr:rowOff>
    </xdr:from>
    <xdr:to>
      <xdr:col>10</xdr:col>
      <xdr:colOff>57150</xdr:colOff>
      <xdr:row>34</xdr:row>
      <xdr:rowOff>139700</xdr:rowOff>
    </xdr:to>
    <xdr:sp macro="" textlink="">
      <xdr:nvSpPr>
        <xdr:cNvPr id="50" name="TextBox 49">
          <a:hlinkClick xmlns:r="http://schemas.openxmlformats.org/officeDocument/2006/relationships" r:id="rId15" tooltip="Go to: Waffle"/>
          <a:extLst>
            <a:ext uri="{FF2B5EF4-FFF2-40B4-BE49-F238E27FC236}">
              <a16:creationId xmlns:a16="http://schemas.microsoft.com/office/drawing/2014/main" id="{00000000-0008-0000-0000-000032000000}"/>
            </a:ext>
          </a:extLst>
        </xdr:cNvPr>
        <xdr:cNvSpPr txBox="1"/>
      </xdr:nvSpPr>
      <xdr:spPr>
        <a:xfrm>
          <a:off x="3190875" y="6410325"/>
          <a:ext cx="2667000" cy="254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sz="1100">
              <a:solidFill>
                <a:srgbClr val="404040"/>
              </a:solidFill>
            </a:rPr>
            <a:t>Waffle</a:t>
          </a:r>
        </a:p>
      </xdr:txBody>
    </xdr:sp>
    <xdr:clientData/>
  </xdr:twoCellAnchor>
  <xdr:twoCellAnchor editAs="oneCell">
    <xdr:from>
      <xdr:col>10</xdr:col>
      <xdr:colOff>266700</xdr:colOff>
      <xdr:row>25</xdr:row>
      <xdr:rowOff>88900</xdr:rowOff>
    </xdr:from>
    <xdr:to>
      <xdr:col>14</xdr:col>
      <xdr:colOff>495300</xdr:colOff>
      <xdr:row>33</xdr:row>
      <xdr:rowOff>69850</xdr:rowOff>
    </xdr:to>
    <xdr:pic>
      <xdr:nvPicPr>
        <xdr:cNvPr id="1063" name="Picture 39">
          <a:hlinkClick xmlns:r="http://schemas.openxmlformats.org/officeDocument/2006/relationships" r:id="rId17" tooltip="Go to: Gauge"/>
          <a:extLst>
            <a:ext uri="{FF2B5EF4-FFF2-40B4-BE49-F238E27FC236}">
              <a16:creationId xmlns:a16="http://schemas.microsoft.com/office/drawing/2014/main" id="{00000000-0008-0000-0000-000027040000}"/>
            </a:ext>
          </a:extLst>
        </xdr:cNvPr>
        <xdr:cNvPicPr>
          <a:picLocks noChangeAspect="1" noChangeArrowheads="1"/>
        </xdr:cNvPicPr>
      </xdr:nvPicPr>
      <xdr:blipFill rotWithShape="1">
        <a:blip xmlns:r="http://schemas.openxmlformats.org/officeDocument/2006/relationships" r:embed="rId18">
          <a:extLst>
            <a:ext uri="{28A0092B-C50C-407E-A947-70E740481C1C}">
              <a14:useLocalDpi xmlns:a14="http://schemas.microsoft.com/office/drawing/2010/main" val="0"/>
            </a:ext>
          </a:extLst>
        </a:blip>
        <a:srcRect r="34498" b="39649"/>
        <a:stretch/>
      </xdr:blipFill>
      <xdr:spPr bwMode="auto">
        <a:xfrm>
          <a:off x="6067425" y="4899025"/>
          <a:ext cx="2667000" cy="1504950"/>
        </a:xfrm>
        <a:prstGeom prst="rect">
          <a:avLst/>
        </a:prstGeom>
        <a:noFill/>
        <a:ln w="12700">
          <a:solidFill>
            <a:srgbClr val="D5D5D5"/>
          </a:solidFill>
        </a:ln>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266700</xdr:colOff>
      <xdr:row>33</xdr:row>
      <xdr:rowOff>76200</xdr:rowOff>
    </xdr:from>
    <xdr:to>
      <xdr:col>14</xdr:col>
      <xdr:colOff>495300</xdr:colOff>
      <xdr:row>34</xdr:row>
      <xdr:rowOff>139700</xdr:rowOff>
    </xdr:to>
    <xdr:sp macro="" textlink="">
      <xdr:nvSpPr>
        <xdr:cNvPr id="51" name="TextBox 50">
          <a:hlinkClick xmlns:r="http://schemas.openxmlformats.org/officeDocument/2006/relationships" r:id="rId17" tooltip="Go to: Gauge"/>
          <a:extLst>
            <a:ext uri="{FF2B5EF4-FFF2-40B4-BE49-F238E27FC236}">
              <a16:creationId xmlns:a16="http://schemas.microsoft.com/office/drawing/2014/main" id="{00000000-0008-0000-0000-000033000000}"/>
            </a:ext>
          </a:extLst>
        </xdr:cNvPr>
        <xdr:cNvSpPr txBox="1"/>
      </xdr:nvSpPr>
      <xdr:spPr>
        <a:xfrm>
          <a:off x="6067425" y="6410325"/>
          <a:ext cx="2667000" cy="254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sz="1100">
              <a:solidFill>
                <a:srgbClr val="404040"/>
              </a:solidFill>
            </a:rPr>
            <a:t>Gauge</a:t>
          </a:r>
        </a:p>
      </xdr:txBody>
    </xdr:sp>
    <xdr:clientData/>
  </xdr:twoCellAnchor>
  <xdr:twoCellAnchor editAs="oneCell">
    <xdr:from>
      <xdr:col>1</xdr:col>
      <xdr:colOff>0</xdr:colOff>
      <xdr:row>36</xdr:row>
      <xdr:rowOff>133350</xdr:rowOff>
    </xdr:from>
    <xdr:to>
      <xdr:col>5</xdr:col>
      <xdr:colOff>228600</xdr:colOff>
      <xdr:row>44</xdr:row>
      <xdr:rowOff>114300</xdr:rowOff>
    </xdr:to>
    <xdr:pic>
      <xdr:nvPicPr>
        <xdr:cNvPr id="1064" name="Picture 40">
          <a:hlinkClick xmlns:r="http://schemas.openxmlformats.org/officeDocument/2006/relationships" r:id="rId19" tooltip="Go to: Dashboard Vertical"/>
          <a:extLst>
            <a:ext uri="{FF2B5EF4-FFF2-40B4-BE49-F238E27FC236}">
              <a16:creationId xmlns:a16="http://schemas.microsoft.com/office/drawing/2014/main" id="{00000000-0008-0000-0000-000028040000}"/>
            </a:ext>
          </a:extLst>
        </xdr:cNvPr>
        <xdr:cNvPicPr>
          <a:picLocks noChangeAspect="1" noChangeArrowheads="1"/>
        </xdr:cNvPicPr>
      </xdr:nvPicPr>
      <xdr:blipFill rotWithShape="1">
        <a:blip xmlns:r="http://schemas.openxmlformats.org/officeDocument/2006/relationships" r:embed="rId20">
          <a:extLst>
            <a:ext uri="{28A0092B-C50C-407E-A947-70E740481C1C}">
              <a14:useLocalDpi xmlns:a14="http://schemas.microsoft.com/office/drawing/2010/main" val="0"/>
            </a:ext>
          </a:extLst>
        </a:blip>
        <a:srcRect r="33110" b="39649"/>
        <a:stretch/>
      </xdr:blipFill>
      <xdr:spPr bwMode="auto">
        <a:xfrm>
          <a:off x="314325" y="7038975"/>
          <a:ext cx="2667000" cy="1504950"/>
        </a:xfrm>
        <a:prstGeom prst="rect">
          <a:avLst/>
        </a:prstGeom>
        <a:noFill/>
        <a:ln w="12700">
          <a:solidFill>
            <a:srgbClr val="D5D5D5"/>
          </a:solidFill>
        </a:ln>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44</xdr:row>
      <xdr:rowOff>120650</xdr:rowOff>
    </xdr:from>
    <xdr:to>
      <xdr:col>5</xdr:col>
      <xdr:colOff>228600</xdr:colOff>
      <xdr:row>45</xdr:row>
      <xdr:rowOff>184150</xdr:rowOff>
    </xdr:to>
    <xdr:sp macro="" textlink="">
      <xdr:nvSpPr>
        <xdr:cNvPr id="52" name="TextBox 51">
          <a:hlinkClick xmlns:r="http://schemas.openxmlformats.org/officeDocument/2006/relationships" r:id="rId19" tooltip="Go to: Dashboard Vertical"/>
          <a:extLst>
            <a:ext uri="{FF2B5EF4-FFF2-40B4-BE49-F238E27FC236}">
              <a16:creationId xmlns:a16="http://schemas.microsoft.com/office/drawing/2014/main" id="{00000000-0008-0000-0000-000034000000}"/>
            </a:ext>
          </a:extLst>
        </xdr:cNvPr>
        <xdr:cNvSpPr txBox="1"/>
      </xdr:nvSpPr>
      <xdr:spPr>
        <a:xfrm>
          <a:off x="314325" y="8550275"/>
          <a:ext cx="2667000" cy="254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sz="1100">
              <a:solidFill>
                <a:srgbClr val="404040"/>
              </a:solidFill>
            </a:rPr>
            <a:t>Dashboard Vertical</a:t>
          </a:r>
        </a:p>
      </xdr:txBody>
    </xdr:sp>
    <xdr:clientData/>
  </xdr:twoCellAnchor>
  <xdr:twoCellAnchor editAs="oneCell">
    <xdr:from>
      <xdr:col>5</xdr:col>
      <xdr:colOff>438150</xdr:colOff>
      <xdr:row>36</xdr:row>
      <xdr:rowOff>133350</xdr:rowOff>
    </xdr:from>
    <xdr:to>
      <xdr:col>10</xdr:col>
      <xdr:colOff>57150</xdr:colOff>
      <xdr:row>44</xdr:row>
      <xdr:rowOff>114300</xdr:rowOff>
    </xdr:to>
    <xdr:pic>
      <xdr:nvPicPr>
        <xdr:cNvPr id="1065" name="Picture 41">
          <a:hlinkClick xmlns:r="http://schemas.openxmlformats.org/officeDocument/2006/relationships" r:id="rId21" tooltip="Go to: Dashboard Dark Vertical"/>
          <a:extLst>
            <a:ext uri="{FF2B5EF4-FFF2-40B4-BE49-F238E27FC236}">
              <a16:creationId xmlns:a16="http://schemas.microsoft.com/office/drawing/2014/main" id="{00000000-0008-0000-0000-000029040000}"/>
            </a:ext>
          </a:extLst>
        </xdr:cNvPr>
        <xdr:cNvPicPr>
          <a:picLocks noChangeAspect="1" noChangeArrowheads="1"/>
        </xdr:cNvPicPr>
      </xdr:nvPicPr>
      <xdr:blipFill rotWithShape="1">
        <a:blip xmlns:r="http://schemas.openxmlformats.org/officeDocument/2006/relationships" r:embed="rId22">
          <a:extLst>
            <a:ext uri="{28A0092B-C50C-407E-A947-70E740481C1C}">
              <a14:useLocalDpi xmlns:a14="http://schemas.microsoft.com/office/drawing/2010/main" val="0"/>
            </a:ext>
          </a:extLst>
        </a:blip>
        <a:srcRect r="33110" b="39649"/>
        <a:stretch/>
      </xdr:blipFill>
      <xdr:spPr bwMode="auto">
        <a:xfrm>
          <a:off x="3190875" y="7038975"/>
          <a:ext cx="2667000" cy="1504950"/>
        </a:xfrm>
        <a:prstGeom prst="rect">
          <a:avLst/>
        </a:prstGeom>
        <a:noFill/>
        <a:ln w="12700">
          <a:solidFill>
            <a:srgbClr val="D5D5D5"/>
          </a:solidFill>
        </a:ln>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438150</xdr:colOff>
      <xdr:row>44</xdr:row>
      <xdr:rowOff>120650</xdr:rowOff>
    </xdr:from>
    <xdr:to>
      <xdr:col>10</xdr:col>
      <xdr:colOff>57150</xdr:colOff>
      <xdr:row>45</xdr:row>
      <xdr:rowOff>184150</xdr:rowOff>
    </xdr:to>
    <xdr:sp macro="" textlink="">
      <xdr:nvSpPr>
        <xdr:cNvPr id="53" name="TextBox 52">
          <a:hlinkClick xmlns:r="http://schemas.openxmlformats.org/officeDocument/2006/relationships" r:id="rId21" tooltip="Go to: Dashboard Dark Vertical"/>
          <a:extLst>
            <a:ext uri="{FF2B5EF4-FFF2-40B4-BE49-F238E27FC236}">
              <a16:creationId xmlns:a16="http://schemas.microsoft.com/office/drawing/2014/main" id="{00000000-0008-0000-0000-000035000000}"/>
            </a:ext>
          </a:extLst>
        </xdr:cNvPr>
        <xdr:cNvSpPr txBox="1"/>
      </xdr:nvSpPr>
      <xdr:spPr>
        <a:xfrm>
          <a:off x="3190875" y="8550275"/>
          <a:ext cx="2667000" cy="254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sz="1100">
              <a:solidFill>
                <a:srgbClr val="404040"/>
              </a:solidFill>
            </a:rPr>
            <a:t>Dashboard Dark Vertical</a:t>
          </a:r>
        </a:p>
      </xdr:txBody>
    </xdr:sp>
    <xdr:clientData/>
  </xdr:twoCellAnchor>
  <xdr:twoCellAnchor editAs="oneCell">
    <xdr:from>
      <xdr:col>10</xdr:col>
      <xdr:colOff>266700</xdr:colOff>
      <xdr:row>36</xdr:row>
      <xdr:rowOff>133350</xdr:rowOff>
    </xdr:from>
    <xdr:to>
      <xdr:col>14</xdr:col>
      <xdr:colOff>495300</xdr:colOff>
      <xdr:row>44</xdr:row>
      <xdr:rowOff>114300</xdr:rowOff>
    </xdr:to>
    <xdr:pic>
      <xdr:nvPicPr>
        <xdr:cNvPr id="1066" name="Picture 42">
          <a:hlinkClick xmlns:r="http://schemas.openxmlformats.org/officeDocument/2006/relationships" r:id="rId23" tooltip="Go to: Source"/>
          <a:extLst>
            <a:ext uri="{FF2B5EF4-FFF2-40B4-BE49-F238E27FC236}">
              <a16:creationId xmlns:a16="http://schemas.microsoft.com/office/drawing/2014/main" id="{00000000-0008-0000-0000-00002A040000}"/>
            </a:ext>
          </a:extLst>
        </xdr:cNvPr>
        <xdr:cNvPicPr>
          <a:picLocks noChangeAspect="1" noChangeArrowheads="1"/>
        </xdr:cNvPicPr>
      </xdr:nvPicPr>
      <xdr:blipFill rotWithShape="1">
        <a:blip xmlns:r="http://schemas.openxmlformats.org/officeDocument/2006/relationships" r:embed="rId24">
          <a:extLst>
            <a:ext uri="{28A0092B-C50C-407E-A947-70E740481C1C}">
              <a14:useLocalDpi xmlns:a14="http://schemas.microsoft.com/office/drawing/2010/main" val="0"/>
            </a:ext>
          </a:extLst>
        </a:blip>
        <a:srcRect r="26651" b="39649"/>
        <a:stretch/>
      </xdr:blipFill>
      <xdr:spPr bwMode="auto">
        <a:xfrm>
          <a:off x="6067425" y="7038975"/>
          <a:ext cx="2667000" cy="1504950"/>
        </a:xfrm>
        <a:prstGeom prst="rect">
          <a:avLst/>
        </a:prstGeom>
        <a:noFill/>
        <a:ln w="12700">
          <a:solidFill>
            <a:srgbClr val="D5D5D5"/>
          </a:solidFill>
        </a:ln>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266700</xdr:colOff>
      <xdr:row>44</xdr:row>
      <xdr:rowOff>120650</xdr:rowOff>
    </xdr:from>
    <xdr:to>
      <xdr:col>14</xdr:col>
      <xdr:colOff>495300</xdr:colOff>
      <xdr:row>45</xdr:row>
      <xdr:rowOff>184150</xdr:rowOff>
    </xdr:to>
    <xdr:sp macro="" textlink="">
      <xdr:nvSpPr>
        <xdr:cNvPr id="54" name="TextBox 53">
          <a:hlinkClick xmlns:r="http://schemas.openxmlformats.org/officeDocument/2006/relationships" r:id="rId23" tooltip="Go to: Source"/>
          <a:extLst>
            <a:ext uri="{FF2B5EF4-FFF2-40B4-BE49-F238E27FC236}">
              <a16:creationId xmlns:a16="http://schemas.microsoft.com/office/drawing/2014/main" id="{00000000-0008-0000-0000-000036000000}"/>
            </a:ext>
          </a:extLst>
        </xdr:cNvPr>
        <xdr:cNvSpPr txBox="1"/>
      </xdr:nvSpPr>
      <xdr:spPr>
        <a:xfrm>
          <a:off x="6067425" y="8550275"/>
          <a:ext cx="2667000" cy="254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sz="1100">
              <a:solidFill>
                <a:srgbClr val="404040"/>
              </a:solidFill>
            </a:rPr>
            <a:t>Source</a:t>
          </a:r>
        </a:p>
      </xdr:txBody>
    </xdr:sp>
    <xdr:clientData/>
  </xdr:twoCellAnchor>
  <xdr:twoCellAnchor>
    <xdr:from>
      <xdr:col>15</xdr:col>
      <xdr:colOff>304800</xdr:colOff>
      <xdr:row>2</xdr:row>
      <xdr:rowOff>180974</xdr:rowOff>
    </xdr:from>
    <xdr:to>
      <xdr:col>20</xdr:col>
      <xdr:colOff>476250</xdr:colOff>
      <xdr:row>17</xdr:row>
      <xdr:rowOff>104775</xdr:rowOff>
    </xdr:to>
    <xdr:grpSp>
      <xdr:nvGrpSpPr>
        <xdr:cNvPr id="58" name="Group 57">
          <a:extLst>
            <a:ext uri="{FF2B5EF4-FFF2-40B4-BE49-F238E27FC236}">
              <a16:creationId xmlns:a16="http://schemas.microsoft.com/office/drawing/2014/main" id="{00000000-0008-0000-0000-00003A000000}"/>
            </a:ext>
          </a:extLst>
        </xdr:cNvPr>
        <xdr:cNvGrpSpPr/>
      </xdr:nvGrpSpPr>
      <xdr:grpSpPr>
        <a:xfrm>
          <a:off x="9153525" y="609599"/>
          <a:ext cx="3219450" cy="2781301"/>
          <a:chOff x="9067800" y="600074"/>
          <a:chExt cx="3219450" cy="2781301"/>
        </a:xfrm>
      </xdr:grpSpPr>
      <xdr:sp macro="" textlink="">
        <xdr:nvSpPr>
          <xdr:cNvPr id="56" name="Rectangle: Rounded Corners 55">
            <a:extLst>
              <a:ext uri="{FF2B5EF4-FFF2-40B4-BE49-F238E27FC236}">
                <a16:creationId xmlns:a16="http://schemas.microsoft.com/office/drawing/2014/main" id="{00000000-0008-0000-0000-000038000000}"/>
              </a:ext>
            </a:extLst>
          </xdr:cNvPr>
          <xdr:cNvSpPr/>
        </xdr:nvSpPr>
        <xdr:spPr>
          <a:xfrm>
            <a:off x="9067800" y="600074"/>
            <a:ext cx="3219450" cy="2781301"/>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bg1"/>
                </a:solidFill>
              </a:rPr>
              <a:t>How</a:t>
            </a:r>
            <a:r>
              <a:rPr lang="en-US" sz="1400" b="1" baseline="0">
                <a:solidFill>
                  <a:schemeClr val="bg1"/>
                </a:solidFill>
              </a:rPr>
              <a:t> to navigate this workbook:</a:t>
            </a:r>
          </a:p>
          <a:p>
            <a:pPr algn="l"/>
            <a:endParaRPr lang="en-US" sz="1200" baseline="0">
              <a:solidFill>
                <a:schemeClr val="bg1"/>
              </a:solidFill>
            </a:endParaRPr>
          </a:p>
          <a:p>
            <a:pPr algn="l"/>
            <a:r>
              <a:rPr lang="en-US" sz="1200" baseline="0">
                <a:solidFill>
                  <a:schemeClr val="bg1"/>
                </a:solidFill>
              </a:rPr>
              <a:t>This sheet contains a Table of Contents with clickable links to each sheet in the workbook.</a:t>
            </a:r>
          </a:p>
          <a:p>
            <a:pPr algn="l"/>
            <a:endParaRPr lang="en-US" sz="1200" baseline="0">
              <a:solidFill>
                <a:schemeClr val="bg1"/>
              </a:solidFill>
            </a:endParaRPr>
          </a:p>
          <a:p>
            <a:pPr algn="l"/>
            <a:r>
              <a:rPr lang="en-US" sz="1200" baseline="0">
                <a:solidFill>
                  <a:schemeClr val="bg1"/>
                </a:solidFill>
              </a:rPr>
              <a:t>Each sheet contains a link back to this Table of Contents sheet in cell A1.  The back link makes it easy to quickly navigate through the workbook.</a:t>
            </a:r>
          </a:p>
          <a:p>
            <a:pPr algn="l"/>
            <a:endParaRPr lang="en-US" sz="1200" baseline="0">
              <a:solidFill>
                <a:schemeClr val="bg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Learn how to add this Table of Contents Gallery sheet in your own workbooks at:</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aseline="0">
              <a:solidFill>
                <a:schemeClr val="lt1"/>
              </a:solidFill>
              <a:effectLst/>
              <a:latin typeface="+mn-lt"/>
              <a:ea typeface="+mn-ea"/>
              <a:cs typeface="+mn-cs"/>
            </a:endParaRPr>
          </a:p>
        </xdr:txBody>
      </xdr:sp>
      <xdr:sp macro="" textlink="">
        <xdr:nvSpPr>
          <xdr:cNvPr id="57" name="TextBox 56">
            <a:hlinkClick xmlns:r="http://schemas.openxmlformats.org/officeDocument/2006/relationships" r:id="rId25"/>
            <a:extLst>
              <a:ext uri="{FF2B5EF4-FFF2-40B4-BE49-F238E27FC236}">
                <a16:creationId xmlns:a16="http://schemas.microsoft.com/office/drawing/2014/main" id="{00000000-0008-0000-0000-000039000000}"/>
              </a:ext>
            </a:extLst>
          </xdr:cNvPr>
          <xdr:cNvSpPr txBox="1"/>
        </xdr:nvSpPr>
        <xdr:spPr>
          <a:xfrm>
            <a:off x="9077325" y="2962275"/>
            <a:ext cx="31242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u="sng" baseline="0">
                <a:solidFill>
                  <a:srgbClr val="009ED6"/>
                </a:solidFill>
                <a:effectLst/>
                <a:latin typeface="+mn-lt"/>
                <a:ea typeface="+mn-ea"/>
                <a:cs typeface="+mn-cs"/>
              </a:rPr>
              <a:t>excelcampus.com/vba/table-of-contents-gallery/</a:t>
            </a:r>
            <a:endParaRPr lang="en-US" b="1" u="sng">
              <a:solidFill>
                <a:srgbClr val="009ED6"/>
              </a:solidFill>
              <a:effectLst/>
            </a:endParaRPr>
          </a:p>
          <a:p>
            <a:endParaRPr lang="en-US" sz="1100" b="1" u="sng">
              <a:solidFill>
                <a:srgbClr val="009ED6"/>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95205</xdr:colOff>
      <xdr:row>15</xdr:row>
      <xdr:rowOff>187325</xdr:rowOff>
    </xdr:from>
    <xdr:to>
      <xdr:col>14</xdr:col>
      <xdr:colOff>555515</xdr:colOff>
      <xdr:row>32</xdr:row>
      <xdr:rowOff>82550</xdr:rowOff>
    </xdr:to>
    <xdr:grpSp>
      <xdr:nvGrpSpPr>
        <xdr:cNvPr id="2" name="Group 1">
          <a:extLst>
            <a:ext uri="{FF2B5EF4-FFF2-40B4-BE49-F238E27FC236}">
              <a16:creationId xmlns:a16="http://schemas.microsoft.com/office/drawing/2014/main" id="{00000000-0008-0000-0200-000002000000}"/>
            </a:ext>
          </a:extLst>
        </xdr:cNvPr>
        <xdr:cNvGrpSpPr/>
      </xdr:nvGrpSpPr>
      <xdr:grpSpPr>
        <a:xfrm>
          <a:off x="5581605" y="3044825"/>
          <a:ext cx="3508310" cy="3133725"/>
          <a:chOff x="2714580" y="539750"/>
          <a:chExt cx="3508310" cy="3133725"/>
        </a:xfrm>
      </xdr:grpSpPr>
      <xdr:sp macro="" textlink="">
        <xdr:nvSpPr>
          <xdr:cNvPr id="3" name="Rectangle: Rounded Corners 2">
            <a:extLst>
              <a:ext uri="{FF2B5EF4-FFF2-40B4-BE49-F238E27FC236}">
                <a16:creationId xmlns:a16="http://schemas.microsoft.com/office/drawing/2014/main" id="{00000000-0008-0000-0200-000003000000}"/>
              </a:ext>
            </a:extLst>
          </xdr:cNvPr>
          <xdr:cNvSpPr/>
        </xdr:nvSpPr>
        <xdr:spPr>
          <a:xfrm>
            <a:off x="3095625" y="539750"/>
            <a:ext cx="2733675" cy="2095500"/>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nvGrpSpPr>
          <xdr:cNvPr id="4" name="Group 3">
            <a:extLst>
              <a:ext uri="{FF2B5EF4-FFF2-40B4-BE49-F238E27FC236}">
                <a16:creationId xmlns:a16="http://schemas.microsoft.com/office/drawing/2014/main" id="{00000000-0008-0000-0200-000004000000}"/>
              </a:ext>
            </a:extLst>
          </xdr:cNvPr>
          <xdr:cNvGrpSpPr/>
        </xdr:nvGrpSpPr>
        <xdr:grpSpPr>
          <a:xfrm>
            <a:off x="2714580" y="901700"/>
            <a:ext cx="3508310" cy="2771775"/>
            <a:chOff x="2209800" y="3400425"/>
            <a:chExt cx="3600450" cy="2844571"/>
          </a:xfrm>
          <a:noFill/>
        </xdr:grpSpPr>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2209800" y="3400425"/>
            <a:ext cx="3600450" cy="2844571"/>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2209800" y="3400425"/>
            <a:ext cx="3600450" cy="2844571"/>
          </xdr:xfrm>
          <a:graphic>
            <a:graphicData uri="http://schemas.openxmlformats.org/drawingml/2006/chart">
              <c:chart xmlns:c="http://schemas.openxmlformats.org/drawingml/2006/chart" xmlns:r="http://schemas.openxmlformats.org/officeDocument/2006/relationships" r:id="rId2"/>
            </a:graphicData>
          </a:graphic>
        </xdr:graphicFrame>
        <xdr:sp macro="" textlink="Gauge!$R$1">
          <xdr:nvSpPr>
            <xdr:cNvPr id="8" name="TextBox 7">
              <a:extLst>
                <a:ext uri="{FF2B5EF4-FFF2-40B4-BE49-F238E27FC236}">
                  <a16:creationId xmlns:a16="http://schemas.microsoft.com/office/drawing/2014/main" id="{00000000-0008-0000-0200-000008000000}"/>
                </a:ext>
              </a:extLst>
            </xdr:cNvPr>
            <xdr:cNvSpPr txBox="1"/>
          </xdr:nvSpPr>
          <xdr:spPr>
            <a:xfrm>
              <a:off x="3419975" y="4300028"/>
              <a:ext cx="1295400" cy="74295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1801AD8-F69B-493F-B7A4-4274C68C01BC}" type="TxLink">
                <a:rPr lang="en-US" sz="2400" b="1" i="0" u="none" strike="noStrike">
                  <a:solidFill>
                    <a:srgbClr val="4DBF35"/>
                  </a:solidFill>
                  <a:latin typeface="Roboto Medium" panose="02000000000000000000" pitchFamily="2" charset="0"/>
                  <a:ea typeface="Roboto Medium" panose="02000000000000000000" pitchFamily="2" charset="0"/>
                  <a:cs typeface="Calibri"/>
                </a:rPr>
                <a:pPr algn="ctr"/>
                <a:t>47%</a:t>
              </a:fld>
              <a:endParaRPr lang="en-US" sz="41300" b="1">
                <a:solidFill>
                  <a:srgbClr val="4DBF35"/>
                </a:solidFill>
                <a:latin typeface="Roboto Medium" panose="02000000000000000000" pitchFamily="2" charset="0"/>
                <a:ea typeface="Roboto Medium" panose="02000000000000000000" pitchFamily="2" charset="0"/>
              </a:endParaRPr>
            </a:p>
          </xdr:txBody>
        </xdr:sp>
      </xdr:grpSp>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3101976" y="542924"/>
            <a:ext cx="640080" cy="228600"/>
          </a:xfrm>
          <a:prstGeom prst="roundRect">
            <a:avLst>
              <a:gd name="adj" fmla="val 27778"/>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bg1">
                    <a:lumMod val="50000"/>
                  </a:schemeClr>
                </a:solidFill>
                <a:latin typeface="Roboto" panose="02000000000000000000" pitchFamily="2" charset="0"/>
                <a:ea typeface="Roboto" panose="02000000000000000000" pitchFamily="2" charset="0"/>
                <a:cs typeface="+mn-cs"/>
              </a:rPr>
              <a:t>Gauge</a:t>
            </a:r>
          </a:p>
        </xdr:txBody>
      </xdr:sp>
    </xdr:grpSp>
    <xdr:clientData/>
  </xdr:twoCellAnchor>
  <xdr:twoCellAnchor>
    <xdr:from>
      <xdr:col>0</xdr:col>
      <xdr:colOff>200025</xdr:colOff>
      <xdr:row>2</xdr:row>
      <xdr:rowOff>152399</xdr:rowOff>
    </xdr:from>
    <xdr:to>
      <xdr:col>4</xdr:col>
      <xdr:colOff>495300</xdr:colOff>
      <xdr:row>15</xdr:row>
      <xdr:rowOff>9524</xdr:rowOff>
    </xdr:to>
    <xdr:grpSp>
      <xdr:nvGrpSpPr>
        <xdr:cNvPr id="9" name="Group 8">
          <a:extLst>
            <a:ext uri="{FF2B5EF4-FFF2-40B4-BE49-F238E27FC236}">
              <a16:creationId xmlns:a16="http://schemas.microsoft.com/office/drawing/2014/main" id="{00000000-0008-0000-0200-000009000000}"/>
            </a:ext>
          </a:extLst>
        </xdr:cNvPr>
        <xdr:cNvGrpSpPr/>
      </xdr:nvGrpSpPr>
      <xdr:grpSpPr>
        <a:xfrm>
          <a:off x="200025" y="533399"/>
          <a:ext cx="2733675" cy="2333625"/>
          <a:chOff x="57150" y="533399"/>
          <a:chExt cx="2733675" cy="2333625"/>
        </a:xfrm>
      </xdr:grpSpPr>
      <xdr:sp macro="" textlink="">
        <xdr:nvSpPr>
          <xdr:cNvPr id="10" name="Rectangle: Rounded Corners 9">
            <a:extLst>
              <a:ext uri="{FF2B5EF4-FFF2-40B4-BE49-F238E27FC236}">
                <a16:creationId xmlns:a16="http://schemas.microsoft.com/office/drawing/2014/main" id="{00000000-0008-0000-0200-00000A000000}"/>
              </a:ext>
            </a:extLst>
          </xdr:cNvPr>
          <xdr:cNvSpPr/>
        </xdr:nvSpPr>
        <xdr:spPr>
          <a:xfrm>
            <a:off x="57150" y="533399"/>
            <a:ext cx="2733675" cy="2333625"/>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1" name="Chart 10">
            <a:extLst>
              <a:ext uri="{FF2B5EF4-FFF2-40B4-BE49-F238E27FC236}">
                <a16:creationId xmlns:a16="http://schemas.microsoft.com/office/drawing/2014/main" id="{00000000-0008-0000-0200-00000B000000}"/>
              </a:ext>
            </a:extLst>
          </xdr:cNvPr>
          <xdr:cNvGraphicFramePr>
            <a:graphicFrameLocks/>
          </xdr:cNvGraphicFramePr>
        </xdr:nvGraphicFramePr>
        <xdr:xfrm>
          <a:off x="209550" y="650874"/>
          <a:ext cx="2466975" cy="2092325"/>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12" name="TextBox 11">
            <a:extLst>
              <a:ext uri="{FF2B5EF4-FFF2-40B4-BE49-F238E27FC236}">
                <a16:creationId xmlns:a16="http://schemas.microsoft.com/office/drawing/2014/main" id="{00000000-0008-0000-0200-00000C000000}"/>
              </a:ext>
            </a:extLst>
          </xdr:cNvPr>
          <xdr:cNvSpPr txBox="1"/>
        </xdr:nvSpPr>
        <xdr:spPr>
          <a:xfrm>
            <a:off x="63501" y="546100"/>
            <a:ext cx="640080" cy="228600"/>
          </a:xfrm>
          <a:prstGeom prst="roundRect">
            <a:avLst>
              <a:gd name="adj" fmla="val 22223"/>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bg1">
                    <a:lumMod val="50000"/>
                  </a:schemeClr>
                </a:solidFill>
                <a:latin typeface="Roboto" panose="02000000000000000000" pitchFamily="2" charset="0"/>
                <a:ea typeface="Roboto" panose="02000000000000000000" pitchFamily="2" charset="0"/>
                <a:cs typeface="+mn-cs"/>
              </a:rPr>
              <a:t>Donut</a:t>
            </a:r>
          </a:p>
        </xdr:txBody>
      </xdr:sp>
    </xdr:grpSp>
    <xdr:clientData/>
  </xdr:twoCellAnchor>
  <xdr:twoCellAnchor>
    <xdr:from>
      <xdr:col>0</xdr:col>
      <xdr:colOff>219075</xdr:colOff>
      <xdr:row>0</xdr:row>
      <xdr:rowOff>76200</xdr:rowOff>
    </xdr:from>
    <xdr:to>
      <xdr:col>9</xdr:col>
      <xdr:colOff>295275</xdr:colOff>
      <xdr:row>2</xdr:row>
      <xdr:rowOff>66675</xdr:rowOff>
    </xdr:to>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219075" y="76200"/>
          <a:ext cx="5562600" cy="371475"/>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0">
              <a:solidFill>
                <a:srgbClr val="00B0F0"/>
              </a:solidFill>
              <a:effectLst>
                <a:outerShdw dist="50800" dir="2700000" algn="tl" rotWithShape="0">
                  <a:schemeClr val="bg2">
                    <a:lumMod val="90000"/>
                  </a:schemeClr>
                </a:outerShdw>
              </a:effectLst>
              <a:latin typeface="Roboto Medium" panose="02000000000000000000" pitchFamily="2" charset="0"/>
              <a:ea typeface="Roboto Medium" panose="02000000000000000000" pitchFamily="2" charset="0"/>
            </a:rPr>
            <a:t>8 Types of Progress Charts</a:t>
          </a:r>
        </a:p>
      </xdr:txBody>
    </xdr:sp>
    <xdr:clientData/>
  </xdr:twoCellAnchor>
  <xdr:twoCellAnchor>
    <xdr:from>
      <xdr:col>5</xdr:col>
      <xdr:colOff>9525</xdr:colOff>
      <xdr:row>2</xdr:row>
      <xdr:rowOff>152399</xdr:rowOff>
    </xdr:from>
    <xdr:to>
      <xdr:col>9</xdr:col>
      <xdr:colOff>304800</xdr:colOff>
      <xdr:row>7</xdr:row>
      <xdr:rowOff>123824</xdr:rowOff>
    </xdr:to>
    <xdr:grpSp>
      <xdr:nvGrpSpPr>
        <xdr:cNvPr id="14" name="Group 13">
          <a:extLst>
            <a:ext uri="{FF2B5EF4-FFF2-40B4-BE49-F238E27FC236}">
              <a16:creationId xmlns:a16="http://schemas.microsoft.com/office/drawing/2014/main" id="{00000000-0008-0000-0200-00000E000000}"/>
            </a:ext>
          </a:extLst>
        </xdr:cNvPr>
        <xdr:cNvGrpSpPr/>
      </xdr:nvGrpSpPr>
      <xdr:grpSpPr>
        <a:xfrm>
          <a:off x="3057525" y="533399"/>
          <a:ext cx="2733675" cy="923925"/>
          <a:chOff x="57150" y="2752724"/>
          <a:chExt cx="2733675" cy="923925"/>
        </a:xfrm>
      </xdr:grpSpPr>
      <xdr:sp macro="" textlink="">
        <xdr:nvSpPr>
          <xdr:cNvPr id="15" name="Rectangle: Rounded Corners 14">
            <a:extLst>
              <a:ext uri="{FF2B5EF4-FFF2-40B4-BE49-F238E27FC236}">
                <a16:creationId xmlns:a16="http://schemas.microsoft.com/office/drawing/2014/main" id="{00000000-0008-0000-0200-00000F000000}"/>
              </a:ext>
            </a:extLst>
          </xdr:cNvPr>
          <xdr:cNvSpPr/>
        </xdr:nvSpPr>
        <xdr:spPr>
          <a:xfrm>
            <a:off x="57150" y="2752724"/>
            <a:ext cx="2733675" cy="923925"/>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6" name="Chart 15">
            <a:extLst>
              <a:ext uri="{FF2B5EF4-FFF2-40B4-BE49-F238E27FC236}">
                <a16:creationId xmlns:a16="http://schemas.microsoft.com/office/drawing/2014/main" id="{00000000-0008-0000-0200-000010000000}"/>
              </a:ext>
            </a:extLst>
          </xdr:cNvPr>
          <xdr:cNvGraphicFramePr>
            <a:graphicFrameLocks/>
          </xdr:cNvGraphicFramePr>
        </xdr:nvGraphicFramePr>
        <xdr:xfrm>
          <a:off x="190500" y="3038477"/>
          <a:ext cx="2400300" cy="428624"/>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17" name="TextBox 16">
            <a:extLst>
              <a:ext uri="{FF2B5EF4-FFF2-40B4-BE49-F238E27FC236}">
                <a16:creationId xmlns:a16="http://schemas.microsoft.com/office/drawing/2014/main" id="{00000000-0008-0000-0200-000011000000}"/>
              </a:ext>
            </a:extLst>
          </xdr:cNvPr>
          <xdr:cNvSpPr txBox="1"/>
        </xdr:nvSpPr>
        <xdr:spPr>
          <a:xfrm>
            <a:off x="66676" y="2762250"/>
            <a:ext cx="4572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bg1">
                    <a:lumMod val="50000"/>
                  </a:schemeClr>
                </a:solidFill>
                <a:latin typeface="Roboto" panose="02000000000000000000" pitchFamily="2" charset="0"/>
                <a:ea typeface="Roboto" panose="02000000000000000000" pitchFamily="2" charset="0"/>
              </a:rPr>
              <a:t>Bar</a:t>
            </a:r>
          </a:p>
        </xdr:txBody>
      </xdr:sp>
    </xdr:grpSp>
    <xdr:clientData/>
  </xdr:twoCellAnchor>
  <xdr:twoCellAnchor>
    <xdr:from>
      <xdr:col>5</xdr:col>
      <xdr:colOff>28575</xdr:colOff>
      <xdr:row>8</xdr:row>
      <xdr:rowOff>85724</xdr:rowOff>
    </xdr:from>
    <xdr:to>
      <xdr:col>9</xdr:col>
      <xdr:colOff>323850</xdr:colOff>
      <xdr:row>13</xdr:row>
      <xdr:rowOff>57149</xdr:rowOff>
    </xdr:to>
    <xdr:grpSp>
      <xdr:nvGrpSpPr>
        <xdr:cNvPr id="18" name="Group 17">
          <a:extLst>
            <a:ext uri="{FF2B5EF4-FFF2-40B4-BE49-F238E27FC236}">
              <a16:creationId xmlns:a16="http://schemas.microsoft.com/office/drawing/2014/main" id="{00000000-0008-0000-0200-000012000000}"/>
            </a:ext>
          </a:extLst>
        </xdr:cNvPr>
        <xdr:cNvGrpSpPr/>
      </xdr:nvGrpSpPr>
      <xdr:grpSpPr>
        <a:xfrm>
          <a:off x="3076575" y="1609724"/>
          <a:ext cx="2733675" cy="923925"/>
          <a:chOff x="3086100" y="2752724"/>
          <a:chExt cx="2733675" cy="923925"/>
        </a:xfrm>
      </xdr:grpSpPr>
      <xdr:sp macro="" textlink="">
        <xdr:nvSpPr>
          <xdr:cNvPr id="19" name="Rectangle: Rounded Corners 18">
            <a:extLst>
              <a:ext uri="{FF2B5EF4-FFF2-40B4-BE49-F238E27FC236}">
                <a16:creationId xmlns:a16="http://schemas.microsoft.com/office/drawing/2014/main" id="{00000000-0008-0000-0200-000013000000}"/>
              </a:ext>
            </a:extLst>
          </xdr:cNvPr>
          <xdr:cNvSpPr/>
        </xdr:nvSpPr>
        <xdr:spPr>
          <a:xfrm>
            <a:off x="3086100" y="2752724"/>
            <a:ext cx="2733675" cy="923925"/>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0" name="Chart 19">
            <a:extLst>
              <a:ext uri="{FF2B5EF4-FFF2-40B4-BE49-F238E27FC236}">
                <a16:creationId xmlns:a16="http://schemas.microsoft.com/office/drawing/2014/main" id="{00000000-0008-0000-0200-000014000000}"/>
              </a:ext>
            </a:extLst>
          </xdr:cNvPr>
          <xdr:cNvGraphicFramePr>
            <a:graphicFrameLocks/>
          </xdr:cNvGraphicFramePr>
        </xdr:nvGraphicFramePr>
        <xdr:xfrm>
          <a:off x="3248026" y="2924175"/>
          <a:ext cx="2438399" cy="695325"/>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21" name="TextBox 20">
            <a:extLst>
              <a:ext uri="{FF2B5EF4-FFF2-40B4-BE49-F238E27FC236}">
                <a16:creationId xmlns:a16="http://schemas.microsoft.com/office/drawing/2014/main" id="{00000000-0008-0000-0200-000015000000}"/>
              </a:ext>
            </a:extLst>
          </xdr:cNvPr>
          <xdr:cNvSpPr txBox="1"/>
        </xdr:nvSpPr>
        <xdr:spPr>
          <a:xfrm>
            <a:off x="3095626" y="2762249"/>
            <a:ext cx="4572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bg1">
                    <a:lumMod val="50000"/>
                  </a:schemeClr>
                </a:solidFill>
                <a:latin typeface="Roboto" panose="02000000000000000000" pitchFamily="2" charset="0"/>
                <a:ea typeface="Roboto" panose="02000000000000000000" pitchFamily="2" charset="0"/>
                <a:cs typeface="+mn-cs"/>
              </a:rPr>
              <a:t>Dot</a:t>
            </a:r>
          </a:p>
        </xdr:txBody>
      </xdr:sp>
    </xdr:grpSp>
    <xdr:clientData/>
  </xdr:twoCellAnchor>
  <xdr:twoCellAnchor>
    <xdr:from>
      <xdr:col>0</xdr:col>
      <xdr:colOff>200025</xdr:colOff>
      <xdr:row>22</xdr:row>
      <xdr:rowOff>19049</xdr:rowOff>
    </xdr:from>
    <xdr:to>
      <xdr:col>4</xdr:col>
      <xdr:colOff>495300</xdr:colOff>
      <xdr:row>26</xdr:row>
      <xdr:rowOff>180974</xdr:rowOff>
    </xdr:to>
    <xdr:grpSp>
      <xdr:nvGrpSpPr>
        <xdr:cNvPr id="22" name="Group 21">
          <a:extLst>
            <a:ext uri="{FF2B5EF4-FFF2-40B4-BE49-F238E27FC236}">
              <a16:creationId xmlns:a16="http://schemas.microsoft.com/office/drawing/2014/main" id="{00000000-0008-0000-0200-000016000000}"/>
            </a:ext>
          </a:extLst>
        </xdr:cNvPr>
        <xdr:cNvGrpSpPr/>
      </xdr:nvGrpSpPr>
      <xdr:grpSpPr>
        <a:xfrm>
          <a:off x="200025" y="4210049"/>
          <a:ext cx="2733675" cy="923925"/>
          <a:chOff x="66675" y="3800474"/>
          <a:chExt cx="2733675" cy="923925"/>
        </a:xfrm>
      </xdr:grpSpPr>
      <xdr:sp macro="" textlink="">
        <xdr:nvSpPr>
          <xdr:cNvPr id="23" name="Rectangle: Rounded Corners 22">
            <a:extLst>
              <a:ext uri="{FF2B5EF4-FFF2-40B4-BE49-F238E27FC236}">
                <a16:creationId xmlns:a16="http://schemas.microsoft.com/office/drawing/2014/main" id="{00000000-0008-0000-0200-000017000000}"/>
              </a:ext>
            </a:extLst>
          </xdr:cNvPr>
          <xdr:cNvSpPr/>
        </xdr:nvSpPr>
        <xdr:spPr>
          <a:xfrm>
            <a:off x="66675" y="3800474"/>
            <a:ext cx="2733675" cy="923925"/>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4" name="Chart 23">
            <a:extLst>
              <a:ext uri="{FF2B5EF4-FFF2-40B4-BE49-F238E27FC236}">
                <a16:creationId xmlns:a16="http://schemas.microsoft.com/office/drawing/2014/main" id="{00000000-0008-0000-0200-000018000000}"/>
              </a:ext>
            </a:extLst>
          </xdr:cNvPr>
          <xdr:cNvGraphicFramePr>
            <a:graphicFrameLocks/>
          </xdr:cNvGraphicFramePr>
        </xdr:nvGraphicFramePr>
        <xdr:xfrm>
          <a:off x="238125" y="4048124"/>
          <a:ext cx="2362200" cy="628651"/>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25" name="TextBox 24">
            <a:extLst>
              <a:ext uri="{FF2B5EF4-FFF2-40B4-BE49-F238E27FC236}">
                <a16:creationId xmlns:a16="http://schemas.microsoft.com/office/drawing/2014/main" id="{00000000-0008-0000-0200-000019000000}"/>
              </a:ext>
            </a:extLst>
          </xdr:cNvPr>
          <xdr:cNvSpPr txBox="1"/>
        </xdr:nvSpPr>
        <xdr:spPr>
          <a:xfrm>
            <a:off x="85726" y="3819525"/>
            <a:ext cx="9144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bg1">
                    <a:lumMod val="50000"/>
                  </a:schemeClr>
                </a:solidFill>
                <a:latin typeface="Roboto" panose="02000000000000000000" pitchFamily="2" charset="0"/>
                <a:ea typeface="Roboto" panose="02000000000000000000" pitchFamily="2" charset="0"/>
              </a:rPr>
              <a:t>Scorecard</a:t>
            </a:r>
          </a:p>
        </xdr:txBody>
      </xdr:sp>
    </xdr:grpSp>
    <xdr:clientData/>
  </xdr:twoCellAnchor>
  <xdr:twoCellAnchor>
    <xdr:from>
      <xdr:col>0</xdr:col>
      <xdr:colOff>200025</xdr:colOff>
      <xdr:row>16</xdr:row>
      <xdr:rowOff>9524</xdr:rowOff>
    </xdr:from>
    <xdr:to>
      <xdr:col>4</xdr:col>
      <xdr:colOff>495300</xdr:colOff>
      <xdr:row>20</xdr:row>
      <xdr:rowOff>171449</xdr:rowOff>
    </xdr:to>
    <xdr:grpSp>
      <xdr:nvGrpSpPr>
        <xdr:cNvPr id="26" name="Group 25">
          <a:extLst>
            <a:ext uri="{FF2B5EF4-FFF2-40B4-BE49-F238E27FC236}">
              <a16:creationId xmlns:a16="http://schemas.microsoft.com/office/drawing/2014/main" id="{00000000-0008-0000-0200-00001A000000}"/>
            </a:ext>
          </a:extLst>
        </xdr:cNvPr>
        <xdr:cNvGrpSpPr/>
      </xdr:nvGrpSpPr>
      <xdr:grpSpPr>
        <a:xfrm>
          <a:off x="200025" y="3057524"/>
          <a:ext cx="2733675" cy="923925"/>
          <a:chOff x="3190875" y="3771899"/>
          <a:chExt cx="2733675" cy="923925"/>
        </a:xfrm>
      </xdr:grpSpPr>
      <xdr:sp macro="" textlink="">
        <xdr:nvSpPr>
          <xdr:cNvPr id="27" name="Rectangle: Rounded Corners 26">
            <a:extLst>
              <a:ext uri="{FF2B5EF4-FFF2-40B4-BE49-F238E27FC236}">
                <a16:creationId xmlns:a16="http://schemas.microsoft.com/office/drawing/2014/main" id="{00000000-0008-0000-0200-00001B000000}"/>
              </a:ext>
            </a:extLst>
          </xdr:cNvPr>
          <xdr:cNvSpPr/>
        </xdr:nvSpPr>
        <xdr:spPr>
          <a:xfrm>
            <a:off x="3190875" y="3771899"/>
            <a:ext cx="2733675" cy="923925"/>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8" name="Chart 27">
            <a:extLst>
              <a:ext uri="{FF2B5EF4-FFF2-40B4-BE49-F238E27FC236}">
                <a16:creationId xmlns:a16="http://schemas.microsoft.com/office/drawing/2014/main" id="{00000000-0008-0000-0200-00001C000000}"/>
              </a:ext>
            </a:extLst>
          </xdr:cNvPr>
          <xdr:cNvGraphicFramePr>
            <a:graphicFrameLocks/>
          </xdr:cNvGraphicFramePr>
        </xdr:nvGraphicFramePr>
        <xdr:xfrm>
          <a:off x="3267075" y="3914775"/>
          <a:ext cx="2543175" cy="733425"/>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29" name="TextBox 28">
            <a:extLst>
              <a:ext uri="{FF2B5EF4-FFF2-40B4-BE49-F238E27FC236}">
                <a16:creationId xmlns:a16="http://schemas.microsoft.com/office/drawing/2014/main" id="{00000000-0008-0000-0200-00001D000000}"/>
              </a:ext>
            </a:extLst>
          </xdr:cNvPr>
          <xdr:cNvSpPr txBox="1"/>
        </xdr:nvSpPr>
        <xdr:spPr>
          <a:xfrm>
            <a:off x="3200401" y="3781424"/>
            <a:ext cx="666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bg1">
                    <a:lumMod val="50000"/>
                  </a:schemeClr>
                </a:solidFill>
                <a:latin typeface="Roboto" panose="02000000000000000000" pitchFamily="2" charset="0"/>
                <a:ea typeface="Roboto" panose="02000000000000000000" pitchFamily="2" charset="0"/>
                <a:cs typeface="+mn-cs"/>
              </a:rPr>
              <a:t>Steps</a:t>
            </a:r>
          </a:p>
        </xdr:txBody>
      </xdr:sp>
    </xdr:grpSp>
    <xdr:clientData/>
  </xdr:twoCellAnchor>
  <xdr:twoCellAnchor>
    <xdr:from>
      <xdr:col>9</xdr:col>
      <xdr:colOff>476250</xdr:colOff>
      <xdr:row>2</xdr:row>
      <xdr:rowOff>152400</xdr:rowOff>
    </xdr:from>
    <xdr:to>
      <xdr:col>14</xdr:col>
      <xdr:colOff>161925</xdr:colOff>
      <xdr:row>15</xdr:row>
      <xdr:rowOff>19050</xdr:rowOff>
    </xdr:to>
    <xdr:grpSp>
      <xdr:nvGrpSpPr>
        <xdr:cNvPr id="30" name="Group 29">
          <a:extLst>
            <a:ext uri="{FF2B5EF4-FFF2-40B4-BE49-F238E27FC236}">
              <a16:creationId xmlns:a16="http://schemas.microsoft.com/office/drawing/2014/main" id="{00000000-0008-0000-0200-00001E000000}"/>
            </a:ext>
          </a:extLst>
        </xdr:cNvPr>
        <xdr:cNvGrpSpPr/>
      </xdr:nvGrpSpPr>
      <xdr:grpSpPr>
        <a:xfrm>
          <a:off x="5962650" y="533400"/>
          <a:ext cx="2733675" cy="2343150"/>
          <a:chOff x="66675" y="4857750"/>
          <a:chExt cx="2733675" cy="2343150"/>
        </a:xfrm>
      </xdr:grpSpPr>
      <xdr:sp macro="" textlink="">
        <xdr:nvSpPr>
          <xdr:cNvPr id="31" name="Rectangle: Rounded Corners 30">
            <a:extLst>
              <a:ext uri="{FF2B5EF4-FFF2-40B4-BE49-F238E27FC236}">
                <a16:creationId xmlns:a16="http://schemas.microsoft.com/office/drawing/2014/main" id="{00000000-0008-0000-0200-00001F000000}"/>
              </a:ext>
            </a:extLst>
          </xdr:cNvPr>
          <xdr:cNvSpPr/>
        </xdr:nvSpPr>
        <xdr:spPr>
          <a:xfrm>
            <a:off x="66675" y="4857750"/>
            <a:ext cx="2733675" cy="2343150"/>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2" name="Chart 31">
            <a:extLst>
              <a:ext uri="{FF2B5EF4-FFF2-40B4-BE49-F238E27FC236}">
                <a16:creationId xmlns:a16="http://schemas.microsoft.com/office/drawing/2014/main" id="{00000000-0008-0000-0200-000020000000}"/>
              </a:ext>
            </a:extLst>
          </xdr:cNvPr>
          <xdr:cNvGraphicFramePr>
            <a:graphicFrameLocks/>
          </xdr:cNvGraphicFramePr>
        </xdr:nvGraphicFramePr>
        <xdr:xfrm>
          <a:off x="228600" y="5172076"/>
          <a:ext cx="2341105" cy="1952624"/>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33" name="TextBox 32">
            <a:extLst>
              <a:ext uri="{FF2B5EF4-FFF2-40B4-BE49-F238E27FC236}">
                <a16:creationId xmlns:a16="http://schemas.microsoft.com/office/drawing/2014/main" id="{00000000-0008-0000-0200-000021000000}"/>
              </a:ext>
            </a:extLst>
          </xdr:cNvPr>
          <xdr:cNvSpPr txBox="1"/>
        </xdr:nvSpPr>
        <xdr:spPr>
          <a:xfrm>
            <a:off x="85726" y="4876800"/>
            <a:ext cx="64008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bg1">
                    <a:lumMod val="50000"/>
                  </a:schemeClr>
                </a:solidFill>
                <a:latin typeface="Roboto" panose="02000000000000000000" pitchFamily="2" charset="0"/>
                <a:ea typeface="Roboto" panose="02000000000000000000" pitchFamily="2" charset="0"/>
              </a:rPr>
              <a:t>Waffle</a:t>
            </a:r>
          </a:p>
        </xdr:txBody>
      </xdr:sp>
    </xdr:grpSp>
    <xdr:clientData/>
  </xdr:twoCellAnchor>
  <xdr:twoCellAnchor>
    <xdr:from>
      <xdr:col>5</xdr:col>
      <xdr:colOff>28575</xdr:colOff>
      <xdr:row>14</xdr:row>
      <xdr:rowOff>28575</xdr:rowOff>
    </xdr:from>
    <xdr:to>
      <xdr:col>9</xdr:col>
      <xdr:colOff>323850</xdr:colOff>
      <xdr:row>27</xdr:row>
      <xdr:rowOff>9525</xdr:rowOff>
    </xdr:to>
    <xdr:grpSp>
      <xdr:nvGrpSpPr>
        <xdr:cNvPr id="34" name="Group 33">
          <a:extLst>
            <a:ext uri="{FF2B5EF4-FFF2-40B4-BE49-F238E27FC236}">
              <a16:creationId xmlns:a16="http://schemas.microsoft.com/office/drawing/2014/main" id="{00000000-0008-0000-0200-000022000000}"/>
            </a:ext>
          </a:extLst>
        </xdr:cNvPr>
        <xdr:cNvGrpSpPr/>
      </xdr:nvGrpSpPr>
      <xdr:grpSpPr>
        <a:xfrm>
          <a:off x="3076575" y="2695575"/>
          <a:ext cx="2733675" cy="2457450"/>
          <a:chOff x="3219450" y="4857750"/>
          <a:chExt cx="2733675" cy="2457450"/>
        </a:xfrm>
      </xdr:grpSpPr>
      <xdr:sp macro="" textlink="">
        <xdr:nvSpPr>
          <xdr:cNvPr id="35" name="Rectangle: Rounded Corners 34">
            <a:extLst>
              <a:ext uri="{FF2B5EF4-FFF2-40B4-BE49-F238E27FC236}">
                <a16:creationId xmlns:a16="http://schemas.microsoft.com/office/drawing/2014/main" id="{00000000-0008-0000-0200-000023000000}"/>
              </a:ext>
            </a:extLst>
          </xdr:cNvPr>
          <xdr:cNvSpPr/>
        </xdr:nvSpPr>
        <xdr:spPr>
          <a:xfrm>
            <a:off x="3219450" y="4857750"/>
            <a:ext cx="2733675" cy="2457450"/>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6" name="Chart 35">
            <a:extLst>
              <a:ext uri="{FF2B5EF4-FFF2-40B4-BE49-F238E27FC236}">
                <a16:creationId xmlns:a16="http://schemas.microsoft.com/office/drawing/2014/main" id="{00000000-0008-0000-0200-000024000000}"/>
              </a:ext>
            </a:extLst>
          </xdr:cNvPr>
          <xdr:cNvGraphicFramePr>
            <a:graphicFrameLocks/>
          </xdr:cNvGraphicFramePr>
        </xdr:nvGraphicFramePr>
        <xdr:xfrm>
          <a:off x="3333750" y="5057775"/>
          <a:ext cx="2476498" cy="2209800"/>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37" name="TextBox 36">
            <a:extLst>
              <a:ext uri="{FF2B5EF4-FFF2-40B4-BE49-F238E27FC236}">
                <a16:creationId xmlns:a16="http://schemas.microsoft.com/office/drawing/2014/main" id="{00000000-0008-0000-0200-000025000000}"/>
              </a:ext>
            </a:extLst>
          </xdr:cNvPr>
          <xdr:cNvSpPr txBox="1"/>
        </xdr:nvSpPr>
        <xdr:spPr>
          <a:xfrm>
            <a:off x="3238501" y="4876799"/>
            <a:ext cx="9144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bg1">
                    <a:lumMod val="50000"/>
                  </a:schemeClr>
                </a:solidFill>
                <a:latin typeface="Roboto" panose="02000000000000000000" pitchFamily="2" charset="0"/>
                <a:ea typeface="Roboto" panose="02000000000000000000" pitchFamily="2" charset="0"/>
                <a:cs typeface="+mn-cs"/>
              </a:rPr>
              <a:t>Calendar</a:t>
            </a:r>
          </a:p>
        </xdr:txBody>
      </xdr:sp>
    </xdr:grpSp>
    <xdr:clientData/>
  </xdr:twoCellAnchor>
  <xdr:twoCellAnchor editAs="oneCell">
    <xdr:from>
      <xdr:col>7</xdr:col>
      <xdr:colOff>133349</xdr:colOff>
      <xdr:row>39</xdr:row>
      <xdr:rowOff>19051</xdr:rowOff>
    </xdr:from>
    <xdr:to>
      <xdr:col>9</xdr:col>
      <xdr:colOff>323610</xdr:colOff>
      <xdr:row>40</xdr:row>
      <xdr:rowOff>165139</xdr:rowOff>
    </xdr:to>
    <xdr:pic>
      <xdr:nvPicPr>
        <xdr:cNvPr id="38" name="Picture 37">
          <a:extLst>
            <a:ext uri="{FF2B5EF4-FFF2-40B4-BE49-F238E27FC236}">
              <a16:creationId xmlns:a16="http://schemas.microsoft.com/office/drawing/2014/main" id="{00000000-0008-0000-0200-000026000000}"/>
            </a:ext>
          </a:extLst>
        </xdr:cNvPr>
        <xdr:cNvPicPr>
          <a:picLocks noChangeAspect="1"/>
        </xdr:cNvPicPr>
      </xdr:nvPicPr>
      <xdr:blipFill>
        <a:blip xmlns:r="http://schemas.openxmlformats.org/officeDocument/2006/relationships" r:embed="rId10">
          <a:duotone>
            <a:prstClr val="black"/>
            <a:schemeClr val="tx2">
              <a:tint val="45000"/>
              <a:satMod val="400000"/>
            </a:schemeClr>
          </a:duotone>
          <a:extLst>
            <a:ext uri="{28A0092B-C50C-407E-A947-70E740481C1C}">
              <a14:useLocalDpi xmlns:a14="http://schemas.microsoft.com/office/drawing/2010/main" val="0"/>
            </a:ext>
          </a:extLst>
        </a:blip>
        <a:stretch>
          <a:fillRect/>
        </a:stretch>
      </xdr:blipFill>
      <xdr:spPr>
        <a:xfrm>
          <a:off x="4400549" y="7448551"/>
          <a:ext cx="1409461" cy="336588"/>
        </a:xfrm>
        <a:prstGeom prst="rect">
          <a:avLst/>
        </a:prstGeom>
      </xdr:spPr>
    </xdr:pic>
    <xdr:clientData/>
  </xdr:twoCellAnchor>
</xdr:wsDr>
</file>

<file path=xl/drawings/drawing3.xml><?xml version="1.0" encoding="utf-8"?>
<c:userShapes xmlns:c="http://schemas.openxmlformats.org/drawingml/2006/chart">
  <cdr:relSizeAnchor xmlns:cdr="http://schemas.openxmlformats.org/drawingml/2006/chartDrawing">
    <cdr:from>
      <cdr:x>0.33078</cdr:x>
      <cdr:y>0.36979</cdr:y>
    </cdr:from>
    <cdr:to>
      <cdr:x>0.66567</cdr:x>
      <cdr:y>0.60243</cdr:y>
    </cdr:to>
    <cdr:sp macro="" textlink="Donut!$L$2">
      <cdr:nvSpPr>
        <cdr:cNvPr id="2" name="TextBox 1">
          <a:extLst xmlns:a="http://schemas.openxmlformats.org/drawingml/2006/main">
            <a:ext uri="{FF2B5EF4-FFF2-40B4-BE49-F238E27FC236}">
              <a16:creationId xmlns:a16="http://schemas.microsoft.com/office/drawing/2014/main" id="{FDC4D8F2-7923-5C50-93DE-684D58B2A24B}"/>
            </a:ext>
          </a:extLst>
        </cdr:cNvPr>
        <cdr:cNvSpPr txBox="1"/>
      </cdr:nvSpPr>
      <cdr:spPr>
        <a:xfrm xmlns:a="http://schemas.openxmlformats.org/drawingml/2006/main">
          <a:off x="1055488" y="1014402"/>
          <a:ext cx="1068587" cy="638178"/>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176E361E-A7F7-41FC-87A5-05C1680CEE71}" type="TxLink">
            <a:rPr lang="en-US" sz="2000" b="0" i="0" u="none" strike="noStrike">
              <a:solidFill>
                <a:srgbClr val="00B0F0"/>
              </a:solidFill>
              <a:latin typeface="Roboto Medium" panose="02000000000000000000" pitchFamily="2" charset="0"/>
              <a:ea typeface="Roboto Medium" panose="02000000000000000000" pitchFamily="2" charset="0"/>
              <a:cs typeface="Calibri"/>
            </a:rPr>
            <a:pPr algn="ctr"/>
            <a:t>85%</a:t>
          </a:fld>
          <a:endParaRPr lang="en-US" sz="2000" b="1">
            <a:solidFill>
              <a:srgbClr val="00B0F0"/>
            </a:solidFill>
            <a:latin typeface="Roboto Medium" panose="02000000000000000000" pitchFamily="2" charset="0"/>
            <a:ea typeface="Roboto Medium" panose="02000000000000000000" pitchFamily="2" charset="0"/>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9</xdr:col>
      <xdr:colOff>314280</xdr:colOff>
      <xdr:row>16</xdr:row>
      <xdr:rowOff>6350</xdr:rowOff>
    </xdr:from>
    <xdr:to>
      <xdr:col>15</xdr:col>
      <xdr:colOff>164990</xdr:colOff>
      <xdr:row>32</xdr:row>
      <xdr:rowOff>92075</xdr:rowOff>
    </xdr:to>
    <xdr:grpSp>
      <xdr:nvGrpSpPr>
        <xdr:cNvPr id="2" name="Group 1">
          <a:extLst>
            <a:ext uri="{FF2B5EF4-FFF2-40B4-BE49-F238E27FC236}">
              <a16:creationId xmlns:a16="http://schemas.microsoft.com/office/drawing/2014/main" id="{00000000-0008-0000-0300-000002000000}"/>
            </a:ext>
          </a:extLst>
        </xdr:cNvPr>
        <xdr:cNvGrpSpPr/>
      </xdr:nvGrpSpPr>
      <xdr:grpSpPr>
        <a:xfrm>
          <a:off x="5800680" y="3054350"/>
          <a:ext cx="3508310" cy="3133725"/>
          <a:chOff x="2714580" y="539750"/>
          <a:chExt cx="3508310" cy="3133725"/>
        </a:xfrm>
      </xdr:grpSpPr>
      <xdr:sp macro="" textlink="">
        <xdr:nvSpPr>
          <xdr:cNvPr id="3" name="Rectangle: Rounded Corners 2">
            <a:extLst>
              <a:ext uri="{FF2B5EF4-FFF2-40B4-BE49-F238E27FC236}">
                <a16:creationId xmlns:a16="http://schemas.microsoft.com/office/drawing/2014/main" id="{00000000-0008-0000-0300-000003000000}"/>
              </a:ext>
            </a:extLst>
          </xdr:cNvPr>
          <xdr:cNvSpPr/>
        </xdr:nvSpPr>
        <xdr:spPr>
          <a:xfrm>
            <a:off x="3095625" y="539750"/>
            <a:ext cx="2733675" cy="2095500"/>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nvGrpSpPr>
          <xdr:cNvPr id="4" name="Group 3">
            <a:extLst>
              <a:ext uri="{FF2B5EF4-FFF2-40B4-BE49-F238E27FC236}">
                <a16:creationId xmlns:a16="http://schemas.microsoft.com/office/drawing/2014/main" id="{00000000-0008-0000-0300-000004000000}"/>
              </a:ext>
            </a:extLst>
          </xdr:cNvPr>
          <xdr:cNvGrpSpPr/>
        </xdr:nvGrpSpPr>
        <xdr:grpSpPr>
          <a:xfrm>
            <a:off x="2714580" y="901700"/>
            <a:ext cx="3508310" cy="2771775"/>
            <a:chOff x="2209800" y="3400425"/>
            <a:chExt cx="3600450" cy="2844571"/>
          </a:xfrm>
          <a:noFill/>
        </xdr:grpSpPr>
        <xdr:graphicFrame macro="">
          <xdr:nvGraphicFramePr>
            <xdr:cNvPr id="6" name="Chart 5">
              <a:extLst>
                <a:ext uri="{FF2B5EF4-FFF2-40B4-BE49-F238E27FC236}">
                  <a16:creationId xmlns:a16="http://schemas.microsoft.com/office/drawing/2014/main" id="{00000000-0008-0000-0300-000006000000}"/>
                </a:ext>
              </a:extLst>
            </xdr:cNvPr>
            <xdr:cNvGraphicFramePr/>
          </xdr:nvGraphicFramePr>
          <xdr:xfrm>
            <a:off x="2209800" y="3400425"/>
            <a:ext cx="3600450" cy="2844571"/>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7" name="Chart 6">
              <a:extLst>
                <a:ext uri="{FF2B5EF4-FFF2-40B4-BE49-F238E27FC236}">
                  <a16:creationId xmlns:a16="http://schemas.microsoft.com/office/drawing/2014/main" id="{00000000-0008-0000-0300-000007000000}"/>
                </a:ext>
              </a:extLst>
            </xdr:cNvPr>
            <xdr:cNvGraphicFramePr/>
          </xdr:nvGraphicFramePr>
          <xdr:xfrm>
            <a:off x="2209800" y="3400425"/>
            <a:ext cx="3600450" cy="2844571"/>
          </xdr:xfrm>
          <a:graphic>
            <a:graphicData uri="http://schemas.openxmlformats.org/drawingml/2006/chart">
              <c:chart xmlns:c="http://schemas.openxmlformats.org/drawingml/2006/chart" xmlns:r="http://schemas.openxmlformats.org/officeDocument/2006/relationships" r:id="rId2"/>
            </a:graphicData>
          </a:graphic>
        </xdr:graphicFrame>
        <xdr:sp macro="" textlink="Gauge!$R$1">
          <xdr:nvSpPr>
            <xdr:cNvPr id="8" name="TextBox 7">
              <a:extLst>
                <a:ext uri="{FF2B5EF4-FFF2-40B4-BE49-F238E27FC236}">
                  <a16:creationId xmlns:a16="http://schemas.microsoft.com/office/drawing/2014/main" id="{00000000-0008-0000-0300-000008000000}"/>
                </a:ext>
              </a:extLst>
            </xdr:cNvPr>
            <xdr:cNvSpPr txBox="1"/>
          </xdr:nvSpPr>
          <xdr:spPr>
            <a:xfrm>
              <a:off x="3419975" y="4300028"/>
              <a:ext cx="1295400" cy="74295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022F4A0-9907-4C90-9643-E82E94BC793A}" type="TxLink">
                <a:rPr lang="en-US" sz="2400" b="0" i="0" u="none" strike="noStrike">
                  <a:solidFill>
                    <a:srgbClr val="4DBF35"/>
                  </a:solidFill>
                  <a:latin typeface="Roboto Medium" panose="02000000000000000000" pitchFamily="2" charset="0"/>
                  <a:ea typeface="Roboto Medium" panose="02000000000000000000" pitchFamily="2" charset="0"/>
                  <a:cs typeface="Calibri"/>
                </a:rPr>
                <a:pPr algn="ctr"/>
                <a:t>47%</a:t>
              </a:fld>
              <a:endParaRPr lang="en-US" sz="2400" b="1">
                <a:solidFill>
                  <a:srgbClr val="4DBF35"/>
                </a:solidFill>
                <a:latin typeface="Roboto Medium" panose="02000000000000000000" pitchFamily="2" charset="0"/>
                <a:ea typeface="Roboto Medium" panose="02000000000000000000" pitchFamily="2" charset="0"/>
              </a:endParaRPr>
            </a:p>
          </xdr:txBody>
        </xdr:sp>
      </xdr:grpSp>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3101976" y="542924"/>
            <a:ext cx="640080" cy="228600"/>
          </a:xfrm>
          <a:prstGeom prst="roundRect">
            <a:avLst>
              <a:gd name="adj" fmla="val 27778"/>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tx1">
                    <a:lumMod val="50000"/>
                    <a:lumOff val="50000"/>
                  </a:schemeClr>
                </a:solidFill>
                <a:latin typeface="Roboto" panose="02000000000000000000" pitchFamily="2" charset="0"/>
                <a:ea typeface="Roboto" panose="02000000000000000000" pitchFamily="2" charset="0"/>
                <a:cs typeface="+mn-cs"/>
              </a:rPr>
              <a:t>Gauge</a:t>
            </a:r>
          </a:p>
        </xdr:txBody>
      </xdr:sp>
    </xdr:grpSp>
    <xdr:clientData/>
  </xdr:twoCellAnchor>
  <xdr:twoCellAnchor>
    <xdr:from>
      <xdr:col>0</xdr:col>
      <xdr:colOff>200025</xdr:colOff>
      <xdr:row>2</xdr:row>
      <xdr:rowOff>152399</xdr:rowOff>
    </xdr:from>
    <xdr:to>
      <xdr:col>4</xdr:col>
      <xdr:colOff>495300</xdr:colOff>
      <xdr:row>15</xdr:row>
      <xdr:rowOff>47624</xdr:rowOff>
    </xdr:to>
    <xdr:grpSp>
      <xdr:nvGrpSpPr>
        <xdr:cNvPr id="9" name="Group 8">
          <a:extLst>
            <a:ext uri="{FF2B5EF4-FFF2-40B4-BE49-F238E27FC236}">
              <a16:creationId xmlns:a16="http://schemas.microsoft.com/office/drawing/2014/main" id="{00000000-0008-0000-0300-000009000000}"/>
            </a:ext>
          </a:extLst>
        </xdr:cNvPr>
        <xdr:cNvGrpSpPr/>
      </xdr:nvGrpSpPr>
      <xdr:grpSpPr>
        <a:xfrm>
          <a:off x="200025" y="533399"/>
          <a:ext cx="2733675" cy="2371725"/>
          <a:chOff x="57150" y="533399"/>
          <a:chExt cx="2733675" cy="2371725"/>
        </a:xfrm>
      </xdr:grpSpPr>
      <xdr:sp macro="" textlink="">
        <xdr:nvSpPr>
          <xdr:cNvPr id="10" name="Rectangle: Rounded Corners 9">
            <a:extLst>
              <a:ext uri="{FF2B5EF4-FFF2-40B4-BE49-F238E27FC236}">
                <a16:creationId xmlns:a16="http://schemas.microsoft.com/office/drawing/2014/main" id="{00000000-0008-0000-0300-00000A000000}"/>
              </a:ext>
            </a:extLst>
          </xdr:cNvPr>
          <xdr:cNvSpPr/>
        </xdr:nvSpPr>
        <xdr:spPr>
          <a:xfrm>
            <a:off x="57150" y="533399"/>
            <a:ext cx="2733675" cy="2371725"/>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lumMod val="65000"/>
                  <a:lumOff val="35000"/>
                </a:schemeClr>
              </a:solidFill>
            </a:endParaRPr>
          </a:p>
        </xdr:txBody>
      </xdr:sp>
      <xdr:graphicFrame macro="">
        <xdr:nvGraphicFramePr>
          <xdr:cNvPr id="11" name="Chart 10">
            <a:extLst>
              <a:ext uri="{FF2B5EF4-FFF2-40B4-BE49-F238E27FC236}">
                <a16:creationId xmlns:a16="http://schemas.microsoft.com/office/drawing/2014/main" id="{00000000-0008-0000-0300-00000B000000}"/>
              </a:ext>
            </a:extLst>
          </xdr:cNvPr>
          <xdr:cNvGraphicFramePr>
            <a:graphicFrameLocks/>
          </xdr:cNvGraphicFramePr>
        </xdr:nvGraphicFramePr>
        <xdr:xfrm>
          <a:off x="215900" y="746125"/>
          <a:ext cx="2400542" cy="2063750"/>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12" name="TextBox 11">
            <a:extLst>
              <a:ext uri="{FF2B5EF4-FFF2-40B4-BE49-F238E27FC236}">
                <a16:creationId xmlns:a16="http://schemas.microsoft.com/office/drawing/2014/main" id="{00000000-0008-0000-0300-00000C000000}"/>
              </a:ext>
            </a:extLst>
          </xdr:cNvPr>
          <xdr:cNvSpPr txBox="1"/>
        </xdr:nvSpPr>
        <xdr:spPr>
          <a:xfrm>
            <a:off x="63501" y="546100"/>
            <a:ext cx="640080" cy="228600"/>
          </a:xfrm>
          <a:prstGeom prst="roundRect">
            <a:avLst>
              <a:gd name="adj" fmla="val 22223"/>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bg1">
                    <a:lumMod val="65000"/>
                  </a:schemeClr>
                </a:solidFill>
                <a:latin typeface="Roboto" panose="02000000000000000000" pitchFamily="2" charset="0"/>
                <a:ea typeface="Roboto" panose="02000000000000000000" pitchFamily="2" charset="0"/>
                <a:cs typeface="+mn-cs"/>
              </a:rPr>
              <a:t>Donut</a:t>
            </a:r>
          </a:p>
        </xdr:txBody>
      </xdr:sp>
    </xdr:grpSp>
    <xdr:clientData/>
  </xdr:twoCellAnchor>
  <xdr:twoCellAnchor>
    <xdr:from>
      <xdr:col>0</xdr:col>
      <xdr:colOff>219075</xdr:colOff>
      <xdr:row>0</xdr:row>
      <xdr:rowOff>76200</xdr:rowOff>
    </xdr:from>
    <xdr:to>
      <xdr:col>14</xdr:col>
      <xdr:colOff>142875</xdr:colOff>
      <xdr:row>2</xdr:row>
      <xdr:rowOff>66675</xdr:rowOff>
    </xdr:to>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219075" y="76200"/>
          <a:ext cx="8458200" cy="371475"/>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0">
              <a:solidFill>
                <a:srgbClr val="00B0F0"/>
              </a:solidFill>
              <a:effectLst>
                <a:outerShdw blurRad="12700" dist="38100" dir="2700000" algn="tl" rotWithShape="0">
                  <a:schemeClr val="tx1">
                    <a:lumMod val="50000"/>
                    <a:lumOff val="50000"/>
                    <a:alpha val="40000"/>
                  </a:schemeClr>
                </a:outerShdw>
              </a:effectLst>
              <a:latin typeface="Roboto Medium" panose="02000000000000000000" pitchFamily="2" charset="0"/>
              <a:ea typeface="Roboto Medium" panose="02000000000000000000" pitchFamily="2" charset="0"/>
            </a:rPr>
            <a:t>8 Types of Progress Charts</a:t>
          </a:r>
        </a:p>
      </xdr:txBody>
    </xdr:sp>
    <xdr:clientData/>
  </xdr:twoCellAnchor>
  <xdr:twoCellAnchor>
    <xdr:from>
      <xdr:col>5</xdr:col>
      <xdr:colOff>123825</xdr:colOff>
      <xdr:row>2</xdr:row>
      <xdr:rowOff>152399</xdr:rowOff>
    </xdr:from>
    <xdr:to>
      <xdr:col>9</xdr:col>
      <xdr:colOff>419100</xdr:colOff>
      <xdr:row>7</xdr:row>
      <xdr:rowOff>123824</xdr:rowOff>
    </xdr:to>
    <xdr:grpSp>
      <xdr:nvGrpSpPr>
        <xdr:cNvPr id="14" name="Group 13">
          <a:extLst>
            <a:ext uri="{FF2B5EF4-FFF2-40B4-BE49-F238E27FC236}">
              <a16:creationId xmlns:a16="http://schemas.microsoft.com/office/drawing/2014/main" id="{00000000-0008-0000-0300-00000E000000}"/>
            </a:ext>
          </a:extLst>
        </xdr:cNvPr>
        <xdr:cNvGrpSpPr/>
      </xdr:nvGrpSpPr>
      <xdr:grpSpPr>
        <a:xfrm>
          <a:off x="3171825" y="533399"/>
          <a:ext cx="2733675" cy="923925"/>
          <a:chOff x="57150" y="2752724"/>
          <a:chExt cx="2733675" cy="923925"/>
        </a:xfrm>
      </xdr:grpSpPr>
      <xdr:sp macro="" textlink="">
        <xdr:nvSpPr>
          <xdr:cNvPr id="15" name="Rectangle: Rounded Corners 14">
            <a:extLst>
              <a:ext uri="{FF2B5EF4-FFF2-40B4-BE49-F238E27FC236}">
                <a16:creationId xmlns:a16="http://schemas.microsoft.com/office/drawing/2014/main" id="{00000000-0008-0000-0300-00000F000000}"/>
              </a:ext>
            </a:extLst>
          </xdr:cNvPr>
          <xdr:cNvSpPr/>
        </xdr:nvSpPr>
        <xdr:spPr>
          <a:xfrm>
            <a:off x="57150" y="2752724"/>
            <a:ext cx="2733675" cy="923925"/>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6" name="Chart 15">
            <a:extLst>
              <a:ext uri="{FF2B5EF4-FFF2-40B4-BE49-F238E27FC236}">
                <a16:creationId xmlns:a16="http://schemas.microsoft.com/office/drawing/2014/main" id="{00000000-0008-0000-0300-000010000000}"/>
              </a:ext>
            </a:extLst>
          </xdr:cNvPr>
          <xdr:cNvGraphicFramePr>
            <a:graphicFrameLocks/>
          </xdr:cNvGraphicFramePr>
        </xdr:nvGraphicFramePr>
        <xdr:xfrm>
          <a:off x="190500" y="3038477"/>
          <a:ext cx="2400300" cy="428624"/>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17" name="TextBox 16">
            <a:extLst>
              <a:ext uri="{FF2B5EF4-FFF2-40B4-BE49-F238E27FC236}">
                <a16:creationId xmlns:a16="http://schemas.microsoft.com/office/drawing/2014/main" id="{00000000-0008-0000-0300-000011000000}"/>
              </a:ext>
            </a:extLst>
          </xdr:cNvPr>
          <xdr:cNvSpPr txBox="1"/>
        </xdr:nvSpPr>
        <xdr:spPr>
          <a:xfrm>
            <a:off x="66676" y="2762250"/>
            <a:ext cx="4572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tx1">
                    <a:lumMod val="50000"/>
                    <a:lumOff val="50000"/>
                  </a:schemeClr>
                </a:solidFill>
                <a:latin typeface="Roboto" panose="02000000000000000000" pitchFamily="2" charset="0"/>
                <a:ea typeface="Roboto" panose="02000000000000000000" pitchFamily="2" charset="0"/>
              </a:rPr>
              <a:t>Bar</a:t>
            </a:r>
          </a:p>
        </xdr:txBody>
      </xdr:sp>
    </xdr:grpSp>
    <xdr:clientData/>
  </xdr:twoCellAnchor>
  <xdr:twoCellAnchor>
    <xdr:from>
      <xdr:col>5</xdr:col>
      <xdr:colOff>142875</xdr:colOff>
      <xdr:row>8</xdr:row>
      <xdr:rowOff>85724</xdr:rowOff>
    </xdr:from>
    <xdr:to>
      <xdr:col>9</xdr:col>
      <xdr:colOff>438150</xdr:colOff>
      <xdr:row>13</xdr:row>
      <xdr:rowOff>57149</xdr:rowOff>
    </xdr:to>
    <xdr:grpSp>
      <xdr:nvGrpSpPr>
        <xdr:cNvPr id="18" name="Group 17">
          <a:extLst>
            <a:ext uri="{FF2B5EF4-FFF2-40B4-BE49-F238E27FC236}">
              <a16:creationId xmlns:a16="http://schemas.microsoft.com/office/drawing/2014/main" id="{00000000-0008-0000-0300-000012000000}"/>
            </a:ext>
          </a:extLst>
        </xdr:cNvPr>
        <xdr:cNvGrpSpPr/>
      </xdr:nvGrpSpPr>
      <xdr:grpSpPr>
        <a:xfrm>
          <a:off x="3190875" y="1609724"/>
          <a:ext cx="2733675" cy="923925"/>
          <a:chOff x="3086100" y="2752724"/>
          <a:chExt cx="2733675" cy="923925"/>
        </a:xfrm>
      </xdr:grpSpPr>
      <xdr:sp macro="" textlink="">
        <xdr:nvSpPr>
          <xdr:cNvPr id="19" name="Rectangle: Rounded Corners 18">
            <a:extLst>
              <a:ext uri="{FF2B5EF4-FFF2-40B4-BE49-F238E27FC236}">
                <a16:creationId xmlns:a16="http://schemas.microsoft.com/office/drawing/2014/main" id="{00000000-0008-0000-0300-000013000000}"/>
              </a:ext>
            </a:extLst>
          </xdr:cNvPr>
          <xdr:cNvSpPr/>
        </xdr:nvSpPr>
        <xdr:spPr>
          <a:xfrm>
            <a:off x="3086100" y="2752724"/>
            <a:ext cx="2733675" cy="923925"/>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0" name="Chart 19">
            <a:extLst>
              <a:ext uri="{FF2B5EF4-FFF2-40B4-BE49-F238E27FC236}">
                <a16:creationId xmlns:a16="http://schemas.microsoft.com/office/drawing/2014/main" id="{00000000-0008-0000-0300-000014000000}"/>
              </a:ext>
            </a:extLst>
          </xdr:cNvPr>
          <xdr:cNvGraphicFramePr>
            <a:graphicFrameLocks/>
          </xdr:cNvGraphicFramePr>
        </xdr:nvGraphicFramePr>
        <xdr:xfrm>
          <a:off x="3248026" y="2924175"/>
          <a:ext cx="2438399" cy="695325"/>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21" name="TextBox 20">
            <a:extLst>
              <a:ext uri="{FF2B5EF4-FFF2-40B4-BE49-F238E27FC236}">
                <a16:creationId xmlns:a16="http://schemas.microsoft.com/office/drawing/2014/main" id="{00000000-0008-0000-0300-000015000000}"/>
              </a:ext>
            </a:extLst>
          </xdr:cNvPr>
          <xdr:cNvSpPr txBox="1"/>
        </xdr:nvSpPr>
        <xdr:spPr>
          <a:xfrm>
            <a:off x="3095626" y="2762249"/>
            <a:ext cx="4572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tx1">
                    <a:lumMod val="50000"/>
                    <a:lumOff val="50000"/>
                  </a:schemeClr>
                </a:solidFill>
                <a:latin typeface="Roboto" panose="02000000000000000000" pitchFamily="2" charset="0"/>
                <a:ea typeface="Roboto" panose="02000000000000000000" pitchFamily="2" charset="0"/>
                <a:cs typeface="+mn-cs"/>
              </a:rPr>
              <a:t>Dot</a:t>
            </a:r>
          </a:p>
        </xdr:txBody>
      </xdr:sp>
    </xdr:grpSp>
    <xdr:clientData/>
  </xdr:twoCellAnchor>
  <xdr:twoCellAnchor>
    <xdr:from>
      <xdr:col>0</xdr:col>
      <xdr:colOff>200025</xdr:colOff>
      <xdr:row>22</xdr:row>
      <xdr:rowOff>28574</xdr:rowOff>
    </xdr:from>
    <xdr:to>
      <xdr:col>4</xdr:col>
      <xdr:colOff>495300</xdr:colOff>
      <xdr:row>26</xdr:row>
      <xdr:rowOff>190499</xdr:rowOff>
    </xdr:to>
    <xdr:grpSp>
      <xdr:nvGrpSpPr>
        <xdr:cNvPr id="22" name="Group 21">
          <a:extLst>
            <a:ext uri="{FF2B5EF4-FFF2-40B4-BE49-F238E27FC236}">
              <a16:creationId xmlns:a16="http://schemas.microsoft.com/office/drawing/2014/main" id="{00000000-0008-0000-0300-000016000000}"/>
            </a:ext>
          </a:extLst>
        </xdr:cNvPr>
        <xdr:cNvGrpSpPr/>
      </xdr:nvGrpSpPr>
      <xdr:grpSpPr>
        <a:xfrm>
          <a:off x="200025" y="4219574"/>
          <a:ext cx="2733675" cy="923925"/>
          <a:chOff x="66675" y="3800474"/>
          <a:chExt cx="2733675" cy="923925"/>
        </a:xfrm>
      </xdr:grpSpPr>
      <xdr:sp macro="" textlink="">
        <xdr:nvSpPr>
          <xdr:cNvPr id="23" name="Rectangle: Rounded Corners 22">
            <a:extLst>
              <a:ext uri="{FF2B5EF4-FFF2-40B4-BE49-F238E27FC236}">
                <a16:creationId xmlns:a16="http://schemas.microsoft.com/office/drawing/2014/main" id="{00000000-0008-0000-0300-000017000000}"/>
              </a:ext>
            </a:extLst>
          </xdr:cNvPr>
          <xdr:cNvSpPr/>
        </xdr:nvSpPr>
        <xdr:spPr>
          <a:xfrm>
            <a:off x="66675" y="3800474"/>
            <a:ext cx="2733675" cy="923925"/>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4" name="Chart 23">
            <a:extLst>
              <a:ext uri="{FF2B5EF4-FFF2-40B4-BE49-F238E27FC236}">
                <a16:creationId xmlns:a16="http://schemas.microsoft.com/office/drawing/2014/main" id="{00000000-0008-0000-0300-000018000000}"/>
              </a:ext>
            </a:extLst>
          </xdr:cNvPr>
          <xdr:cNvGraphicFramePr>
            <a:graphicFrameLocks/>
          </xdr:cNvGraphicFramePr>
        </xdr:nvGraphicFramePr>
        <xdr:xfrm>
          <a:off x="238125" y="4048124"/>
          <a:ext cx="2362200" cy="628651"/>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25" name="TextBox 24">
            <a:extLst>
              <a:ext uri="{FF2B5EF4-FFF2-40B4-BE49-F238E27FC236}">
                <a16:creationId xmlns:a16="http://schemas.microsoft.com/office/drawing/2014/main" id="{00000000-0008-0000-0300-000019000000}"/>
              </a:ext>
            </a:extLst>
          </xdr:cNvPr>
          <xdr:cNvSpPr txBox="1"/>
        </xdr:nvSpPr>
        <xdr:spPr>
          <a:xfrm>
            <a:off x="85726" y="3819525"/>
            <a:ext cx="9144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tx1">
                    <a:lumMod val="50000"/>
                    <a:lumOff val="50000"/>
                  </a:schemeClr>
                </a:solidFill>
                <a:latin typeface="Roboto" panose="02000000000000000000" pitchFamily="2" charset="0"/>
                <a:ea typeface="Roboto" panose="02000000000000000000" pitchFamily="2" charset="0"/>
              </a:rPr>
              <a:t>Scorecard</a:t>
            </a:r>
          </a:p>
        </xdr:txBody>
      </xdr:sp>
    </xdr:grpSp>
    <xdr:clientData/>
  </xdr:twoCellAnchor>
  <xdr:twoCellAnchor>
    <xdr:from>
      <xdr:col>0</xdr:col>
      <xdr:colOff>200025</xdr:colOff>
      <xdr:row>16</xdr:row>
      <xdr:rowOff>47624</xdr:rowOff>
    </xdr:from>
    <xdr:to>
      <xdr:col>4</xdr:col>
      <xdr:colOff>495300</xdr:colOff>
      <xdr:row>21</xdr:row>
      <xdr:rowOff>19049</xdr:rowOff>
    </xdr:to>
    <xdr:grpSp>
      <xdr:nvGrpSpPr>
        <xdr:cNvPr id="26" name="Group 25">
          <a:extLst>
            <a:ext uri="{FF2B5EF4-FFF2-40B4-BE49-F238E27FC236}">
              <a16:creationId xmlns:a16="http://schemas.microsoft.com/office/drawing/2014/main" id="{00000000-0008-0000-0300-00001A000000}"/>
            </a:ext>
          </a:extLst>
        </xdr:cNvPr>
        <xdr:cNvGrpSpPr/>
      </xdr:nvGrpSpPr>
      <xdr:grpSpPr>
        <a:xfrm>
          <a:off x="200025" y="3095624"/>
          <a:ext cx="2733675" cy="923925"/>
          <a:chOff x="3190875" y="3771899"/>
          <a:chExt cx="2733675" cy="923925"/>
        </a:xfrm>
      </xdr:grpSpPr>
      <xdr:sp macro="" textlink="">
        <xdr:nvSpPr>
          <xdr:cNvPr id="27" name="Rectangle: Rounded Corners 26">
            <a:extLst>
              <a:ext uri="{FF2B5EF4-FFF2-40B4-BE49-F238E27FC236}">
                <a16:creationId xmlns:a16="http://schemas.microsoft.com/office/drawing/2014/main" id="{00000000-0008-0000-0300-00001B000000}"/>
              </a:ext>
            </a:extLst>
          </xdr:cNvPr>
          <xdr:cNvSpPr/>
        </xdr:nvSpPr>
        <xdr:spPr>
          <a:xfrm>
            <a:off x="3190875" y="3771899"/>
            <a:ext cx="2733675" cy="923925"/>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8" name="Chart 27">
            <a:extLst>
              <a:ext uri="{FF2B5EF4-FFF2-40B4-BE49-F238E27FC236}">
                <a16:creationId xmlns:a16="http://schemas.microsoft.com/office/drawing/2014/main" id="{00000000-0008-0000-0300-00001C000000}"/>
              </a:ext>
            </a:extLst>
          </xdr:cNvPr>
          <xdr:cNvGraphicFramePr>
            <a:graphicFrameLocks/>
          </xdr:cNvGraphicFramePr>
        </xdr:nvGraphicFramePr>
        <xdr:xfrm>
          <a:off x="3267075" y="3914775"/>
          <a:ext cx="2543175" cy="733425"/>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29" name="TextBox 28">
            <a:extLst>
              <a:ext uri="{FF2B5EF4-FFF2-40B4-BE49-F238E27FC236}">
                <a16:creationId xmlns:a16="http://schemas.microsoft.com/office/drawing/2014/main" id="{00000000-0008-0000-0300-00001D000000}"/>
              </a:ext>
            </a:extLst>
          </xdr:cNvPr>
          <xdr:cNvSpPr txBox="1"/>
        </xdr:nvSpPr>
        <xdr:spPr>
          <a:xfrm>
            <a:off x="3200401" y="3781424"/>
            <a:ext cx="666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tx1">
                    <a:lumMod val="50000"/>
                    <a:lumOff val="50000"/>
                  </a:schemeClr>
                </a:solidFill>
                <a:latin typeface="Roboto" panose="02000000000000000000" pitchFamily="2" charset="0"/>
                <a:ea typeface="Roboto" panose="02000000000000000000" pitchFamily="2" charset="0"/>
                <a:cs typeface="+mn-cs"/>
              </a:rPr>
              <a:t>Steps</a:t>
            </a:r>
          </a:p>
        </xdr:txBody>
      </xdr:sp>
    </xdr:grpSp>
    <xdr:clientData/>
  </xdr:twoCellAnchor>
  <xdr:twoCellAnchor>
    <xdr:from>
      <xdr:col>10</xdr:col>
      <xdr:colOff>76200</xdr:colOff>
      <xdr:row>2</xdr:row>
      <xdr:rowOff>152400</xdr:rowOff>
    </xdr:from>
    <xdr:to>
      <xdr:col>14</xdr:col>
      <xdr:colOff>371475</xdr:colOff>
      <xdr:row>15</xdr:row>
      <xdr:rowOff>19050</xdr:rowOff>
    </xdr:to>
    <xdr:grpSp>
      <xdr:nvGrpSpPr>
        <xdr:cNvPr id="30" name="Group 29">
          <a:extLst>
            <a:ext uri="{FF2B5EF4-FFF2-40B4-BE49-F238E27FC236}">
              <a16:creationId xmlns:a16="http://schemas.microsoft.com/office/drawing/2014/main" id="{00000000-0008-0000-0300-00001E000000}"/>
            </a:ext>
          </a:extLst>
        </xdr:cNvPr>
        <xdr:cNvGrpSpPr/>
      </xdr:nvGrpSpPr>
      <xdr:grpSpPr>
        <a:xfrm>
          <a:off x="6172200" y="533400"/>
          <a:ext cx="2733675" cy="2343150"/>
          <a:chOff x="66675" y="4857750"/>
          <a:chExt cx="2733675" cy="2343150"/>
        </a:xfrm>
      </xdr:grpSpPr>
      <xdr:sp macro="" textlink="">
        <xdr:nvSpPr>
          <xdr:cNvPr id="31" name="Rectangle: Rounded Corners 30">
            <a:extLst>
              <a:ext uri="{FF2B5EF4-FFF2-40B4-BE49-F238E27FC236}">
                <a16:creationId xmlns:a16="http://schemas.microsoft.com/office/drawing/2014/main" id="{00000000-0008-0000-0300-00001F000000}"/>
              </a:ext>
            </a:extLst>
          </xdr:cNvPr>
          <xdr:cNvSpPr/>
        </xdr:nvSpPr>
        <xdr:spPr>
          <a:xfrm>
            <a:off x="66675" y="4857750"/>
            <a:ext cx="2733675" cy="2343150"/>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2" name="Chart 31">
            <a:extLst>
              <a:ext uri="{FF2B5EF4-FFF2-40B4-BE49-F238E27FC236}">
                <a16:creationId xmlns:a16="http://schemas.microsoft.com/office/drawing/2014/main" id="{00000000-0008-0000-0300-000020000000}"/>
              </a:ext>
            </a:extLst>
          </xdr:cNvPr>
          <xdr:cNvGraphicFramePr>
            <a:graphicFrameLocks/>
          </xdr:cNvGraphicFramePr>
        </xdr:nvGraphicFramePr>
        <xdr:xfrm>
          <a:off x="228600" y="5172076"/>
          <a:ext cx="2341105" cy="1952624"/>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33" name="TextBox 32">
            <a:extLst>
              <a:ext uri="{FF2B5EF4-FFF2-40B4-BE49-F238E27FC236}">
                <a16:creationId xmlns:a16="http://schemas.microsoft.com/office/drawing/2014/main" id="{00000000-0008-0000-0300-000021000000}"/>
              </a:ext>
            </a:extLst>
          </xdr:cNvPr>
          <xdr:cNvSpPr txBox="1"/>
        </xdr:nvSpPr>
        <xdr:spPr>
          <a:xfrm>
            <a:off x="85726" y="4876800"/>
            <a:ext cx="64008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tx1">
                    <a:lumMod val="50000"/>
                    <a:lumOff val="50000"/>
                  </a:schemeClr>
                </a:solidFill>
                <a:latin typeface="Roboto" panose="02000000000000000000" pitchFamily="2" charset="0"/>
                <a:ea typeface="Roboto" panose="02000000000000000000" pitchFamily="2" charset="0"/>
              </a:rPr>
              <a:t>Waffle</a:t>
            </a:r>
          </a:p>
        </xdr:txBody>
      </xdr:sp>
    </xdr:grpSp>
    <xdr:clientData/>
  </xdr:twoCellAnchor>
  <xdr:twoCellAnchor>
    <xdr:from>
      <xdr:col>5</xdr:col>
      <xdr:colOff>142875</xdr:colOff>
      <xdr:row>14</xdr:row>
      <xdr:rowOff>28575</xdr:rowOff>
    </xdr:from>
    <xdr:to>
      <xdr:col>9</xdr:col>
      <xdr:colOff>438150</xdr:colOff>
      <xdr:row>27</xdr:row>
      <xdr:rowOff>9525</xdr:rowOff>
    </xdr:to>
    <xdr:grpSp>
      <xdr:nvGrpSpPr>
        <xdr:cNvPr id="34" name="Group 33">
          <a:extLst>
            <a:ext uri="{FF2B5EF4-FFF2-40B4-BE49-F238E27FC236}">
              <a16:creationId xmlns:a16="http://schemas.microsoft.com/office/drawing/2014/main" id="{00000000-0008-0000-0300-000022000000}"/>
            </a:ext>
          </a:extLst>
        </xdr:cNvPr>
        <xdr:cNvGrpSpPr/>
      </xdr:nvGrpSpPr>
      <xdr:grpSpPr>
        <a:xfrm>
          <a:off x="3190875" y="2695575"/>
          <a:ext cx="2733675" cy="2457450"/>
          <a:chOff x="3219450" y="4857750"/>
          <a:chExt cx="2733675" cy="2457450"/>
        </a:xfrm>
      </xdr:grpSpPr>
      <xdr:sp macro="" textlink="">
        <xdr:nvSpPr>
          <xdr:cNvPr id="35" name="Rectangle: Rounded Corners 34">
            <a:extLst>
              <a:ext uri="{FF2B5EF4-FFF2-40B4-BE49-F238E27FC236}">
                <a16:creationId xmlns:a16="http://schemas.microsoft.com/office/drawing/2014/main" id="{00000000-0008-0000-0300-000023000000}"/>
              </a:ext>
            </a:extLst>
          </xdr:cNvPr>
          <xdr:cNvSpPr/>
        </xdr:nvSpPr>
        <xdr:spPr>
          <a:xfrm>
            <a:off x="3219450" y="4857750"/>
            <a:ext cx="2733675" cy="2457450"/>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6" name="Chart 35">
            <a:extLst>
              <a:ext uri="{FF2B5EF4-FFF2-40B4-BE49-F238E27FC236}">
                <a16:creationId xmlns:a16="http://schemas.microsoft.com/office/drawing/2014/main" id="{00000000-0008-0000-0300-000024000000}"/>
              </a:ext>
            </a:extLst>
          </xdr:cNvPr>
          <xdr:cNvGraphicFramePr>
            <a:graphicFrameLocks/>
          </xdr:cNvGraphicFramePr>
        </xdr:nvGraphicFramePr>
        <xdr:xfrm>
          <a:off x="3333750" y="5057775"/>
          <a:ext cx="2476498" cy="2209800"/>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37" name="TextBox 36">
            <a:extLst>
              <a:ext uri="{FF2B5EF4-FFF2-40B4-BE49-F238E27FC236}">
                <a16:creationId xmlns:a16="http://schemas.microsoft.com/office/drawing/2014/main" id="{00000000-0008-0000-0300-000025000000}"/>
              </a:ext>
            </a:extLst>
          </xdr:cNvPr>
          <xdr:cNvSpPr txBox="1"/>
        </xdr:nvSpPr>
        <xdr:spPr>
          <a:xfrm>
            <a:off x="3238501" y="4876799"/>
            <a:ext cx="9144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tx1">
                    <a:lumMod val="50000"/>
                    <a:lumOff val="50000"/>
                  </a:schemeClr>
                </a:solidFill>
                <a:latin typeface="Roboto" panose="02000000000000000000" pitchFamily="2" charset="0"/>
                <a:ea typeface="Roboto" panose="02000000000000000000" pitchFamily="2" charset="0"/>
                <a:cs typeface="+mn-cs"/>
              </a:rPr>
              <a:t>Calendar</a:t>
            </a:r>
          </a:p>
        </xdr:txBody>
      </xdr:sp>
    </xdr:grpSp>
    <xdr:clientData/>
  </xdr:twoCellAnchor>
  <xdr:twoCellAnchor editAs="oneCell">
    <xdr:from>
      <xdr:col>12</xdr:col>
      <xdr:colOff>171449</xdr:colOff>
      <xdr:row>27</xdr:row>
      <xdr:rowOff>95251</xdr:rowOff>
    </xdr:from>
    <xdr:to>
      <xdr:col>14</xdr:col>
      <xdr:colOff>361710</xdr:colOff>
      <xdr:row>29</xdr:row>
      <xdr:rowOff>50839</xdr:rowOff>
    </xdr:to>
    <xdr:pic>
      <xdr:nvPicPr>
        <xdr:cNvPr id="38" name="Picture 37">
          <a:extLst>
            <a:ext uri="{FF2B5EF4-FFF2-40B4-BE49-F238E27FC236}">
              <a16:creationId xmlns:a16="http://schemas.microsoft.com/office/drawing/2014/main" id="{00000000-0008-0000-0300-000026000000}"/>
            </a:ext>
          </a:extLst>
        </xdr:cNvPr>
        <xdr:cNvPicPr>
          <a:picLocks noChangeAspect="1"/>
        </xdr:cNvPicPr>
      </xdr:nvPicPr>
      <xdr:blipFill>
        <a:blip xmlns:r="http://schemas.openxmlformats.org/officeDocument/2006/relationships" r:embed="rId10">
          <a:duotone>
            <a:prstClr val="black"/>
            <a:schemeClr val="tx2">
              <a:tint val="45000"/>
              <a:satMod val="400000"/>
            </a:schemeClr>
          </a:duotone>
          <a:extLst>
            <a:ext uri="{28A0092B-C50C-407E-A947-70E740481C1C}">
              <a14:useLocalDpi xmlns:a14="http://schemas.microsoft.com/office/drawing/2010/main" val="0"/>
            </a:ext>
          </a:extLst>
        </a:blip>
        <a:stretch>
          <a:fillRect/>
        </a:stretch>
      </xdr:blipFill>
      <xdr:spPr>
        <a:xfrm>
          <a:off x="7486649" y="5238751"/>
          <a:ext cx="1409461" cy="336588"/>
        </a:xfrm>
        <a:prstGeom prst="rect">
          <a:avLst/>
        </a:prstGeom>
      </xdr:spPr>
    </xdr:pic>
    <xdr:clientData/>
  </xdr:twoCellAnchor>
</xdr:wsDr>
</file>

<file path=xl/drawings/drawing5.xml><?xml version="1.0" encoding="utf-8"?>
<c:userShapes xmlns:c="http://schemas.openxmlformats.org/drawingml/2006/chart">
  <cdr:relSizeAnchor xmlns:cdr="http://schemas.openxmlformats.org/drawingml/2006/chartDrawing">
    <cdr:from>
      <cdr:x>0.33078</cdr:x>
      <cdr:y>0.36979</cdr:y>
    </cdr:from>
    <cdr:to>
      <cdr:x>0.66567</cdr:x>
      <cdr:y>0.60243</cdr:y>
    </cdr:to>
    <cdr:sp macro="" textlink="Donut!$L$2">
      <cdr:nvSpPr>
        <cdr:cNvPr id="2" name="TextBox 1">
          <a:extLst xmlns:a="http://schemas.openxmlformats.org/drawingml/2006/main">
            <a:ext uri="{FF2B5EF4-FFF2-40B4-BE49-F238E27FC236}">
              <a16:creationId xmlns:a16="http://schemas.microsoft.com/office/drawing/2014/main" id="{FDC4D8F2-7923-5C50-93DE-684D58B2A24B}"/>
            </a:ext>
          </a:extLst>
        </cdr:cNvPr>
        <cdr:cNvSpPr txBox="1"/>
      </cdr:nvSpPr>
      <cdr:spPr>
        <a:xfrm xmlns:a="http://schemas.openxmlformats.org/drawingml/2006/main">
          <a:off x="1055488" y="1014402"/>
          <a:ext cx="1068587" cy="638178"/>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176E361E-A7F7-41FC-87A5-05C1680CEE71}" type="TxLink">
            <a:rPr lang="en-US" sz="2000" b="0" i="0" u="none" strike="noStrike">
              <a:solidFill>
                <a:srgbClr val="00B0F0"/>
              </a:solidFill>
              <a:latin typeface="Roboto Medium" panose="02000000000000000000" pitchFamily="2" charset="0"/>
              <a:ea typeface="Roboto Medium" panose="02000000000000000000" pitchFamily="2" charset="0"/>
              <a:cs typeface="Calibri"/>
            </a:rPr>
            <a:pPr algn="ctr"/>
            <a:t>85%</a:t>
          </a:fld>
          <a:endParaRPr lang="en-US" sz="2000" b="1">
            <a:solidFill>
              <a:srgbClr val="00B0F0"/>
            </a:solidFill>
            <a:latin typeface="Roboto Medium" panose="02000000000000000000" pitchFamily="2" charset="0"/>
            <a:ea typeface="Roboto Medium" panose="02000000000000000000" pitchFamily="2" charset="0"/>
          </a:endParaRPr>
        </a:p>
      </cdr:txBody>
    </cdr:sp>
  </cdr:relSizeAnchor>
</c:userShapes>
</file>

<file path=xl/drawings/drawing6.xml><?xml version="1.0" encoding="utf-8"?>
<xdr:wsDr xmlns:xdr="http://schemas.openxmlformats.org/drawingml/2006/spreadsheetDrawing" xmlns:a="http://schemas.openxmlformats.org/drawingml/2006/main">
  <xdr:twoCellAnchor>
    <xdr:from>
      <xdr:col>5</xdr:col>
      <xdr:colOff>438150</xdr:colOff>
      <xdr:row>17</xdr:row>
      <xdr:rowOff>133350</xdr:rowOff>
    </xdr:from>
    <xdr:to>
      <xdr:col>10</xdr:col>
      <xdr:colOff>495300</xdr:colOff>
      <xdr:row>32</xdr:row>
      <xdr:rowOff>133350</xdr:rowOff>
    </xdr:to>
    <xdr:sp macro="" textlink="">
      <xdr:nvSpPr>
        <xdr:cNvPr id="16" name="Rectangle: Rounded Corners 15">
          <a:extLst>
            <a:ext uri="{FF2B5EF4-FFF2-40B4-BE49-F238E27FC236}">
              <a16:creationId xmlns:a16="http://schemas.microsoft.com/office/drawing/2014/main" id="{00000000-0008-0000-0400-000010000000}"/>
            </a:ext>
          </a:extLst>
        </xdr:cNvPr>
        <xdr:cNvSpPr/>
      </xdr:nvSpPr>
      <xdr:spPr>
        <a:xfrm>
          <a:off x="3486150" y="3371850"/>
          <a:ext cx="3105150" cy="2857500"/>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152400</xdr:colOff>
      <xdr:row>17</xdr:row>
      <xdr:rowOff>133350</xdr:rowOff>
    </xdr:from>
    <xdr:to>
      <xdr:col>5</xdr:col>
      <xdr:colOff>209550</xdr:colOff>
      <xdr:row>32</xdr:row>
      <xdr:rowOff>133350</xdr:rowOff>
    </xdr:to>
    <xdr:sp macro="" textlink="">
      <xdr:nvSpPr>
        <xdr:cNvPr id="14" name="Rectangle: Rounded Corners 13">
          <a:extLst>
            <a:ext uri="{FF2B5EF4-FFF2-40B4-BE49-F238E27FC236}">
              <a16:creationId xmlns:a16="http://schemas.microsoft.com/office/drawing/2014/main" id="{00000000-0008-0000-0400-00000E000000}"/>
            </a:ext>
          </a:extLst>
        </xdr:cNvPr>
        <xdr:cNvSpPr/>
      </xdr:nvSpPr>
      <xdr:spPr>
        <a:xfrm>
          <a:off x="152400" y="3371850"/>
          <a:ext cx="3105150" cy="2857500"/>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419100</xdr:colOff>
      <xdr:row>1</xdr:row>
      <xdr:rowOff>95250</xdr:rowOff>
    </xdr:from>
    <xdr:to>
      <xdr:col>10</xdr:col>
      <xdr:colOff>476250</xdr:colOff>
      <xdr:row>16</xdr:row>
      <xdr:rowOff>95250</xdr:rowOff>
    </xdr:to>
    <xdr:sp macro="" textlink="">
      <xdr:nvSpPr>
        <xdr:cNvPr id="12" name="Rectangle: Rounded Corners 11">
          <a:extLst>
            <a:ext uri="{FF2B5EF4-FFF2-40B4-BE49-F238E27FC236}">
              <a16:creationId xmlns:a16="http://schemas.microsoft.com/office/drawing/2014/main" id="{00000000-0008-0000-0400-00000C000000}"/>
            </a:ext>
          </a:extLst>
        </xdr:cNvPr>
        <xdr:cNvSpPr/>
      </xdr:nvSpPr>
      <xdr:spPr>
        <a:xfrm>
          <a:off x="3467100" y="285750"/>
          <a:ext cx="3105150" cy="2857500"/>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152400</xdr:colOff>
      <xdr:row>1</xdr:row>
      <xdr:rowOff>95250</xdr:rowOff>
    </xdr:from>
    <xdr:to>
      <xdr:col>5</xdr:col>
      <xdr:colOff>209550</xdr:colOff>
      <xdr:row>16</xdr:row>
      <xdr:rowOff>95250</xdr:rowOff>
    </xdr:to>
    <xdr:sp macro="" textlink="">
      <xdr:nvSpPr>
        <xdr:cNvPr id="4" name="Rectangle: Rounded Corners 3">
          <a:extLst>
            <a:ext uri="{FF2B5EF4-FFF2-40B4-BE49-F238E27FC236}">
              <a16:creationId xmlns:a16="http://schemas.microsoft.com/office/drawing/2014/main" id="{00000000-0008-0000-0400-000004000000}"/>
            </a:ext>
          </a:extLst>
        </xdr:cNvPr>
        <xdr:cNvSpPr/>
      </xdr:nvSpPr>
      <xdr:spPr>
        <a:xfrm>
          <a:off x="152400" y="285750"/>
          <a:ext cx="3105150" cy="2857500"/>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247650</xdr:colOff>
      <xdr:row>1</xdr:row>
      <xdr:rowOff>152400</xdr:rowOff>
    </xdr:from>
    <xdr:to>
      <xdr:col>5</xdr:col>
      <xdr:colOff>123823</xdr:colOff>
      <xdr:row>16</xdr:row>
      <xdr:rowOff>28576</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485775</xdr:colOff>
      <xdr:row>18</xdr:row>
      <xdr:rowOff>19050</xdr:rowOff>
    </xdr:from>
    <xdr:to>
      <xdr:col>10</xdr:col>
      <xdr:colOff>361948</xdr:colOff>
      <xdr:row>32</xdr:row>
      <xdr:rowOff>85726</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485775</xdr:colOff>
      <xdr:row>1</xdr:row>
      <xdr:rowOff>161925</xdr:rowOff>
    </xdr:from>
    <xdr:to>
      <xdr:col>10</xdr:col>
      <xdr:colOff>361948</xdr:colOff>
      <xdr:row>16</xdr:row>
      <xdr:rowOff>38101</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247650</xdr:colOff>
      <xdr:row>18</xdr:row>
      <xdr:rowOff>9525</xdr:rowOff>
    </xdr:from>
    <xdr:to>
      <xdr:col>5</xdr:col>
      <xdr:colOff>123823</xdr:colOff>
      <xdr:row>32</xdr:row>
      <xdr:rowOff>76201</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161925</xdr:colOff>
      <xdr:row>1</xdr:row>
      <xdr:rowOff>114300</xdr:rowOff>
    </xdr:from>
    <xdr:to>
      <xdr:col>1</xdr:col>
      <xdr:colOff>371475</xdr:colOff>
      <xdr:row>3</xdr:row>
      <xdr:rowOff>0</xdr:rowOff>
    </xdr:to>
    <xdr:sp macro="" textlink="">
      <xdr:nvSpPr>
        <xdr:cNvPr id="6" name="TextBox 11">
          <a:extLst>
            <a:ext uri="{FF2B5EF4-FFF2-40B4-BE49-F238E27FC236}">
              <a16:creationId xmlns:a16="http://schemas.microsoft.com/office/drawing/2014/main" id="{00000000-0008-0000-0400-000006000000}"/>
            </a:ext>
          </a:extLst>
        </xdr:cNvPr>
        <xdr:cNvSpPr txBox="1"/>
      </xdr:nvSpPr>
      <xdr:spPr>
        <a:xfrm>
          <a:off x="161925" y="304800"/>
          <a:ext cx="819150" cy="266700"/>
        </a:xfrm>
        <a:prstGeom prst="roundRect">
          <a:avLst>
            <a:gd name="adj" fmla="val 22223"/>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200" b="1">
              <a:solidFill>
                <a:schemeClr val="tx1">
                  <a:lumMod val="65000"/>
                  <a:lumOff val="35000"/>
                </a:schemeClr>
              </a:solidFill>
              <a:latin typeface="Roboto" panose="02000000000000000000" pitchFamily="2" charset="0"/>
              <a:ea typeface="Roboto" panose="02000000000000000000" pitchFamily="2" charset="0"/>
              <a:cs typeface="+mn-cs"/>
            </a:rPr>
            <a:t>Original</a:t>
          </a:r>
        </a:p>
      </xdr:txBody>
    </xdr:sp>
    <xdr:clientData/>
  </xdr:twoCellAnchor>
  <xdr:twoCellAnchor>
    <xdr:from>
      <xdr:col>5</xdr:col>
      <xdr:colOff>438150</xdr:colOff>
      <xdr:row>1</xdr:row>
      <xdr:rowOff>114300</xdr:rowOff>
    </xdr:from>
    <xdr:to>
      <xdr:col>7</xdr:col>
      <xdr:colOff>266700</xdr:colOff>
      <xdr:row>3</xdr:row>
      <xdr:rowOff>0</xdr:rowOff>
    </xdr:to>
    <xdr:sp macro="" textlink="">
      <xdr:nvSpPr>
        <xdr:cNvPr id="13" name="TextBox 11">
          <a:extLst>
            <a:ext uri="{FF2B5EF4-FFF2-40B4-BE49-F238E27FC236}">
              <a16:creationId xmlns:a16="http://schemas.microsoft.com/office/drawing/2014/main" id="{00000000-0008-0000-0400-00000D000000}"/>
            </a:ext>
          </a:extLst>
        </xdr:cNvPr>
        <xdr:cNvSpPr txBox="1"/>
      </xdr:nvSpPr>
      <xdr:spPr>
        <a:xfrm>
          <a:off x="3486150" y="304800"/>
          <a:ext cx="1047750" cy="266700"/>
        </a:xfrm>
        <a:prstGeom prst="roundRect">
          <a:avLst>
            <a:gd name="adj" fmla="val 22223"/>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200" b="1">
              <a:solidFill>
                <a:schemeClr val="tx1">
                  <a:lumMod val="65000"/>
                  <a:lumOff val="35000"/>
                </a:schemeClr>
              </a:solidFill>
              <a:latin typeface="Roboto" panose="02000000000000000000" pitchFamily="2" charset="0"/>
              <a:ea typeface="Roboto" panose="02000000000000000000" pitchFamily="2" charset="0"/>
              <a:cs typeface="+mn-cs"/>
            </a:rPr>
            <a:t>Month</a:t>
          </a:r>
          <a:r>
            <a:rPr lang="en-US" sz="1200" b="1" baseline="0">
              <a:solidFill>
                <a:schemeClr val="tx1">
                  <a:lumMod val="65000"/>
                  <a:lumOff val="35000"/>
                </a:schemeClr>
              </a:solidFill>
              <a:latin typeface="Roboto" panose="02000000000000000000" pitchFamily="2" charset="0"/>
              <a:ea typeface="Roboto" panose="02000000000000000000" pitchFamily="2" charset="0"/>
              <a:cs typeface="+mn-cs"/>
            </a:rPr>
            <a:t> Only</a:t>
          </a:r>
          <a:endParaRPr lang="en-US" sz="1200" b="1">
            <a:solidFill>
              <a:schemeClr val="tx1">
                <a:lumMod val="65000"/>
                <a:lumOff val="35000"/>
              </a:schemeClr>
            </a:solidFill>
            <a:latin typeface="Roboto" panose="02000000000000000000" pitchFamily="2" charset="0"/>
            <a:ea typeface="Roboto" panose="02000000000000000000" pitchFamily="2" charset="0"/>
            <a:cs typeface="+mn-cs"/>
          </a:endParaRPr>
        </a:p>
      </xdr:txBody>
    </xdr:sp>
    <xdr:clientData/>
  </xdr:twoCellAnchor>
  <xdr:twoCellAnchor>
    <xdr:from>
      <xdr:col>0</xdr:col>
      <xdr:colOff>161924</xdr:colOff>
      <xdr:row>17</xdr:row>
      <xdr:rowOff>161925</xdr:rowOff>
    </xdr:from>
    <xdr:to>
      <xdr:col>2</xdr:col>
      <xdr:colOff>76199</xdr:colOff>
      <xdr:row>19</xdr:row>
      <xdr:rowOff>47625</xdr:rowOff>
    </xdr:to>
    <xdr:sp macro="" textlink="">
      <xdr:nvSpPr>
        <xdr:cNvPr id="15" name="TextBox 11">
          <a:extLst>
            <a:ext uri="{FF2B5EF4-FFF2-40B4-BE49-F238E27FC236}">
              <a16:creationId xmlns:a16="http://schemas.microsoft.com/office/drawing/2014/main" id="{00000000-0008-0000-0400-00000F000000}"/>
            </a:ext>
          </a:extLst>
        </xdr:cNvPr>
        <xdr:cNvSpPr txBox="1"/>
      </xdr:nvSpPr>
      <xdr:spPr>
        <a:xfrm>
          <a:off x="161924" y="3400425"/>
          <a:ext cx="1133475" cy="266700"/>
        </a:xfrm>
        <a:prstGeom prst="roundRect">
          <a:avLst>
            <a:gd name="adj" fmla="val 22223"/>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200" b="1">
              <a:solidFill>
                <a:schemeClr val="tx1">
                  <a:lumMod val="65000"/>
                  <a:lumOff val="35000"/>
                </a:schemeClr>
              </a:solidFill>
              <a:latin typeface="Roboto" panose="02000000000000000000" pitchFamily="2" charset="0"/>
              <a:ea typeface="Roboto" panose="02000000000000000000" pitchFamily="2" charset="0"/>
              <a:cs typeface="+mn-cs"/>
            </a:rPr>
            <a:t>Full Calendar</a:t>
          </a:r>
        </a:p>
      </xdr:txBody>
    </xdr:sp>
    <xdr:clientData/>
  </xdr:twoCellAnchor>
  <xdr:twoCellAnchor>
    <xdr:from>
      <xdr:col>5</xdr:col>
      <xdr:colOff>447674</xdr:colOff>
      <xdr:row>17</xdr:row>
      <xdr:rowOff>161925</xdr:rowOff>
    </xdr:from>
    <xdr:to>
      <xdr:col>7</xdr:col>
      <xdr:colOff>476250</xdr:colOff>
      <xdr:row>19</xdr:row>
      <xdr:rowOff>47625</xdr:rowOff>
    </xdr:to>
    <xdr:sp macro="" textlink="">
      <xdr:nvSpPr>
        <xdr:cNvPr id="17" name="TextBox 11">
          <a:extLst>
            <a:ext uri="{FF2B5EF4-FFF2-40B4-BE49-F238E27FC236}">
              <a16:creationId xmlns:a16="http://schemas.microsoft.com/office/drawing/2014/main" id="{00000000-0008-0000-0400-000011000000}"/>
            </a:ext>
          </a:extLst>
        </xdr:cNvPr>
        <xdr:cNvSpPr txBox="1"/>
      </xdr:nvSpPr>
      <xdr:spPr>
        <a:xfrm>
          <a:off x="3495674" y="3400425"/>
          <a:ext cx="1247776" cy="266700"/>
        </a:xfrm>
        <a:prstGeom prst="roundRect">
          <a:avLst>
            <a:gd name="adj" fmla="val 22223"/>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200" b="1">
              <a:solidFill>
                <a:schemeClr val="tx1">
                  <a:lumMod val="65000"/>
                  <a:lumOff val="35000"/>
                </a:schemeClr>
              </a:solidFill>
              <a:latin typeface="Roboto" panose="02000000000000000000" pitchFamily="2" charset="0"/>
              <a:ea typeface="Roboto" panose="02000000000000000000" pitchFamily="2" charset="0"/>
              <a:cs typeface="+mn-cs"/>
            </a:rPr>
            <a:t>Weekly Goals</a:t>
          </a:r>
        </a:p>
      </xdr:txBody>
    </xdr:sp>
    <xdr:clientData/>
  </xdr:twoCellAnchor>
  <mc:AlternateContent xmlns:mc="http://schemas.openxmlformats.org/markup-compatibility/2006">
    <mc:Choice xmlns:a14="http://schemas.microsoft.com/office/drawing/2010/main" Requires="a14">
      <xdr:twoCellAnchor>
        <xdr:from>
          <xdr:col>3</xdr:col>
          <xdr:colOff>447675</xdr:colOff>
          <xdr:row>2</xdr:row>
          <xdr:rowOff>47625</xdr:rowOff>
        </xdr:from>
        <xdr:to>
          <xdr:col>3</xdr:col>
          <xdr:colOff>581025</xdr:colOff>
          <xdr:row>3</xdr:row>
          <xdr:rowOff>57150</xdr:rowOff>
        </xdr:to>
        <xdr:sp macro="" textlink="">
          <xdr:nvSpPr>
            <xdr:cNvPr id="4097" name="Spinner 1" hidden="1">
              <a:extLst>
                <a:ext uri="{63B3BB69-23CF-44E3-9099-C40C66FF867C}">
                  <a14:compatExt spid="_x0000_s4097"/>
                </a:ext>
                <a:ext uri="{FF2B5EF4-FFF2-40B4-BE49-F238E27FC236}">
                  <a16:creationId xmlns:a16="http://schemas.microsoft.com/office/drawing/2014/main" id="{00000000-0008-0000-04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xdr:twoCellAnchor>
    <xdr:from>
      <xdr:col>0</xdr:col>
      <xdr:colOff>104775</xdr:colOff>
      <xdr:row>2</xdr:row>
      <xdr:rowOff>9524</xdr:rowOff>
    </xdr:from>
    <xdr:to>
      <xdr:col>5</xdr:col>
      <xdr:colOff>371475</xdr:colOff>
      <xdr:row>16</xdr:row>
      <xdr:rowOff>114299</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142877</xdr:colOff>
      <xdr:row>1</xdr:row>
      <xdr:rowOff>123825</xdr:rowOff>
    </xdr:from>
    <xdr:to>
      <xdr:col>5</xdr:col>
      <xdr:colOff>447675</xdr:colOff>
      <xdr:row>16</xdr:row>
      <xdr:rowOff>1</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xdr:from>
          <xdr:col>4</xdr:col>
          <xdr:colOff>190500</xdr:colOff>
          <xdr:row>2</xdr:row>
          <xdr:rowOff>9525</xdr:rowOff>
        </xdr:from>
        <xdr:to>
          <xdr:col>4</xdr:col>
          <xdr:colOff>333375</xdr:colOff>
          <xdr:row>3</xdr:row>
          <xdr:rowOff>57150</xdr:rowOff>
        </xdr:to>
        <xdr:sp macro="" textlink="">
          <xdr:nvSpPr>
            <xdr:cNvPr id="16385" name="Spinner 1" hidden="1">
              <a:extLst>
                <a:ext uri="{63B3BB69-23CF-44E3-9099-C40C66FF867C}">
                  <a14:compatExt spid="_x0000_s16385"/>
                </a:ext>
                <a:ext uri="{FF2B5EF4-FFF2-40B4-BE49-F238E27FC236}">
                  <a16:creationId xmlns:a16="http://schemas.microsoft.com/office/drawing/2014/main" id="{00000000-0008-0000-06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xdr:twoCellAnchor>
    <xdr:from>
      <xdr:col>0</xdr:col>
      <xdr:colOff>142877</xdr:colOff>
      <xdr:row>1</xdr:row>
      <xdr:rowOff>123825</xdr:rowOff>
    </xdr:from>
    <xdr:to>
      <xdr:col>5</xdr:col>
      <xdr:colOff>447675</xdr:colOff>
      <xdr:row>16</xdr:row>
      <xdr:rowOff>1</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xdr:from>
          <xdr:col>4</xdr:col>
          <xdr:colOff>161925</xdr:colOff>
          <xdr:row>1</xdr:row>
          <xdr:rowOff>171450</xdr:rowOff>
        </xdr:from>
        <xdr:to>
          <xdr:col>4</xdr:col>
          <xdr:colOff>333375</xdr:colOff>
          <xdr:row>3</xdr:row>
          <xdr:rowOff>76200</xdr:rowOff>
        </xdr:to>
        <xdr:sp macro="" textlink="">
          <xdr:nvSpPr>
            <xdr:cNvPr id="35841" name="Spinner 1" hidden="1">
              <a:extLst>
                <a:ext uri="{63B3BB69-23CF-44E3-9099-C40C66FF867C}">
                  <a14:compatExt spid="_x0000_s35841"/>
                </a:ext>
                <a:ext uri="{FF2B5EF4-FFF2-40B4-BE49-F238E27FC236}">
                  <a16:creationId xmlns:a16="http://schemas.microsoft.com/office/drawing/2014/main" id="{00000000-0008-0000-0700-0000018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xdr:twoCellAnchor>
    <xdr:from>
      <xdr:col>0</xdr:col>
      <xdr:colOff>142877</xdr:colOff>
      <xdr:row>1</xdr:row>
      <xdr:rowOff>123825</xdr:rowOff>
    </xdr:from>
    <xdr:to>
      <xdr:col>5</xdr:col>
      <xdr:colOff>447675</xdr:colOff>
      <xdr:row>16</xdr:row>
      <xdr:rowOff>1</xdr:rowOff>
    </xdr:to>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xdr:from>
          <xdr:col>4</xdr:col>
          <xdr:colOff>161925</xdr:colOff>
          <xdr:row>1</xdr:row>
          <xdr:rowOff>171450</xdr:rowOff>
        </xdr:from>
        <xdr:to>
          <xdr:col>4</xdr:col>
          <xdr:colOff>333375</xdr:colOff>
          <xdr:row>3</xdr:row>
          <xdr:rowOff>76200</xdr:rowOff>
        </xdr:to>
        <xdr:sp macro="" textlink="">
          <xdr:nvSpPr>
            <xdr:cNvPr id="47105" name="Spinner 1" hidden="1">
              <a:extLst>
                <a:ext uri="{63B3BB69-23CF-44E3-9099-C40C66FF867C}">
                  <a14:compatExt spid="_x0000_s47105"/>
                </a:ext>
                <a:ext uri="{FF2B5EF4-FFF2-40B4-BE49-F238E27FC236}">
                  <a16:creationId xmlns:a16="http://schemas.microsoft.com/office/drawing/2014/main" id="{00000000-0008-0000-0800-000001B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xdr:twoCellAnchor>
    <xdr:from>
      <xdr:col>0</xdr:col>
      <xdr:colOff>142877</xdr:colOff>
      <xdr:row>1</xdr:row>
      <xdr:rowOff>123825</xdr:rowOff>
    </xdr:from>
    <xdr:to>
      <xdr:col>5</xdr:col>
      <xdr:colOff>447675</xdr:colOff>
      <xdr:row>16</xdr:row>
      <xdr:rowOff>1</xdr:rowOff>
    </xdr:to>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xdr:from>
          <xdr:col>4</xdr:col>
          <xdr:colOff>161925</xdr:colOff>
          <xdr:row>1</xdr:row>
          <xdr:rowOff>171450</xdr:rowOff>
        </xdr:from>
        <xdr:to>
          <xdr:col>4</xdr:col>
          <xdr:colOff>333375</xdr:colOff>
          <xdr:row>3</xdr:row>
          <xdr:rowOff>76200</xdr:rowOff>
        </xdr:to>
        <xdr:sp macro="" textlink="">
          <xdr:nvSpPr>
            <xdr:cNvPr id="37889" name="Spinner 1" hidden="1">
              <a:extLst>
                <a:ext uri="{63B3BB69-23CF-44E3-9099-C40C66FF867C}">
                  <a14:compatExt spid="_x0000_s37889"/>
                </a:ext>
                <a:ext uri="{FF2B5EF4-FFF2-40B4-BE49-F238E27FC236}">
                  <a16:creationId xmlns:a16="http://schemas.microsoft.com/office/drawing/2014/main" id="{00000000-0008-0000-0900-0000019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xdr:twoCellAnchor>
    <xdr:from>
      <xdr:col>1</xdr:col>
      <xdr:colOff>85725</xdr:colOff>
      <xdr:row>1</xdr:row>
      <xdr:rowOff>80962</xdr:rowOff>
    </xdr:from>
    <xdr:to>
      <xdr:col>8</xdr:col>
      <xdr:colOff>390525</xdr:colOff>
      <xdr:row>15</xdr:row>
      <xdr:rowOff>157162</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c:userShapes xmlns:c="http://schemas.openxmlformats.org/drawingml/2006/chart">
  <cdr:relSizeAnchor xmlns:cdr="http://schemas.openxmlformats.org/drawingml/2006/chartDrawing">
    <cdr:from>
      <cdr:x>0.3875</cdr:x>
      <cdr:y>0.37326</cdr:y>
    </cdr:from>
    <cdr:to>
      <cdr:x>0.61875</cdr:x>
      <cdr:y>0.6059</cdr:y>
    </cdr:to>
    <cdr:sp macro="" textlink="Donut!$L$2">
      <cdr:nvSpPr>
        <cdr:cNvPr id="2" name="TextBox 1">
          <a:extLst xmlns:a="http://schemas.openxmlformats.org/drawingml/2006/main">
            <a:ext uri="{FF2B5EF4-FFF2-40B4-BE49-F238E27FC236}">
              <a16:creationId xmlns:a16="http://schemas.microsoft.com/office/drawing/2014/main" id="{FDC4D8F2-7923-5C50-93DE-684D58B2A24B}"/>
            </a:ext>
          </a:extLst>
        </cdr:cNvPr>
        <cdr:cNvSpPr txBox="1"/>
      </cdr:nvSpPr>
      <cdr:spPr>
        <a:xfrm xmlns:a="http://schemas.openxmlformats.org/drawingml/2006/main">
          <a:off x="1771650" y="1023938"/>
          <a:ext cx="1057275" cy="638175"/>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176E361E-A7F7-41FC-87A5-05C1680CEE71}" type="TxLink">
            <a:rPr lang="en-US" sz="2800" b="0" i="0" u="none" strike="noStrike">
              <a:solidFill>
                <a:srgbClr val="00B0F0"/>
              </a:solidFill>
              <a:latin typeface="Oswald Medium" pitchFamily="2" charset="0"/>
              <a:ea typeface="Calibri"/>
              <a:cs typeface="Calibri"/>
            </a:rPr>
            <a:pPr algn="ctr"/>
            <a:t>85%</a:t>
          </a:fld>
          <a:endParaRPr lang="en-US" sz="2800" b="1">
            <a:solidFill>
              <a:srgbClr val="00B0F0"/>
            </a:solidFill>
            <a:latin typeface="Oswald Medium" pitchFamily="2" charset="0"/>
          </a:endParaRPr>
        </a:p>
      </cdr:txBody>
    </cdr:sp>
  </cdr:relSizeAnchor>
</c:userShapes>
</file>

<file path=xl/drawings/drawing14.xml><?xml version="1.0" encoding="utf-8"?>
<xdr:wsDr xmlns:xdr="http://schemas.openxmlformats.org/drawingml/2006/spreadsheetDrawing" xmlns:a="http://schemas.openxmlformats.org/drawingml/2006/main">
  <xdr:twoCellAnchor>
    <xdr:from>
      <xdr:col>1</xdr:col>
      <xdr:colOff>76200</xdr:colOff>
      <xdr:row>1</xdr:row>
      <xdr:rowOff>76200</xdr:rowOff>
    </xdr:from>
    <xdr:to>
      <xdr:col>8</xdr:col>
      <xdr:colOff>552450</xdr:colOff>
      <xdr:row>4</xdr:row>
      <xdr:rowOff>161924</xdr:rowOff>
    </xdr:to>
    <xdr:graphicFrame macro="">
      <xdr:nvGraphicFramePr>
        <xdr:cNvPr id="2" name="Chart 1">
          <a:extLst>
            <a:ext uri="{FF2B5EF4-FFF2-40B4-BE49-F238E27FC236}">
              <a16:creationId xmlns:a16="http://schemas.microsoft.com/office/drawing/2014/main" id="{00000000-0008-0000-0B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xdr:col>
      <xdr:colOff>104776</xdr:colOff>
      <xdr:row>1</xdr:row>
      <xdr:rowOff>85725</xdr:rowOff>
    </xdr:from>
    <xdr:to>
      <xdr:col>7</xdr:col>
      <xdr:colOff>104775</xdr:colOff>
      <xdr:row>5</xdr:row>
      <xdr:rowOff>57150</xdr:rowOff>
    </xdr:to>
    <xdr:graphicFrame macro="">
      <xdr:nvGraphicFramePr>
        <xdr:cNvPr id="3" name="Chart 2">
          <a:extLst>
            <a:ext uri="{FF2B5EF4-FFF2-40B4-BE49-F238E27FC236}">
              <a16:creationId xmlns:a16="http://schemas.microsoft.com/office/drawing/2014/main" id="{00000000-0008-0000-0C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1</xdr:col>
      <xdr:colOff>57149</xdr:colOff>
      <xdr:row>1</xdr:row>
      <xdr:rowOff>85725</xdr:rowOff>
    </xdr:from>
    <xdr:to>
      <xdr:col>7</xdr:col>
      <xdr:colOff>352424</xdr:colOff>
      <xdr:row>5</xdr:row>
      <xdr:rowOff>133350</xdr:rowOff>
    </xdr:to>
    <xdr:graphicFrame macro="">
      <xdr:nvGraphicFramePr>
        <xdr:cNvPr id="5" name="Chart 4">
          <a:extLst>
            <a:ext uri="{FF2B5EF4-FFF2-40B4-BE49-F238E27FC236}">
              <a16:creationId xmlns:a16="http://schemas.microsoft.com/office/drawing/2014/main" id="{00000000-0008-0000-0D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1</xdr:col>
      <xdr:colOff>76199</xdr:colOff>
      <xdr:row>1</xdr:row>
      <xdr:rowOff>104775</xdr:rowOff>
    </xdr:from>
    <xdr:to>
      <xdr:col>5</xdr:col>
      <xdr:colOff>523874</xdr:colOff>
      <xdr:row>5</xdr:row>
      <xdr:rowOff>110845</xdr:rowOff>
    </xdr:to>
    <xdr:graphicFrame macro="">
      <xdr:nvGraphicFramePr>
        <xdr:cNvPr id="5" name="Chart 4">
          <a:extLst>
            <a:ext uri="{FF2B5EF4-FFF2-40B4-BE49-F238E27FC236}">
              <a16:creationId xmlns:a16="http://schemas.microsoft.com/office/drawing/2014/main" id="{00000000-0008-0000-0E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285750</xdr:colOff>
          <xdr:row>1</xdr:row>
          <xdr:rowOff>104775</xdr:rowOff>
        </xdr:from>
        <xdr:to>
          <xdr:col>4</xdr:col>
          <xdr:colOff>457200</xdr:colOff>
          <xdr:row>3</xdr:row>
          <xdr:rowOff>9525</xdr:rowOff>
        </xdr:to>
        <xdr:sp macro="" textlink="">
          <xdr:nvSpPr>
            <xdr:cNvPr id="9224" name="Spinner 8" hidden="1">
              <a:extLst>
                <a:ext uri="{63B3BB69-23CF-44E3-9099-C40C66FF867C}">
                  <a14:compatExt spid="_x0000_s9224"/>
                </a:ext>
                <a:ext uri="{FF2B5EF4-FFF2-40B4-BE49-F238E27FC236}">
                  <a16:creationId xmlns:a16="http://schemas.microsoft.com/office/drawing/2014/main" id="{00000000-0008-0000-0F00-0000082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xdr:col>
      <xdr:colOff>38100</xdr:colOff>
      <xdr:row>1</xdr:row>
      <xdr:rowOff>66675</xdr:rowOff>
    </xdr:from>
    <xdr:to>
      <xdr:col>5</xdr:col>
      <xdr:colOff>76198</xdr:colOff>
      <xdr:row>12</xdr:row>
      <xdr:rowOff>180975</xdr:rowOff>
    </xdr:to>
    <xdr:graphicFrame macro="">
      <xdr:nvGraphicFramePr>
        <xdr:cNvPr id="3" name="Chart 2">
          <a:extLst>
            <a:ext uri="{FF2B5EF4-FFF2-40B4-BE49-F238E27FC236}">
              <a16:creationId xmlns:a16="http://schemas.microsoft.com/office/drawing/2014/main" id="{00000000-0008-0000-0F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1</xdr:col>
      <xdr:colOff>66675</xdr:colOff>
      <xdr:row>1</xdr:row>
      <xdr:rowOff>57150</xdr:rowOff>
    </xdr:from>
    <xdr:to>
      <xdr:col>4</xdr:col>
      <xdr:colOff>578980</xdr:colOff>
      <xdr:row>11</xdr:row>
      <xdr:rowOff>104774</xdr:rowOff>
    </xdr:to>
    <xdr:graphicFrame macro="">
      <xdr:nvGraphicFramePr>
        <xdr:cNvPr id="2" name="Chart 1">
          <a:extLst>
            <a:ext uri="{FF2B5EF4-FFF2-40B4-BE49-F238E27FC236}">
              <a16:creationId xmlns:a16="http://schemas.microsoft.com/office/drawing/2014/main" id="{00000000-0008-0000-1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1</xdr:col>
      <xdr:colOff>71437</xdr:colOff>
      <xdr:row>1</xdr:row>
      <xdr:rowOff>95250</xdr:rowOff>
    </xdr:from>
    <xdr:to>
      <xdr:col>10</xdr:col>
      <xdr:colOff>142875</xdr:colOff>
      <xdr:row>24</xdr:row>
      <xdr:rowOff>104775</xdr:rowOff>
    </xdr:to>
    <xdr:grpSp>
      <xdr:nvGrpSpPr>
        <xdr:cNvPr id="6" name="Group 5">
          <a:extLst>
            <a:ext uri="{FF2B5EF4-FFF2-40B4-BE49-F238E27FC236}">
              <a16:creationId xmlns:a16="http://schemas.microsoft.com/office/drawing/2014/main" id="{00000000-0008-0000-1200-000006000000}"/>
            </a:ext>
          </a:extLst>
        </xdr:cNvPr>
        <xdr:cNvGrpSpPr/>
      </xdr:nvGrpSpPr>
      <xdr:grpSpPr>
        <a:xfrm>
          <a:off x="252412" y="285750"/>
          <a:ext cx="5557838" cy="4391025"/>
          <a:chOff x="3919537" y="514350"/>
          <a:chExt cx="5557838" cy="4391025"/>
        </a:xfrm>
      </xdr:grpSpPr>
      <xdr:grpSp>
        <xdr:nvGrpSpPr>
          <xdr:cNvPr id="4" name="Group 3">
            <a:extLst>
              <a:ext uri="{FF2B5EF4-FFF2-40B4-BE49-F238E27FC236}">
                <a16:creationId xmlns:a16="http://schemas.microsoft.com/office/drawing/2014/main" id="{00000000-0008-0000-1200-000004000000}"/>
              </a:ext>
            </a:extLst>
          </xdr:cNvPr>
          <xdr:cNvGrpSpPr/>
        </xdr:nvGrpSpPr>
        <xdr:grpSpPr>
          <a:xfrm>
            <a:off x="3919537" y="514350"/>
            <a:ext cx="5557838" cy="4391025"/>
            <a:chOff x="3233737" y="514350"/>
            <a:chExt cx="4572000" cy="4414837"/>
          </a:xfrm>
        </xdr:grpSpPr>
        <xdr:graphicFrame macro="">
          <xdr:nvGraphicFramePr>
            <xdr:cNvPr id="2" name="Chart 1">
              <a:extLst>
                <a:ext uri="{FF2B5EF4-FFF2-40B4-BE49-F238E27FC236}">
                  <a16:creationId xmlns:a16="http://schemas.microsoft.com/office/drawing/2014/main" id="{00000000-0008-0000-1200-000002000000}"/>
                </a:ext>
              </a:extLst>
            </xdr:cNvPr>
            <xdr:cNvGraphicFramePr/>
          </xdr:nvGraphicFramePr>
          <xdr:xfrm>
            <a:off x="3233737" y="514350"/>
            <a:ext cx="4572000" cy="4414837"/>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00000000-0008-0000-1200-000003000000}"/>
                </a:ext>
              </a:extLst>
            </xdr:cNvPr>
            <xdr:cNvGraphicFramePr/>
          </xdr:nvGraphicFramePr>
          <xdr:xfrm>
            <a:off x="3233737" y="514350"/>
            <a:ext cx="4572000" cy="4414837"/>
          </xdr:xfrm>
          <a:graphic>
            <a:graphicData uri="http://schemas.openxmlformats.org/drawingml/2006/chart">
              <c:chart xmlns:c="http://schemas.openxmlformats.org/drawingml/2006/chart" xmlns:r="http://schemas.openxmlformats.org/officeDocument/2006/relationships" r:id="rId2"/>
            </a:graphicData>
          </a:graphic>
        </xdr:graphicFrame>
      </xdr:grpSp>
      <xdr:sp macro="" textlink="$R$1">
        <xdr:nvSpPr>
          <xdr:cNvPr id="5" name="TextBox 4">
            <a:extLst>
              <a:ext uri="{FF2B5EF4-FFF2-40B4-BE49-F238E27FC236}">
                <a16:creationId xmlns:a16="http://schemas.microsoft.com/office/drawing/2014/main" id="{00000000-0008-0000-1200-000005000000}"/>
              </a:ext>
            </a:extLst>
          </xdr:cNvPr>
          <xdr:cNvSpPr txBox="1"/>
        </xdr:nvSpPr>
        <xdr:spPr>
          <a:xfrm>
            <a:off x="6076950" y="1943100"/>
            <a:ext cx="1295400"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CBF3DE8-832A-4F9F-88D2-470A0D59770F}" type="TxLink">
              <a:rPr lang="en-US" sz="3600" b="1" i="0" u="none" strike="noStrike">
                <a:solidFill>
                  <a:srgbClr val="92D050"/>
                </a:solidFill>
                <a:latin typeface="Oswald Medium" pitchFamily="2" charset="0"/>
                <a:ea typeface="Calibri"/>
                <a:cs typeface="Calibri"/>
              </a:rPr>
              <a:pPr algn="ctr"/>
              <a:t>47%</a:t>
            </a:fld>
            <a:endParaRPr lang="en-US" sz="3600" b="1">
              <a:solidFill>
                <a:srgbClr val="92D050"/>
              </a:solidFill>
              <a:latin typeface="Oswald Medium" pitchFamily="2" charset="0"/>
            </a:endParaRPr>
          </a:p>
        </xdr:txBody>
      </xdr:sp>
    </xdr:grpSp>
    <xdr:clientData/>
  </xdr:twoCellAnchor>
</xdr:wsDr>
</file>

<file path=xl/drawings/drawing21.xml><?xml version="1.0" encoding="utf-8"?>
<xdr:wsDr xmlns:xdr="http://schemas.openxmlformats.org/drawingml/2006/spreadsheetDrawing" xmlns:a="http://schemas.openxmlformats.org/drawingml/2006/main">
  <xdr:twoCellAnchor>
    <xdr:from>
      <xdr:col>4</xdr:col>
      <xdr:colOff>276180</xdr:colOff>
      <xdr:row>27</xdr:row>
      <xdr:rowOff>149225</xdr:rowOff>
    </xdr:from>
    <xdr:to>
      <xdr:col>10</xdr:col>
      <xdr:colOff>126890</xdr:colOff>
      <xdr:row>44</xdr:row>
      <xdr:rowOff>44450</xdr:rowOff>
    </xdr:to>
    <xdr:grpSp>
      <xdr:nvGrpSpPr>
        <xdr:cNvPr id="37" name="Group 36">
          <a:extLst>
            <a:ext uri="{FF2B5EF4-FFF2-40B4-BE49-F238E27FC236}">
              <a16:creationId xmlns:a16="http://schemas.microsoft.com/office/drawing/2014/main" id="{00000000-0008-0000-1300-000025000000}"/>
            </a:ext>
          </a:extLst>
        </xdr:cNvPr>
        <xdr:cNvGrpSpPr/>
      </xdr:nvGrpSpPr>
      <xdr:grpSpPr>
        <a:xfrm>
          <a:off x="2714580" y="5292725"/>
          <a:ext cx="3508310" cy="3133725"/>
          <a:chOff x="2714580" y="539750"/>
          <a:chExt cx="3508310" cy="3133725"/>
        </a:xfrm>
      </xdr:grpSpPr>
      <xdr:sp macro="" textlink="">
        <xdr:nvSpPr>
          <xdr:cNvPr id="27" name="Rectangle: Rounded Corners 26">
            <a:extLst>
              <a:ext uri="{FF2B5EF4-FFF2-40B4-BE49-F238E27FC236}">
                <a16:creationId xmlns:a16="http://schemas.microsoft.com/office/drawing/2014/main" id="{00000000-0008-0000-1300-00001B000000}"/>
              </a:ext>
            </a:extLst>
          </xdr:cNvPr>
          <xdr:cNvSpPr/>
        </xdr:nvSpPr>
        <xdr:spPr>
          <a:xfrm>
            <a:off x="3095625" y="539750"/>
            <a:ext cx="2733675" cy="2095500"/>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nvGrpSpPr>
          <xdr:cNvPr id="2" name="Group 1">
            <a:extLst>
              <a:ext uri="{FF2B5EF4-FFF2-40B4-BE49-F238E27FC236}">
                <a16:creationId xmlns:a16="http://schemas.microsoft.com/office/drawing/2014/main" id="{00000000-0008-0000-1300-000002000000}"/>
              </a:ext>
            </a:extLst>
          </xdr:cNvPr>
          <xdr:cNvGrpSpPr/>
        </xdr:nvGrpSpPr>
        <xdr:grpSpPr>
          <a:xfrm>
            <a:off x="2714580" y="901700"/>
            <a:ext cx="3508310" cy="2771775"/>
            <a:chOff x="2209800" y="3400425"/>
            <a:chExt cx="3600450" cy="2844571"/>
          </a:xfrm>
          <a:noFill/>
        </xdr:grpSpPr>
        <xdr:graphicFrame macro="">
          <xdr:nvGraphicFramePr>
            <xdr:cNvPr id="3" name="Chart 2">
              <a:extLst>
                <a:ext uri="{FF2B5EF4-FFF2-40B4-BE49-F238E27FC236}">
                  <a16:creationId xmlns:a16="http://schemas.microsoft.com/office/drawing/2014/main" id="{00000000-0008-0000-1300-000003000000}"/>
                </a:ext>
              </a:extLst>
            </xdr:cNvPr>
            <xdr:cNvGraphicFramePr/>
          </xdr:nvGraphicFramePr>
          <xdr:xfrm>
            <a:off x="2209800" y="3400425"/>
            <a:ext cx="3600450" cy="2844571"/>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00000000-0008-0000-1300-000004000000}"/>
                </a:ext>
              </a:extLst>
            </xdr:cNvPr>
            <xdr:cNvGraphicFramePr/>
          </xdr:nvGraphicFramePr>
          <xdr:xfrm>
            <a:off x="2209800" y="3400425"/>
            <a:ext cx="3600450" cy="2844571"/>
          </xdr:xfrm>
          <a:graphic>
            <a:graphicData uri="http://schemas.openxmlformats.org/drawingml/2006/chart">
              <c:chart xmlns:c="http://schemas.openxmlformats.org/drawingml/2006/chart" xmlns:r="http://schemas.openxmlformats.org/officeDocument/2006/relationships" r:id="rId2"/>
            </a:graphicData>
          </a:graphic>
        </xdr:graphicFrame>
        <xdr:sp macro="" textlink="Gauge!$R$1">
          <xdr:nvSpPr>
            <xdr:cNvPr id="5" name="TextBox 4">
              <a:extLst>
                <a:ext uri="{FF2B5EF4-FFF2-40B4-BE49-F238E27FC236}">
                  <a16:creationId xmlns:a16="http://schemas.microsoft.com/office/drawing/2014/main" id="{00000000-0008-0000-1300-000005000000}"/>
                </a:ext>
              </a:extLst>
            </xdr:cNvPr>
            <xdr:cNvSpPr txBox="1"/>
          </xdr:nvSpPr>
          <xdr:spPr>
            <a:xfrm>
              <a:off x="3419975" y="4300028"/>
              <a:ext cx="1295400" cy="74295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1801AD8-F69B-493F-B7A4-4274C68C01BC}" type="TxLink">
                <a:rPr lang="en-US" sz="2400" b="1" i="0" u="none" strike="noStrike">
                  <a:solidFill>
                    <a:srgbClr val="4DBF35"/>
                  </a:solidFill>
                  <a:latin typeface="Roboto Medium" panose="02000000000000000000" pitchFamily="2" charset="0"/>
                  <a:ea typeface="Roboto Medium" panose="02000000000000000000" pitchFamily="2" charset="0"/>
                  <a:cs typeface="Calibri"/>
                </a:rPr>
                <a:pPr algn="ctr"/>
                <a:t>47%</a:t>
              </a:fld>
              <a:endParaRPr lang="en-US" sz="41300" b="1">
                <a:solidFill>
                  <a:srgbClr val="4DBF35"/>
                </a:solidFill>
                <a:latin typeface="Roboto Medium" panose="02000000000000000000" pitchFamily="2" charset="0"/>
                <a:ea typeface="Roboto Medium" panose="02000000000000000000" pitchFamily="2" charset="0"/>
              </a:endParaRPr>
            </a:p>
          </xdr:txBody>
        </xdr:sp>
      </xdr:grpSp>
      <xdr:sp macro="" textlink="">
        <xdr:nvSpPr>
          <xdr:cNvPr id="16" name="TextBox 15">
            <a:extLst>
              <a:ext uri="{FF2B5EF4-FFF2-40B4-BE49-F238E27FC236}">
                <a16:creationId xmlns:a16="http://schemas.microsoft.com/office/drawing/2014/main" id="{00000000-0008-0000-1300-000010000000}"/>
              </a:ext>
            </a:extLst>
          </xdr:cNvPr>
          <xdr:cNvSpPr txBox="1"/>
        </xdr:nvSpPr>
        <xdr:spPr>
          <a:xfrm>
            <a:off x="3101976" y="542924"/>
            <a:ext cx="640080" cy="228600"/>
          </a:xfrm>
          <a:prstGeom prst="roundRect">
            <a:avLst>
              <a:gd name="adj" fmla="val 27778"/>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bg1">
                    <a:lumMod val="50000"/>
                  </a:schemeClr>
                </a:solidFill>
                <a:latin typeface="Roboto" panose="02000000000000000000" pitchFamily="2" charset="0"/>
                <a:ea typeface="Roboto" panose="02000000000000000000" pitchFamily="2" charset="0"/>
                <a:cs typeface="+mn-cs"/>
              </a:rPr>
              <a:t>Gauge</a:t>
            </a:r>
          </a:p>
        </xdr:txBody>
      </xdr:sp>
    </xdr:grpSp>
    <xdr:clientData/>
  </xdr:twoCellAnchor>
  <xdr:twoCellAnchor>
    <xdr:from>
      <xdr:col>0</xdr:col>
      <xdr:colOff>200025</xdr:colOff>
      <xdr:row>2</xdr:row>
      <xdr:rowOff>152400</xdr:rowOff>
    </xdr:from>
    <xdr:to>
      <xdr:col>4</xdr:col>
      <xdr:colOff>495300</xdr:colOff>
      <xdr:row>13</xdr:row>
      <xdr:rowOff>152400</xdr:rowOff>
    </xdr:to>
    <xdr:grpSp>
      <xdr:nvGrpSpPr>
        <xdr:cNvPr id="36" name="Group 35">
          <a:extLst>
            <a:ext uri="{FF2B5EF4-FFF2-40B4-BE49-F238E27FC236}">
              <a16:creationId xmlns:a16="http://schemas.microsoft.com/office/drawing/2014/main" id="{00000000-0008-0000-1300-000024000000}"/>
            </a:ext>
          </a:extLst>
        </xdr:cNvPr>
        <xdr:cNvGrpSpPr/>
      </xdr:nvGrpSpPr>
      <xdr:grpSpPr>
        <a:xfrm>
          <a:off x="200025" y="533400"/>
          <a:ext cx="2733675" cy="2095500"/>
          <a:chOff x="57150" y="533400"/>
          <a:chExt cx="2733675" cy="2095500"/>
        </a:xfrm>
      </xdr:grpSpPr>
      <xdr:sp macro="" textlink="">
        <xdr:nvSpPr>
          <xdr:cNvPr id="28" name="Rectangle: Rounded Corners 27">
            <a:extLst>
              <a:ext uri="{FF2B5EF4-FFF2-40B4-BE49-F238E27FC236}">
                <a16:creationId xmlns:a16="http://schemas.microsoft.com/office/drawing/2014/main" id="{00000000-0008-0000-1300-00001C000000}"/>
              </a:ext>
            </a:extLst>
          </xdr:cNvPr>
          <xdr:cNvSpPr/>
        </xdr:nvSpPr>
        <xdr:spPr>
          <a:xfrm>
            <a:off x="57150" y="533400"/>
            <a:ext cx="2733675" cy="2095500"/>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8" name="Chart 7">
            <a:extLst>
              <a:ext uri="{FF2B5EF4-FFF2-40B4-BE49-F238E27FC236}">
                <a16:creationId xmlns:a16="http://schemas.microsoft.com/office/drawing/2014/main" id="{00000000-0008-0000-1300-000008000000}"/>
              </a:ext>
            </a:extLst>
          </xdr:cNvPr>
          <xdr:cNvGraphicFramePr>
            <a:graphicFrameLocks/>
          </xdr:cNvGraphicFramePr>
        </xdr:nvGraphicFramePr>
        <xdr:xfrm>
          <a:off x="320675" y="650875"/>
          <a:ext cx="2232025" cy="1918876"/>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14" name="TextBox 13">
            <a:extLst>
              <a:ext uri="{FF2B5EF4-FFF2-40B4-BE49-F238E27FC236}">
                <a16:creationId xmlns:a16="http://schemas.microsoft.com/office/drawing/2014/main" id="{00000000-0008-0000-1300-00000E000000}"/>
              </a:ext>
            </a:extLst>
          </xdr:cNvPr>
          <xdr:cNvSpPr txBox="1"/>
        </xdr:nvSpPr>
        <xdr:spPr>
          <a:xfrm>
            <a:off x="63501" y="546100"/>
            <a:ext cx="640080" cy="228600"/>
          </a:xfrm>
          <a:prstGeom prst="roundRect">
            <a:avLst>
              <a:gd name="adj" fmla="val 22223"/>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bg1">
                    <a:lumMod val="50000"/>
                  </a:schemeClr>
                </a:solidFill>
                <a:latin typeface="Roboto" panose="02000000000000000000" pitchFamily="2" charset="0"/>
                <a:ea typeface="Roboto" panose="02000000000000000000" pitchFamily="2" charset="0"/>
                <a:cs typeface="+mn-cs"/>
              </a:rPr>
              <a:t>Donut</a:t>
            </a:r>
          </a:p>
        </xdr:txBody>
      </xdr:sp>
    </xdr:grpSp>
    <xdr:clientData/>
  </xdr:twoCellAnchor>
  <xdr:twoCellAnchor>
    <xdr:from>
      <xdr:col>0</xdr:col>
      <xdr:colOff>219075</xdr:colOff>
      <xdr:row>0</xdr:row>
      <xdr:rowOff>76200</xdr:rowOff>
    </xdr:from>
    <xdr:to>
      <xdr:col>9</xdr:col>
      <xdr:colOff>295275</xdr:colOff>
      <xdr:row>2</xdr:row>
      <xdr:rowOff>66675</xdr:rowOff>
    </xdr:to>
    <xdr:sp macro="" textlink="">
      <xdr:nvSpPr>
        <xdr:cNvPr id="19" name="TextBox 18">
          <a:extLst>
            <a:ext uri="{FF2B5EF4-FFF2-40B4-BE49-F238E27FC236}">
              <a16:creationId xmlns:a16="http://schemas.microsoft.com/office/drawing/2014/main" id="{00000000-0008-0000-1300-000013000000}"/>
            </a:ext>
          </a:extLst>
        </xdr:cNvPr>
        <xdr:cNvSpPr txBox="1"/>
      </xdr:nvSpPr>
      <xdr:spPr>
        <a:xfrm>
          <a:off x="219075" y="76200"/>
          <a:ext cx="5562600" cy="371475"/>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0">
              <a:solidFill>
                <a:srgbClr val="00B0F0"/>
              </a:solidFill>
              <a:effectLst>
                <a:outerShdw dist="50800" dir="2700000" algn="tl" rotWithShape="0">
                  <a:schemeClr val="bg2">
                    <a:lumMod val="90000"/>
                  </a:schemeClr>
                </a:outerShdw>
              </a:effectLst>
              <a:latin typeface="Roboto Medium" panose="02000000000000000000" pitchFamily="2" charset="0"/>
              <a:ea typeface="Roboto Medium" panose="02000000000000000000" pitchFamily="2" charset="0"/>
            </a:rPr>
            <a:t>8 Types of Progress Charts</a:t>
          </a:r>
        </a:p>
      </xdr:txBody>
    </xdr:sp>
    <xdr:clientData/>
  </xdr:twoCellAnchor>
  <xdr:twoCellAnchor>
    <xdr:from>
      <xdr:col>5</xdr:col>
      <xdr:colOff>9525</xdr:colOff>
      <xdr:row>2</xdr:row>
      <xdr:rowOff>152399</xdr:rowOff>
    </xdr:from>
    <xdr:to>
      <xdr:col>9</xdr:col>
      <xdr:colOff>304800</xdr:colOff>
      <xdr:row>7</xdr:row>
      <xdr:rowOff>123824</xdr:rowOff>
    </xdr:to>
    <xdr:grpSp>
      <xdr:nvGrpSpPr>
        <xdr:cNvPr id="39" name="Group 38">
          <a:extLst>
            <a:ext uri="{FF2B5EF4-FFF2-40B4-BE49-F238E27FC236}">
              <a16:creationId xmlns:a16="http://schemas.microsoft.com/office/drawing/2014/main" id="{00000000-0008-0000-1300-000027000000}"/>
            </a:ext>
          </a:extLst>
        </xdr:cNvPr>
        <xdr:cNvGrpSpPr/>
      </xdr:nvGrpSpPr>
      <xdr:grpSpPr>
        <a:xfrm>
          <a:off x="3057525" y="533399"/>
          <a:ext cx="2733675" cy="923925"/>
          <a:chOff x="57150" y="2752724"/>
          <a:chExt cx="2733675" cy="923925"/>
        </a:xfrm>
      </xdr:grpSpPr>
      <xdr:sp macro="" textlink="">
        <xdr:nvSpPr>
          <xdr:cNvPr id="29" name="Rectangle: Rounded Corners 28">
            <a:extLst>
              <a:ext uri="{FF2B5EF4-FFF2-40B4-BE49-F238E27FC236}">
                <a16:creationId xmlns:a16="http://schemas.microsoft.com/office/drawing/2014/main" id="{00000000-0008-0000-1300-00001D000000}"/>
              </a:ext>
            </a:extLst>
          </xdr:cNvPr>
          <xdr:cNvSpPr/>
        </xdr:nvSpPr>
        <xdr:spPr>
          <a:xfrm>
            <a:off x="57150" y="2752724"/>
            <a:ext cx="2733675" cy="923925"/>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6" name="Chart 5">
            <a:extLst>
              <a:ext uri="{FF2B5EF4-FFF2-40B4-BE49-F238E27FC236}">
                <a16:creationId xmlns:a16="http://schemas.microsoft.com/office/drawing/2014/main" id="{00000000-0008-0000-1300-000006000000}"/>
              </a:ext>
            </a:extLst>
          </xdr:cNvPr>
          <xdr:cNvGraphicFramePr>
            <a:graphicFrameLocks/>
          </xdr:cNvGraphicFramePr>
        </xdr:nvGraphicFramePr>
        <xdr:xfrm>
          <a:off x="190500" y="3038477"/>
          <a:ext cx="2400300" cy="428624"/>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20" name="TextBox 19">
            <a:extLst>
              <a:ext uri="{FF2B5EF4-FFF2-40B4-BE49-F238E27FC236}">
                <a16:creationId xmlns:a16="http://schemas.microsoft.com/office/drawing/2014/main" id="{00000000-0008-0000-1300-000014000000}"/>
              </a:ext>
            </a:extLst>
          </xdr:cNvPr>
          <xdr:cNvSpPr txBox="1"/>
        </xdr:nvSpPr>
        <xdr:spPr>
          <a:xfrm>
            <a:off x="66676" y="2762250"/>
            <a:ext cx="4572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bg1">
                    <a:lumMod val="50000"/>
                  </a:schemeClr>
                </a:solidFill>
                <a:latin typeface="Roboto" panose="02000000000000000000" pitchFamily="2" charset="0"/>
                <a:ea typeface="Roboto" panose="02000000000000000000" pitchFamily="2" charset="0"/>
              </a:rPr>
              <a:t>Bar</a:t>
            </a:r>
          </a:p>
        </xdr:txBody>
      </xdr:sp>
    </xdr:grpSp>
    <xdr:clientData/>
  </xdr:twoCellAnchor>
  <xdr:twoCellAnchor>
    <xdr:from>
      <xdr:col>5</xdr:col>
      <xdr:colOff>28575</xdr:colOff>
      <xdr:row>8</xdr:row>
      <xdr:rowOff>85724</xdr:rowOff>
    </xdr:from>
    <xdr:to>
      <xdr:col>9</xdr:col>
      <xdr:colOff>323850</xdr:colOff>
      <xdr:row>13</xdr:row>
      <xdr:rowOff>57149</xdr:rowOff>
    </xdr:to>
    <xdr:grpSp>
      <xdr:nvGrpSpPr>
        <xdr:cNvPr id="38" name="Group 37">
          <a:extLst>
            <a:ext uri="{FF2B5EF4-FFF2-40B4-BE49-F238E27FC236}">
              <a16:creationId xmlns:a16="http://schemas.microsoft.com/office/drawing/2014/main" id="{00000000-0008-0000-1300-000026000000}"/>
            </a:ext>
          </a:extLst>
        </xdr:cNvPr>
        <xdr:cNvGrpSpPr/>
      </xdr:nvGrpSpPr>
      <xdr:grpSpPr>
        <a:xfrm>
          <a:off x="3076575" y="1609724"/>
          <a:ext cx="2733675" cy="923925"/>
          <a:chOff x="3086100" y="2752724"/>
          <a:chExt cx="2733675" cy="923925"/>
        </a:xfrm>
      </xdr:grpSpPr>
      <xdr:sp macro="" textlink="">
        <xdr:nvSpPr>
          <xdr:cNvPr id="30" name="Rectangle: Rounded Corners 29">
            <a:extLst>
              <a:ext uri="{FF2B5EF4-FFF2-40B4-BE49-F238E27FC236}">
                <a16:creationId xmlns:a16="http://schemas.microsoft.com/office/drawing/2014/main" id="{00000000-0008-0000-1300-00001E000000}"/>
              </a:ext>
            </a:extLst>
          </xdr:cNvPr>
          <xdr:cNvSpPr/>
        </xdr:nvSpPr>
        <xdr:spPr>
          <a:xfrm>
            <a:off x="3086100" y="2752724"/>
            <a:ext cx="2733675" cy="923925"/>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9" name="Chart 8">
            <a:extLst>
              <a:ext uri="{FF2B5EF4-FFF2-40B4-BE49-F238E27FC236}">
                <a16:creationId xmlns:a16="http://schemas.microsoft.com/office/drawing/2014/main" id="{00000000-0008-0000-1300-000009000000}"/>
              </a:ext>
            </a:extLst>
          </xdr:cNvPr>
          <xdr:cNvGraphicFramePr>
            <a:graphicFrameLocks/>
          </xdr:cNvGraphicFramePr>
        </xdr:nvGraphicFramePr>
        <xdr:xfrm>
          <a:off x="3248026" y="2924175"/>
          <a:ext cx="2438399" cy="695325"/>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21" name="TextBox 20">
            <a:extLst>
              <a:ext uri="{FF2B5EF4-FFF2-40B4-BE49-F238E27FC236}">
                <a16:creationId xmlns:a16="http://schemas.microsoft.com/office/drawing/2014/main" id="{00000000-0008-0000-1300-000015000000}"/>
              </a:ext>
            </a:extLst>
          </xdr:cNvPr>
          <xdr:cNvSpPr txBox="1"/>
        </xdr:nvSpPr>
        <xdr:spPr>
          <a:xfrm>
            <a:off x="3095626" y="2762249"/>
            <a:ext cx="4572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bg1">
                    <a:lumMod val="50000"/>
                  </a:schemeClr>
                </a:solidFill>
                <a:latin typeface="Roboto" panose="02000000000000000000" pitchFamily="2" charset="0"/>
                <a:ea typeface="Roboto" panose="02000000000000000000" pitchFamily="2" charset="0"/>
                <a:cs typeface="+mn-cs"/>
              </a:rPr>
              <a:t>Dot</a:t>
            </a:r>
          </a:p>
        </xdr:txBody>
      </xdr:sp>
    </xdr:grpSp>
    <xdr:clientData/>
  </xdr:twoCellAnchor>
  <xdr:twoCellAnchor>
    <xdr:from>
      <xdr:col>0</xdr:col>
      <xdr:colOff>200025</xdr:colOff>
      <xdr:row>20</xdr:row>
      <xdr:rowOff>133349</xdr:rowOff>
    </xdr:from>
    <xdr:to>
      <xdr:col>4</xdr:col>
      <xdr:colOff>495300</xdr:colOff>
      <xdr:row>25</xdr:row>
      <xdr:rowOff>104774</xdr:rowOff>
    </xdr:to>
    <xdr:grpSp>
      <xdr:nvGrpSpPr>
        <xdr:cNvPr id="40" name="Group 39">
          <a:extLst>
            <a:ext uri="{FF2B5EF4-FFF2-40B4-BE49-F238E27FC236}">
              <a16:creationId xmlns:a16="http://schemas.microsoft.com/office/drawing/2014/main" id="{00000000-0008-0000-1300-000028000000}"/>
            </a:ext>
          </a:extLst>
        </xdr:cNvPr>
        <xdr:cNvGrpSpPr/>
      </xdr:nvGrpSpPr>
      <xdr:grpSpPr>
        <a:xfrm>
          <a:off x="200025" y="3943349"/>
          <a:ext cx="2733675" cy="923925"/>
          <a:chOff x="66675" y="3800474"/>
          <a:chExt cx="2733675" cy="923925"/>
        </a:xfrm>
      </xdr:grpSpPr>
      <xdr:sp macro="" textlink="">
        <xdr:nvSpPr>
          <xdr:cNvPr id="31" name="Rectangle: Rounded Corners 30">
            <a:extLst>
              <a:ext uri="{FF2B5EF4-FFF2-40B4-BE49-F238E27FC236}">
                <a16:creationId xmlns:a16="http://schemas.microsoft.com/office/drawing/2014/main" id="{00000000-0008-0000-1300-00001F000000}"/>
              </a:ext>
            </a:extLst>
          </xdr:cNvPr>
          <xdr:cNvSpPr/>
        </xdr:nvSpPr>
        <xdr:spPr>
          <a:xfrm>
            <a:off x="66675" y="3800474"/>
            <a:ext cx="2733675" cy="923925"/>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2" name="Chart 21">
            <a:extLst>
              <a:ext uri="{FF2B5EF4-FFF2-40B4-BE49-F238E27FC236}">
                <a16:creationId xmlns:a16="http://schemas.microsoft.com/office/drawing/2014/main" id="{00000000-0008-0000-1300-000016000000}"/>
              </a:ext>
            </a:extLst>
          </xdr:cNvPr>
          <xdr:cNvGraphicFramePr>
            <a:graphicFrameLocks/>
          </xdr:cNvGraphicFramePr>
        </xdr:nvGraphicFramePr>
        <xdr:xfrm>
          <a:off x="238125" y="4048124"/>
          <a:ext cx="2362200" cy="628651"/>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23" name="TextBox 22">
            <a:extLst>
              <a:ext uri="{FF2B5EF4-FFF2-40B4-BE49-F238E27FC236}">
                <a16:creationId xmlns:a16="http://schemas.microsoft.com/office/drawing/2014/main" id="{00000000-0008-0000-1300-000017000000}"/>
              </a:ext>
            </a:extLst>
          </xdr:cNvPr>
          <xdr:cNvSpPr txBox="1"/>
        </xdr:nvSpPr>
        <xdr:spPr>
          <a:xfrm>
            <a:off x="85726" y="3819525"/>
            <a:ext cx="9144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bg1">
                    <a:lumMod val="50000"/>
                  </a:schemeClr>
                </a:solidFill>
                <a:latin typeface="Roboto" panose="02000000000000000000" pitchFamily="2" charset="0"/>
                <a:ea typeface="Roboto" panose="02000000000000000000" pitchFamily="2" charset="0"/>
              </a:rPr>
              <a:t>Scorecard</a:t>
            </a:r>
          </a:p>
        </xdr:txBody>
      </xdr:sp>
    </xdr:grpSp>
    <xdr:clientData/>
  </xdr:twoCellAnchor>
  <xdr:twoCellAnchor>
    <xdr:from>
      <xdr:col>0</xdr:col>
      <xdr:colOff>200025</xdr:colOff>
      <xdr:row>14</xdr:row>
      <xdr:rowOff>142874</xdr:rowOff>
    </xdr:from>
    <xdr:to>
      <xdr:col>4</xdr:col>
      <xdr:colOff>495300</xdr:colOff>
      <xdr:row>19</xdr:row>
      <xdr:rowOff>114299</xdr:rowOff>
    </xdr:to>
    <xdr:grpSp>
      <xdr:nvGrpSpPr>
        <xdr:cNvPr id="41" name="Group 40">
          <a:extLst>
            <a:ext uri="{FF2B5EF4-FFF2-40B4-BE49-F238E27FC236}">
              <a16:creationId xmlns:a16="http://schemas.microsoft.com/office/drawing/2014/main" id="{00000000-0008-0000-1300-000029000000}"/>
            </a:ext>
          </a:extLst>
        </xdr:cNvPr>
        <xdr:cNvGrpSpPr/>
      </xdr:nvGrpSpPr>
      <xdr:grpSpPr>
        <a:xfrm>
          <a:off x="200025" y="2809874"/>
          <a:ext cx="2733675" cy="923925"/>
          <a:chOff x="3190875" y="3771899"/>
          <a:chExt cx="2733675" cy="923925"/>
        </a:xfrm>
      </xdr:grpSpPr>
      <xdr:sp macro="" textlink="">
        <xdr:nvSpPr>
          <xdr:cNvPr id="32" name="Rectangle: Rounded Corners 31">
            <a:extLst>
              <a:ext uri="{FF2B5EF4-FFF2-40B4-BE49-F238E27FC236}">
                <a16:creationId xmlns:a16="http://schemas.microsoft.com/office/drawing/2014/main" id="{00000000-0008-0000-1300-000020000000}"/>
              </a:ext>
            </a:extLst>
          </xdr:cNvPr>
          <xdr:cNvSpPr/>
        </xdr:nvSpPr>
        <xdr:spPr>
          <a:xfrm>
            <a:off x="3190875" y="3771899"/>
            <a:ext cx="2733675" cy="923925"/>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7" name="Chart 6">
            <a:extLst>
              <a:ext uri="{FF2B5EF4-FFF2-40B4-BE49-F238E27FC236}">
                <a16:creationId xmlns:a16="http://schemas.microsoft.com/office/drawing/2014/main" id="{00000000-0008-0000-1300-000007000000}"/>
              </a:ext>
            </a:extLst>
          </xdr:cNvPr>
          <xdr:cNvGraphicFramePr>
            <a:graphicFrameLocks/>
          </xdr:cNvGraphicFramePr>
        </xdr:nvGraphicFramePr>
        <xdr:xfrm>
          <a:off x="3267075" y="3914775"/>
          <a:ext cx="2543175" cy="733425"/>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24" name="TextBox 23">
            <a:extLst>
              <a:ext uri="{FF2B5EF4-FFF2-40B4-BE49-F238E27FC236}">
                <a16:creationId xmlns:a16="http://schemas.microsoft.com/office/drawing/2014/main" id="{00000000-0008-0000-1300-000018000000}"/>
              </a:ext>
            </a:extLst>
          </xdr:cNvPr>
          <xdr:cNvSpPr txBox="1"/>
        </xdr:nvSpPr>
        <xdr:spPr>
          <a:xfrm>
            <a:off x="3200401" y="3781424"/>
            <a:ext cx="666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bg1">
                    <a:lumMod val="50000"/>
                  </a:schemeClr>
                </a:solidFill>
                <a:latin typeface="Roboto" panose="02000000000000000000" pitchFamily="2" charset="0"/>
                <a:ea typeface="Roboto" panose="02000000000000000000" pitchFamily="2" charset="0"/>
                <a:cs typeface="+mn-cs"/>
              </a:rPr>
              <a:t>Steps</a:t>
            </a:r>
          </a:p>
        </xdr:txBody>
      </xdr:sp>
    </xdr:grpSp>
    <xdr:clientData/>
  </xdr:twoCellAnchor>
  <xdr:twoCellAnchor>
    <xdr:from>
      <xdr:col>0</xdr:col>
      <xdr:colOff>200025</xdr:colOff>
      <xdr:row>26</xdr:row>
      <xdr:rowOff>104775</xdr:rowOff>
    </xdr:from>
    <xdr:to>
      <xdr:col>4</xdr:col>
      <xdr:colOff>495300</xdr:colOff>
      <xdr:row>38</xdr:row>
      <xdr:rowOff>161925</xdr:rowOff>
    </xdr:to>
    <xdr:grpSp>
      <xdr:nvGrpSpPr>
        <xdr:cNvPr id="42" name="Group 41">
          <a:extLst>
            <a:ext uri="{FF2B5EF4-FFF2-40B4-BE49-F238E27FC236}">
              <a16:creationId xmlns:a16="http://schemas.microsoft.com/office/drawing/2014/main" id="{00000000-0008-0000-1300-00002A000000}"/>
            </a:ext>
          </a:extLst>
        </xdr:cNvPr>
        <xdr:cNvGrpSpPr/>
      </xdr:nvGrpSpPr>
      <xdr:grpSpPr>
        <a:xfrm>
          <a:off x="200025" y="5057775"/>
          <a:ext cx="2733675" cy="2343150"/>
          <a:chOff x="66675" y="4857750"/>
          <a:chExt cx="2733675" cy="2343150"/>
        </a:xfrm>
      </xdr:grpSpPr>
      <xdr:sp macro="" textlink="">
        <xdr:nvSpPr>
          <xdr:cNvPr id="34" name="Rectangle: Rounded Corners 33">
            <a:extLst>
              <a:ext uri="{FF2B5EF4-FFF2-40B4-BE49-F238E27FC236}">
                <a16:creationId xmlns:a16="http://schemas.microsoft.com/office/drawing/2014/main" id="{00000000-0008-0000-1300-000022000000}"/>
              </a:ext>
            </a:extLst>
          </xdr:cNvPr>
          <xdr:cNvSpPr/>
        </xdr:nvSpPr>
        <xdr:spPr>
          <a:xfrm>
            <a:off x="66675" y="4857750"/>
            <a:ext cx="2733675" cy="2343150"/>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1" name="Chart 10">
            <a:extLst>
              <a:ext uri="{FF2B5EF4-FFF2-40B4-BE49-F238E27FC236}">
                <a16:creationId xmlns:a16="http://schemas.microsoft.com/office/drawing/2014/main" id="{00000000-0008-0000-1300-00000B000000}"/>
              </a:ext>
            </a:extLst>
          </xdr:cNvPr>
          <xdr:cNvGraphicFramePr>
            <a:graphicFrameLocks/>
          </xdr:cNvGraphicFramePr>
        </xdr:nvGraphicFramePr>
        <xdr:xfrm>
          <a:off x="228600" y="5172076"/>
          <a:ext cx="2341105" cy="1952624"/>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25" name="TextBox 24">
            <a:extLst>
              <a:ext uri="{FF2B5EF4-FFF2-40B4-BE49-F238E27FC236}">
                <a16:creationId xmlns:a16="http://schemas.microsoft.com/office/drawing/2014/main" id="{00000000-0008-0000-1300-000019000000}"/>
              </a:ext>
            </a:extLst>
          </xdr:cNvPr>
          <xdr:cNvSpPr txBox="1"/>
        </xdr:nvSpPr>
        <xdr:spPr>
          <a:xfrm>
            <a:off x="85726" y="4876800"/>
            <a:ext cx="64008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bg1">
                    <a:lumMod val="50000"/>
                  </a:schemeClr>
                </a:solidFill>
                <a:latin typeface="Roboto" panose="02000000000000000000" pitchFamily="2" charset="0"/>
                <a:ea typeface="Roboto" panose="02000000000000000000" pitchFamily="2" charset="0"/>
              </a:rPr>
              <a:t>Waffle</a:t>
            </a:r>
          </a:p>
        </xdr:txBody>
      </xdr:sp>
    </xdr:grpSp>
    <xdr:clientData/>
  </xdr:twoCellAnchor>
  <xdr:twoCellAnchor>
    <xdr:from>
      <xdr:col>5</xdr:col>
      <xdr:colOff>28575</xdr:colOff>
      <xdr:row>14</xdr:row>
      <xdr:rowOff>28575</xdr:rowOff>
    </xdr:from>
    <xdr:to>
      <xdr:col>9</xdr:col>
      <xdr:colOff>323850</xdr:colOff>
      <xdr:row>27</xdr:row>
      <xdr:rowOff>9525</xdr:rowOff>
    </xdr:to>
    <xdr:grpSp>
      <xdr:nvGrpSpPr>
        <xdr:cNvPr id="43" name="Group 42">
          <a:extLst>
            <a:ext uri="{FF2B5EF4-FFF2-40B4-BE49-F238E27FC236}">
              <a16:creationId xmlns:a16="http://schemas.microsoft.com/office/drawing/2014/main" id="{00000000-0008-0000-1300-00002B000000}"/>
            </a:ext>
          </a:extLst>
        </xdr:cNvPr>
        <xdr:cNvGrpSpPr/>
      </xdr:nvGrpSpPr>
      <xdr:grpSpPr>
        <a:xfrm>
          <a:off x="3076575" y="2695575"/>
          <a:ext cx="2733675" cy="2457450"/>
          <a:chOff x="3219450" y="4857750"/>
          <a:chExt cx="2733675" cy="2457450"/>
        </a:xfrm>
      </xdr:grpSpPr>
      <xdr:sp macro="" textlink="">
        <xdr:nvSpPr>
          <xdr:cNvPr id="35" name="Rectangle: Rounded Corners 34">
            <a:extLst>
              <a:ext uri="{FF2B5EF4-FFF2-40B4-BE49-F238E27FC236}">
                <a16:creationId xmlns:a16="http://schemas.microsoft.com/office/drawing/2014/main" id="{00000000-0008-0000-1300-000023000000}"/>
              </a:ext>
            </a:extLst>
          </xdr:cNvPr>
          <xdr:cNvSpPr/>
        </xdr:nvSpPr>
        <xdr:spPr>
          <a:xfrm>
            <a:off x="3219450" y="4857750"/>
            <a:ext cx="2733675" cy="2457450"/>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0" name="Chart 9">
            <a:extLst>
              <a:ext uri="{FF2B5EF4-FFF2-40B4-BE49-F238E27FC236}">
                <a16:creationId xmlns:a16="http://schemas.microsoft.com/office/drawing/2014/main" id="{00000000-0008-0000-1300-00000A000000}"/>
              </a:ext>
            </a:extLst>
          </xdr:cNvPr>
          <xdr:cNvGraphicFramePr>
            <a:graphicFrameLocks/>
          </xdr:cNvGraphicFramePr>
        </xdr:nvGraphicFramePr>
        <xdr:xfrm>
          <a:off x="3333750" y="5057775"/>
          <a:ext cx="2476498" cy="2209800"/>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26" name="TextBox 25">
            <a:extLst>
              <a:ext uri="{FF2B5EF4-FFF2-40B4-BE49-F238E27FC236}">
                <a16:creationId xmlns:a16="http://schemas.microsoft.com/office/drawing/2014/main" id="{00000000-0008-0000-1300-00001A000000}"/>
              </a:ext>
            </a:extLst>
          </xdr:cNvPr>
          <xdr:cNvSpPr txBox="1"/>
        </xdr:nvSpPr>
        <xdr:spPr>
          <a:xfrm>
            <a:off x="3238501" y="4876799"/>
            <a:ext cx="9144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bg1">
                    <a:lumMod val="50000"/>
                  </a:schemeClr>
                </a:solidFill>
                <a:latin typeface="Roboto" panose="02000000000000000000" pitchFamily="2" charset="0"/>
                <a:ea typeface="Roboto" panose="02000000000000000000" pitchFamily="2" charset="0"/>
                <a:cs typeface="+mn-cs"/>
              </a:rPr>
              <a:t>Calendar</a:t>
            </a:r>
          </a:p>
        </xdr:txBody>
      </xdr:sp>
    </xdr:grpSp>
    <xdr:clientData/>
  </xdr:twoCellAnchor>
  <xdr:twoCellAnchor editAs="oneCell">
    <xdr:from>
      <xdr:col>7</xdr:col>
      <xdr:colOff>133349</xdr:colOff>
      <xdr:row>39</xdr:row>
      <xdr:rowOff>19051</xdr:rowOff>
    </xdr:from>
    <xdr:to>
      <xdr:col>9</xdr:col>
      <xdr:colOff>323610</xdr:colOff>
      <xdr:row>40</xdr:row>
      <xdr:rowOff>165139</xdr:rowOff>
    </xdr:to>
    <xdr:pic>
      <xdr:nvPicPr>
        <xdr:cNvPr id="45" name="Picture 44">
          <a:extLst>
            <a:ext uri="{FF2B5EF4-FFF2-40B4-BE49-F238E27FC236}">
              <a16:creationId xmlns:a16="http://schemas.microsoft.com/office/drawing/2014/main" id="{00000000-0008-0000-1300-00002D000000}"/>
            </a:ext>
          </a:extLst>
        </xdr:cNvPr>
        <xdr:cNvPicPr>
          <a:picLocks noChangeAspect="1"/>
        </xdr:cNvPicPr>
      </xdr:nvPicPr>
      <xdr:blipFill>
        <a:blip xmlns:r="http://schemas.openxmlformats.org/officeDocument/2006/relationships" r:embed="rId10">
          <a:duotone>
            <a:prstClr val="black"/>
            <a:schemeClr val="tx2">
              <a:tint val="45000"/>
              <a:satMod val="400000"/>
            </a:schemeClr>
          </a:duotone>
          <a:extLst>
            <a:ext uri="{28A0092B-C50C-407E-A947-70E740481C1C}">
              <a14:useLocalDpi xmlns:a14="http://schemas.microsoft.com/office/drawing/2010/main" val="0"/>
            </a:ext>
          </a:extLst>
        </a:blip>
        <a:stretch>
          <a:fillRect/>
        </a:stretch>
      </xdr:blipFill>
      <xdr:spPr>
        <a:xfrm>
          <a:off x="4400549" y="7448551"/>
          <a:ext cx="1409461" cy="336588"/>
        </a:xfrm>
        <a:prstGeom prst="rect">
          <a:avLst/>
        </a:prstGeom>
      </xdr:spPr>
    </xdr:pic>
    <xdr:clientData/>
  </xdr:twoCellAnchor>
</xdr:wsDr>
</file>

<file path=xl/drawings/drawing22.xml><?xml version="1.0" encoding="utf-8"?>
<c:userShapes xmlns:c="http://schemas.openxmlformats.org/drawingml/2006/chart">
  <cdr:relSizeAnchor xmlns:cdr="http://schemas.openxmlformats.org/drawingml/2006/chartDrawing">
    <cdr:from>
      <cdr:x>0.33078</cdr:x>
      <cdr:y>0.36979</cdr:y>
    </cdr:from>
    <cdr:to>
      <cdr:x>0.66567</cdr:x>
      <cdr:y>0.60243</cdr:y>
    </cdr:to>
    <cdr:sp macro="" textlink="Donut!$L$2">
      <cdr:nvSpPr>
        <cdr:cNvPr id="2" name="TextBox 1">
          <a:extLst xmlns:a="http://schemas.openxmlformats.org/drawingml/2006/main">
            <a:ext uri="{FF2B5EF4-FFF2-40B4-BE49-F238E27FC236}">
              <a16:creationId xmlns:a16="http://schemas.microsoft.com/office/drawing/2014/main" id="{FDC4D8F2-7923-5C50-93DE-684D58B2A24B}"/>
            </a:ext>
          </a:extLst>
        </cdr:cNvPr>
        <cdr:cNvSpPr txBox="1"/>
      </cdr:nvSpPr>
      <cdr:spPr>
        <a:xfrm xmlns:a="http://schemas.openxmlformats.org/drawingml/2006/main">
          <a:off x="1055488" y="1014402"/>
          <a:ext cx="1068587" cy="638178"/>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176E361E-A7F7-41FC-87A5-05C1680CEE71}" type="TxLink">
            <a:rPr lang="en-US" sz="2000" b="0" i="0" u="none" strike="noStrike">
              <a:solidFill>
                <a:srgbClr val="00B0F0"/>
              </a:solidFill>
              <a:latin typeface="Roboto Medium" panose="02000000000000000000" pitchFamily="2" charset="0"/>
              <a:ea typeface="Roboto Medium" panose="02000000000000000000" pitchFamily="2" charset="0"/>
              <a:cs typeface="Calibri"/>
            </a:rPr>
            <a:pPr algn="ctr"/>
            <a:t>85%</a:t>
          </a:fld>
          <a:endParaRPr lang="en-US" sz="2000" b="1">
            <a:solidFill>
              <a:srgbClr val="00B0F0"/>
            </a:solidFill>
            <a:latin typeface="Roboto Medium" panose="02000000000000000000" pitchFamily="2" charset="0"/>
            <a:ea typeface="Roboto Medium" panose="02000000000000000000" pitchFamily="2" charset="0"/>
          </a:endParaRPr>
        </a:p>
      </cdr:txBody>
    </cdr:sp>
  </cdr:relSizeAnchor>
</c:userShapes>
</file>

<file path=xl/drawings/drawing23.xml><?xml version="1.0" encoding="utf-8"?>
<xdr:wsDr xmlns:xdr="http://schemas.openxmlformats.org/drawingml/2006/spreadsheetDrawing" xmlns:a="http://schemas.openxmlformats.org/drawingml/2006/main">
  <xdr:twoCellAnchor>
    <xdr:from>
      <xdr:col>4</xdr:col>
      <xdr:colOff>276180</xdr:colOff>
      <xdr:row>27</xdr:row>
      <xdr:rowOff>149225</xdr:rowOff>
    </xdr:from>
    <xdr:to>
      <xdr:col>10</xdr:col>
      <xdr:colOff>126890</xdr:colOff>
      <xdr:row>44</xdr:row>
      <xdr:rowOff>44450</xdr:rowOff>
    </xdr:to>
    <xdr:grpSp>
      <xdr:nvGrpSpPr>
        <xdr:cNvPr id="2" name="Group 1">
          <a:extLst>
            <a:ext uri="{FF2B5EF4-FFF2-40B4-BE49-F238E27FC236}">
              <a16:creationId xmlns:a16="http://schemas.microsoft.com/office/drawing/2014/main" id="{00000000-0008-0000-1400-000002000000}"/>
            </a:ext>
          </a:extLst>
        </xdr:cNvPr>
        <xdr:cNvGrpSpPr/>
      </xdr:nvGrpSpPr>
      <xdr:grpSpPr>
        <a:xfrm>
          <a:off x="2714580" y="5292725"/>
          <a:ext cx="3508310" cy="3133725"/>
          <a:chOff x="2714580" y="539750"/>
          <a:chExt cx="3508310" cy="3133725"/>
        </a:xfrm>
      </xdr:grpSpPr>
      <xdr:sp macro="" textlink="">
        <xdr:nvSpPr>
          <xdr:cNvPr id="3" name="Rectangle: Rounded Corners 2">
            <a:extLst>
              <a:ext uri="{FF2B5EF4-FFF2-40B4-BE49-F238E27FC236}">
                <a16:creationId xmlns:a16="http://schemas.microsoft.com/office/drawing/2014/main" id="{00000000-0008-0000-1400-000003000000}"/>
              </a:ext>
            </a:extLst>
          </xdr:cNvPr>
          <xdr:cNvSpPr/>
        </xdr:nvSpPr>
        <xdr:spPr>
          <a:xfrm>
            <a:off x="3095625" y="539750"/>
            <a:ext cx="2733675" cy="2095500"/>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nvGrpSpPr>
          <xdr:cNvPr id="4" name="Group 3">
            <a:extLst>
              <a:ext uri="{FF2B5EF4-FFF2-40B4-BE49-F238E27FC236}">
                <a16:creationId xmlns:a16="http://schemas.microsoft.com/office/drawing/2014/main" id="{00000000-0008-0000-1400-000004000000}"/>
              </a:ext>
            </a:extLst>
          </xdr:cNvPr>
          <xdr:cNvGrpSpPr/>
        </xdr:nvGrpSpPr>
        <xdr:grpSpPr>
          <a:xfrm>
            <a:off x="2714580" y="901700"/>
            <a:ext cx="3508310" cy="2771775"/>
            <a:chOff x="2209800" y="3400425"/>
            <a:chExt cx="3600450" cy="2844571"/>
          </a:xfrm>
          <a:noFill/>
        </xdr:grpSpPr>
        <xdr:graphicFrame macro="">
          <xdr:nvGraphicFramePr>
            <xdr:cNvPr id="6" name="Chart 5">
              <a:extLst>
                <a:ext uri="{FF2B5EF4-FFF2-40B4-BE49-F238E27FC236}">
                  <a16:creationId xmlns:a16="http://schemas.microsoft.com/office/drawing/2014/main" id="{00000000-0008-0000-1400-000006000000}"/>
                </a:ext>
              </a:extLst>
            </xdr:cNvPr>
            <xdr:cNvGraphicFramePr/>
          </xdr:nvGraphicFramePr>
          <xdr:xfrm>
            <a:off x="2209800" y="3400425"/>
            <a:ext cx="3600450" cy="2844571"/>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7" name="Chart 6">
              <a:extLst>
                <a:ext uri="{FF2B5EF4-FFF2-40B4-BE49-F238E27FC236}">
                  <a16:creationId xmlns:a16="http://schemas.microsoft.com/office/drawing/2014/main" id="{00000000-0008-0000-1400-000007000000}"/>
                </a:ext>
              </a:extLst>
            </xdr:cNvPr>
            <xdr:cNvGraphicFramePr/>
          </xdr:nvGraphicFramePr>
          <xdr:xfrm>
            <a:off x="2209800" y="3400425"/>
            <a:ext cx="3600450" cy="2844571"/>
          </xdr:xfrm>
          <a:graphic>
            <a:graphicData uri="http://schemas.openxmlformats.org/drawingml/2006/chart">
              <c:chart xmlns:c="http://schemas.openxmlformats.org/drawingml/2006/chart" xmlns:r="http://schemas.openxmlformats.org/officeDocument/2006/relationships" r:id="rId2"/>
            </a:graphicData>
          </a:graphic>
        </xdr:graphicFrame>
        <xdr:sp macro="" textlink="Gauge!$R$1">
          <xdr:nvSpPr>
            <xdr:cNvPr id="8" name="TextBox 7">
              <a:extLst>
                <a:ext uri="{FF2B5EF4-FFF2-40B4-BE49-F238E27FC236}">
                  <a16:creationId xmlns:a16="http://schemas.microsoft.com/office/drawing/2014/main" id="{00000000-0008-0000-1400-000008000000}"/>
                </a:ext>
              </a:extLst>
            </xdr:cNvPr>
            <xdr:cNvSpPr txBox="1"/>
          </xdr:nvSpPr>
          <xdr:spPr>
            <a:xfrm>
              <a:off x="3419975" y="4300028"/>
              <a:ext cx="1295400" cy="74295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2F506B2-8E92-4002-88C4-3E11F042AC90}" type="TxLink">
                <a:rPr lang="en-US" sz="2400" b="1" i="0" u="none" strike="noStrike">
                  <a:solidFill>
                    <a:srgbClr val="4DBF35"/>
                  </a:solidFill>
                  <a:latin typeface="Calibri"/>
                  <a:ea typeface="Calibri"/>
                  <a:cs typeface="Calibri"/>
                </a:rPr>
                <a:pPr algn="ctr"/>
                <a:t>47%</a:t>
              </a:fld>
              <a:endParaRPr lang="en-US" sz="123400" b="1">
                <a:solidFill>
                  <a:srgbClr val="4DBF35"/>
                </a:solidFill>
                <a:latin typeface="Roboto Medium" panose="02000000000000000000" pitchFamily="2" charset="0"/>
                <a:ea typeface="Roboto Medium" panose="02000000000000000000" pitchFamily="2" charset="0"/>
              </a:endParaRPr>
            </a:p>
          </xdr:txBody>
        </xdr:sp>
      </xdr:grpSp>
      <xdr:sp macro="" textlink="">
        <xdr:nvSpPr>
          <xdr:cNvPr id="5" name="TextBox 4">
            <a:extLst>
              <a:ext uri="{FF2B5EF4-FFF2-40B4-BE49-F238E27FC236}">
                <a16:creationId xmlns:a16="http://schemas.microsoft.com/office/drawing/2014/main" id="{00000000-0008-0000-1400-000005000000}"/>
              </a:ext>
            </a:extLst>
          </xdr:cNvPr>
          <xdr:cNvSpPr txBox="1"/>
        </xdr:nvSpPr>
        <xdr:spPr>
          <a:xfrm>
            <a:off x="3101976" y="542924"/>
            <a:ext cx="640080" cy="228600"/>
          </a:xfrm>
          <a:prstGeom prst="roundRect">
            <a:avLst>
              <a:gd name="adj" fmla="val 27778"/>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tx1">
                    <a:lumMod val="50000"/>
                    <a:lumOff val="50000"/>
                  </a:schemeClr>
                </a:solidFill>
                <a:latin typeface="Roboto" panose="02000000000000000000" pitchFamily="2" charset="0"/>
                <a:ea typeface="Roboto" panose="02000000000000000000" pitchFamily="2" charset="0"/>
                <a:cs typeface="+mn-cs"/>
              </a:rPr>
              <a:t>Gauge</a:t>
            </a:r>
          </a:p>
        </xdr:txBody>
      </xdr:sp>
    </xdr:grpSp>
    <xdr:clientData/>
  </xdr:twoCellAnchor>
  <xdr:twoCellAnchor>
    <xdr:from>
      <xdr:col>0</xdr:col>
      <xdr:colOff>200025</xdr:colOff>
      <xdr:row>2</xdr:row>
      <xdr:rowOff>152400</xdr:rowOff>
    </xdr:from>
    <xdr:to>
      <xdr:col>4</xdr:col>
      <xdr:colOff>495300</xdr:colOff>
      <xdr:row>13</xdr:row>
      <xdr:rowOff>152400</xdr:rowOff>
    </xdr:to>
    <xdr:grpSp>
      <xdr:nvGrpSpPr>
        <xdr:cNvPr id="9" name="Group 8">
          <a:extLst>
            <a:ext uri="{FF2B5EF4-FFF2-40B4-BE49-F238E27FC236}">
              <a16:creationId xmlns:a16="http://schemas.microsoft.com/office/drawing/2014/main" id="{00000000-0008-0000-1400-000009000000}"/>
            </a:ext>
          </a:extLst>
        </xdr:cNvPr>
        <xdr:cNvGrpSpPr/>
      </xdr:nvGrpSpPr>
      <xdr:grpSpPr>
        <a:xfrm>
          <a:off x="200025" y="533400"/>
          <a:ext cx="2733675" cy="2095500"/>
          <a:chOff x="57150" y="533400"/>
          <a:chExt cx="2733675" cy="2095500"/>
        </a:xfrm>
      </xdr:grpSpPr>
      <xdr:sp macro="" textlink="">
        <xdr:nvSpPr>
          <xdr:cNvPr id="10" name="Rectangle: Rounded Corners 9">
            <a:extLst>
              <a:ext uri="{FF2B5EF4-FFF2-40B4-BE49-F238E27FC236}">
                <a16:creationId xmlns:a16="http://schemas.microsoft.com/office/drawing/2014/main" id="{00000000-0008-0000-1400-00000A000000}"/>
              </a:ext>
            </a:extLst>
          </xdr:cNvPr>
          <xdr:cNvSpPr/>
        </xdr:nvSpPr>
        <xdr:spPr>
          <a:xfrm>
            <a:off x="57150" y="533400"/>
            <a:ext cx="2733675" cy="2095500"/>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lumMod val="65000"/>
                  <a:lumOff val="35000"/>
                </a:schemeClr>
              </a:solidFill>
            </a:endParaRPr>
          </a:p>
        </xdr:txBody>
      </xdr:sp>
      <xdr:graphicFrame macro="">
        <xdr:nvGraphicFramePr>
          <xdr:cNvPr id="11" name="Chart 10">
            <a:extLst>
              <a:ext uri="{FF2B5EF4-FFF2-40B4-BE49-F238E27FC236}">
                <a16:creationId xmlns:a16="http://schemas.microsoft.com/office/drawing/2014/main" id="{00000000-0008-0000-1400-00000B000000}"/>
              </a:ext>
            </a:extLst>
          </xdr:cNvPr>
          <xdr:cNvGraphicFramePr>
            <a:graphicFrameLocks/>
          </xdr:cNvGraphicFramePr>
        </xdr:nvGraphicFramePr>
        <xdr:xfrm>
          <a:off x="320675" y="650875"/>
          <a:ext cx="2232025" cy="1918876"/>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12" name="TextBox 11">
            <a:extLst>
              <a:ext uri="{FF2B5EF4-FFF2-40B4-BE49-F238E27FC236}">
                <a16:creationId xmlns:a16="http://schemas.microsoft.com/office/drawing/2014/main" id="{00000000-0008-0000-1400-00000C000000}"/>
              </a:ext>
            </a:extLst>
          </xdr:cNvPr>
          <xdr:cNvSpPr txBox="1"/>
        </xdr:nvSpPr>
        <xdr:spPr>
          <a:xfrm>
            <a:off x="63501" y="546100"/>
            <a:ext cx="640080" cy="228600"/>
          </a:xfrm>
          <a:prstGeom prst="roundRect">
            <a:avLst>
              <a:gd name="adj" fmla="val 22223"/>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bg1">
                    <a:lumMod val="65000"/>
                  </a:schemeClr>
                </a:solidFill>
                <a:latin typeface="Roboto" panose="02000000000000000000" pitchFamily="2" charset="0"/>
                <a:ea typeface="Roboto" panose="02000000000000000000" pitchFamily="2" charset="0"/>
                <a:cs typeface="+mn-cs"/>
              </a:rPr>
              <a:t>Donut</a:t>
            </a:r>
          </a:p>
        </xdr:txBody>
      </xdr:sp>
    </xdr:grpSp>
    <xdr:clientData/>
  </xdr:twoCellAnchor>
  <xdr:twoCellAnchor>
    <xdr:from>
      <xdr:col>0</xdr:col>
      <xdr:colOff>219075</xdr:colOff>
      <xdr:row>0</xdr:row>
      <xdr:rowOff>76200</xdr:rowOff>
    </xdr:from>
    <xdr:to>
      <xdr:col>9</xdr:col>
      <xdr:colOff>295275</xdr:colOff>
      <xdr:row>2</xdr:row>
      <xdr:rowOff>66675</xdr:rowOff>
    </xdr:to>
    <xdr:sp macro="" textlink="">
      <xdr:nvSpPr>
        <xdr:cNvPr id="13" name="TextBox 12">
          <a:extLst>
            <a:ext uri="{FF2B5EF4-FFF2-40B4-BE49-F238E27FC236}">
              <a16:creationId xmlns:a16="http://schemas.microsoft.com/office/drawing/2014/main" id="{00000000-0008-0000-1400-00000D000000}"/>
            </a:ext>
          </a:extLst>
        </xdr:cNvPr>
        <xdr:cNvSpPr txBox="1"/>
      </xdr:nvSpPr>
      <xdr:spPr>
        <a:xfrm>
          <a:off x="219075" y="76200"/>
          <a:ext cx="5562600" cy="371475"/>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0">
              <a:solidFill>
                <a:srgbClr val="00B0F0"/>
              </a:solidFill>
              <a:effectLst>
                <a:outerShdw blurRad="12700" dist="38100" dir="2700000" algn="tl" rotWithShape="0">
                  <a:schemeClr val="tx1">
                    <a:lumMod val="50000"/>
                    <a:lumOff val="50000"/>
                    <a:alpha val="40000"/>
                  </a:schemeClr>
                </a:outerShdw>
              </a:effectLst>
              <a:latin typeface="Roboto Medium" panose="02000000000000000000" pitchFamily="2" charset="0"/>
              <a:ea typeface="Roboto Medium" panose="02000000000000000000" pitchFamily="2" charset="0"/>
            </a:rPr>
            <a:t>8 Types of Progress Charts</a:t>
          </a:r>
        </a:p>
      </xdr:txBody>
    </xdr:sp>
    <xdr:clientData/>
  </xdr:twoCellAnchor>
  <xdr:twoCellAnchor>
    <xdr:from>
      <xdr:col>5</xdr:col>
      <xdr:colOff>9525</xdr:colOff>
      <xdr:row>2</xdr:row>
      <xdr:rowOff>152399</xdr:rowOff>
    </xdr:from>
    <xdr:to>
      <xdr:col>9</xdr:col>
      <xdr:colOff>304800</xdr:colOff>
      <xdr:row>7</xdr:row>
      <xdr:rowOff>123824</xdr:rowOff>
    </xdr:to>
    <xdr:grpSp>
      <xdr:nvGrpSpPr>
        <xdr:cNvPr id="14" name="Group 13">
          <a:extLst>
            <a:ext uri="{FF2B5EF4-FFF2-40B4-BE49-F238E27FC236}">
              <a16:creationId xmlns:a16="http://schemas.microsoft.com/office/drawing/2014/main" id="{00000000-0008-0000-1400-00000E000000}"/>
            </a:ext>
          </a:extLst>
        </xdr:cNvPr>
        <xdr:cNvGrpSpPr/>
      </xdr:nvGrpSpPr>
      <xdr:grpSpPr>
        <a:xfrm>
          <a:off x="3057525" y="533399"/>
          <a:ext cx="2733675" cy="923925"/>
          <a:chOff x="57150" y="2752724"/>
          <a:chExt cx="2733675" cy="923925"/>
        </a:xfrm>
      </xdr:grpSpPr>
      <xdr:sp macro="" textlink="">
        <xdr:nvSpPr>
          <xdr:cNvPr id="15" name="Rectangle: Rounded Corners 14">
            <a:extLst>
              <a:ext uri="{FF2B5EF4-FFF2-40B4-BE49-F238E27FC236}">
                <a16:creationId xmlns:a16="http://schemas.microsoft.com/office/drawing/2014/main" id="{00000000-0008-0000-1400-00000F000000}"/>
              </a:ext>
            </a:extLst>
          </xdr:cNvPr>
          <xdr:cNvSpPr/>
        </xdr:nvSpPr>
        <xdr:spPr>
          <a:xfrm>
            <a:off x="57150" y="2752724"/>
            <a:ext cx="2733675" cy="923925"/>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6" name="Chart 15">
            <a:extLst>
              <a:ext uri="{FF2B5EF4-FFF2-40B4-BE49-F238E27FC236}">
                <a16:creationId xmlns:a16="http://schemas.microsoft.com/office/drawing/2014/main" id="{00000000-0008-0000-1400-000010000000}"/>
              </a:ext>
            </a:extLst>
          </xdr:cNvPr>
          <xdr:cNvGraphicFramePr>
            <a:graphicFrameLocks/>
          </xdr:cNvGraphicFramePr>
        </xdr:nvGraphicFramePr>
        <xdr:xfrm>
          <a:off x="190500" y="3038477"/>
          <a:ext cx="2400300" cy="428624"/>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17" name="TextBox 16">
            <a:extLst>
              <a:ext uri="{FF2B5EF4-FFF2-40B4-BE49-F238E27FC236}">
                <a16:creationId xmlns:a16="http://schemas.microsoft.com/office/drawing/2014/main" id="{00000000-0008-0000-1400-000011000000}"/>
              </a:ext>
            </a:extLst>
          </xdr:cNvPr>
          <xdr:cNvSpPr txBox="1"/>
        </xdr:nvSpPr>
        <xdr:spPr>
          <a:xfrm>
            <a:off x="66676" y="2762250"/>
            <a:ext cx="4572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tx1">
                    <a:lumMod val="50000"/>
                    <a:lumOff val="50000"/>
                  </a:schemeClr>
                </a:solidFill>
                <a:latin typeface="Roboto" panose="02000000000000000000" pitchFamily="2" charset="0"/>
                <a:ea typeface="Roboto" panose="02000000000000000000" pitchFamily="2" charset="0"/>
              </a:rPr>
              <a:t>Bar</a:t>
            </a:r>
          </a:p>
        </xdr:txBody>
      </xdr:sp>
    </xdr:grpSp>
    <xdr:clientData/>
  </xdr:twoCellAnchor>
  <xdr:twoCellAnchor>
    <xdr:from>
      <xdr:col>5</xdr:col>
      <xdr:colOff>28575</xdr:colOff>
      <xdr:row>8</xdr:row>
      <xdr:rowOff>85724</xdr:rowOff>
    </xdr:from>
    <xdr:to>
      <xdr:col>9</xdr:col>
      <xdr:colOff>323850</xdr:colOff>
      <xdr:row>13</xdr:row>
      <xdr:rowOff>57149</xdr:rowOff>
    </xdr:to>
    <xdr:grpSp>
      <xdr:nvGrpSpPr>
        <xdr:cNvPr id="18" name="Group 17">
          <a:extLst>
            <a:ext uri="{FF2B5EF4-FFF2-40B4-BE49-F238E27FC236}">
              <a16:creationId xmlns:a16="http://schemas.microsoft.com/office/drawing/2014/main" id="{00000000-0008-0000-1400-000012000000}"/>
            </a:ext>
          </a:extLst>
        </xdr:cNvPr>
        <xdr:cNvGrpSpPr/>
      </xdr:nvGrpSpPr>
      <xdr:grpSpPr>
        <a:xfrm>
          <a:off x="3076575" y="1609724"/>
          <a:ext cx="2733675" cy="923925"/>
          <a:chOff x="3086100" y="2752724"/>
          <a:chExt cx="2733675" cy="923925"/>
        </a:xfrm>
      </xdr:grpSpPr>
      <xdr:sp macro="" textlink="">
        <xdr:nvSpPr>
          <xdr:cNvPr id="19" name="Rectangle: Rounded Corners 18">
            <a:extLst>
              <a:ext uri="{FF2B5EF4-FFF2-40B4-BE49-F238E27FC236}">
                <a16:creationId xmlns:a16="http://schemas.microsoft.com/office/drawing/2014/main" id="{00000000-0008-0000-1400-000013000000}"/>
              </a:ext>
            </a:extLst>
          </xdr:cNvPr>
          <xdr:cNvSpPr/>
        </xdr:nvSpPr>
        <xdr:spPr>
          <a:xfrm>
            <a:off x="3086100" y="2752724"/>
            <a:ext cx="2733675" cy="923925"/>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0" name="Chart 19">
            <a:extLst>
              <a:ext uri="{FF2B5EF4-FFF2-40B4-BE49-F238E27FC236}">
                <a16:creationId xmlns:a16="http://schemas.microsoft.com/office/drawing/2014/main" id="{00000000-0008-0000-1400-000014000000}"/>
              </a:ext>
            </a:extLst>
          </xdr:cNvPr>
          <xdr:cNvGraphicFramePr>
            <a:graphicFrameLocks/>
          </xdr:cNvGraphicFramePr>
        </xdr:nvGraphicFramePr>
        <xdr:xfrm>
          <a:off x="3248026" y="2924175"/>
          <a:ext cx="2438399" cy="695325"/>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21" name="TextBox 20">
            <a:extLst>
              <a:ext uri="{FF2B5EF4-FFF2-40B4-BE49-F238E27FC236}">
                <a16:creationId xmlns:a16="http://schemas.microsoft.com/office/drawing/2014/main" id="{00000000-0008-0000-1400-000015000000}"/>
              </a:ext>
            </a:extLst>
          </xdr:cNvPr>
          <xdr:cNvSpPr txBox="1"/>
        </xdr:nvSpPr>
        <xdr:spPr>
          <a:xfrm>
            <a:off x="3095626" y="2762249"/>
            <a:ext cx="4572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tx1">
                    <a:lumMod val="50000"/>
                    <a:lumOff val="50000"/>
                  </a:schemeClr>
                </a:solidFill>
                <a:latin typeface="Roboto" panose="02000000000000000000" pitchFamily="2" charset="0"/>
                <a:ea typeface="Roboto" panose="02000000000000000000" pitchFamily="2" charset="0"/>
                <a:cs typeface="+mn-cs"/>
              </a:rPr>
              <a:t>Dot</a:t>
            </a:r>
          </a:p>
        </xdr:txBody>
      </xdr:sp>
    </xdr:grpSp>
    <xdr:clientData/>
  </xdr:twoCellAnchor>
  <xdr:twoCellAnchor>
    <xdr:from>
      <xdr:col>0</xdr:col>
      <xdr:colOff>200025</xdr:colOff>
      <xdr:row>20</xdr:row>
      <xdr:rowOff>133349</xdr:rowOff>
    </xdr:from>
    <xdr:to>
      <xdr:col>4</xdr:col>
      <xdr:colOff>495300</xdr:colOff>
      <xdr:row>25</xdr:row>
      <xdr:rowOff>104774</xdr:rowOff>
    </xdr:to>
    <xdr:grpSp>
      <xdr:nvGrpSpPr>
        <xdr:cNvPr id="22" name="Group 21">
          <a:extLst>
            <a:ext uri="{FF2B5EF4-FFF2-40B4-BE49-F238E27FC236}">
              <a16:creationId xmlns:a16="http://schemas.microsoft.com/office/drawing/2014/main" id="{00000000-0008-0000-1400-000016000000}"/>
            </a:ext>
          </a:extLst>
        </xdr:cNvPr>
        <xdr:cNvGrpSpPr/>
      </xdr:nvGrpSpPr>
      <xdr:grpSpPr>
        <a:xfrm>
          <a:off x="200025" y="3943349"/>
          <a:ext cx="2733675" cy="923925"/>
          <a:chOff x="66675" y="3800474"/>
          <a:chExt cx="2733675" cy="923925"/>
        </a:xfrm>
      </xdr:grpSpPr>
      <xdr:sp macro="" textlink="">
        <xdr:nvSpPr>
          <xdr:cNvPr id="23" name="Rectangle: Rounded Corners 22">
            <a:extLst>
              <a:ext uri="{FF2B5EF4-FFF2-40B4-BE49-F238E27FC236}">
                <a16:creationId xmlns:a16="http://schemas.microsoft.com/office/drawing/2014/main" id="{00000000-0008-0000-1400-000017000000}"/>
              </a:ext>
            </a:extLst>
          </xdr:cNvPr>
          <xdr:cNvSpPr/>
        </xdr:nvSpPr>
        <xdr:spPr>
          <a:xfrm>
            <a:off x="66675" y="3800474"/>
            <a:ext cx="2733675" cy="923925"/>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4" name="Chart 23">
            <a:extLst>
              <a:ext uri="{FF2B5EF4-FFF2-40B4-BE49-F238E27FC236}">
                <a16:creationId xmlns:a16="http://schemas.microsoft.com/office/drawing/2014/main" id="{00000000-0008-0000-1400-000018000000}"/>
              </a:ext>
            </a:extLst>
          </xdr:cNvPr>
          <xdr:cNvGraphicFramePr>
            <a:graphicFrameLocks/>
          </xdr:cNvGraphicFramePr>
        </xdr:nvGraphicFramePr>
        <xdr:xfrm>
          <a:off x="238125" y="4048124"/>
          <a:ext cx="2362200" cy="628651"/>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25" name="TextBox 24">
            <a:extLst>
              <a:ext uri="{FF2B5EF4-FFF2-40B4-BE49-F238E27FC236}">
                <a16:creationId xmlns:a16="http://schemas.microsoft.com/office/drawing/2014/main" id="{00000000-0008-0000-1400-000019000000}"/>
              </a:ext>
            </a:extLst>
          </xdr:cNvPr>
          <xdr:cNvSpPr txBox="1"/>
        </xdr:nvSpPr>
        <xdr:spPr>
          <a:xfrm>
            <a:off x="85726" y="3819525"/>
            <a:ext cx="9144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tx1">
                    <a:lumMod val="50000"/>
                    <a:lumOff val="50000"/>
                  </a:schemeClr>
                </a:solidFill>
                <a:latin typeface="Roboto" panose="02000000000000000000" pitchFamily="2" charset="0"/>
                <a:ea typeface="Roboto" panose="02000000000000000000" pitchFamily="2" charset="0"/>
              </a:rPr>
              <a:t>Scorecard</a:t>
            </a:r>
          </a:p>
        </xdr:txBody>
      </xdr:sp>
    </xdr:grpSp>
    <xdr:clientData/>
  </xdr:twoCellAnchor>
  <xdr:twoCellAnchor>
    <xdr:from>
      <xdr:col>0</xdr:col>
      <xdr:colOff>200025</xdr:colOff>
      <xdr:row>14</xdr:row>
      <xdr:rowOff>142874</xdr:rowOff>
    </xdr:from>
    <xdr:to>
      <xdr:col>4</xdr:col>
      <xdr:colOff>495300</xdr:colOff>
      <xdr:row>19</xdr:row>
      <xdr:rowOff>114299</xdr:rowOff>
    </xdr:to>
    <xdr:grpSp>
      <xdr:nvGrpSpPr>
        <xdr:cNvPr id="26" name="Group 25">
          <a:extLst>
            <a:ext uri="{FF2B5EF4-FFF2-40B4-BE49-F238E27FC236}">
              <a16:creationId xmlns:a16="http://schemas.microsoft.com/office/drawing/2014/main" id="{00000000-0008-0000-1400-00001A000000}"/>
            </a:ext>
          </a:extLst>
        </xdr:cNvPr>
        <xdr:cNvGrpSpPr/>
      </xdr:nvGrpSpPr>
      <xdr:grpSpPr>
        <a:xfrm>
          <a:off x="200025" y="2809874"/>
          <a:ext cx="2733675" cy="923925"/>
          <a:chOff x="3190875" y="3771899"/>
          <a:chExt cx="2733675" cy="923925"/>
        </a:xfrm>
      </xdr:grpSpPr>
      <xdr:sp macro="" textlink="">
        <xdr:nvSpPr>
          <xdr:cNvPr id="27" name="Rectangle: Rounded Corners 26">
            <a:extLst>
              <a:ext uri="{FF2B5EF4-FFF2-40B4-BE49-F238E27FC236}">
                <a16:creationId xmlns:a16="http://schemas.microsoft.com/office/drawing/2014/main" id="{00000000-0008-0000-1400-00001B000000}"/>
              </a:ext>
            </a:extLst>
          </xdr:cNvPr>
          <xdr:cNvSpPr/>
        </xdr:nvSpPr>
        <xdr:spPr>
          <a:xfrm>
            <a:off x="3190875" y="3771899"/>
            <a:ext cx="2733675" cy="923925"/>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8" name="Chart 27">
            <a:extLst>
              <a:ext uri="{FF2B5EF4-FFF2-40B4-BE49-F238E27FC236}">
                <a16:creationId xmlns:a16="http://schemas.microsoft.com/office/drawing/2014/main" id="{00000000-0008-0000-1400-00001C000000}"/>
              </a:ext>
            </a:extLst>
          </xdr:cNvPr>
          <xdr:cNvGraphicFramePr>
            <a:graphicFrameLocks/>
          </xdr:cNvGraphicFramePr>
        </xdr:nvGraphicFramePr>
        <xdr:xfrm>
          <a:off x="3267075" y="3914775"/>
          <a:ext cx="2543175" cy="733425"/>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29" name="TextBox 28">
            <a:extLst>
              <a:ext uri="{FF2B5EF4-FFF2-40B4-BE49-F238E27FC236}">
                <a16:creationId xmlns:a16="http://schemas.microsoft.com/office/drawing/2014/main" id="{00000000-0008-0000-1400-00001D000000}"/>
              </a:ext>
            </a:extLst>
          </xdr:cNvPr>
          <xdr:cNvSpPr txBox="1"/>
        </xdr:nvSpPr>
        <xdr:spPr>
          <a:xfrm>
            <a:off x="3200401" y="3781424"/>
            <a:ext cx="666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tx1">
                    <a:lumMod val="50000"/>
                    <a:lumOff val="50000"/>
                  </a:schemeClr>
                </a:solidFill>
                <a:latin typeface="Roboto" panose="02000000000000000000" pitchFamily="2" charset="0"/>
                <a:ea typeface="Roboto" panose="02000000000000000000" pitchFamily="2" charset="0"/>
                <a:cs typeface="+mn-cs"/>
              </a:rPr>
              <a:t>Steps</a:t>
            </a:r>
          </a:p>
        </xdr:txBody>
      </xdr:sp>
    </xdr:grpSp>
    <xdr:clientData/>
  </xdr:twoCellAnchor>
  <xdr:twoCellAnchor>
    <xdr:from>
      <xdr:col>0</xdr:col>
      <xdr:colOff>200025</xdr:colOff>
      <xdr:row>26</xdr:row>
      <xdr:rowOff>104775</xdr:rowOff>
    </xdr:from>
    <xdr:to>
      <xdr:col>4</xdr:col>
      <xdr:colOff>495300</xdr:colOff>
      <xdr:row>38</xdr:row>
      <xdr:rowOff>161925</xdr:rowOff>
    </xdr:to>
    <xdr:grpSp>
      <xdr:nvGrpSpPr>
        <xdr:cNvPr id="30" name="Group 29">
          <a:extLst>
            <a:ext uri="{FF2B5EF4-FFF2-40B4-BE49-F238E27FC236}">
              <a16:creationId xmlns:a16="http://schemas.microsoft.com/office/drawing/2014/main" id="{00000000-0008-0000-1400-00001E000000}"/>
            </a:ext>
          </a:extLst>
        </xdr:cNvPr>
        <xdr:cNvGrpSpPr/>
      </xdr:nvGrpSpPr>
      <xdr:grpSpPr>
        <a:xfrm>
          <a:off x="200025" y="5057775"/>
          <a:ext cx="2733675" cy="2343150"/>
          <a:chOff x="66675" y="4857750"/>
          <a:chExt cx="2733675" cy="2343150"/>
        </a:xfrm>
      </xdr:grpSpPr>
      <xdr:sp macro="" textlink="">
        <xdr:nvSpPr>
          <xdr:cNvPr id="31" name="Rectangle: Rounded Corners 30">
            <a:extLst>
              <a:ext uri="{FF2B5EF4-FFF2-40B4-BE49-F238E27FC236}">
                <a16:creationId xmlns:a16="http://schemas.microsoft.com/office/drawing/2014/main" id="{00000000-0008-0000-1400-00001F000000}"/>
              </a:ext>
            </a:extLst>
          </xdr:cNvPr>
          <xdr:cNvSpPr/>
        </xdr:nvSpPr>
        <xdr:spPr>
          <a:xfrm>
            <a:off x="66675" y="4857750"/>
            <a:ext cx="2733675" cy="2343150"/>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2" name="Chart 31">
            <a:extLst>
              <a:ext uri="{FF2B5EF4-FFF2-40B4-BE49-F238E27FC236}">
                <a16:creationId xmlns:a16="http://schemas.microsoft.com/office/drawing/2014/main" id="{00000000-0008-0000-1400-000020000000}"/>
              </a:ext>
            </a:extLst>
          </xdr:cNvPr>
          <xdr:cNvGraphicFramePr>
            <a:graphicFrameLocks/>
          </xdr:cNvGraphicFramePr>
        </xdr:nvGraphicFramePr>
        <xdr:xfrm>
          <a:off x="228600" y="5172076"/>
          <a:ext cx="2341105" cy="1952624"/>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33" name="TextBox 32">
            <a:extLst>
              <a:ext uri="{FF2B5EF4-FFF2-40B4-BE49-F238E27FC236}">
                <a16:creationId xmlns:a16="http://schemas.microsoft.com/office/drawing/2014/main" id="{00000000-0008-0000-1400-000021000000}"/>
              </a:ext>
            </a:extLst>
          </xdr:cNvPr>
          <xdr:cNvSpPr txBox="1"/>
        </xdr:nvSpPr>
        <xdr:spPr>
          <a:xfrm>
            <a:off x="85726" y="4876800"/>
            <a:ext cx="64008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tx1">
                    <a:lumMod val="50000"/>
                    <a:lumOff val="50000"/>
                  </a:schemeClr>
                </a:solidFill>
                <a:latin typeface="Roboto" panose="02000000000000000000" pitchFamily="2" charset="0"/>
                <a:ea typeface="Roboto" panose="02000000000000000000" pitchFamily="2" charset="0"/>
              </a:rPr>
              <a:t>Waffle</a:t>
            </a:r>
          </a:p>
        </xdr:txBody>
      </xdr:sp>
    </xdr:grpSp>
    <xdr:clientData/>
  </xdr:twoCellAnchor>
  <xdr:twoCellAnchor>
    <xdr:from>
      <xdr:col>5</xdr:col>
      <xdr:colOff>28575</xdr:colOff>
      <xdr:row>14</xdr:row>
      <xdr:rowOff>28575</xdr:rowOff>
    </xdr:from>
    <xdr:to>
      <xdr:col>9</xdr:col>
      <xdr:colOff>323850</xdr:colOff>
      <xdr:row>27</xdr:row>
      <xdr:rowOff>9525</xdr:rowOff>
    </xdr:to>
    <xdr:grpSp>
      <xdr:nvGrpSpPr>
        <xdr:cNvPr id="34" name="Group 33">
          <a:extLst>
            <a:ext uri="{FF2B5EF4-FFF2-40B4-BE49-F238E27FC236}">
              <a16:creationId xmlns:a16="http://schemas.microsoft.com/office/drawing/2014/main" id="{00000000-0008-0000-1400-000022000000}"/>
            </a:ext>
          </a:extLst>
        </xdr:cNvPr>
        <xdr:cNvGrpSpPr/>
      </xdr:nvGrpSpPr>
      <xdr:grpSpPr>
        <a:xfrm>
          <a:off x="3076575" y="2695575"/>
          <a:ext cx="2733675" cy="2457450"/>
          <a:chOff x="3219450" y="4857750"/>
          <a:chExt cx="2733675" cy="2457450"/>
        </a:xfrm>
      </xdr:grpSpPr>
      <xdr:sp macro="" textlink="">
        <xdr:nvSpPr>
          <xdr:cNvPr id="35" name="Rectangle: Rounded Corners 34">
            <a:extLst>
              <a:ext uri="{FF2B5EF4-FFF2-40B4-BE49-F238E27FC236}">
                <a16:creationId xmlns:a16="http://schemas.microsoft.com/office/drawing/2014/main" id="{00000000-0008-0000-1400-000023000000}"/>
              </a:ext>
            </a:extLst>
          </xdr:cNvPr>
          <xdr:cNvSpPr/>
        </xdr:nvSpPr>
        <xdr:spPr>
          <a:xfrm>
            <a:off x="3219450" y="4857750"/>
            <a:ext cx="2733675" cy="2457450"/>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6" name="Chart 35">
            <a:extLst>
              <a:ext uri="{FF2B5EF4-FFF2-40B4-BE49-F238E27FC236}">
                <a16:creationId xmlns:a16="http://schemas.microsoft.com/office/drawing/2014/main" id="{00000000-0008-0000-1400-000024000000}"/>
              </a:ext>
            </a:extLst>
          </xdr:cNvPr>
          <xdr:cNvGraphicFramePr>
            <a:graphicFrameLocks/>
          </xdr:cNvGraphicFramePr>
        </xdr:nvGraphicFramePr>
        <xdr:xfrm>
          <a:off x="3333750" y="5057775"/>
          <a:ext cx="2476498" cy="2209800"/>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37" name="TextBox 36">
            <a:extLst>
              <a:ext uri="{FF2B5EF4-FFF2-40B4-BE49-F238E27FC236}">
                <a16:creationId xmlns:a16="http://schemas.microsoft.com/office/drawing/2014/main" id="{00000000-0008-0000-1400-000025000000}"/>
              </a:ext>
            </a:extLst>
          </xdr:cNvPr>
          <xdr:cNvSpPr txBox="1"/>
        </xdr:nvSpPr>
        <xdr:spPr>
          <a:xfrm>
            <a:off x="3238501" y="4876799"/>
            <a:ext cx="9144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tx1">
                    <a:lumMod val="50000"/>
                    <a:lumOff val="50000"/>
                  </a:schemeClr>
                </a:solidFill>
                <a:latin typeface="Roboto" panose="02000000000000000000" pitchFamily="2" charset="0"/>
                <a:ea typeface="Roboto" panose="02000000000000000000" pitchFamily="2" charset="0"/>
                <a:cs typeface="+mn-cs"/>
              </a:rPr>
              <a:t>Calendar</a:t>
            </a:r>
          </a:p>
        </xdr:txBody>
      </xdr:sp>
    </xdr:grpSp>
    <xdr:clientData/>
  </xdr:twoCellAnchor>
  <xdr:twoCellAnchor editAs="oneCell">
    <xdr:from>
      <xdr:col>7</xdr:col>
      <xdr:colOff>133349</xdr:colOff>
      <xdr:row>39</xdr:row>
      <xdr:rowOff>19051</xdr:rowOff>
    </xdr:from>
    <xdr:to>
      <xdr:col>9</xdr:col>
      <xdr:colOff>323610</xdr:colOff>
      <xdr:row>40</xdr:row>
      <xdr:rowOff>165139</xdr:rowOff>
    </xdr:to>
    <xdr:pic>
      <xdr:nvPicPr>
        <xdr:cNvPr id="38" name="Picture 37">
          <a:extLst>
            <a:ext uri="{FF2B5EF4-FFF2-40B4-BE49-F238E27FC236}">
              <a16:creationId xmlns:a16="http://schemas.microsoft.com/office/drawing/2014/main" id="{00000000-0008-0000-1400-000026000000}"/>
            </a:ext>
          </a:extLst>
        </xdr:cNvPr>
        <xdr:cNvPicPr>
          <a:picLocks noChangeAspect="1"/>
        </xdr:cNvPicPr>
      </xdr:nvPicPr>
      <xdr:blipFill>
        <a:blip xmlns:r="http://schemas.openxmlformats.org/officeDocument/2006/relationships" r:embed="rId10">
          <a:duotone>
            <a:prstClr val="black"/>
            <a:schemeClr val="tx2">
              <a:tint val="45000"/>
              <a:satMod val="400000"/>
            </a:schemeClr>
          </a:duotone>
          <a:extLst>
            <a:ext uri="{28A0092B-C50C-407E-A947-70E740481C1C}">
              <a14:useLocalDpi xmlns:a14="http://schemas.microsoft.com/office/drawing/2010/main" val="0"/>
            </a:ext>
          </a:extLst>
        </a:blip>
        <a:stretch>
          <a:fillRect/>
        </a:stretch>
      </xdr:blipFill>
      <xdr:spPr>
        <a:xfrm>
          <a:off x="4400549" y="7448551"/>
          <a:ext cx="1409461" cy="336588"/>
        </a:xfrm>
        <a:prstGeom prst="rect">
          <a:avLst/>
        </a:prstGeom>
      </xdr:spPr>
    </xdr:pic>
    <xdr:clientData/>
  </xdr:twoCellAnchor>
</xdr:wsDr>
</file>

<file path=xl/drawings/drawing24.xml><?xml version="1.0" encoding="utf-8"?>
<c:userShapes xmlns:c="http://schemas.openxmlformats.org/drawingml/2006/chart">
  <cdr:relSizeAnchor xmlns:cdr="http://schemas.openxmlformats.org/drawingml/2006/chartDrawing">
    <cdr:from>
      <cdr:x>0.33078</cdr:x>
      <cdr:y>0.36979</cdr:y>
    </cdr:from>
    <cdr:to>
      <cdr:x>0.66567</cdr:x>
      <cdr:y>0.60243</cdr:y>
    </cdr:to>
    <cdr:sp macro="" textlink="Donut!$L$2">
      <cdr:nvSpPr>
        <cdr:cNvPr id="2" name="TextBox 1">
          <a:extLst xmlns:a="http://schemas.openxmlformats.org/drawingml/2006/main">
            <a:ext uri="{FF2B5EF4-FFF2-40B4-BE49-F238E27FC236}">
              <a16:creationId xmlns:a16="http://schemas.microsoft.com/office/drawing/2014/main" id="{FDC4D8F2-7923-5C50-93DE-684D58B2A24B}"/>
            </a:ext>
          </a:extLst>
        </cdr:cNvPr>
        <cdr:cNvSpPr txBox="1"/>
      </cdr:nvSpPr>
      <cdr:spPr>
        <a:xfrm xmlns:a="http://schemas.openxmlformats.org/drawingml/2006/main">
          <a:off x="1055488" y="1014402"/>
          <a:ext cx="1068587" cy="638178"/>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176E361E-A7F7-41FC-87A5-05C1680CEE71}" type="TxLink">
            <a:rPr lang="en-US" sz="2000" b="0" i="0" u="none" strike="noStrike">
              <a:solidFill>
                <a:srgbClr val="00B0F0"/>
              </a:solidFill>
              <a:latin typeface="Roboto Medium" panose="02000000000000000000" pitchFamily="2" charset="0"/>
              <a:ea typeface="Roboto Medium" panose="02000000000000000000" pitchFamily="2" charset="0"/>
              <a:cs typeface="Calibri"/>
            </a:rPr>
            <a:pPr algn="ctr"/>
            <a:t>85%</a:t>
          </a:fld>
          <a:endParaRPr lang="en-US" sz="2000" b="1">
            <a:solidFill>
              <a:srgbClr val="00B0F0"/>
            </a:solidFill>
            <a:latin typeface="Roboto Medium" panose="02000000000000000000" pitchFamily="2" charset="0"/>
            <a:ea typeface="Roboto Medium" panose="02000000000000000000" pitchFamily="2" charset="0"/>
          </a:endParaRP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8.xml"/></Relationships>
</file>

<file path=xl/worksheets/_rels/sheet8.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9.xml"/></Relationships>
</file>

<file path=xl/worksheets/_rels/sheet9.xml.rels><?xml version="1.0" encoding="UTF-8" standalone="yes"?>
<Relationships xmlns="http://schemas.openxmlformats.org/package/2006/relationships"><Relationship Id="rId3" Type="http://schemas.openxmlformats.org/officeDocument/2006/relationships/ctrlProp" Target="../ctrlProps/ctrlProp4.xml"/><Relationship Id="rId2" Type="http://schemas.openxmlformats.org/officeDocument/2006/relationships/vmlDrawing" Target="../drawings/vmlDrawing4.vml"/><Relationship Id="rId1" Type="http://schemas.openxmlformats.org/officeDocument/2006/relationships/drawing" Target="../drawings/drawing10.xml"/></Relationships>
</file>

<file path=xl/worksheets/_rels/sheet10.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5.vml"/><Relationship Id="rId1" Type="http://schemas.openxmlformats.org/officeDocument/2006/relationships/drawing" Target="../drawings/drawing1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3" Type="http://schemas.openxmlformats.org/officeDocument/2006/relationships/ctrlProp" Target="../ctrlProps/ctrlProp6.xml"/><Relationship Id="rId2" Type="http://schemas.openxmlformats.org/officeDocument/2006/relationships/vmlDrawing" Target="../drawings/vmlDrawing6.vml"/><Relationship Id="rId1" Type="http://schemas.openxmlformats.org/officeDocument/2006/relationships/drawing" Target="../drawings/drawing18.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excelcampus.com/charts/8-types-of-progress-cha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E851A-59B5-4057-AFC0-14B1C75453EE}">
  <dimension ref="A1:B2"/>
  <sheetViews>
    <sheetView showGridLines="0" workbookViewId="0"/>
  </sheetViews>
  <sheetFormatPr defaultRowHeight="15" x14ac:dyDescent="0.25"/>
  <cols>
    <col min="1" max="1" width="4.7109375" customWidth="1"/>
  </cols>
  <sheetData>
    <row r="1" spans="1:2" x14ac:dyDescent="0.25">
      <c r="A1" s="14" t="s">
        <v>45</v>
      </c>
    </row>
    <row r="2" spans="1:2" ht="18.75" x14ac:dyDescent="0.3">
      <c r="B2" s="13" t="s">
        <v>44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E8CFB-4285-45EB-ACDF-9C32679F9801}">
  <sheetPr codeName="Sheet14"/>
  <dimension ref="A1"/>
  <sheetViews>
    <sheetView workbookViewId="0"/>
  </sheetViews>
  <sheetFormatPr defaultRowHeight="15" x14ac:dyDescent="0.25"/>
  <sheetData>
    <row r="1" spans="1:1" x14ac:dyDescent="0.25">
      <c r="A1">
        <f ca="1">RANDBETWEEN(20,90)/100</f>
        <v>0.87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EC0B3-9240-402A-B45F-FFA5D8EDD866}">
  <dimension ref="A1"/>
  <sheetViews>
    <sheetView showGridLines="0" zoomScaleNormal="100" workbookViewId="0"/>
  </sheetViews>
  <sheetFormatPr defaultRowHeight="15" x14ac:dyDescent="0.25"/>
  <cols>
    <col min="1" max="16384" width="9.140625" style="11"/>
  </cols>
  <sheetData>
    <row r="1" spans="1:1" x14ac:dyDescent="0.25">
      <c r="A1" s="17">
        <v>3</v>
      </c>
    </row>
  </sheetData>
  <hyperlinks>
    <hyperlink ref="A1" location="'TOC Gallery'!A1" tooltip="Go To: Table of Contents" display="'TOC Gallery'!A1" xr:uid="{4A1C5B97-E369-442E-B48A-094E493FDC43}"/>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89D69-68D4-44D6-9295-F160575396D6}">
  <dimension ref="A1"/>
  <sheetViews>
    <sheetView showGridLines="0" zoomScaleNormal="100" workbookViewId="0"/>
  </sheetViews>
  <sheetFormatPr defaultRowHeight="15" x14ac:dyDescent="0.25"/>
  <cols>
    <col min="1" max="16384" width="9.140625" style="12"/>
  </cols>
  <sheetData>
    <row r="1" spans="1:1" x14ac:dyDescent="0.25">
      <c r="A1" s="16">
        <v>3</v>
      </c>
    </row>
  </sheetData>
  <hyperlinks>
    <hyperlink ref="A1" location="'TOC Gallery'!A1" tooltip="Go To: Table of Contents" display="'TOC Gallery'!A1" xr:uid="{DC73292E-2496-4415-83E7-9A98AC2B5831}"/>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1031F-B38B-4745-AE0C-D43322BE4706}">
  <sheetPr>
    <tabColor theme="1" tint="0.34998626667073579"/>
  </sheetPr>
  <dimension ref="A1"/>
  <sheetViews>
    <sheetView showGridLines="0" workbookViewId="0">
      <selection activeCell="O8" sqref="O8"/>
    </sheetView>
  </sheetViews>
  <sheetFormatPr defaultRowHeight="15" x14ac:dyDescent="0.25"/>
  <cols>
    <col min="1" max="16384" width="9.140625" style="11"/>
  </cols>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Spinner 1">
              <controlPr defaultSize="0" autoPict="0">
                <anchor moveWithCells="1" sizeWithCells="1">
                  <from>
                    <xdr:col>3</xdr:col>
                    <xdr:colOff>447675</xdr:colOff>
                    <xdr:row>2</xdr:row>
                    <xdr:rowOff>47625</xdr:rowOff>
                  </from>
                  <to>
                    <xdr:col>3</xdr:col>
                    <xdr:colOff>581025</xdr:colOff>
                    <xdr:row>3</xdr:row>
                    <xdr:rowOff>57150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9941B-B21F-441E-8E09-AAD3727FA08B}">
  <sheetPr>
    <tabColor theme="1" tint="0.34998626667073579"/>
  </sheetPr>
  <dimension ref="A1:Z103"/>
  <sheetViews>
    <sheetView tabSelected="1" workbookViewId="0">
      <selection activeCell="T4" sqref="T4"/>
    </sheetView>
  </sheetViews>
  <sheetFormatPr defaultRowHeight="15" x14ac:dyDescent="0.25"/>
  <cols>
    <col min="1" max="1" width="2.7109375" style="30" customWidth="1"/>
    <col min="2" max="5" width="9.140625" style="30"/>
    <col min="6" max="6" width="9.140625" style="31"/>
    <col min="11" max="11" width="10.28515625" bestFit="1" customWidth="1"/>
    <col min="12" max="12" width="10.28515625" customWidth="1"/>
    <col min="16" max="16" width="10.28515625" bestFit="1" customWidth="1"/>
    <col min="19" max="19" width="10.28515625" bestFit="1" customWidth="1"/>
    <col min="20" max="20" width="11.5703125" bestFit="1" customWidth="1"/>
    <col min="21" max="21" width="10.7109375" bestFit="1" customWidth="1"/>
    <col min="22" max="23" width="9.7109375" bestFit="1" customWidth="1"/>
    <col min="26" max="26" width="14.5703125" bestFit="1" customWidth="1"/>
  </cols>
  <sheetData>
    <row r="1" spans="1:26" ht="18.75" x14ac:dyDescent="0.3">
      <c r="A1" s="28">
        <v>3</v>
      </c>
      <c r="B1" s="29" t="s">
        <v>32</v>
      </c>
      <c r="H1" s="13" t="s">
        <v>1</v>
      </c>
      <c r="I1" s="27"/>
      <c r="J1" s="27"/>
      <c r="K1" s="27"/>
      <c r="L1" s="27"/>
      <c r="M1" s="27"/>
      <c r="N1" s="27"/>
      <c r="O1" s="27"/>
      <c r="P1" s="27"/>
      <c r="Q1" s="27"/>
      <c r="R1" s="27"/>
      <c r="S1" s="27"/>
      <c r="T1" s="27"/>
      <c r="U1" s="27"/>
      <c r="V1" s="27"/>
      <c r="W1" s="27"/>
    </row>
    <row r="2" spans="1:26" x14ac:dyDescent="0.25">
      <c r="H2" s="33" t="s">
        <v>51</v>
      </c>
      <c r="I2" s="34"/>
      <c r="J2" s="34"/>
      <c r="K2" s="34"/>
      <c r="M2" s="20" t="s">
        <v>65</v>
      </c>
      <c r="N2" s="21"/>
      <c r="P2" s="25" t="s">
        <v>35</v>
      </c>
      <c r="Q2" s="26"/>
      <c r="S2" s="23" t="s">
        <v>67</v>
      </c>
      <c r="T2" s="24"/>
      <c r="V2" s="22" t="s">
        <v>66</v>
      </c>
      <c r="W2" s="22"/>
      <c r="Y2" s="33" t="s">
        <v>77</v>
      </c>
      <c r="Z2" s="33"/>
    </row>
    <row r="3" spans="1:26" x14ac:dyDescent="0.25">
      <c r="H3" s="2" t="s">
        <v>64</v>
      </c>
      <c r="I3" s="2" t="s">
        <v>15</v>
      </c>
      <c r="J3" s="2" t="s">
        <v>16</v>
      </c>
      <c r="K3" s="2" t="s">
        <v>19</v>
      </c>
      <c r="L3" s="2"/>
      <c r="M3" s="2" t="s">
        <v>15</v>
      </c>
      <c r="N3" s="2" t="s">
        <v>16</v>
      </c>
      <c r="O3" s="2"/>
      <c r="P3" s="2" t="s">
        <v>79</v>
      </c>
      <c r="Q3" s="2" t="s">
        <v>17</v>
      </c>
      <c r="R3" s="2"/>
      <c r="S3" s="2" t="s">
        <v>33</v>
      </c>
      <c r="T3" s="9">
        <v>45139</v>
      </c>
      <c r="V3" s="2" t="s">
        <v>18</v>
      </c>
      <c r="W3" s="2" t="s">
        <v>0</v>
      </c>
      <c r="Y3" s="2" t="s">
        <v>22</v>
      </c>
      <c r="Z3" s="2" t="s">
        <v>78</v>
      </c>
    </row>
    <row r="4" spans="1:26" x14ac:dyDescent="0.25">
      <c r="H4">
        <v>1</v>
      </c>
      <c r="I4">
        <v>1</v>
      </c>
      <c r="J4">
        <v>6</v>
      </c>
      <c r="K4" s="10">
        <f>$T$3-WEEKDAY($T$3,$T$7)+1</f>
        <v>45137</v>
      </c>
      <c r="L4" s="10"/>
      <c r="M4">
        <f t="shared" ref="M4:M45" si="0">IF(COUNTIFS($V$4:$V$95,$K4,$W$4:$W$95,"Yes")&gt;0,I4,NA())</f>
        <v>1</v>
      </c>
      <c r="N4">
        <v>6</v>
      </c>
      <c r="P4" t="str">
        <f>LEFT(TEXT(K4,"DDD"),1)</f>
        <v>S</v>
      </c>
      <c r="Q4">
        <v>0</v>
      </c>
      <c r="S4" s="2" t="s">
        <v>34</v>
      </c>
      <c r="T4" t="str">
        <f>TEXT(T3,"mmmm yyyy")</f>
        <v>August 2023</v>
      </c>
      <c r="V4" s="9">
        <v>45078</v>
      </c>
      <c r="W4" t="s">
        <v>21</v>
      </c>
      <c r="Y4" t="s">
        <v>75</v>
      </c>
      <c r="Z4">
        <v>1</v>
      </c>
    </row>
    <row r="5" spans="1:26" x14ac:dyDescent="0.25">
      <c r="H5">
        <v>2</v>
      </c>
      <c r="I5">
        <v>2</v>
      </c>
      <c r="J5">
        <v>6</v>
      </c>
      <c r="K5" s="10">
        <f>K4+1</f>
        <v>45138</v>
      </c>
      <c r="L5" s="10"/>
      <c r="M5">
        <f t="shared" si="0"/>
        <v>2</v>
      </c>
      <c r="N5">
        <v>6</v>
      </c>
      <c r="P5" t="str">
        <f t="shared" ref="P5:P10" si="1">LEFT(TEXT(K5,"DDD"),1)</f>
        <v>M</v>
      </c>
      <c r="Q5">
        <v>0</v>
      </c>
      <c r="S5" s="19" t="s">
        <v>52</v>
      </c>
      <c r="T5">
        <v>1484</v>
      </c>
      <c r="V5" s="9">
        <v>45079</v>
      </c>
      <c r="W5" t="s">
        <v>20</v>
      </c>
      <c r="Y5" t="s">
        <v>69</v>
      </c>
      <c r="Z5">
        <v>11</v>
      </c>
    </row>
    <row r="6" spans="1:26" x14ac:dyDescent="0.25">
      <c r="H6">
        <v>3</v>
      </c>
      <c r="I6">
        <v>3</v>
      </c>
      <c r="J6">
        <v>6</v>
      </c>
      <c r="K6" s="10">
        <f t="shared" ref="K6:K45" si="2">K5+1</f>
        <v>45139</v>
      </c>
      <c r="L6" s="10"/>
      <c r="M6">
        <f t="shared" si="0"/>
        <v>3</v>
      </c>
      <c r="N6">
        <v>6</v>
      </c>
      <c r="P6" t="str">
        <f t="shared" si="1"/>
        <v>T</v>
      </c>
      <c r="Q6">
        <v>0</v>
      </c>
      <c r="S6" s="19" t="s">
        <v>33</v>
      </c>
      <c r="T6" t="s">
        <v>75</v>
      </c>
      <c r="V6" s="9">
        <v>45080</v>
      </c>
      <c r="W6" t="s">
        <v>21</v>
      </c>
      <c r="Y6" t="s">
        <v>70</v>
      </c>
      <c r="Z6">
        <v>12</v>
      </c>
    </row>
    <row r="7" spans="1:26" x14ac:dyDescent="0.25">
      <c r="H7">
        <v>4</v>
      </c>
      <c r="I7">
        <v>4</v>
      </c>
      <c r="J7">
        <v>6</v>
      </c>
      <c r="K7" s="10">
        <f t="shared" si="2"/>
        <v>45140</v>
      </c>
      <c r="L7" s="10"/>
      <c r="M7">
        <f t="shared" si="0"/>
        <v>4</v>
      </c>
      <c r="N7">
        <v>6</v>
      </c>
      <c r="P7" t="str">
        <f t="shared" si="1"/>
        <v>W</v>
      </c>
      <c r="Q7">
        <v>0</v>
      </c>
      <c r="S7" s="19" t="s">
        <v>76</v>
      </c>
      <c r="T7">
        <f>VLOOKUP(T6,$Y$4:$Z$10,2,FALSE)</f>
        <v>1</v>
      </c>
      <c r="V7" s="9">
        <v>45081</v>
      </c>
      <c r="W7" t="s">
        <v>20</v>
      </c>
      <c r="Y7" t="s">
        <v>71</v>
      </c>
      <c r="Z7">
        <v>13</v>
      </c>
    </row>
    <row r="8" spans="1:26" x14ac:dyDescent="0.25">
      <c r="H8">
        <v>5</v>
      </c>
      <c r="I8">
        <v>5</v>
      </c>
      <c r="J8">
        <v>6</v>
      </c>
      <c r="K8" s="10">
        <f t="shared" si="2"/>
        <v>45141</v>
      </c>
      <c r="L8" s="10"/>
      <c r="M8">
        <f t="shared" si="0"/>
        <v>5</v>
      </c>
      <c r="N8">
        <v>6</v>
      </c>
      <c r="P8" t="str">
        <f t="shared" si="1"/>
        <v>T</v>
      </c>
      <c r="Q8">
        <v>0</v>
      </c>
      <c r="S8" s="1"/>
      <c r="V8" s="9">
        <v>45082</v>
      </c>
      <c r="W8" t="s">
        <v>21</v>
      </c>
      <c r="Y8" t="s">
        <v>72</v>
      </c>
      <c r="Z8">
        <v>14</v>
      </c>
    </row>
    <row r="9" spans="1:26" x14ac:dyDescent="0.25">
      <c r="H9">
        <v>6</v>
      </c>
      <c r="I9">
        <v>6</v>
      </c>
      <c r="J9">
        <v>6</v>
      </c>
      <c r="K9" s="10">
        <f t="shared" si="2"/>
        <v>45142</v>
      </c>
      <c r="L9" s="10"/>
      <c r="M9">
        <f t="shared" si="0"/>
        <v>6</v>
      </c>
      <c r="N9">
        <v>6</v>
      </c>
      <c r="P9" t="str">
        <f t="shared" si="1"/>
        <v>F</v>
      </c>
      <c r="Q9">
        <v>0</v>
      </c>
      <c r="S9" s="1"/>
      <c r="V9" s="9">
        <v>45083</v>
      </c>
      <c r="W9" t="s">
        <v>20</v>
      </c>
      <c r="Y9" t="s">
        <v>73</v>
      </c>
      <c r="Z9">
        <v>15</v>
      </c>
    </row>
    <row r="10" spans="1:26" x14ac:dyDescent="0.25">
      <c r="H10">
        <v>7</v>
      </c>
      <c r="I10">
        <v>7</v>
      </c>
      <c r="J10">
        <v>6</v>
      </c>
      <c r="K10" s="10">
        <f t="shared" si="2"/>
        <v>45143</v>
      </c>
      <c r="L10" s="10"/>
      <c r="M10" t="e">
        <f t="shared" si="0"/>
        <v>#N/A</v>
      </c>
      <c r="N10">
        <v>6</v>
      </c>
      <c r="P10" t="str">
        <f t="shared" si="1"/>
        <v>S</v>
      </c>
      <c r="Q10">
        <v>0</v>
      </c>
      <c r="S10" s="1"/>
      <c r="V10" s="9">
        <v>45084</v>
      </c>
      <c r="W10" t="s">
        <v>21</v>
      </c>
      <c r="Y10" t="s">
        <v>74</v>
      </c>
      <c r="Z10">
        <v>16</v>
      </c>
    </row>
    <row r="11" spans="1:26" x14ac:dyDescent="0.25">
      <c r="H11">
        <v>8</v>
      </c>
      <c r="I11">
        <f>I4</f>
        <v>1</v>
      </c>
      <c r="J11">
        <f t="shared" ref="J11:J45" si="3">J4-1</f>
        <v>5</v>
      </c>
      <c r="K11" s="10">
        <f t="shared" si="2"/>
        <v>45144</v>
      </c>
      <c r="L11" s="10"/>
      <c r="M11" t="e">
        <f t="shared" si="0"/>
        <v>#N/A</v>
      </c>
      <c r="N11">
        <f t="shared" ref="N11:N45" si="4">N4-1</f>
        <v>5</v>
      </c>
      <c r="S11" s="1"/>
      <c r="V11" s="9">
        <v>45085</v>
      </c>
      <c r="W11" t="s">
        <v>21</v>
      </c>
    </row>
    <row r="12" spans="1:26" x14ac:dyDescent="0.25">
      <c r="H12">
        <v>9</v>
      </c>
      <c r="I12">
        <f t="shared" ref="I12:I45" si="5">I5</f>
        <v>2</v>
      </c>
      <c r="J12">
        <f t="shared" si="3"/>
        <v>5</v>
      </c>
      <c r="K12" s="10">
        <f t="shared" si="2"/>
        <v>45145</v>
      </c>
      <c r="L12" s="10"/>
      <c r="M12" t="e">
        <f t="shared" si="0"/>
        <v>#N/A</v>
      </c>
      <c r="N12">
        <f t="shared" si="4"/>
        <v>5</v>
      </c>
      <c r="S12" s="1"/>
      <c r="V12" s="9">
        <v>45086</v>
      </c>
      <c r="W12" t="s">
        <v>20</v>
      </c>
    </row>
    <row r="13" spans="1:26" x14ac:dyDescent="0.25">
      <c r="H13">
        <v>10</v>
      </c>
      <c r="I13">
        <f t="shared" si="5"/>
        <v>3</v>
      </c>
      <c r="J13">
        <f t="shared" si="3"/>
        <v>5</v>
      </c>
      <c r="K13" s="10">
        <f t="shared" si="2"/>
        <v>45146</v>
      </c>
      <c r="L13" s="10"/>
      <c r="M13">
        <f t="shared" si="0"/>
        <v>3</v>
      </c>
      <c r="N13">
        <f t="shared" si="4"/>
        <v>5</v>
      </c>
      <c r="S13" s="1"/>
      <c r="V13" s="9">
        <v>45087</v>
      </c>
      <c r="W13" t="s">
        <v>20</v>
      </c>
    </row>
    <row r="14" spans="1:26" x14ac:dyDescent="0.25">
      <c r="H14">
        <v>11</v>
      </c>
      <c r="I14">
        <f t="shared" si="5"/>
        <v>4</v>
      </c>
      <c r="J14">
        <f t="shared" si="3"/>
        <v>5</v>
      </c>
      <c r="K14" s="10">
        <f t="shared" si="2"/>
        <v>45147</v>
      </c>
      <c r="L14" s="10"/>
      <c r="M14">
        <f t="shared" si="0"/>
        <v>4</v>
      </c>
      <c r="N14">
        <f t="shared" si="4"/>
        <v>5</v>
      </c>
      <c r="S14" s="1"/>
      <c r="V14" s="9">
        <v>45088</v>
      </c>
      <c r="W14" t="s">
        <v>20</v>
      </c>
    </row>
    <row r="15" spans="1:26" x14ac:dyDescent="0.25">
      <c r="H15">
        <v>12</v>
      </c>
      <c r="I15">
        <f t="shared" si="5"/>
        <v>5</v>
      </c>
      <c r="J15">
        <f t="shared" si="3"/>
        <v>5</v>
      </c>
      <c r="K15" s="10">
        <f t="shared" si="2"/>
        <v>45148</v>
      </c>
      <c r="L15" s="10"/>
      <c r="M15">
        <f t="shared" si="0"/>
        <v>5</v>
      </c>
      <c r="N15">
        <f t="shared" si="4"/>
        <v>5</v>
      </c>
      <c r="S15" s="1"/>
      <c r="V15" s="9">
        <v>45089</v>
      </c>
      <c r="W15" t="s">
        <v>20</v>
      </c>
    </row>
    <row r="16" spans="1:26" x14ac:dyDescent="0.25">
      <c r="H16">
        <v>13</v>
      </c>
      <c r="I16">
        <f t="shared" si="5"/>
        <v>6</v>
      </c>
      <c r="J16">
        <f t="shared" si="3"/>
        <v>5</v>
      </c>
      <c r="K16" s="10">
        <f t="shared" si="2"/>
        <v>45149</v>
      </c>
      <c r="L16" s="10"/>
      <c r="M16">
        <f t="shared" si="0"/>
        <v>6</v>
      </c>
      <c r="N16">
        <f t="shared" si="4"/>
        <v>5</v>
      </c>
      <c r="S16" s="1"/>
      <c r="V16" s="9">
        <v>45090</v>
      </c>
      <c r="W16" t="s">
        <v>21</v>
      </c>
    </row>
    <row r="17" spans="8:23" x14ac:dyDescent="0.25">
      <c r="H17">
        <v>14</v>
      </c>
      <c r="I17">
        <f t="shared" si="5"/>
        <v>7</v>
      </c>
      <c r="J17">
        <f t="shared" si="3"/>
        <v>5</v>
      </c>
      <c r="K17" s="10">
        <f t="shared" si="2"/>
        <v>45150</v>
      </c>
      <c r="L17" s="10"/>
      <c r="M17">
        <f t="shared" si="0"/>
        <v>7</v>
      </c>
      <c r="N17">
        <f t="shared" si="4"/>
        <v>5</v>
      </c>
      <c r="S17" s="1"/>
      <c r="V17" s="9">
        <v>45091</v>
      </c>
      <c r="W17" t="s">
        <v>20</v>
      </c>
    </row>
    <row r="18" spans="8:23" x14ac:dyDescent="0.25">
      <c r="H18">
        <v>15</v>
      </c>
      <c r="I18">
        <f t="shared" si="5"/>
        <v>1</v>
      </c>
      <c r="J18">
        <f t="shared" si="3"/>
        <v>4</v>
      </c>
      <c r="K18" s="10">
        <f t="shared" si="2"/>
        <v>45151</v>
      </c>
      <c r="L18" s="10"/>
      <c r="M18">
        <f t="shared" si="0"/>
        <v>1</v>
      </c>
      <c r="N18">
        <f t="shared" si="4"/>
        <v>4</v>
      </c>
      <c r="S18" s="1"/>
      <c r="V18" s="9">
        <v>45092</v>
      </c>
      <c r="W18" t="s">
        <v>21</v>
      </c>
    </row>
    <row r="19" spans="8:23" x14ac:dyDescent="0.25">
      <c r="H19">
        <v>16</v>
      </c>
      <c r="I19">
        <f t="shared" si="5"/>
        <v>2</v>
      </c>
      <c r="J19">
        <f t="shared" si="3"/>
        <v>4</v>
      </c>
      <c r="K19" s="10">
        <f t="shared" si="2"/>
        <v>45152</v>
      </c>
      <c r="L19" s="10"/>
      <c r="M19" t="e">
        <f t="shared" si="0"/>
        <v>#N/A</v>
      </c>
      <c r="N19">
        <f t="shared" si="4"/>
        <v>4</v>
      </c>
      <c r="S19" s="1"/>
      <c r="V19" s="9">
        <v>45093</v>
      </c>
      <c r="W19" t="s">
        <v>20</v>
      </c>
    </row>
    <row r="20" spans="8:23" x14ac:dyDescent="0.25">
      <c r="H20">
        <v>17</v>
      </c>
      <c r="I20">
        <f t="shared" si="5"/>
        <v>3</v>
      </c>
      <c r="J20">
        <f t="shared" si="3"/>
        <v>4</v>
      </c>
      <c r="K20" s="10">
        <f t="shared" si="2"/>
        <v>45153</v>
      </c>
      <c r="L20" s="10"/>
      <c r="M20">
        <f t="shared" si="0"/>
        <v>3</v>
      </c>
      <c r="N20">
        <f t="shared" si="4"/>
        <v>4</v>
      </c>
      <c r="S20" s="1"/>
      <c r="V20" s="9">
        <v>45094</v>
      </c>
      <c r="W20" t="s">
        <v>20</v>
      </c>
    </row>
    <row r="21" spans="8:23" x14ac:dyDescent="0.25">
      <c r="H21">
        <v>18</v>
      </c>
      <c r="I21">
        <f t="shared" si="5"/>
        <v>4</v>
      </c>
      <c r="J21">
        <f t="shared" si="3"/>
        <v>4</v>
      </c>
      <c r="K21" s="10">
        <f t="shared" si="2"/>
        <v>45154</v>
      </c>
      <c r="L21" s="10"/>
      <c r="M21">
        <f t="shared" si="0"/>
        <v>4</v>
      </c>
      <c r="N21">
        <f t="shared" si="4"/>
        <v>4</v>
      </c>
      <c r="S21" s="1"/>
      <c r="V21" s="9">
        <v>45095</v>
      </c>
      <c r="W21" t="s">
        <v>20</v>
      </c>
    </row>
    <row r="22" spans="8:23" x14ac:dyDescent="0.25">
      <c r="H22">
        <v>19</v>
      </c>
      <c r="I22">
        <f t="shared" si="5"/>
        <v>5</v>
      </c>
      <c r="J22">
        <f t="shared" si="3"/>
        <v>4</v>
      </c>
      <c r="K22" s="10">
        <f t="shared" si="2"/>
        <v>45155</v>
      </c>
      <c r="L22" s="10"/>
      <c r="M22">
        <f t="shared" si="0"/>
        <v>5</v>
      </c>
      <c r="N22">
        <f t="shared" si="4"/>
        <v>4</v>
      </c>
      <c r="S22" s="1"/>
      <c r="V22" s="9">
        <v>45096</v>
      </c>
      <c r="W22" t="s">
        <v>20</v>
      </c>
    </row>
    <row r="23" spans="8:23" x14ac:dyDescent="0.25">
      <c r="H23">
        <v>20</v>
      </c>
      <c r="I23">
        <f t="shared" si="5"/>
        <v>6</v>
      </c>
      <c r="J23">
        <f t="shared" si="3"/>
        <v>4</v>
      </c>
      <c r="K23" s="10">
        <f t="shared" si="2"/>
        <v>45156</v>
      </c>
      <c r="L23" s="10"/>
      <c r="M23">
        <f t="shared" si="0"/>
        <v>6</v>
      </c>
      <c r="N23">
        <f t="shared" si="4"/>
        <v>4</v>
      </c>
      <c r="S23" s="1"/>
      <c r="V23" s="9">
        <v>45097</v>
      </c>
      <c r="W23" t="s">
        <v>20</v>
      </c>
    </row>
    <row r="24" spans="8:23" x14ac:dyDescent="0.25">
      <c r="H24">
        <v>21</v>
      </c>
      <c r="I24">
        <f t="shared" si="5"/>
        <v>7</v>
      </c>
      <c r="J24">
        <f t="shared" si="3"/>
        <v>4</v>
      </c>
      <c r="K24" s="10">
        <f t="shared" si="2"/>
        <v>45157</v>
      </c>
      <c r="L24" s="10"/>
      <c r="M24">
        <f t="shared" si="0"/>
        <v>7</v>
      </c>
      <c r="N24">
        <f t="shared" si="4"/>
        <v>4</v>
      </c>
      <c r="S24" s="1"/>
      <c r="V24" s="9">
        <v>45098</v>
      </c>
      <c r="W24" t="s">
        <v>21</v>
      </c>
    </row>
    <row r="25" spans="8:23" x14ac:dyDescent="0.25">
      <c r="H25">
        <v>22</v>
      </c>
      <c r="I25">
        <f t="shared" si="5"/>
        <v>1</v>
      </c>
      <c r="J25">
        <f t="shared" si="3"/>
        <v>3</v>
      </c>
      <c r="K25" s="10">
        <f t="shared" si="2"/>
        <v>45158</v>
      </c>
      <c r="L25" s="10"/>
      <c r="M25">
        <f t="shared" si="0"/>
        <v>1</v>
      </c>
      <c r="N25">
        <f t="shared" si="4"/>
        <v>3</v>
      </c>
      <c r="S25" s="1"/>
      <c r="V25" s="9">
        <v>45099</v>
      </c>
      <c r="W25" t="s">
        <v>20</v>
      </c>
    </row>
    <row r="26" spans="8:23" x14ac:dyDescent="0.25">
      <c r="H26">
        <v>23</v>
      </c>
      <c r="I26">
        <f t="shared" si="5"/>
        <v>2</v>
      </c>
      <c r="J26">
        <f t="shared" si="3"/>
        <v>3</v>
      </c>
      <c r="K26" s="10">
        <f t="shared" si="2"/>
        <v>45159</v>
      </c>
      <c r="L26" s="10"/>
      <c r="M26">
        <f t="shared" si="0"/>
        <v>2</v>
      </c>
      <c r="N26">
        <f t="shared" si="4"/>
        <v>3</v>
      </c>
      <c r="S26" s="1"/>
      <c r="V26" s="9">
        <v>45100</v>
      </c>
      <c r="W26" t="s">
        <v>20</v>
      </c>
    </row>
    <row r="27" spans="8:23" x14ac:dyDescent="0.25">
      <c r="H27">
        <v>24</v>
      </c>
      <c r="I27">
        <f t="shared" si="5"/>
        <v>3</v>
      </c>
      <c r="J27">
        <f t="shared" si="3"/>
        <v>3</v>
      </c>
      <c r="K27" s="10">
        <f t="shared" si="2"/>
        <v>45160</v>
      </c>
      <c r="L27" s="10"/>
      <c r="M27">
        <f t="shared" si="0"/>
        <v>3</v>
      </c>
      <c r="N27">
        <f t="shared" si="4"/>
        <v>3</v>
      </c>
      <c r="S27" s="1"/>
      <c r="V27" s="9">
        <v>45101</v>
      </c>
      <c r="W27" t="s">
        <v>21</v>
      </c>
    </row>
    <row r="28" spans="8:23" x14ac:dyDescent="0.25">
      <c r="H28">
        <v>25</v>
      </c>
      <c r="I28">
        <f t="shared" si="5"/>
        <v>4</v>
      </c>
      <c r="J28">
        <f t="shared" si="3"/>
        <v>3</v>
      </c>
      <c r="K28" s="10">
        <f t="shared" si="2"/>
        <v>45161</v>
      </c>
      <c r="L28" s="10"/>
      <c r="M28" t="e">
        <f t="shared" si="0"/>
        <v>#N/A</v>
      </c>
      <c r="N28">
        <f t="shared" si="4"/>
        <v>3</v>
      </c>
      <c r="S28" s="1"/>
      <c r="V28" s="9">
        <v>45102</v>
      </c>
      <c r="W28" t="s">
        <v>21</v>
      </c>
    </row>
    <row r="29" spans="8:23" x14ac:dyDescent="0.25">
      <c r="H29">
        <v>26</v>
      </c>
      <c r="I29">
        <f t="shared" si="5"/>
        <v>5</v>
      </c>
      <c r="J29">
        <f t="shared" si="3"/>
        <v>3</v>
      </c>
      <c r="K29" s="10">
        <f t="shared" si="2"/>
        <v>45162</v>
      </c>
      <c r="L29" s="10"/>
      <c r="M29">
        <f t="shared" si="0"/>
        <v>5</v>
      </c>
      <c r="N29">
        <f t="shared" si="4"/>
        <v>3</v>
      </c>
      <c r="S29" s="1"/>
      <c r="V29" s="9">
        <v>45103</v>
      </c>
      <c r="W29" t="s">
        <v>21</v>
      </c>
    </row>
    <row r="30" spans="8:23" x14ac:dyDescent="0.25">
      <c r="H30">
        <v>27</v>
      </c>
      <c r="I30">
        <f t="shared" si="5"/>
        <v>6</v>
      </c>
      <c r="J30">
        <f t="shared" si="3"/>
        <v>3</v>
      </c>
      <c r="K30" s="10">
        <f t="shared" si="2"/>
        <v>45163</v>
      </c>
      <c r="L30" s="10"/>
      <c r="M30">
        <f t="shared" si="0"/>
        <v>6</v>
      </c>
      <c r="N30">
        <f t="shared" si="4"/>
        <v>3</v>
      </c>
      <c r="S30" s="1"/>
      <c r="V30" s="9">
        <v>45104</v>
      </c>
      <c r="W30" t="s">
        <v>20</v>
      </c>
    </row>
    <row r="31" spans="8:23" x14ac:dyDescent="0.25">
      <c r="H31">
        <v>28</v>
      </c>
      <c r="I31">
        <f t="shared" si="5"/>
        <v>7</v>
      </c>
      <c r="J31">
        <f t="shared" si="3"/>
        <v>3</v>
      </c>
      <c r="K31" s="10">
        <f t="shared" si="2"/>
        <v>45164</v>
      </c>
      <c r="L31" s="10"/>
      <c r="M31">
        <f t="shared" si="0"/>
        <v>7</v>
      </c>
      <c r="N31">
        <f t="shared" si="4"/>
        <v>3</v>
      </c>
      <c r="S31" s="1"/>
      <c r="V31" s="9">
        <v>45105</v>
      </c>
      <c r="W31" t="s">
        <v>20</v>
      </c>
    </row>
    <row r="32" spans="8:23" x14ac:dyDescent="0.25">
      <c r="H32">
        <v>29</v>
      </c>
      <c r="I32">
        <f t="shared" si="5"/>
        <v>1</v>
      </c>
      <c r="J32">
        <f t="shared" si="3"/>
        <v>2</v>
      </c>
      <c r="K32" s="10">
        <f t="shared" si="2"/>
        <v>45165</v>
      </c>
      <c r="L32" s="10"/>
      <c r="M32">
        <f t="shared" si="0"/>
        <v>1</v>
      </c>
      <c r="N32">
        <f t="shared" si="4"/>
        <v>2</v>
      </c>
      <c r="S32" s="1"/>
      <c r="V32" s="9">
        <v>45106</v>
      </c>
      <c r="W32" t="s">
        <v>20</v>
      </c>
    </row>
    <row r="33" spans="8:23" x14ac:dyDescent="0.25">
      <c r="H33">
        <v>30</v>
      </c>
      <c r="I33">
        <f t="shared" si="5"/>
        <v>2</v>
      </c>
      <c r="J33">
        <f t="shared" si="3"/>
        <v>2</v>
      </c>
      <c r="K33" s="10">
        <f t="shared" si="2"/>
        <v>45166</v>
      </c>
      <c r="L33" s="10"/>
      <c r="M33" t="e">
        <f t="shared" si="0"/>
        <v>#N/A</v>
      </c>
      <c r="N33">
        <f t="shared" si="4"/>
        <v>2</v>
      </c>
      <c r="S33" s="1"/>
      <c r="V33" s="9">
        <v>45107</v>
      </c>
      <c r="W33" t="s">
        <v>21</v>
      </c>
    </row>
    <row r="34" spans="8:23" x14ac:dyDescent="0.25">
      <c r="H34">
        <v>31</v>
      </c>
      <c r="I34">
        <f t="shared" si="5"/>
        <v>3</v>
      </c>
      <c r="J34">
        <f t="shared" si="3"/>
        <v>2</v>
      </c>
      <c r="K34" s="10">
        <f t="shared" si="2"/>
        <v>45167</v>
      </c>
      <c r="L34" s="10"/>
      <c r="M34" t="e">
        <f t="shared" si="0"/>
        <v>#N/A</v>
      </c>
      <c r="N34">
        <f t="shared" si="4"/>
        <v>2</v>
      </c>
      <c r="S34" s="1"/>
      <c r="V34" s="9">
        <v>45108</v>
      </c>
      <c r="W34" t="s">
        <v>20</v>
      </c>
    </row>
    <row r="35" spans="8:23" x14ac:dyDescent="0.25">
      <c r="H35">
        <v>32</v>
      </c>
      <c r="I35">
        <f t="shared" si="5"/>
        <v>4</v>
      </c>
      <c r="J35">
        <f t="shared" si="3"/>
        <v>2</v>
      </c>
      <c r="K35" s="10">
        <f t="shared" si="2"/>
        <v>45168</v>
      </c>
      <c r="L35" s="10"/>
      <c r="M35">
        <f t="shared" si="0"/>
        <v>4</v>
      </c>
      <c r="N35">
        <f t="shared" si="4"/>
        <v>2</v>
      </c>
      <c r="S35" s="1"/>
      <c r="V35" s="9">
        <v>45109</v>
      </c>
      <c r="W35" t="s">
        <v>20</v>
      </c>
    </row>
    <row r="36" spans="8:23" x14ac:dyDescent="0.25">
      <c r="H36">
        <v>33</v>
      </c>
      <c r="I36">
        <f t="shared" si="5"/>
        <v>5</v>
      </c>
      <c r="J36">
        <f t="shared" si="3"/>
        <v>2</v>
      </c>
      <c r="K36" s="10">
        <f t="shared" si="2"/>
        <v>45169</v>
      </c>
      <c r="L36" s="10"/>
      <c r="M36">
        <f t="shared" si="0"/>
        <v>5</v>
      </c>
      <c r="N36">
        <f t="shared" si="4"/>
        <v>2</v>
      </c>
      <c r="S36" s="1"/>
      <c r="V36" s="9">
        <v>45110</v>
      </c>
      <c r="W36" t="s">
        <v>21</v>
      </c>
    </row>
    <row r="37" spans="8:23" x14ac:dyDescent="0.25">
      <c r="H37">
        <v>34</v>
      </c>
      <c r="I37">
        <f t="shared" si="5"/>
        <v>6</v>
      </c>
      <c r="J37">
        <f t="shared" si="3"/>
        <v>2</v>
      </c>
      <c r="K37" s="10">
        <f t="shared" si="2"/>
        <v>45170</v>
      </c>
      <c r="L37" s="10"/>
      <c r="M37" t="e">
        <f t="shared" si="0"/>
        <v>#N/A</v>
      </c>
      <c r="N37">
        <f t="shared" si="4"/>
        <v>2</v>
      </c>
      <c r="S37" s="1"/>
      <c r="V37" s="9">
        <v>45111</v>
      </c>
      <c r="W37" t="s">
        <v>21</v>
      </c>
    </row>
    <row r="38" spans="8:23" x14ac:dyDescent="0.25">
      <c r="H38">
        <v>35</v>
      </c>
      <c r="I38">
        <f t="shared" si="5"/>
        <v>7</v>
      </c>
      <c r="J38">
        <f t="shared" si="3"/>
        <v>2</v>
      </c>
      <c r="K38" s="10">
        <f t="shared" si="2"/>
        <v>45171</v>
      </c>
      <c r="L38" s="10"/>
      <c r="M38" t="e">
        <f t="shared" si="0"/>
        <v>#N/A</v>
      </c>
      <c r="N38">
        <f t="shared" si="4"/>
        <v>2</v>
      </c>
      <c r="S38" s="1"/>
      <c r="V38" s="9">
        <v>45112</v>
      </c>
      <c r="W38" t="s">
        <v>20</v>
      </c>
    </row>
    <row r="39" spans="8:23" x14ac:dyDescent="0.25">
      <c r="H39">
        <v>36</v>
      </c>
      <c r="I39">
        <f t="shared" si="5"/>
        <v>1</v>
      </c>
      <c r="J39">
        <f t="shared" si="3"/>
        <v>1</v>
      </c>
      <c r="K39" s="10">
        <f t="shared" si="2"/>
        <v>45172</v>
      </c>
      <c r="L39" s="10"/>
      <c r="M39" t="e">
        <f t="shared" si="0"/>
        <v>#N/A</v>
      </c>
      <c r="N39">
        <f t="shared" si="4"/>
        <v>1</v>
      </c>
      <c r="S39" s="1"/>
      <c r="V39" s="9">
        <v>45113</v>
      </c>
      <c r="W39" t="s">
        <v>20</v>
      </c>
    </row>
    <row r="40" spans="8:23" x14ac:dyDescent="0.25">
      <c r="H40">
        <v>37</v>
      </c>
      <c r="I40">
        <f t="shared" si="5"/>
        <v>2</v>
      </c>
      <c r="J40">
        <f t="shared" si="3"/>
        <v>1</v>
      </c>
      <c r="K40" s="10">
        <f t="shared" si="2"/>
        <v>45173</v>
      </c>
      <c r="L40" s="10"/>
      <c r="M40" t="e">
        <f t="shared" si="0"/>
        <v>#N/A</v>
      </c>
      <c r="N40">
        <f t="shared" si="4"/>
        <v>1</v>
      </c>
      <c r="S40" s="1"/>
      <c r="V40" s="9">
        <v>45114</v>
      </c>
      <c r="W40" t="s">
        <v>20</v>
      </c>
    </row>
    <row r="41" spans="8:23" x14ac:dyDescent="0.25">
      <c r="H41">
        <v>38</v>
      </c>
      <c r="I41">
        <f t="shared" si="5"/>
        <v>3</v>
      </c>
      <c r="J41">
        <f t="shared" si="3"/>
        <v>1</v>
      </c>
      <c r="K41" s="10">
        <f t="shared" si="2"/>
        <v>45174</v>
      </c>
      <c r="L41" s="10"/>
      <c r="M41" t="e">
        <f t="shared" si="0"/>
        <v>#N/A</v>
      </c>
      <c r="N41">
        <f t="shared" si="4"/>
        <v>1</v>
      </c>
      <c r="S41" s="1"/>
      <c r="V41" s="9">
        <v>45115</v>
      </c>
      <c r="W41" t="s">
        <v>20</v>
      </c>
    </row>
    <row r="42" spans="8:23" x14ac:dyDescent="0.25">
      <c r="H42">
        <v>39</v>
      </c>
      <c r="I42">
        <f t="shared" si="5"/>
        <v>4</v>
      </c>
      <c r="J42">
        <f t="shared" si="3"/>
        <v>1</v>
      </c>
      <c r="K42" s="10">
        <f t="shared" si="2"/>
        <v>45175</v>
      </c>
      <c r="L42" s="10"/>
      <c r="M42" t="e">
        <f t="shared" si="0"/>
        <v>#N/A</v>
      </c>
      <c r="N42">
        <f t="shared" si="4"/>
        <v>1</v>
      </c>
      <c r="S42" s="1"/>
      <c r="V42" s="9">
        <v>45116</v>
      </c>
      <c r="W42" t="s">
        <v>20</v>
      </c>
    </row>
    <row r="43" spans="8:23" x14ac:dyDescent="0.25">
      <c r="H43">
        <v>40</v>
      </c>
      <c r="I43">
        <f t="shared" si="5"/>
        <v>5</v>
      </c>
      <c r="J43">
        <f t="shared" si="3"/>
        <v>1</v>
      </c>
      <c r="K43" s="10">
        <f t="shared" si="2"/>
        <v>45176</v>
      </c>
      <c r="L43" s="10"/>
      <c r="M43" t="e">
        <f t="shared" si="0"/>
        <v>#N/A</v>
      </c>
      <c r="N43">
        <f t="shared" si="4"/>
        <v>1</v>
      </c>
      <c r="S43" s="1"/>
      <c r="V43" s="9">
        <v>45117</v>
      </c>
      <c r="W43" t="s">
        <v>20</v>
      </c>
    </row>
    <row r="44" spans="8:23" x14ac:dyDescent="0.25">
      <c r="H44">
        <v>41</v>
      </c>
      <c r="I44">
        <f t="shared" si="5"/>
        <v>6</v>
      </c>
      <c r="J44">
        <f t="shared" si="3"/>
        <v>1</v>
      </c>
      <c r="K44" s="10">
        <f t="shared" si="2"/>
        <v>45177</v>
      </c>
      <c r="L44" s="10"/>
      <c r="M44" t="e">
        <f t="shared" si="0"/>
        <v>#N/A</v>
      </c>
      <c r="N44">
        <f t="shared" si="4"/>
        <v>1</v>
      </c>
      <c r="S44" s="1"/>
      <c r="V44" s="9">
        <v>45118</v>
      </c>
      <c r="W44" t="s">
        <v>21</v>
      </c>
    </row>
    <row r="45" spans="8:23" x14ac:dyDescent="0.25">
      <c r="H45">
        <v>42</v>
      </c>
      <c r="I45">
        <f t="shared" si="5"/>
        <v>7</v>
      </c>
      <c r="J45">
        <f t="shared" si="3"/>
        <v>1</v>
      </c>
      <c r="K45" s="10">
        <f t="shared" si="2"/>
        <v>45178</v>
      </c>
      <c r="L45" s="10"/>
      <c r="M45" t="e">
        <f t="shared" si="0"/>
        <v>#N/A</v>
      </c>
      <c r="N45">
        <f t="shared" si="4"/>
        <v>1</v>
      </c>
      <c r="S45" s="1"/>
      <c r="V45" s="9">
        <v>45119</v>
      </c>
      <c r="W45" t="s">
        <v>20</v>
      </c>
    </row>
    <row r="46" spans="8:23" x14ac:dyDescent="0.25">
      <c r="S46" s="1"/>
      <c r="V46" s="9">
        <v>45120</v>
      </c>
      <c r="W46" t="s">
        <v>20</v>
      </c>
    </row>
    <row r="47" spans="8:23" x14ac:dyDescent="0.25">
      <c r="S47" s="1"/>
      <c r="V47" s="9">
        <v>45121</v>
      </c>
      <c r="W47" t="s">
        <v>20</v>
      </c>
    </row>
    <row r="48" spans="8:23" x14ac:dyDescent="0.25">
      <c r="S48" s="1"/>
      <c r="V48" s="9">
        <v>45122</v>
      </c>
      <c r="W48" t="s">
        <v>20</v>
      </c>
    </row>
    <row r="49" spans="19:23" x14ac:dyDescent="0.25">
      <c r="S49" s="1"/>
      <c r="V49" s="9">
        <v>45123</v>
      </c>
      <c r="W49" t="s">
        <v>20</v>
      </c>
    </row>
    <row r="50" spans="19:23" x14ac:dyDescent="0.25">
      <c r="S50" s="1"/>
      <c r="V50" s="9">
        <v>45124</v>
      </c>
      <c r="W50" t="s">
        <v>21</v>
      </c>
    </row>
    <row r="51" spans="19:23" x14ac:dyDescent="0.25">
      <c r="S51" s="1"/>
      <c r="V51" s="9">
        <v>45125</v>
      </c>
      <c r="W51" t="s">
        <v>20</v>
      </c>
    </row>
    <row r="52" spans="19:23" x14ac:dyDescent="0.25">
      <c r="S52" s="1"/>
      <c r="V52" s="9">
        <v>45126</v>
      </c>
      <c r="W52" t="s">
        <v>20</v>
      </c>
    </row>
    <row r="53" spans="19:23" x14ac:dyDescent="0.25">
      <c r="S53" s="1"/>
      <c r="V53" s="9">
        <v>45127</v>
      </c>
      <c r="W53" t="s">
        <v>20</v>
      </c>
    </row>
    <row r="54" spans="19:23" x14ac:dyDescent="0.25">
      <c r="S54" s="1"/>
      <c r="V54" s="9">
        <v>45128</v>
      </c>
      <c r="W54" t="s">
        <v>20</v>
      </c>
    </row>
    <row r="55" spans="19:23" x14ac:dyDescent="0.25">
      <c r="S55" s="1"/>
      <c r="V55" s="9">
        <v>45129</v>
      </c>
      <c r="W55" t="s">
        <v>20</v>
      </c>
    </row>
    <row r="56" spans="19:23" x14ac:dyDescent="0.25">
      <c r="S56" s="1"/>
      <c r="V56" s="9">
        <v>45130</v>
      </c>
      <c r="W56" t="s">
        <v>21</v>
      </c>
    </row>
    <row r="57" spans="19:23" x14ac:dyDescent="0.25">
      <c r="S57" s="1"/>
      <c r="V57" s="9">
        <v>45131</v>
      </c>
      <c r="W57" t="s">
        <v>20</v>
      </c>
    </row>
    <row r="58" spans="19:23" x14ac:dyDescent="0.25">
      <c r="S58" s="1"/>
      <c r="V58" s="9">
        <v>45132</v>
      </c>
      <c r="W58" t="s">
        <v>20</v>
      </c>
    </row>
    <row r="59" spans="19:23" x14ac:dyDescent="0.25">
      <c r="S59" s="1"/>
      <c r="V59" s="9">
        <v>45133</v>
      </c>
      <c r="W59" t="s">
        <v>20</v>
      </c>
    </row>
    <row r="60" spans="19:23" x14ac:dyDescent="0.25">
      <c r="S60" s="1"/>
      <c r="V60" s="9">
        <v>45134</v>
      </c>
      <c r="W60" t="s">
        <v>20</v>
      </c>
    </row>
    <row r="61" spans="19:23" x14ac:dyDescent="0.25">
      <c r="S61" s="1"/>
      <c r="V61" s="9">
        <v>45135</v>
      </c>
      <c r="W61" t="s">
        <v>21</v>
      </c>
    </row>
    <row r="62" spans="19:23" x14ac:dyDescent="0.25">
      <c r="S62" s="1"/>
      <c r="V62" s="9">
        <v>45136</v>
      </c>
      <c r="W62" t="s">
        <v>20</v>
      </c>
    </row>
    <row r="63" spans="19:23" x14ac:dyDescent="0.25">
      <c r="S63" s="1"/>
      <c r="V63" s="9">
        <v>45137</v>
      </c>
      <c r="W63" t="s">
        <v>20</v>
      </c>
    </row>
    <row r="64" spans="19:23" x14ac:dyDescent="0.25">
      <c r="S64" s="1"/>
      <c r="V64" s="9">
        <v>45138</v>
      </c>
      <c r="W64" t="s">
        <v>20</v>
      </c>
    </row>
    <row r="65" spans="19:23" x14ac:dyDescent="0.25">
      <c r="S65" s="1"/>
      <c r="V65" s="9">
        <v>45139</v>
      </c>
      <c r="W65" t="s">
        <v>20</v>
      </c>
    </row>
    <row r="66" spans="19:23" x14ac:dyDescent="0.25">
      <c r="S66" s="1"/>
      <c r="V66" s="9">
        <v>45140</v>
      </c>
      <c r="W66" t="s">
        <v>20</v>
      </c>
    </row>
    <row r="67" spans="19:23" x14ac:dyDescent="0.25">
      <c r="S67" s="1"/>
      <c r="V67" s="9">
        <v>45141</v>
      </c>
      <c r="W67" t="s">
        <v>20</v>
      </c>
    </row>
    <row r="68" spans="19:23" x14ac:dyDescent="0.25">
      <c r="S68" s="1"/>
      <c r="V68" s="9">
        <v>45142</v>
      </c>
      <c r="W68" t="s">
        <v>20</v>
      </c>
    </row>
    <row r="69" spans="19:23" x14ac:dyDescent="0.25">
      <c r="S69" s="1"/>
      <c r="V69" s="9">
        <v>45143</v>
      </c>
      <c r="W69" t="s">
        <v>21</v>
      </c>
    </row>
    <row r="70" spans="19:23" x14ac:dyDescent="0.25">
      <c r="S70" s="1"/>
      <c r="V70" s="9">
        <v>45144</v>
      </c>
      <c r="W70" t="s">
        <v>21</v>
      </c>
    </row>
    <row r="71" spans="19:23" x14ac:dyDescent="0.25">
      <c r="S71" s="1"/>
      <c r="V71" s="9">
        <v>45145</v>
      </c>
      <c r="W71" t="s">
        <v>21</v>
      </c>
    </row>
    <row r="72" spans="19:23" x14ac:dyDescent="0.25">
      <c r="S72" s="1"/>
      <c r="V72" s="9">
        <v>45146</v>
      </c>
      <c r="W72" t="s">
        <v>20</v>
      </c>
    </row>
    <row r="73" spans="19:23" x14ac:dyDescent="0.25">
      <c r="S73" s="1"/>
      <c r="V73" s="9">
        <v>45147</v>
      </c>
      <c r="W73" t="s">
        <v>20</v>
      </c>
    </row>
    <row r="74" spans="19:23" x14ac:dyDescent="0.25">
      <c r="S74" s="1"/>
      <c r="V74" s="9">
        <v>45148</v>
      </c>
      <c r="W74" t="s">
        <v>20</v>
      </c>
    </row>
    <row r="75" spans="19:23" x14ac:dyDescent="0.25">
      <c r="S75" s="1"/>
      <c r="V75" s="9">
        <v>45149</v>
      </c>
      <c r="W75" t="s">
        <v>20</v>
      </c>
    </row>
    <row r="76" spans="19:23" x14ac:dyDescent="0.25">
      <c r="S76" s="1"/>
      <c r="V76" s="9">
        <v>45150</v>
      </c>
      <c r="W76" t="s">
        <v>20</v>
      </c>
    </row>
    <row r="77" spans="19:23" x14ac:dyDescent="0.25">
      <c r="S77" s="1"/>
      <c r="V77" s="9">
        <v>45151</v>
      </c>
      <c r="W77" t="s">
        <v>20</v>
      </c>
    </row>
    <row r="78" spans="19:23" x14ac:dyDescent="0.25">
      <c r="S78" s="1"/>
      <c r="V78" s="9">
        <v>45152</v>
      </c>
      <c r="W78" t="s">
        <v>21</v>
      </c>
    </row>
    <row r="79" spans="19:23" x14ac:dyDescent="0.25">
      <c r="S79" s="1"/>
      <c r="V79" s="9">
        <v>45153</v>
      </c>
      <c r="W79" t="s">
        <v>20</v>
      </c>
    </row>
    <row r="80" spans="19:23" x14ac:dyDescent="0.25">
      <c r="S80" s="1"/>
      <c r="V80" s="9">
        <v>45154</v>
      </c>
      <c r="W80" t="s">
        <v>20</v>
      </c>
    </row>
    <row r="81" spans="19:23" x14ac:dyDescent="0.25">
      <c r="S81" s="1"/>
      <c r="V81" s="9">
        <v>45155</v>
      </c>
      <c r="W81" t="s">
        <v>20</v>
      </c>
    </row>
    <row r="82" spans="19:23" x14ac:dyDescent="0.25">
      <c r="S82" s="1"/>
      <c r="V82" s="9">
        <v>45156</v>
      </c>
      <c r="W82" t="s">
        <v>20</v>
      </c>
    </row>
    <row r="83" spans="19:23" x14ac:dyDescent="0.25">
      <c r="S83" s="1"/>
      <c r="V83" s="9">
        <v>45157</v>
      </c>
      <c r="W83" t="s">
        <v>20</v>
      </c>
    </row>
    <row r="84" spans="19:23" x14ac:dyDescent="0.25">
      <c r="S84" s="1"/>
      <c r="V84" s="9">
        <v>45158</v>
      </c>
      <c r="W84" t="s">
        <v>20</v>
      </c>
    </row>
    <row r="85" spans="19:23" x14ac:dyDescent="0.25">
      <c r="S85" s="1"/>
      <c r="V85" s="9">
        <v>45159</v>
      </c>
      <c r="W85" t="s">
        <v>20</v>
      </c>
    </row>
    <row r="86" spans="19:23" x14ac:dyDescent="0.25">
      <c r="S86" s="1"/>
      <c r="V86" s="9">
        <v>45160</v>
      </c>
      <c r="W86" t="s">
        <v>20</v>
      </c>
    </row>
    <row r="87" spans="19:23" x14ac:dyDescent="0.25">
      <c r="S87" s="1"/>
      <c r="V87" s="9">
        <v>45161</v>
      </c>
      <c r="W87" t="s">
        <v>21</v>
      </c>
    </row>
    <row r="88" spans="19:23" x14ac:dyDescent="0.25">
      <c r="S88" s="1"/>
      <c r="V88" s="9">
        <v>45162</v>
      </c>
      <c r="W88" t="s">
        <v>20</v>
      </c>
    </row>
    <row r="89" spans="19:23" x14ac:dyDescent="0.25">
      <c r="S89" s="1"/>
      <c r="V89" s="9">
        <v>45163</v>
      </c>
      <c r="W89" t="s">
        <v>20</v>
      </c>
    </row>
    <row r="90" spans="19:23" x14ac:dyDescent="0.25">
      <c r="S90" s="1"/>
      <c r="V90" s="9">
        <v>45164</v>
      </c>
      <c r="W90" t="s">
        <v>20</v>
      </c>
    </row>
    <row r="91" spans="19:23" x14ac:dyDescent="0.25">
      <c r="S91" s="1"/>
      <c r="V91" s="9">
        <v>45165</v>
      </c>
      <c r="W91" t="s">
        <v>20</v>
      </c>
    </row>
    <row r="92" spans="19:23" x14ac:dyDescent="0.25">
      <c r="S92" s="1"/>
      <c r="V92" s="9">
        <v>45166</v>
      </c>
      <c r="W92" t="s">
        <v>21</v>
      </c>
    </row>
    <row r="93" spans="19:23" x14ac:dyDescent="0.25">
      <c r="S93" s="1"/>
      <c r="V93" s="9">
        <v>45167</v>
      </c>
      <c r="W93" t="s">
        <v>21</v>
      </c>
    </row>
    <row r="94" spans="19:23" x14ac:dyDescent="0.25">
      <c r="S94" s="1"/>
      <c r="V94" s="9">
        <v>45168</v>
      </c>
      <c r="W94" t="s">
        <v>20</v>
      </c>
    </row>
    <row r="95" spans="19:23" x14ac:dyDescent="0.25">
      <c r="S95" s="1"/>
      <c r="V95" s="9">
        <v>45169</v>
      </c>
      <c r="W95" t="s">
        <v>20</v>
      </c>
    </row>
    <row r="96" spans="19:23" x14ac:dyDescent="0.25">
      <c r="S96" s="1"/>
    </row>
    <row r="97" spans="19:19" x14ac:dyDescent="0.25">
      <c r="S97" s="1"/>
    </row>
    <row r="98" spans="19:19" x14ac:dyDescent="0.25">
      <c r="S98" s="1"/>
    </row>
    <row r="99" spans="19:19" x14ac:dyDescent="0.25">
      <c r="S99" s="1"/>
    </row>
    <row r="100" spans="19:19" x14ac:dyDescent="0.25">
      <c r="S100" s="1"/>
    </row>
    <row r="101" spans="19:19" x14ac:dyDescent="0.25">
      <c r="S101" s="1"/>
    </row>
    <row r="102" spans="19:19" x14ac:dyDescent="0.25">
      <c r="S102" s="1"/>
    </row>
    <row r="103" spans="19:19" x14ac:dyDescent="0.25">
      <c r="S103" s="1"/>
    </row>
  </sheetData>
  <dataValidations count="1">
    <dataValidation type="list" allowBlank="1" showInputMessage="1" showErrorMessage="1" sqref="T6" xr:uid="{C989CA46-90B5-41ED-87F9-E7CF9D04E06B}">
      <formula1>$Y$4:$Y$10</formula1>
    </dataValidation>
  </dataValidations>
  <hyperlinks>
    <hyperlink ref="A1" location="'TOC Gallery'!A1" tooltip="Go To: Table of Contents" display="'TOC Gallery'!A1" xr:uid="{DE38DB83-1E4B-40B0-935F-2AB72A45773C}"/>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0CA2F-C03D-457A-9599-81426DAD75A5}">
  <sheetPr>
    <tabColor theme="1" tint="0.34998626667073579"/>
  </sheetPr>
  <dimension ref="A1:Z103"/>
  <sheetViews>
    <sheetView workbookViewId="0">
      <selection activeCell="M4" sqref="M4"/>
    </sheetView>
  </sheetViews>
  <sheetFormatPr defaultRowHeight="15" x14ac:dyDescent="0.25"/>
  <cols>
    <col min="1" max="1" width="2.7109375" style="30" customWidth="1"/>
    <col min="2" max="5" width="9.140625" style="30"/>
    <col min="6" max="6" width="9.140625" style="31"/>
    <col min="11" max="11" width="10.28515625" bestFit="1" customWidth="1"/>
    <col min="12" max="12" width="10.28515625" customWidth="1"/>
    <col min="16" max="16" width="10.28515625" bestFit="1" customWidth="1"/>
    <col min="19" max="19" width="10.28515625" bestFit="1" customWidth="1"/>
    <col min="20" max="20" width="11.5703125" bestFit="1" customWidth="1"/>
    <col min="21" max="21" width="10.7109375" bestFit="1" customWidth="1"/>
    <col min="22" max="23" width="9.7109375" bestFit="1" customWidth="1"/>
    <col min="26" max="26" width="14.5703125" bestFit="1" customWidth="1"/>
  </cols>
  <sheetData>
    <row r="1" spans="1:26" ht="18.75" x14ac:dyDescent="0.3">
      <c r="A1" s="28">
        <v>3</v>
      </c>
      <c r="B1" s="29" t="s">
        <v>32</v>
      </c>
      <c r="H1" s="13" t="s">
        <v>1</v>
      </c>
      <c r="I1" s="27"/>
      <c r="J1" s="27"/>
      <c r="K1" s="27"/>
      <c r="L1" s="27"/>
      <c r="M1" s="27"/>
      <c r="N1" s="27"/>
      <c r="O1" s="27"/>
      <c r="P1" s="27"/>
      <c r="Q1" s="27"/>
      <c r="R1" s="27"/>
      <c r="S1" s="27"/>
      <c r="T1" s="27"/>
      <c r="U1" s="27"/>
      <c r="V1" s="27"/>
      <c r="W1" s="27"/>
    </row>
    <row r="2" spans="1:26" x14ac:dyDescent="0.25">
      <c r="H2" s="33" t="s">
        <v>51</v>
      </c>
      <c r="I2" s="34"/>
      <c r="J2" s="34"/>
      <c r="K2" s="34"/>
      <c r="M2" s="20" t="s">
        <v>65</v>
      </c>
      <c r="N2" s="21"/>
      <c r="P2" s="25" t="s">
        <v>35</v>
      </c>
      <c r="Q2" s="26"/>
      <c r="S2" s="23" t="s">
        <v>67</v>
      </c>
      <c r="T2" s="24"/>
      <c r="V2" s="22" t="s">
        <v>66</v>
      </c>
      <c r="W2" s="22"/>
      <c r="Y2" s="33" t="s">
        <v>77</v>
      </c>
      <c r="Z2" s="33"/>
    </row>
    <row r="3" spans="1:26" x14ac:dyDescent="0.25">
      <c r="H3" s="2" t="s">
        <v>64</v>
      </c>
      <c r="I3" s="2" t="s">
        <v>15</v>
      </c>
      <c r="J3" s="2" t="s">
        <v>16</v>
      </c>
      <c r="K3" s="2" t="s">
        <v>19</v>
      </c>
      <c r="L3" s="2"/>
      <c r="M3" s="2" t="s">
        <v>15</v>
      </c>
      <c r="N3" s="2" t="s">
        <v>16</v>
      </c>
      <c r="O3" s="2"/>
      <c r="P3" s="2" t="s">
        <v>79</v>
      </c>
      <c r="Q3" s="2" t="s">
        <v>17</v>
      </c>
      <c r="R3" s="2"/>
      <c r="S3" s="2" t="s">
        <v>33</v>
      </c>
      <c r="T3" s="9">
        <f>DATE(1900,3000-T5,1)</f>
        <v>45139</v>
      </c>
      <c r="V3" s="2" t="s">
        <v>18</v>
      </c>
      <c r="W3" s="2" t="s">
        <v>0</v>
      </c>
      <c r="Y3" s="2" t="s">
        <v>22</v>
      </c>
      <c r="Z3" s="2" t="s">
        <v>78</v>
      </c>
    </row>
    <row r="4" spans="1:26" x14ac:dyDescent="0.25">
      <c r="H4">
        <v>1</v>
      </c>
      <c r="I4">
        <v>1</v>
      </c>
      <c r="J4">
        <v>6</v>
      </c>
      <c r="K4" s="10">
        <f>$T$3-WEEKDAY($T$3,$T$7)+H4</f>
        <v>45137</v>
      </c>
      <c r="L4" s="10"/>
      <c r="M4">
        <f t="shared" ref="M4:M45" si="0">IF(COUNTIFS($V$4:$V$95,$K4,$W$4:$W$95,"Yes")&gt;0,I4,NA())</f>
        <v>1</v>
      </c>
      <c r="N4">
        <v>6</v>
      </c>
      <c r="P4" t="str">
        <f>LEFT(TEXT(K4,"DDD"),1)</f>
        <v>S</v>
      </c>
      <c r="Q4">
        <v>0</v>
      </c>
      <c r="S4" s="2" t="s">
        <v>34</v>
      </c>
      <c r="T4" t="str">
        <f>TEXT(T3,"mmmm yyyy")</f>
        <v>August 2023</v>
      </c>
      <c r="V4" s="9">
        <v>45078</v>
      </c>
      <c r="W4" t="s">
        <v>21</v>
      </c>
      <c r="Y4" t="s">
        <v>75</v>
      </c>
      <c r="Z4">
        <v>1</v>
      </c>
    </row>
    <row r="5" spans="1:26" x14ac:dyDescent="0.25">
      <c r="H5">
        <v>2</v>
      </c>
      <c r="I5">
        <v>2</v>
      </c>
      <c r="J5">
        <v>6</v>
      </c>
      <c r="K5" s="10">
        <f t="shared" ref="K5:K45" si="1">$T$3-WEEKDAY($T$3,$T$7)+H5</f>
        <v>45138</v>
      </c>
      <c r="L5" s="10"/>
      <c r="M5">
        <f t="shared" si="0"/>
        <v>2</v>
      </c>
      <c r="N5">
        <v>6</v>
      </c>
      <c r="P5" t="str">
        <f t="shared" ref="P5:P10" si="2">LEFT(TEXT(K5,"DDD"),1)</f>
        <v>M</v>
      </c>
      <c r="Q5">
        <v>0</v>
      </c>
      <c r="S5" s="19" t="s">
        <v>52</v>
      </c>
      <c r="T5">
        <v>1516</v>
      </c>
      <c r="V5" s="9">
        <v>45079</v>
      </c>
      <c r="W5" t="s">
        <v>20</v>
      </c>
      <c r="Y5" t="s">
        <v>69</v>
      </c>
      <c r="Z5">
        <v>11</v>
      </c>
    </row>
    <row r="6" spans="1:26" x14ac:dyDescent="0.25">
      <c r="H6">
        <v>3</v>
      </c>
      <c r="I6">
        <v>3</v>
      </c>
      <c r="J6">
        <v>6</v>
      </c>
      <c r="K6" s="10">
        <f t="shared" si="1"/>
        <v>45139</v>
      </c>
      <c r="L6" s="10"/>
      <c r="M6" t="e">
        <f t="shared" si="0"/>
        <v>#N/A</v>
      </c>
      <c r="N6">
        <v>6</v>
      </c>
      <c r="P6" t="str">
        <f t="shared" si="2"/>
        <v>T</v>
      </c>
      <c r="Q6">
        <v>0</v>
      </c>
      <c r="S6" s="19" t="s">
        <v>33</v>
      </c>
      <c r="T6" t="s">
        <v>75</v>
      </c>
      <c r="V6" s="9">
        <v>45080</v>
      </c>
      <c r="W6" t="s">
        <v>21</v>
      </c>
      <c r="Y6" t="s">
        <v>70</v>
      </c>
      <c r="Z6">
        <v>12</v>
      </c>
    </row>
    <row r="7" spans="1:26" x14ac:dyDescent="0.25">
      <c r="H7">
        <v>4</v>
      </c>
      <c r="I7">
        <v>4</v>
      </c>
      <c r="J7">
        <v>6</v>
      </c>
      <c r="K7" s="10">
        <f t="shared" si="1"/>
        <v>45140</v>
      </c>
      <c r="L7" s="10"/>
      <c r="M7" t="e">
        <f t="shared" si="0"/>
        <v>#N/A</v>
      </c>
      <c r="N7">
        <v>6</v>
      </c>
      <c r="P7" t="str">
        <f t="shared" si="2"/>
        <v>W</v>
      </c>
      <c r="Q7">
        <v>0</v>
      </c>
      <c r="S7" s="19" t="s">
        <v>76</v>
      </c>
      <c r="T7">
        <f>VLOOKUP(T6,$Y$4:$Z$10,2,FALSE)</f>
        <v>1</v>
      </c>
      <c r="V7" s="9">
        <v>45081</v>
      </c>
      <c r="W7" t="s">
        <v>20</v>
      </c>
      <c r="Y7" t="s">
        <v>71</v>
      </c>
      <c r="Z7">
        <v>13</v>
      </c>
    </row>
    <row r="8" spans="1:26" x14ac:dyDescent="0.25">
      <c r="H8">
        <v>5</v>
      </c>
      <c r="I8">
        <v>5</v>
      </c>
      <c r="J8">
        <v>6</v>
      </c>
      <c r="K8" s="10">
        <f t="shared" si="1"/>
        <v>45141</v>
      </c>
      <c r="L8" s="10"/>
      <c r="M8" t="e">
        <f t="shared" si="0"/>
        <v>#N/A</v>
      </c>
      <c r="N8">
        <v>6</v>
      </c>
      <c r="P8" t="str">
        <f t="shared" si="2"/>
        <v>T</v>
      </c>
      <c r="Q8">
        <v>0</v>
      </c>
      <c r="S8" s="1"/>
      <c r="V8" s="9">
        <v>45082</v>
      </c>
      <c r="W8" t="s">
        <v>21</v>
      </c>
      <c r="Y8" t="s">
        <v>72</v>
      </c>
      <c r="Z8">
        <v>14</v>
      </c>
    </row>
    <row r="9" spans="1:26" x14ac:dyDescent="0.25">
      <c r="H9">
        <v>6</v>
      </c>
      <c r="I9">
        <v>6</v>
      </c>
      <c r="J9">
        <v>6</v>
      </c>
      <c r="K9" s="10">
        <f t="shared" si="1"/>
        <v>45142</v>
      </c>
      <c r="L9" s="10"/>
      <c r="M9" t="e">
        <f t="shared" si="0"/>
        <v>#N/A</v>
      </c>
      <c r="N9">
        <v>6</v>
      </c>
      <c r="P9" t="str">
        <f t="shared" si="2"/>
        <v>F</v>
      </c>
      <c r="Q9">
        <v>0</v>
      </c>
      <c r="S9" s="1"/>
      <c r="V9" s="9">
        <v>45083</v>
      </c>
      <c r="W9" t="s">
        <v>20</v>
      </c>
      <c r="Y9" t="s">
        <v>73</v>
      </c>
      <c r="Z9">
        <v>15</v>
      </c>
    </row>
    <row r="10" spans="1:26" x14ac:dyDescent="0.25">
      <c r="H10">
        <v>7</v>
      </c>
      <c r="I10">
        <v>7</v>
      </c>
      <c r="J10">
        <v>6</v>
      </c>
      <c r="K10" s="10">
        <f t="shared" si="1"/>
        <v>45143</v>
      </c>
      <c r="L10" s="10"/>
      <c r="M10" t="e">
        <f t="shared" si="0"/>
        <v>#N/A</v>
      </c>
      <c r="N10">
        <v>6</v>
      </c>
      <c r="P10" t="str">
        <f t="shared" si="2"/>
        <v>S</v>
      </c>
      <c r="Q10">
        <v>0</v>
      </c>
      <c r="S10" s="1"/>
      <c r="V10" s="9">
        <v>45084</v>
      </c>
      <c r="W10" t="s">
        <v>21</v>
      </c>
      <c r="Y10" t="s">
        <v>74</v>
      </c>
      <c r="Z10">
        <v>16</v>
      </c>
    </row>
    <row r="11" spans="1:26" x14ac:dyDescent="0.25">
      <c r="H11">
        <v>8</v>
      </c>
      <c r="I11">
        <f>I4</f>
        <v>1</v>
      </c>
      <c r="J11">
        <f t="shared" ref="J11:J45" si="3">J4-1</f>
        <v>5</v>
      </c>
      <c r="K11" s="10">
        <f t="shared" si="1"/>
        <v>45144</v>
      </c>
      <c r="L11" s="10"/>
      <c r="M11" t="e">
        <f t="shared" si="0"/>
        <v>#N/A</v>
      </c>
      <c r="N11">
        <f t="shared" ref="N11:N45" si="4">N4-1</f>
        <v>5</v>
      </c>
      <c r="S11" s="1"/>
      <c r="V11" s="9">
        <v>45085</v>
      </c>
      <c r="W11" t="s">
        <v>21</v>
      </c>
    </row>
    <row r="12" spans="1:26" x14ac:dyDescent="0.25">
      <c r="H12">
        <v>9</v>
      </c>
      <c r="I12">
        <f t="shared" ref="I12:I45" si="5">I5</f>
        <v>2</v>
      </c>
      <c r="J12">
        <f t="shared" si="3"/>
        <v>5</v>
      </c>
      <c r="K12" s="10">
        <f t="shared" si="1"/>
        <v>45145</v>
      </c>
      <c r="L12" s="10"/>
      <c r="M12" t="e">
        <f t="shared" si="0"/>
        <v>#N/A</v>
      </c>
      <c r="N12">
        <f t="shared" si="4"/>
        <v>5</v>
      </c>
      <c r="S12" s="1"/>
      <c r="V12" s="9">
        <v>45086</v>
      </c>
      <c r="W12" t="s">
        <v>20</v>
      </c>
    </row>
    <row r="13" spans="1:26" x14ac:dyDescent="0.25">
      <c r="H13">
        <v>10</v>
      </c>
      <c r="I13">
        <f t="shared" si="5"/>
        <v>3</v>
      </c>
      <c r="J13">
        <f t="shared" si="3"/>
        <v>5</v>
      </c>
      <c r="K13" s="10">
        <f t="shared" si="1"/>
        <v>45146</v>
      </c>
      <c r="L13" s="10"/>
      <c r="M13">
        <f t="shared" si="0"/>
        <v>3</v>
      </c>
      <c r="N13">
        <f t="shared" si="4"/>
        <v>5</v>
      </c>
      <c r="S13" s="1"/>
      <c r="V13" s="9">
        <v>45087</v>
      </c>
      <c r="W13" t="s">
        <v>20</v>
      </c>
    </row>
    <row r="14" spans="1:26" x14ac:dyDescent="0.25">
      <c r="H14">
        <v>11</v>
      </c>
      <c r="I14">
        <f t="shared" si="5"/>
        <v>4</v>
      </c>
      <c r="J14">
        <f t="shared" si="3"/>
        <v>5</v>
      </c>
      <c r="K14" s="10">
        <f t="shared" si="1"/>
        <v>45147</v>
      </c>
      <c r="L14" s="10"/>
      <c r="M14">
        <f t="shared" si="0"/>
        <v>4</v>
      </c>
      <c r="N14">
        <f t="shared" si="4"/>
        <v>5</v>
      </c>
      <c r="S14" s="1"/>
      <c r="V14" s="9">
        <v>45088</v>
      </c>
      <c r="W14" t="s">
        <v>20</v>
      </c>
    </row>
    <row r="15" spans="1:26" x14ac:dyDescent="0.25">
      <c r="H15">
        <v>12</v>
      </c>
      <c r="I15">
        <f t="shared" si="5"/>
        <v>5</v>
      </c>
      <c r="J15">
        <f t="shared" si="3"/>
        <v>5</v>
      </c>
      <c r="K15" s="10">
        <f t="shared" si="1"/>
        <v>45148</v>
      </c>
      <c r="L15" s="10"/>
      <c r="M15">
        <f t="shared" si="0"/>
        <v>5</v>
      </c>
      <c r="N15">
        <f t="shared" si="4"/>
        <v>5</v>
      </c>
      <c r="S15" s="1"/>
      <c r="V15" s="9">
        <v>45089</v>
      </c>
      <c r="W15" t="s">
        <v>20</v>
      </c>
    </row>
    <row r="16" spans="1:26" x14ac:dyDescent="0.25">
      <c r="H16">
        <v>13</v>
      </c>
      <c r="I16">
        <f t="shared" si="5"/>
        <v>6</v>
      </c>
      <c r="J16">
        <f t="shared" si="3"/>
        <v>5</v>
      </c>
      <c r="K16" s="10">
        <f t="shared" si="1"/>
        <v>45149</v>
      </c>
      <c r="L16" s="10"/>
      <c r="M16">
        <f t="shared" si="0"/>
        <v>6</v>
      </c>
      <c r="N16">
        <f t="shared" si="4"/>
        <v>5</v>
      </c>
      <c r="S16" s="1"/>
      <c r="V16" s="9">
        <v>45090</v>
      </c>
      <c r="W16" t="s">
        <v>21</v>
      </c>
    </row>
    <row r="17" spans="8:23" x14ac:dyDescent="0.25">
      <c r="H17">
        <v>14</v>
      </c>
      <c r="I17">
        <f t="shared" si="5"/>
        <v>7</v>
      </c>
      <c r="J17">
        <f t="shared" si="3"/>
        <v>5</v>
      </c>
      <c r="K17" s="10">
        <f t="shared" si="1"/>
        <v>45150</v>
      </c>
      <c r="L17" s="10"/>
      <c r="M17">
        <f t="shared" si="0"/>
        <v>7</v>
      </c>
      <c r="N17">
        <f t="shared" si="4"/>
        <v>5</v>
      </c>
      <c r="S17" s="1"/>
      <c r="V17" s="9">
        <v>45091</v>
      </c>
      <c r="W17" t="s">
        <v>20</v>
      </c>
    </row>
    <row r="18" spans="8:23" x14ac:dyDescent="0.25">
      <c r="H18">
        <v>15</v>
      </c>
      <c r="I18">
        <f t="shared" si="5"/>
        <v>1</v>
      </c>
      <c r="J18">
        <f t="shared" si="3"/>
        <v>4</v>
      </c>
      <c r="K18" s="10">
        <f t="shared" si="1"/>
        <v>45151</v>
      </c>
      <c r="L18" s="10"/>
      <c r="M18">
        <f t="shared" si="0"/>
        <v>1</v>
      </c>
      <c r="N18">
        <f t="shared" si="4"/>
        <v>4</v>
      </c>
      <c r="S18" s="1"/>
      <c r="V18" s="9">
        <v>45092</v>
      </c>
      <c r="W18" t="s">
        <v>21</v>
      </c>
    </row>
    <row r="19" spans="8:23" x14ac:dyDescent="0.25">
      <c r="H19">
        <v>16</v>
      </c>
      <c r="I19">
        <f t="shared" si="5"/>
        <v>2</v>
      </c>
      <c r="J19">
        <f t="shared" si="3"/>
        <v>4</v>
      </c>
      <c r="K19" s="10">
        <f t="shared" si="1"/>
        <v>45152</v>
      </c>
      <c r="L19" s="10"/>
      <c r="M19" t="e">
        <f t="shared" si="0"/>
        <v>#N/A</v>
      </c>
      <c r="N19">
        <f t="shared" si="4"/>
        <v>4</v>
      </c>
      <c r="S19" s="1"/>
      <c r="V19" s="9">
        <v>45093</v>
      </c>
      <c r="W19" t="s">
        <v>20</v>
      </c>
    </row>
    <row r="20" spans="8:23" x14ac:dyDescent="0.25">
      <c r="H20">
        <v>17</v>
      </c>
      <c r="I20">
        <f t="shared" si="5"/>
        <v>3</v>
      </c>
      <c r="J20">
        <f t="shared" si="3"/>
        <v>4</v>
      </c>
      <c r="K20" s="10">
        <f t="shared" si="1"/>
        <v>45153</v>
      </c>
      <c r="L20" s="10"/>
      <c r="M20">
        <f t="shared" si="0"/>
        <v>3</v>
      </c>
      <c r="N20">
        <f t="shared" si="4"/>
        <v>4</v>
      </c>
      <c r="S20" s="1"/>
      <c r="V20" s="9">
        <v>45094</v>
      </c>
      <c r="W20" t="s">
        <v>20</v>
      </c>
    </row>
    <row r="21" spans="8:23" x14ac:dyDescent="0.25">
      <c r="H21">
        <v>18</v>
      </c>
      <c r="I21">
        <f t="shared" si="5"/>
        <v>4</v>
      </c>
      <c r="J21">
        <f t="shared" si="3"/>
        <v>4</v>
      </c>
      <c r="K21" s="10">
        <f t="shared" si="1"/>
        <v>45154</v>
      </c>
      <c r="L21" s="10"/>
      <c r="M21">
        <f t="shared" si="0"/>
        <v>4</v>
      </c>
      <c r="N21">
        <f t="shared" si="4"/>
        <v>4</v>
      </c>
      <c r="S21" s="1"/>
      <c r="V21" s="9">
        <v>45095</v>
      </c>
      <c r="W21" t="s">
        <v>21</v>
      </c>
    </row>
    <row r="22" spans="8:23" x14ac:dyDescent="0.25">
      <c r="H22">
        <v>19</v>
      </c>
      <c r="I22">
        <f t="shared" si="5"/>
        <v>5</v>
      </c>
      <c r="J22">
        <f t="shared" si="3"/>
        <v>4</v>
      </c>
      <c r="K22" s="10">
        <f t="shared" si="1"/>
        <v>45155</v>
      </c>
      <c r="L22" s="10"/>
      <c r="M22">
        <f t="shared" si="0"/>
        <v>5</v>
      </c>
      <c r="N22">
        <f t="shared" si="4"/>
        <v>4</v>
      </c>
      <c r="S22" s="1"/>
      <c r="V22" s="9">
        <v>45096</v>
      </c>
      <c r="W22" t="s">
        <v>21</v>
      </c>
    </row>
    <row r="23" spans="8:23" x14ac:dyDescent="0.25">
      <c r="H23">
        <v>20</v>
      </c>
      <c r="I23">
        <f t="shared" si="5"/>
        <v>6</v>
      </c>
      <c r="J23">
        <f t="shared" si="3"/>
        <v>4</v>
      </c>
      <c r="K23" s="10">
        <f t="shared" si="1"/>
        <v>45156</v>
      </c>
      <c r="L23" s="10"/>
      <c r="M23">
        <f t="shared" si="0"/>
        <v>6</v>
      </c>
      <c r="N23">
        <f t="shared" si="4"/>
        <v>4</v>
      </c>
      <c r="S23" s="1"/>
      <c r="V23" s="9">
        <v>45097</v>
      </c>
      <c r="W23" t="s">
        <v>20</v>
      </c>
    </row>
    <row r="24" spans="8:23" x14ac:dyDescent="0.25">
      <c r="H24">
        <v>21</v>
      </c>
      <c r="I24">
        <f t="shared" si="5"/>
        <v>7</v>
      </c>
      <c r="J24">
        <f t="shared" si="3"/>
        <v>4</v>
      </c>
      <c r="K24" s="10">
        <f t="shared" si="1"/>
        <v>45157</v>
      </c>
      <c r="L24" s="10"/>
      <c r="M24">
        <f t="shared" si="0"/>
        <v>7</v>
      </c>
      <c r="N24">
        <f t="shared" si="4"/>
        <v>4</v>
      </c>
      <c r="S24" s="1"/>
      <c r="V24" s="9">
        <v>45098</v>
      </c>
      <c r="W24" t="s">
        <v>21</v>
      </c>
    </row>
    <row r="25" spans="8:23" x14ac:dyDescent="0.25">
      <c r="H25">
        <v>22</v>
      </c>
      <c r="I25">
        <f t="shared" si="5"/>
        <v>1</v>
      </c>
      <c r="J25">
        <f t="shared" si="3"/>
        <v>3</v>
      </c>
      <c r="K25" s="10">
        <f t="shared" si="1"/>
        <v>45158</v>
      </c>
      <c r="L25" s="10"/>
      <c r="M25">
        <f t="shared" si="0"/>
        <v>1</v>
      </c>
      <c r="N25">
        <f t="shared" si="4"/>
        <v>3</v>
      </c>
      <c r="S25" s="1"/>
      <c r="V25" s="9">
        <v>45099</v>
      </c>
      <c r="W25" t="s">
        <v>20</v>
      </c>
    </row>
    <row r="26" spans="8:23" x14ac:dyDescent="0.25">
      <c r="H26">
        <v>23</v>
      </c>
      <c r="I26">
        <f t="shared" si="5"/>
        <v>2</v>
      </c>
      <c r="J26">
        <f t="shared" si="3"/>
        <v>3</v>
      </c>
      <c r="K26" s="10">
        <f t="shared" si="1"/>
        <v>45159</v>
      </c>
      <c r="L26" s="10"/>
      <c r="M26">
        <f t="shared" si="0"/>
        <v>2</v>
      </c>
      <c r="N26">
        <f t="shared" si="4"/>
        <v>3</v>
      </c>
      <c r="S26" s="1"/>
      <c r="V26" s="9">
        <v>45100</v>
      </c>
      <c r="W26" t="s">
        <v>20</v>
      </c>
    </row>
    <row r="27" spans="8:23" x14ac:dyDescent="0.25">
      <c r="H27">
        <v>24</v>
      </c>
      <c r="I27">
        <f t="shared" si="5"/>
        <v>3</v>
      </c>
      <c r="J27">
        <f t="shared" si="3"/>
        <v>3</v>
      </c>
      <c r="K27" s="10">
        <f t="shared" si="1"/>
        <v>45160</v>
      </c>
      <c r="L27" s="10"/>
      <c r="M27">
        <f t="shared" si="0"/>
        <v>3</v>
      </c>
      <c r="N27">
        <f t="shared" si="4"/>
        <v>3</v>
      </c>
      <c r="S27" s="1"/>
      <c r="V27" s="9">
        <v>45101</v>
      </c>
      <c r="W27" t="s">
        <v>21</v>
      </c>
    </row>
    <row r="28" spans="8:23" x14ac:dyDescent="0.25">
      <c r="H28">
        <v>25</v>
      </c>
      <c r="I28">
        <f t="shared" si="5"/>
        <v>4</v>
      </c>
      <c r="J28">
        <f t="shared" si="3"/>
        <v>3</v>
      </c>
      <c r="K28" s="10">
        <f t="shared" si="1"/>
        <v>45161</v>
      </c>
      <c r="L28" s="10"/>
      <c r="M28" t="e">
        <f t="shared" si="0"/>
        <v>#N/A</v>
      </c>
      <c r="N28">
        <f t="shared" si="4"/>
        <v>3</v>
      </c>
      <c r="S28" s="1"/>
      <c r="V28" s="9">
        <v>45102</v>
      </c>
      <c r="W28" t="s">
        <v>21</v>
      </c>
    </row>
    <row r="29" spans="8:23" x14ac:dyDescent="0.25">
      <c r="H29">
        <v>26</v>
      </c>
      <c r="I29">
        <f t="shared" si="5"/>
        <v>5</v>
      </c>
      <c r="J29">
        <f t="shared" si="3"/>
        <v>3</v>
      </c>
      <c r="K29" s="10">
        <f t="shared" si="1"/>
        <v>45162</v>
      </c>
      <c r="L29" s="10"/>
      <c r="M29">
        <f t="shared" si="0"/>
        <v>5</v>
      </c>
      <c r="N29">
        <f t="shared" si="4"/>
        <v>3</v>
      </c>
      <c r="S29" s="1"/>
      <c r="V29" s="9">
        <v>45103</v>
      </c>
      <c r="W29" t="s">
        <v>21</v>
      </c>
    </row>
    <row r="30" spans="8:23" x14ac:dyDescent="0.25">
      <c r="H30">
        <v>27</v>
      </c>
      <c r="I30">
        <f t="shared" si="5"/>
        <v>6</v>
      </c>
      <c r="J30">
        <f t="shared" si="3"/>
        <v>3</v>
      </c>
      <c r="K30" s="10">
        <f t="shared" si="1"/>
        <v>45163</v>
      </c>
      <c r="L30" s="10"/>
      <c r="M30">
        <f t="shared" si="0"/>
        <v>6</v>
      </c>
      <c r="N30">
        <f t="shared" si="4"/>
        <v>3</v>
      </c>
      <c r="S30" s="1"/>
      <c r="V30" s="9">
        <v>45104</v>
      </c>
      <c r="W30" t="s">
        <v>20</v>
      </c>
    </row>
    <row r="31" spans="8:23" x14ac:dyDescent="0.25">
      <c r="H31">
        <v>28</v>
      </c>
      <c r="I31">
        <f t="shared" si="5"/>
        <v>7</v>
      </c>
      <c r="J31">
        <f t="shared" si="3"/>
        <v>3</v>
      </c>
      <c r="K31" s="10">
        <f t="shared" si="1"/>
        <v>45164</v>
      </c>
      <c r="L31" s="10"/>
      <c r="M31">
        <f t="shared" si="0"/>
        <v>7</v>
      </c>
      <c r="N31">
        <f t="shared" si="4"/>
        <v>3</v>
      </c>
      <c r="S31" s="1"/>
      <c r="V31" s="9">
        <v>45105</v>
      </c>
      <c r="W31" t="s">
        <v>20</v>
      </c>
    </row>
    <row r="32" spans="8:23" x14ac:dyDescent="0.25">
      <c r="H32">
        <v>29</v>
      </c>
      <c r="I32">
        <f t="shared" si="5"/>
        <v>1</v>
      </c>
      <c r="J32">
        <f t="shared" si="3"/>
        <v>2</v>
      </c>
      <c r="K32" s="10">
        <f t="shared" si="1"/>
        <v>45165</v>
      </c>
      <c r="L32" s="10"/>
      <c r="M32">
        <f t="shared" si="0"/>
        <v>1</v>
      </c>
      <c r="N32">
        <f t="shared" si="4"/>
        <v>2</v>
      </c>
      <c r="S32" s="1"/>
      <c r="V32" s="9">
        <v>45106</v>
      </c>
      <c r="W32" t="s">
        <v>20</v>
      </c>
    </row>
    <row r="33" spans="8:23" x14ac:dyDescent="0.25">
      <c r="H33">
        <v>30</v>
      </c>
      <c r="I33">
        <f t="shared" si="5"/>
        <v>2</v>
      </c>
      <c r="J33">
        <f t="shared" si="3"/>
        <v>2</v>
      </c>
      <c r="K33" s="10">
        <f t="shared" si="1"/>
        <v>45166</v>
      </c>
      <c r="L33" s="10"/>
      <c r="M33" t="e">
        <f t="shared" si="0"/>
        <v>#N/A</v>
      </c>
      <c r="N33">
        <f t="shared" si="4"/>
        <v>2</v>
      </c>
      <c r="S33" s="1"/>
      <c r="V33" s="9">
        <v>45107</v>
      </c>
      <c r="W33" t="s">
        <v>21</v>
      </c>
    </row>
    <row r="34" spans="8:23" x14ac:dyDescent="0.25">
      <c r="H34">
        <v>31</v>
      </c>
      <c r="I34">
        <f t="shared" si="5"/>
        <v>3</v>
      </c>
      <c r="J34">
        <f t="shared" si="3"/>
        <v>2</v>
      </c>
      <c r="K34" s="10">
        <f t="shared" si="1"/>
        <v>45167</v>
      </c>
      <c r="L34" s="10"/>
      <c r="M34" t="e">
        <f t="shared" si="0"/>
        <v>#N/A</v>
      </c>
      <c r="N34">
        <f t="shared" si="4"/>
        <v>2</v>
      </c>
      <c r="S34" s="1"/>
      <c r="V34" s="9">
        <v>45108</v>
      </c>
      <c r="W34" t="s">
        <v>20</v>
      </c>
    </row>
    <row r="35" spans="8:23" x14ac:dyDescent="0.25">
      <c r="H35">
        <v>32</v>
      </c>
      <c r="I35">
        <f t="shared" si="5"/>
        <v>4</v>
      </c>
      <c r="J35">
        <f t="shared" si="3"/>
        <v>2</v>
      </c>
      <c r="K35" s="10">
        <f t="shared" si="1"/>
        <v>45168</v>
      </c>
      <c r="L35" s="10"/>
      <c r="M35">
        <f t="shared" si="0"/>
        <v>4</v>
      </c>
      <c r="N35">
        <f t="shared" si="4"/>
        <v>2</v>
      </c>
      <c r="S35" s="1"/>
      <c r="V35" s="9">
        <v>45109</v>
      </c>
      <c r="W35" t="s">
        <v>20</v>
      </c>
    </row>
    <row r="36" spans="8:23" x14ac:dyDescent="0.25">
      <c r="H36">
        <v>33</v>
      </c>
      <c r="I36">
        <f t="shared" si="5"/>
        <v>5</v>
      </c>
      <c r="J36">
        <f t="shared" si="3"/>
        <v>2</v>
      </c>
      <c r="K36" s="10">
        <f t="shared" si="1"/>
        <v>45169</v>
      </c>
      <c r="L36" s="10"/>
      <c r="M36">
        <f t="shared" si="0"/>
        <v>5</v>
      </c>
      <c r="N36">
        <f t="shared" si="4"/>
        <v>2</v>
      </c>
      <c r="S36" s="1"/>
      <c r="V36" s="9">
        <v>45110</v>
      </c>
      <c r="W36" t="s">
        <v>20</v>
      </c>
    </row>
    <row r="37" spans="8:23" x14ac:dyDescent="0.25">
      <c r="H37">
        <v>34</v>
      </c>
      <c r="I37">
        <f t="shared" si="5"/>
        <v>6</v>
      </c>
      <c r="J37">
        <f t="shared" si="3"/>
        <v>2</v>
      </c>
      <c r="K37" s="10">
        <f t="shared" si="1"/>
        <v>45170</v>
      </c>
      <c r="L37" s="10"/>
      <c r="M37" t="e">
        <f t="shared" si="0"/>
        <v>#N/A</v>
      </c>
      <c r="N37">
        <f t="shared" si="4"/>
        <v>2</v>
      </c>
      <c r="S37" s="1"/>
      <c r="V37" s="9">
        <v>45111</v>
      </c>
      <c r="W37" t="s">
        <v>21</v>
      </c>
    </row>
    <row r="38" spans="8:23" x14ac:dyDescent="0.25">
      <c r="H38">
        <v>35</v>
      </c>
      <c r="I38">
        <f t="shared" si="5"/>
        <v>7</v>
      </c>
      <c r="J38">
        <f t="shared" si="3"/>
        <v>2</v>
      </c>
      <c r="K38" s="10">
        <f t="shared" si="1"/>
        <v>45171</v>
      </c>
      <c r="L38" s="10"/>
      <c r="M38" t="e">
        <f t="shared" si="0"/>
        <v>#N/A</v>
      </c>
      <c r="N38">
        <f t="shared" si="4"/>
        <v>2</v>
      </c>
      <c r="S38" s="1"/>
      <c r="V38" s="9">
        <v>45112</v>
      </c>
      <c r="W38" t="s">
        <v>20</v>
      </c>
    </row>
    <row r="39" spans="8:23" x14ac:dyDescent="0.25">
      <c r="H39">
        <v>36</v>
      </c>
      <c r="I39">
        <f t="shared" si="5"/>
        <v>1</v>
      </c>
      <c r="J39">
        <f t="shared" si="3"/>
        <v>1</v>
      </c>
      <c r="K39" s="10">
        <f t="shared" si="1"/>
        <v>45172</v>
      </c>
      <c r="L39" s="10"/>
      <c r="M39" t="e">
        <f t="shared" si="0"/>
        <v>#N/A</v>
      </c>
      <c r="N39">
        <f t="shared" si="4"/>
        <v>1</v>
      </c>
      <c r="S39" s="1"/>
      <c r="V39" s="9">
        <v>45113</v>
      </c>
      <c r="W39" t="s">
        <v>20</v>
      </c>
    </row>
    <row r="40" spans="8:23" x14ac:dyDescent="0.25">
      <c r="H40">
        <v>37</v>
      </c>
      <c r="I40">
        <f t="shared" si="5"/>
        <v>2</v>
      </c>
      <c r="J40">
        <f t="shared" si="3"/>
        <v>1</v>
      </c>
      <c r="K40" s="10">
        <f t="shared" si="1"/>
        <v>45173</v>
      </c>
      <c r="L40" s="10"/>
      <c r="M40" t="e">
        <f t="shared" si="0"/>
        <v>#N/A</v>
      </c>
      <c r="N40">
        <f t="shared" si="4"/>
        <v>1</v>
      </c>
      <c r="S40" s="1"/>
      <c r="V40" s="9">
        <v>45114</v>
      </c>
      <c r="W40" t="s">
        <v>20</v>
      </c>
    </row>
    <row r="41" spans="8:23" x14ac:dyDescent="0.25">
      <c r="H41">
        <v>38</v>
      </c>
      <c r="I41">
        <f t="shared" si="5"/>
        <v>3</v>
      </c>
      <c r="J41">
        <f t="shared" si="3"/>
        <v>1</v>
      </c>
      <c r="K41" s="10">
        <f t="shared" si="1"/>
        <v>45174</v>
      </c>
      <c r="L41" s="10"/>
      <c r="M41" t="e">
        <f t="shared" si="0"/>
        <v>#N/A</v>
      </c>
      <c r="N41">
        <f t="shared" si="4"/>
        <v>1</v>
      </c>
      <c r="S41" s="1"/>
      <c r="V41" s="9">
        <v>45115</v>
      </c>
      <c r="W41" t="s">
        <v>20</v>
      </c>
    </row>
    <row r="42" spans="8:23" x14ac:dyDescent="0.25">
      <c r="H42">
        <v>39</v>
      </c>
      <c r="I42">
        <f t="shared" si="5"/>
        <v>4</v>
      </c>
      <c r="J42">
        <f t="shared" si="3"/>
        <v>1</v>
      </c>
      <c r="K42" s="10">
        <f t="shared" si="1"/>
        <v>45175</v>
      </c>
      <c r="L42" s="10"/>
      <c r="M42" t="e">
        <f t="shared" si="0"/>
        <v>#N/A</v>
      </c>
      <c r="N42">
        <f t="shared" si="4"/>
        <v>1</v>
      </c>
      <c r="S42" s="1"/>
      <c r="V42" s="9">
        <v>45116</v>
      </c>
      <c r="W42" t="s">
        <v>20</v>
      </c>
    </row>
    <row r="43" spans="8:23" x14ac:dyDescent="0.25">
      <c r="H43">
        <v>40</v>
      </c>
      <c r="I43">
        <f t="shared" si="5"/>
        <v>5</v>
      </c>
      <c r="J43">
        <f t="shared" si="3"/>
        <v>1</v>
      </c>
      <c r="K43" s="10">
        <f t="shared" si="1"/>
        <v>45176</v>
      </c>
      <c r="L43" s="10"/>
      <c r="M43" t="e">
        <f t="shared" si="0"/>
        <v>#N/A</v>
      </c>
      <c r="N43">
        <f t="shared" si="4"/>
        <v>1</v>
      </c>
      <c r="S43" s="1"/>
      <c r="V43" s="9">
        <v>45117</v>
      </c>
      <c r="W43" t="s">
        <v>20</v>
      </c>
    </row>
    <row r="44" spans="8:23" x14ac:dyDescent="0.25">
      <c r="H44">
        <v>41</v>
      </c>
      <c r="I44">
        <f t="shared" si="5"/>
        <v>6</v>
      </c>
      <c r="J44">
        <f t="shared" si="3"/>
        <v>1</v>
      </c>
      <c r="K44" s="10">
        <f t="shared" si="1"/>
        <v>45177</v>
      </c>
      <c r="L44" s="10"/>
      <c r="M44" t="e">
        <f t="shared" si="0"/>
        <v>#N/A</v>
      </c>
      <c r="N44">
        <f t="shared" si="4"/>
        <v>1</v>
      </c>
      <c r="S44" s="1"/>
      <c r="V44" s="9">
        <v>45118</v>
      </c>
      <c r="W44" t="s">
        <v>21</v>
      </c>
    </row>
    <row r="45" spans="8:23" x14ac:dyDescent="0.25">
      <c r="H45">
        <v>42</v>
      </c>
      <c r="I45">
        <f t="shared" si="5"/>
        <v>7</v>
      </c>
      <c r="J45">
        <f t="shared" si="3"/>
        <v>1</v>
      </c>
      <c r="K45" s="10">
        <f t="shared" si="1"/>
        <v>45178</v>
      </c>
      <c r="L45" s="10"/>
      <c r="M45" t="e">
        <f t="shared" si="0"/>
        <v>#N/A</v>
      </c>
      <c r="N45">
        <f t="shared" si="4"/>
        <v>1</v>
      </c>
      <c r="S45" s="1"/>
      <c r="V45" s="9">
        <v>45119</v>
      </c>
      <c r="W45" t="s">
        <v>20</v>
      </c>
    </row>
    <row r="46" spans="8:23" x14ac:dyDescent="0.25">
      <c r="S46" s="1"/>
      <c r="V46" s="9">
        <v>45120</v>
      </c>
      <c r="W46" t="s">
        <v>20</v>
      </c>
    </row>
    <row r="47" spans="8:23" x14ac:dyDescent="0.25">
      <c r="S47" s="1"/>
      <c r="V47" s="9">
        <v>45121</v>
      </c>
      <c r="W47" t="s">
        <v>20</v>
      </c>
    </row>
    <row r="48" spans="8:23" x14ac:dyDescent="0.25">
      <c r="S48" s="1"/>
      <c r="V48" s="9">
        <v>45122</v>
      </c>
      <c r="W48" t="s">
        <v>21</v>
      </c>
    </row>
    <row r="49" spans="19:23" x14ac:dyDescent="0.25">
      <c r="S49" s="1"/>
      <c r="V49" s="9">
        <v>45123</v>
      </c>
      <c r="W49" t="s">
        <v>20</v>
      </c>
    </row>
    <row r="50" spans="19:23" x14ac:dyDescent="0.25">
      <c r="S50" s="1"/>
      <c r="V50" s="9">
        <v>45124</v>
      </c>
      <c r="W50" t="s">
        <v>21</v>
      </c>
    </row>
    <row r="51" spans="19:23" x14ac:dyDescent="0.25">
      <c r="S51" s="1"/>
      <c r="V51" s="9">
        <v>45125</v>
      </c>
      <c r="W51" t="s">
        <v>21</v>
      </c>
    </row>
    <row r="52" spans="19:23" x14ac:dyDescent="0.25">
      <c r="S52" s="1"/>
      <c r="V52" s="9">
        <v>45126</v>
      </c>
      <c r="W52" t="s">
        <v>21</v>
      </c>
    </row>
    <row r="53" spans="19:23" x14ac:dyDescent="0.25">
      <c r="S53" s="1"/>
      <c r="V53" s="9">
        <v>45127</v>
      </c>
      <c r="W53" t="s">
        <v>20</v>
      </c>
    </row>
    <row r="54" spans="19:23" x14ac:dyDescent="0.25">
      <c r="S54" s="1"/>
      <c r="V54" s="9">
        <v>45128</v>
      </c>
      <c r="W54" t="s">
        <v>21</v>
      </c>
    </row>
    <row r="55" spans="19:23" x14ac:dyDescent="0.25">
      <c r="S55" s="1"/>
      <c r="V55" s="9">
        <v>45129</v>
      </c>
      <c r="W55" t="s">
        <v>20</v>
      </c>
    </row>
    <row r="56" spans="19:23" x14ac:dyDescent="0.25">
      <c r="S56" s="1"/>
      <c r="V56" s="9">
        <v>45130</v>
      </c>
      <c r="W56" t="s">
        <v>21</v>
      </c>
    </row>
    <row r="57" spans="19:23" x14ac:dyDescent="0.25">
      <c r="S57" s="1"/>
      <c r="V57" s="9">
        <v>45131</v>
      </c>
      <c r="W57" t="s">
        <v>20</v>
      </c>
    </row>
    <row r="58" spans="19:23" x14ac:dyDescent="0.25">
      <c r="S58" s="1"/>
      <c r="V58" s="9">
        <v>45132</v>
      </c>
      <c r="W58" t="s">
        <v>20</v>
      </c>
    </row>
    <row r="59" spans="19:23" x14ac:dyDescent="0.25">
      <c r="S59" s="1"/>
      <c r="V59" s="9">
        <v>45133</v>
      </c>
      <c r="W59" t="s">
        <v>20</v>
      </c>
    </row>
    <row r="60" spans="19:23" x14ac:dyDescent="0.25">
      <c r="S60" s="1"/>
      <c r="V60" s="9">
        <v>45134</v>
      </c>
      <c r="W60" t="s">
        <v>20</v>
      </c>
    </row>
    <row r="61" spans="19:23" x14ac:dyDescent="0.25">
      <c r="S61" s="1"/>
      <c r="V61" s="9">
        <v>45135</v>
      </c>
      <c r="W61" t="s">
        <v>21</v>
      </c>
    </row>
    <row r="62" spans="19:23" x14ac:dyDescent="0.25">
      <c r="S62" s="1"/>
      <c r="V62" s="9">
        <v>45136</v>
      </c>
      <c r="W62" t="s">
        <v>20</v>
      </c>
    </row>
    <row r="63" spans="19:23" x14ac:dyDescent="0.25">
      <c r="S63" s="1"/>
      <c r="V63" s="9">
        <v>45137</v>
      </c>
      <c r="W63" t="s">
        <v>20</v>
      </c>
    </row>
    <row r="64" spans="19:23" x14ac:dyDescent="0.25">
      <c r="S64" s="1"/>
      <c r="V64" s="9">
        <v>45138</v>
      </c>
      <c r="W64" t="s">
        <v>20</v>
      </c>
    </row>
    <row r="65" spans="19:23" x14ac:dyDescent="0.25">
      <c r="S65" s="1"/>
      <c r="V65" s="9">
        <v>45139</v>
      </c>
      <c r="W65" t="s">
        <v>21</v>
      </c>
    </row>
    <row r="66" spans="19:23" x14ac:dyDescent="0.25">
      <c r="S66" s="1"/>
      <c r="V66" s="9">
        <v>45140</v>
      </c>
      <c r="W66" t="s">
        <v>21</v>
      </c>
    </row>
    <row r="67" spans="19:23" x14ac:dyDescent="0.25">
      <c r="S67" s="1"/>
      <c r="V67" s="9">
        <v>45141</v>
      </c>
      <c r="W67" t="s">
        <v>21</v>
      </c>
    </row>
    <row r="68" spans="19:23" x14ac:dyDescent="0.25">
      <c r="S68" s="1"/>
      <c r="V68" s="9">
        <v>45142</v>
      </c>
      <c r="W68" t="s">
        <v>21</v>
      </c>
    </row>
    <row r="69" spans="19:23" x14ac:dyDescent="0.25">
      <c r="S69" s="1"/>
      <c r="V69" s="9">
        <v>45143</v>
      </c>
      <c r="W69" t="s">
        <v>21</v>
      </c>
    </row>
    <row r="70" spans="19:23" x14ac:dyDescent="0.25">
      <c r="S70" s="1"/>
      <c r="V70" s="9">
        <v>45144</v>
      </c>
      <c r="W70" t="s">
        <v>21</v>
      </c>
    </row>
    <row r="71" spans="19:23" x14ac:dyDescent="0.25">
      <c r="S71" s="1"/>
      <c r="V71" s="9">
        <v>45145</v>
      </c>
      <c r="W71" t="s">
        <v>21</v>
      </c>
    </row>
    <row r="72" spans="19:23" x14ac:dyDescent="0.25">
      <c r="S72" s="1"/>
      <c r="V72" s="9">
        <v>45146</v>
      </c>
      <c r="W72" t="s">
        <v>20</v>
      </c>
    </row>
    <row r="73" spans="19:23" x14ac:dyDescent="0.25">
      <c r="S73" s="1"/>
      <c r="V73" s="9">
        <v>45147</v>
      </c>
      <c r="W73" t="s">
        <v>20</v>
      </c>
    </row>
    <row r="74" spans="19:23" x14ac:dyDescent="0.25">
      <c r="S74" s="1"/>
      <c r="V74" s="9">
        <v>45148</v>
      </c>
      <c r="W74" t="s">
        <v>20</v>
      </c>
    </row>
    <row r="75" spans="19:23" x14ac:dyDescent="0.25">
      <c r="S75" s="1"/>
      <c r="V75" s="9">
        <v>45149</v>
      </c>
      <c r="W75" t="s">
        <v>20</v>
      </c>
    </row>
    <row r="76" spans="19:23" x14ac:dyDescent="0.25">
      <c r="S76" s="1"/>
      <c r="V76" s="9">
        <v>45150</v>
      </c>
      <c r="W76" t="s">
        <v>20</v>
      </c>
    </row>
    <row r="77" spans="19:23" x14ac:dyDescent="0.25">
      <c r="S77" s="1"/>
      <c r="V77" s="9">
        <v>45151</v>
      </c>
      <c r="W77" t="s">
        <v>20</v>
      </c>
    </row>
    <row r="78" spans="19:23" x14ac:dyDescent="0.25">
      <c r="S78" s="1"/>
      <c r="V78" s="9">
        <v>45152</v>
      </c>
      <c r="W78" t="s">
        <v>21</v>
      </c>
    </row>
    <row r="79" spans="19:23" x14ac:dyDescent="0.25">
      <c r="S79" s="1"/>
      <c r="V79" s="9">
        <v>45153</v>
      </c>
      <c r="W79" t="s">
        <v>20</v>
      </c>
    </row>
    <row r="80" spans="19:23" x14ac:dyDescent="0.25">
      <c r="S80" s="1"/>
      <c r="V80" s="9">
        <v>45154</v>
      </c>
      <c r="W80" t="s">
        <v>20</v>
      </c>
    </row>
    <row r="81" spans="19:23" x14ac:dyDescent="0.25">
      <c r="S81" s="1"/>
      <c r="V81" s="9">
        <v>45155</v>
      </c>
      <c r="W81" t="s">
        <v>20</v>
      </c>
    </row>
    <row r="82" spans="19:23" x14ac:dyDescent="0.25">
      <c r="S82" s="1"/>
      <c r="V82" s="9">
        <v>45156</v>
      </c>
      <c r="W82" t="s">
        <v>20</v>
      </c>
    </row>
    <row r="83" spans="19:23" x14ac:dyDescent="0.25">
      <c r="S83" s="1"/>
      <c r="V83" s="9">
        <v>45157</v>
      </c>
      <c r="W83" t="s">
        <v>20</v>
      </c>
    </row>
    <row r="84" spans="19:23" x14ac:dyDescent="0.25">
      <c r="S84" s="1"/>
      <c r="V84" s="9">
        <v>45158</v>
      </c>
      <c r="W84" t="s">
        <v>20</v>
      </c>
    </row>
    <row r="85" spans="19:23" x14ac:dyDescent="0.25">
      <c r="S85" s="1"/>
      <c r="V85" s="9">
        <v>45159</v>
      </c>
      <c r="W85" t="s">
        <v>20</v>
      </c>
    </row>
    <row r="86" spans="19:23" x14ac:dyDescent="0.25">
      <c r="S86" s="1"/>
      <c r="V86" s="9">
        <v>45160</v>
      </c>
      <c r="W86" t="s">
        <v>20</v>
      </c>
    </row>
    <row r="87" spans="19:23" x14ac:dyDescent="0.25">
      <c r="S87" s="1"/>
      <c r="V87" s="9">
        <v>45161</v>
      </c>
      <c r="W87" t="s">
        <v>21</v>
      </c>
    </row>
    <row r="88" spans="19:23" x14ac:dyDescent="0.25">
      <c r="S88" s="1"/>
      <c r="V88" s="9">
        <v>45162</v>
      </c>
      <c r="W88" t="s">
        <v>20</v>
      </c>
    </row>
    <row r="89" spans="19:23" x14ac:dyDescent="0.25">
      <c r="S89" s="1"/>
      <c r="V89" s="9">
        <v>45163</v>
      </c>
      <c r="W89" t="s">
        <v>20</v>
      </c>
    </row>
    <row r="90" spans="19:23" x14ac:dyDescent="0.25">
      <c r="S90" s="1"/>
      <c r="V90" s="9">
        <v>45164</v>
      </c>
      <c r="W90" t="s">
        <v>20</v>
      </c>
    </row>
    <row r="91" spans="19:23" x14ac:dyDescent="0.25">
      <c r="S91" s="1"/>
      <c r="V91" s="9">
        <v>45165</v>
      </c>
      <c r="W91" t="s">
        <v>20</v>
      </c>
    </row>
    <row r="92" spans="19:23" x14ac:dyDescent="0.25">
      <c r="S92" s="1"/>
      <c r="V92" s="9">
        <v>45166</v>
      </c>
      <c r="W92" t="s">
        <v>21</v>
      </c>
    </row>
    <row r="93" spans="19:23" x14ac:dyDescent="0.25">
      <c r="S93" s="1"/>
      <c r="V93" s="9">
        <v>45167</v>
      </c>
      <c r="W93" t="s">
        <v>21</v>
      </c>
    </row>
    <row r="94" spans="19:23" x14ac:dyDescent="0.25">
      <c r="S94" s="1"/>
      <c r="V94" s="9">
        <v>45168</v>
      </c>
      <c r="W94" t="s">
        <v>20</v>
      </c>
    </row>
    <row r="95" spans="19:23" x14ac:dyDescent="0.25">
      <c r="S95" s="1"/>
      <c r="V95" s="9">
        <v>45169</v>
      </c>
      <c r="W95" t="s">
        <v>20</v>
      </c>
    </row>
    <row r="96" spans="19:23" x14ac:dyDescent="0.25">
      <c r="S96" s="1"/>
    </row>
    <row r="97" spans="19:19" x14ac:dyDescent="0.25">
      <c r="S97" s="1"/>
    </row>
    <row r="98" spans="19:19" x14ac:dyDescent="0.25">
      <c r="S98" s="1"/>
    </row>
    <row r="99" spans="19:19" x14ac:dyDescent="0.25">
      <c r="S99" s="1"/>
    </row>
    <row r="100" spans="19:19" x14ac:dyDescent="0.25">
      <c r="S100" s="1"/>
    </row>
    <row r="101" spans="19:19" x14ac:dyDescent="0.25">
      <c r="S101" s="1"/>
    </row>
    <row r="102" spans="19:19" x14ac:dyDescent="0.25">
      <c r="S102" s="1"/>
    </row>
    <row r="103" spans="19:19" x14ac:dyDescent="0.25">
      <c r="S103" s="1"/>
    </row>
  </sheetData>
  <phoneticPr fontId="3" type="noConversion"/>
  <dataValidations count="1">
    <dataValidation type="list" allowBlank="1" showInputMessage="1" showErrorMessage="1" sqref="T6" xr:uid="{0CCC6725-FB9D-4F3C-B35E-85E24D37734A}">
      <formula1>$Y$4:$Y$10</formula1>
    </dataValidation>
  </dataValidations>
  <hyperlinks>
    <hyperlink ref="A1" location="'TOC Gallery'!A1" tooltip="Go To: Table of Contents" display="'TOC Gallery'!A1" xr:uid="{A4DE55C7-EAED-429F-B6A3-6FDBDF916A53}"/>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6385" r:id="rId3" name="Spinner 1">
              <controlPr defaultSize="0" autoPict="0">
                <anchor moveWithCells="1" sizeWithCells="1">
                  <from>
                    <xdr:col>4</xdr:col>
                    <xdr:colOff>190500</xdr:colOff>
                    <xdr:row>2</xdr:row>
                    <xdr:rowOff>9525</xdr:rowOff>
                  </from>
                  <to>
                    <xdr:col>4</xdr:col>
                    <xdr:colOff>333375</xdr:colOff>
                    <xdr:row>3</xdr:row>
                    <xdr:rowOff>57150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88F0E-0535-4E1C-9E52-16EB0039B6BA}">
  <sheetPr>
    <tabColor theme="1" tint="0.34998626667073579"/>
  </sheetPr>
  <dimension ref="A1:AC103"/>
  <sheetViews>
    <sheetView workbookViewId="0">
      <selection activeCell="M4" sqref="M4"/>
    </sheetView>
  </sheetViews>
  <sheetFormatPr defaultRowHeight="15" x14ac:dyDescent="0.25"/>
  <cols>
    <col min="1" max="1" width="2.7109375" style="30" customWidth="1"/>
    <col min="2" max="5" width="9.140625" style="30"/>
    <col min="6" max="6" width="9.140625" style="31"/>
    <col min="11" max="11" width="10.28515625" bestFit="1" customWidth="1"/>
    <col min="12" max="15" width="10.28515625" customWidth="1"/>
    <col min="19" max="19" width="10.28515625" bestFit="1" customWidth="1"/>
    <col min="22" max="22" width="10.28515625" bestFit="1" customWidth="1"/>
    <col min="23" max="23" width="11.5703125" bestFit="1" customWidth="1"/>
    <col min="24" max="24" width="10.7109375" bestFit="1" customWidth="1"/>
    <col min="25" max="26" width="9.7109375" bestFit="1" customWidth="1"/>
    <col min="29" max="29" width="14.5703125" bestFit="1" customWidth="1"/>
  </cols>
  <sheetData>
    <row r="1" spans="1:29" ht="18.75" x14ac:dyDescent="0.3">
      <c r="A1" s="28">
        <v>3</v>
      </c>
      <c r="B1" s="29" t="s">
        <v>32</v>
      </c>
      <c r="H1" s="13" t="s">
        <v>1</v>
      </c>
      <c r="I1" s="27"/>
      <c r="J1" s="27"/>
      <c r="K1" s="27"/>
      <c r="L1" s="27"/>
      <c r="M1" s="27"/>
      <c r="N1" s="27"/>
      <c r="O1" s="27"/>
      <c r="P1" s="27"/>
      <c r="Q1" s="27"/>
      <c r="R1" s="27"/>
      <c r="S1" s="27"/>
      <c r="T1" s="27"/>
      <c r="U1" s="27"/>
      <c r="V1" s="27"/>
      <c r="W1" s="27"/>
      <c r="X1" s="27"/>
      <c r="Y1" s="27"/>
      <c r="Z1" s="27"/>
    </row>
    <row r="2" spans="1:29" x14ac:dyDescent="0.25">
      <c r="H2" s="33" t="s">
        <v>51</v>
      </c>
      <c r="I2" s="34"/>
      <c r="J2" s="34"/>
      <c r="K2" s="34"/>
      <c r="M2" s="32" t="s">
        <v>68</v>
      </c>
      <c r="N2" s="11"/>
      <c r="P2" s="20" t="s">
        <v>65</v>
      </c>
      <c r="Q2" s="21"/>
      <c r="S2" s="25" t="s">
        <v>35</v>
      </c>
      <c r="T2" s="26"/>
      <c r="V2" s="23" t="s">
        <v>67</v>
      </c>
      <c r="W2" s="24"/>
      <c r="Y2" s="22" t="s">
        <v>66</v>
      </c>
      <c r="Z2" s="22"/>
      <c r="AB2" s="33" t="s">
        <v>77</v>
      </c>
      <c r="AC2" s="33"/>
    </row>
    <row r="3" spans="1:29" x14ac:dyDescent="0.25">
      <c r="H3" s="2" t="s">
        <v>64</v>
      </c>
      <c r="I3" s="2" t="s">
        <v>15</v>
      </c>
      <c r="J3" s="2" t="s">
        <v>16</v>
      </c>
      <c r="K3" s="2" t="s">
        <v>19</v>
      </c>
      <c r="L3" s="2"/>
      <c r="M3" s="2" t="s">
        <v>15</v>
      </c>
      <c r="N3" s="2" t="s">
        <v>16</v>
      </c>
      <c r="O3" s="2"/>
      <c r="P3" s="2" t="s">
        <v>15</v>
      </c>
      <c r="Q3" s="2" t="s">
        <v>16</v>
      </c>
      <c r="R3" s="2"/>
      <c r="S3" s="2" t="s">
        <v>79</v>
      </c>
      <c r="T3" s="2" t="s">
        <v>17</v>
      </c>
      <c r="U3" s="2"/>
      <c r="V3" s="2" t="s">
        <v>33</v>
      </c>
      <c r="W3" s="9">
        <f>DATE(1900,W5,1)</f>
        <v>45108</v>
      </c>
      <c r="Y3" s="2" t="s">
        <v>18</v>
      </c>
      <c r="Z3" s="2" t="s">
        <v>0</v>
      </c>
      <c r="AB3" s="2" t="s">
        <v>22</v>
      </c>
      <c r="AC3" s="2" t="s">
        <v>78</v>
      </c>
    </row>
    <row r="4" spans="1:29" x14ac:dyDescent="0.25">
      <c r="H4">
        <v>1</v>
      </c>
      <c r="I4">
        <v>1</v>
      </c>
      <c r="J4">
        <v>6</v>
      </c>
      <c r="K4" s="10">
        <f t="shared" ref="K4:K45" si="0">$W$3-WEEKDAY($W$3,$W$7)+H4</f>
        <v>45102</v>
      </c>
      <c r="L4" s="10"/>
      <c r="M4" s="10">
        <f t="shared" ref="M4:M45" si="1">IF(MONTH($W$3)&lt;&gt;MONTH(K4),I4,NA())</f>
        <v>1</v>
      </c>
      <c r="N4">
        <v>6</v>
      </c>
      <c r="O4" s="10"/>
      <c r="P4" t="e">
        <f t="shared" ref="P4:P45" si="2">IF(COUNTIFS($Y$4:$Y$95,$K4,$Z$4:$Z$95,"Yes")&gt;0,I4,NA())</f>
        <v>#N/A</v>
      </c>
      <c r="Q4">
        <v>6</v>
      </c>
      <c r="S4" t="str">
        <f t="shared" ref="S4:S10" si="3">LEFT(TEXT(K4,"DDD"),1)</f>
        <v>S</v>
      </c>
      <c r="T4">
        <v>0</v>
      </c>
      <c r="V4" s="2" t="s">
        <v>34</v>
      </c>
      <c r="W4" t="str">
        <f>TEXT(W3,"mmmm yyyy")</f>
        <v>July 2023</v>
      </c>
      <c r="Y4" s="9">
        <v>45078</v>
      </c>
      <c r="Z4" t="s">
        <v>21</v>
      </c>
      <c r="AB4" t="s">
        <v>75</v>
      </c>
      <c r="AC4">
        <v>1</v>
      </c>
    </row>
    <row r="5" spans="1:29" x14ac:dyDescent="0.25">
      <c r="H5">
        <v>2</v>
      </c>
      <c r="I5">
        <v>2</v>
      </c>
      <c r="J5">
        <v>6</v>
      </c>
      <c r="K5" s="10">
        <f t="shared" si="0"/>
        <v>45103</v>
      </c>
      <c r="L5" s="10"/>
      <c r="M5" s="10">
        <f t="shared" si="1"/>
        <v>2</v>
      </c>
      <c r="N5">
        <v>6</v>
      </c>
      <c r="O5" s="10"/>
      <c r="P5" t="e">
        <f t="shared" si="2"/>
        <v>#N/A</v>
      </c>
      <c r="Q5">
        <v>6</v>
      </c>
      <c r="S5" t="str">
        <f t="shared" si="3"/>
        <v>M</v>
      </c>
      <c r="T5">
        <v>0</v>
      </c>
      <c r="V5" s="19" t="s">
        <v>52</v>
      </c>
      <c r="W5">
        <v>1483</v>
      </c>
      <c r="Y5" s="9">
        <v>45079</v>
      </c>
      <c r="Z5" t="s">
        <v>20</v>
      </c>
      <c r="AB5" t="s">
        <v>69</v>
      </c>
      <c r="AC5">
        <v>11</v>
      </c>
    </row>
    <row r="6" spans="1:29" x14ac:dyDescent="0.25">
      <c r="H6">
        <v>3</v>
      </c>
      <c r="I6">
        <v>3</v>
      </c>
      <c r="J6">
        <v>6</v>
      </c>
      <c r="K6" s="10">
        <f t="shared" si="0"/>
        <v>45104</v>
      </c>
      <c r="L6" s="10"/>
      <c r="M6" s="10">
        <f t="shared" si="1"/>
        <v>3</v>
      </c>
      <c r="N6">
        <v>6</v>
      </c>
      <c r="O6" s="10"/>
      <c r="P6">
        <f t="shared" si="2"/>
        <v>3</v>
      </c>
      <c r="Q6">
        <v>6</v>
      </c>
      <c r="S6" t="str">
        <f t="shared" si="3"/>
        <v>T</v>
      </c>
      <c r="T6">
        <v>0</v>
      </c>
      <c r="V6" s="19" t="s">
        <v>33</v>
      </c>
      <c r="W6" t="s">
        <v>75</v>
      </c>
      <c r="Y6" s="9">
        <v>45080</v>
      </c>
      <c r="Z6" t="s">
        <v>21</v>
      </c>
      <c r="AB6" t="s">
        <v>70</v>
      </c>
      <c r="AC6">
        <v>12</v>
      </c>
    </row>
    <row r="7" spans="1:29" x14ac:dyDescent="0.25">
      <c r="H7">
        <v>4</v>
      </c>
      <c r="I7">
        <v>4</v>
      </c>
      <c r="J7">
        <v>6</v>
      </c>
      <c r="K7" s="10">
        <f t="shared" si="0"/>
        <v>45105</v>
      </c>
      <c r="L7" s="10"/>
      <c r="M7" s="10">
        <f t="shared" si="1"/>
        <v>4</v>
      </c>
      <c r="N7">
        <v>6</v>
      </c>
      <c r="O7" s="10"/>
      <c r="P7">
        <f t="shared" si="2"/>
        <v>4</v>
      </c>
      <c r="Q7">
        <v>6</v>
      </c>
      <c r="S7" t="str">
        <f t="shared" si="3"/>
        <v>W</v>
      </c>
      <c r="T7">
        <v>0</v>
      </c>
      <c r="V7" s="19" t="s">
        <v>76</v>
      </c>
      <c r="W7">
        <f>VLOOKUP(W6,$AB$4:$AC$10,2,FALSE)</f>
        <v>1</v>
      </c>
      <c r="Y7" s="9">
        <v>45081</v>
      </c>
      <c r="Z7" t="s">
        <v>20</v>
      </c>
      <c r="AB7" t="s">
        <v>71</v>
      </c>
      <c r="AC7">
        <v>13</v>
      </c>
    </row>
    <row r="8" spans="1:29" x14ac:dyDescent="0.25">
      <c r="H8">
        <v>5</v>
      </c>
      <c r="I8">
        <v>5</v>
      </c>
      <c r="J8">
        <v>6</v>
      </c>
      <c r="K8" s="10">
        <f t="shared" si="0"/>
        <v>45106</v>
      </c>
      <c r="L8" s="10"/>
      <c r="M8" s="10">
        <f t="shared" si="1"/>
        <v>5</v>
      </c>
      <c r="N8">
        <v>6</v>
      </c>
      <c r="O8" s="10"/>
      <c r="P8">
        <f t="shared" si="2"/>
        <v>5</v>
      </c>
      <c r="Q8">
        <v>6</v>
      </c>
      <c r="S8" t="str">
        <f t="shared" si="3"/>
        <v>T</v>
      </c>
      <c r="T8">
        <v>0</v>
      </c>
      <c r="V8" s="1"/>
      <c r="Y8" s="9">
        <v>45082</v>
      </c>
      <c r="Z8" t="s">
        <v>21</v>
      </c>
      <c r="AB8" t="s">
        <v>72</v>
      </c>
      <c r="AC8">
        <v>14</v>
      </c>
    </row>
    <row r="9" spans="1:29" x14ac:dyDescent="0.25">
      <c r="H9">
        <v>6</v>
      </c>
      <c r="I9">
        <v>6</v>
      </c>
      <c r="J9">
        <v>6</v>
      </c>
      <c r="K9" s="10">
        <f t="shared" si="0"/>
        <v>45107</v>
      </c>
      <c r="L9" s="10"/>
      <c r="M9" s="10">
        <f t="shared" si="1"/>
        <v>6</v>
      </c>
      <c r="N9">
        <v>6</v>
      </c>
      <c r="O9" s="10"/>
      <c r="P9" t="e">
        <f t="shared" si="2"/>
        <v>#N/A</v>
      </c>
      <c r="Q9">
        <v>6</v>
      </c>
      <c r="S9" t="str">
        <f t="shared" si="3"/>
        <v>F</v>
      </c>
      <c r="T9">
        <v>0</v>
      </c>
      <c r="V9" s="1"/>
      <c r="Y9" s="9">
        <v>45083</v>
      </c>
      <c r="Z9" t="s">
        <v>20</v>
      </c>
      <c r="AB9" t="s">
        <v>73</v>
      </c>
      <c r="AC9">
        <v>15</v>
      </c>
    </row>
    <row r="10" spans="1:29" x14ac:dyDescent="0.25">
      <c r="H10">
        <v>7</v>
      </c>
      <c r="I10">
        <v>7</v>
      </c>
      <c r="J10">
        <v>6</v>
      </c>
      <c r="K10" s="10">
        <f t="shared" si="0"/>
        <v>45108</v>
      </c>
      <c r="L10" s="10"/>
      <c r="M10" s="10" t="e">
        <f t="shared" si="1"/>
        <v>#N/A</v>
      </c>
      <c r="N10">
        <v>6</v>
      </c>
      <c r="O10" s="10"/>
      <c r="P10">
        <f t="shared" si="2"/>
        <v>7</v>
      </c>
      <c r="Q10">
        <v>6</v>
      </c>
      <c r="S10" t="str">
        <f t="shared" si="3"/>
        <v>S</v>
      </c>
      <c r="T10">
        <v>0</v>
      </c>
      <c r="V10" s="1"/>
      <c r="Y10" s="9">
        <v>45084</v>
      </c>
      <c r="Z10" t="s">
        <v>21</v>
      </c>
      <c r="AB10" t="s">
        <v>74</v>
      </c>
      <c r="AC10">
        <v>16</v>
      </c>
    </row>
    <row r="11" spans="1:29" x14ac:dyDescent="0.25">
      <c r="H11">
        <v>8</v>
      </c>
      <c r="I11">
        <f>I4</f>
        <v>1</v>
      </c>
      <c r="J11">
        <f t="shared" ref="J11:J45" si="4">J4-1</f>
        <v>5</v>
      </c>
      <c r="K11" s="10">
        <f t="shared" si="0"/>
        <v>45109</v>
      </c>
      <c r="L11" s="10"/>
      <c r="M11" s="10" t="e">
        <f t="shared" si="1"/>
        <v>#N/A</v>
      </c>
      <c r="N11">
        <f>N4-1</f>
        <v>5</v>
      </c>
      <c r="O11" s="10"/>
      <c r="P11">
        <f t="shared" si="2"/>
        <v>1</v>
      </c>
      <c r="Q11">
        <f t="shared" ref="Q11:Q45" si="5">Q4-1</f>
        <v>5</v>
      </c>
      <c r="V11" s="1"/>
      <c r="Y11" s="9">
        <v>45085</v>
      </c>
      <c r="Z11" t="s">
        <v>21</v>
      </c>
    </row>
    <row r="12" spans="1:29" x14ac:dyDescent="0.25">
      <c r="H12">
        <v>9</v>
      </c>
      <c r="I12">
        <f t="shared" ref="I12:I45" si="6">I5</f>
        <v>2</v>
      </c>
      <c r="J12">
        <f t="shared" si="4"/>
        <v>5</v>
      </c>
      <c r="K12" s="10">
        <f t="shared" si="0"/>
        <v>45110</v>
      </c>
      <c r="L12" s="10"/>
      <c r="M12" s="10" t="e">
        <f t="shared" si="1"/>
        <v>#N/A</v>
      </c>
      <c r="N12">
        <f t="shared" ref="N12:N45" si="7">N5-1</f>
        <v>5</v>
      </c>
      <c r="O12" s="10"/>
      <c r="P12">
        <f t="shared" si="2"/>
        <v>2</v>
      </c>
      <c r="Q12">
        <f t="shared" si="5"/>
        <v>5</v>
      </c>
      <c r="V12" s="1"/>
      <c r="Y12" s="9">
        <v>45086</v>
      </c>
      <c r="Z12" t="s">
        <v>20</v>
      </c>
    </row>
    <row r="13" spans="1:29" x14ac:dyDescent="0.25">
      <c r="H13">
        <v>10</v>
      </c>
      <c r="I13">
        <f t="shared" si="6"/>
        <v>3</v>
      </c>
      <c r="J13">
        <f t="shared" si="4"/>
        <v>5</v>
      </c>
      <c r="K13" s="10">
        <f t="shared" si="0"/>
        <v>45111</v>
      </c>
      <c r="L13" s="10"/>
      <c r="M13" s="10" t="e">
        <f t="shared" si="1"/>
        <v>#N/A</v>
      </c>
      <c r="N13">
        <f t="shared" si="7"/>
        <v>5</v>
      </c>
      <c r="O13" s="10"/>
      <c r="P13" t="e">
        <f t="shared" si="2"/>
        <v>#N/A</v>
      </c>
      <c r="Q13">
        <f t="shared" si="5"/>
        <v>5</v>
      </c>
      <c r="V13" s="1"/>
      <c r="Y13" s="9">
        <v>45087</v>
      </c>
      <c r="Z13" t="s">
        <v>20</v>
      </c>
    </row>
    <row r="14" spans="1:29" x14ac:dyDescent="0.25">
      <c r="H14">
        <v>11</v>
      </c>
      <c r="I14">
        <f t="shared" si="6"/>
        <v>4</v>
      </c>
      <c r="J14">
        <f t="shared" si="4"/>
        <v>5</v>
      </c>
      <c r="K14" s="10">
        <f t="shared" si="0"/>
        <v>45112</v>
      </c>
      <c r="L14" s="10"/>
      <c r="M14" s="10" t="e">
        <f t="shared" si="1"/>
        <v>#N/A</v>
      </c>
      <c r="N14">
        <f t="shared" si="7"/>
        <v>5</v>
      </c>
      <c r="O14" s="10"/>
      <c r="P14">
        <f t="shared" si="2"/>
        <v>4</v>
      </c>
      <c r="Q14">
        <f t="shared" si="5"/>
        <v>5</v>
      </c>
      <c r="V14" s="1"/>
      <c r="Y14" s="9">
        <v>45088</v>
      </c>
      <c r="Z14" t="s">
        <v>20</v>
      </c>
    </row>
    <row r="15" spans="1:29" x14ac:dyDescent="0.25">
      <c r="H15">
        <v>12</v>
      </c>
      <c r="I15">
        <f t="shared" si="6"/>
        <v>5</v>
      </c>
      <c r="J15">
        <f t="shared" si="4"/>
        <v>5</v>
      </c>
      <c r="K15" s="10">
        <f t="shared" si="0"/>
        <v>45113</v>
      </c>
      <c r="L15" s="10"/>
      <c r="M15" s="10" t="e">
        <f t="shared" si="1"/>
        <v>#N/A</v>
      </c>
      <c r="N15">
        <f t="shared" si="7"/>
        <v>5</v>
      </c>
      <c r="O15" s="10"/>
      <c r="P15">
        <f t="shared" si="2"/>
        <v>5</v>
      </c>
      <c r="Q15">
        <f t="shared" si="5"/>
        <v>5</v>
      </c>
      <c r="V15" s="1"/>
      <c r="Y15" s="9">
        <v>45089</v>
      </c>
      <c r="Z15" t="s">
        <v>20</v>
      </c>
    </row>
    <row r="16" spans="1:29" x14ac:dyDescent="0.25">
      <c r="H16">
        <v>13</v>
      </c>
      <c r="I16">
        <f t="shared" si="6"/>
        <v>6</v>
      </c>
      <c r="J16">
        <f t="shared" si="4"/>
        <v>5</v>
      </c>
      <c r="K16" s="10">
        <f t="shared" si="0"/>
        <v>45114</v>
      </c>
      <c r="L16" s="10"/>
      <c r="M16" s="10" t="e">
        <f t="shared" si="1"/>
        <v>#N/A</v>
      </c>
      <c r="N16">
        <f t="shared" si="7"/>
        <v>5</v>
      </c>
      <c r="O16" s="10"/>
      <c r="P16">
        <f t="shared" si="2"/>
        <v>6</v>
      </c>
      <c r="Q16">
        <f t="shared" si="5"/>
        <v>5</v>
      </c>
      <c r="V16" s="1"/>
      <c r="Y16" s="9">
        <v>45090</v>
      </c>
      <c r="Z16" t="s">
        <v>21</v>
      </c>
    </row>
    <row r="17" spans="8:26" x14ac:dyDescent="0.25">
      <c r="H17">
        <v>14</v>
      </c>
      <c r="I17">
        <f t="shared" si="6"/>
        <v>7</v>
      </c>
      <c r="J17">
        <f t="shared" si="4"/>
        <v>5</v>
      </c>
      <c r="K17" s="10">
        <f t="shared" si="0"/>
        <v>45115</v>
      </c>
      <c r="L17" s="10"/>
      <c r="M17" s="10" t="e">
        <f t="shared" si="1"/>
        <v>#N/A</v>
      </c>
      <c r="N17">
        <f t="shared" si="7"/>
        <v>5</v>
      </c>
      <c r="O17" s="10"/>
      <c r="P17">
        <f t="shared" si="2"/>
        <v>7</v>
      </c>
      <c r="Q17">
        <f t="shared" si="5"/>
        <v>5</v>
      </c>
      <c r="V17" s="1"/>
      <c r="Y17" s="9">
        <v>45091</v>
      </c>
      <c r="Z17" t="s">
        <v>20</v>
      </c>
    </row>
    <row r="18" spans="8:26" x14ac:dyDescent="0.25">
      <c r="H18">
        <v>15</v>
      </c>
      <c r="I18">
        <f t="shared" si="6"/>
        <v>1</v>
      </c>
      <c r="J18">
        <f t="shared" si="4"/>
        <v>4</v>
      </c>
      <c r="K18" s="10">
        <f t="shared" si="0"/>
        <v>45116</v>
      </c>
      <c r="L18" s="10"/>
      <c r="M18" s="10" t="e">
        <f t="shared" si="1"/>
        <v>#N/A</v>
      </c>
      <c r="N18">
        <f t="shared" si="7"/>
        <v>4</v>
      </c>
      <c r="O18" s="10"/>
      <c r="P18">
        <f t="shared" si="2"/>
        <v>1</v>
      </c>
      <c r="Q18">
        <f t="shared" si="5"/>
        <v>4</v>
      </c>
      <c r="V18" s="1"/>
      <c r="Y18" s="9">
        <v>45092</v>
      </c>
      <c r="Z18" t="s">
        <v>21</v>
      </c>
    </row>
    <row r="19" spans="8:26" x14ac:dyDescent="0.25">
      <c r="H19">
        <v>16</v>
      </c>
      <c r="I19">
        <f t="shared" si="6"/>
        <v>2</v>
      </c>
      <c r="J19">
        <f t="shared" si="4"/>
        <v>4</v>
      </c>
      <c r="K19" s="10">
        <f t="shared" si="0"/>
        <v>45117</v>
      </c>
      <c r="L19" s="10"/>
      <c r="M19" s="10" t="e">
        <f t="shared" si="1"/>
        <v>#N/A</v>
      </c>
      <c r="N19">
        <f t="shared" si="7"/>
        <v>4</v>
      </c>
      <c r="O19" s="10"/>
      <c r="P19">
        <f t="shared" si="2"/>
        <v>2</v>
      </c>
      <c r="Q19">
        <f t="shared" si="5"/>
        <v>4</v>
      </c>
      <c r="V19" s="1"/>
      <c r="Y19" s="9">
        <v>45093</v>
      </c>
      <c r="Z19" t="s">
        <v>20</v>
      </c>
    </row>
    <row r="20" spans="8:26" x14ac:dyDescent="0.25">
      <c r="H20">
        <v>17</v>
      </c>
      <c r="I20">
        <f t="shared" si="6"/>
        <v>3</v>
      </c>
      <c r="J20">
        <f t="shared" si="4"/>
        <v>4</v>
      </c>
      <c r="K20" s="10">
        <f t="shared" si="0"/>
        <v>45118</v>
      </c>
      <c r="L20" s="10"/>
      <c r="M20" s="10" t="e">
        <f t="shared" si="1"/>
        <v>#N/A</v>
      </c>
      <c r="N20">
        <f t="shared" si="7"/>
        <v>4</v>
      </c>
      <c r="O20" s="10"/>
      <c r="P20" t="e">
        <f t="shared" si="2"/>
        <v>#N/A</v>
      </c>
      <c r="Q20">
        <f t="shared" si="5"/>
        <v>4</v>
      </c>
      <c r="V20" s="1"/>
      <c r="Y20" s="9">
        <v>45094</v>
      </c>
      <c r="Z20" t="s">
        <v>20</v>
      </c>
    </row>
    <row r="21" spans="8:26" x14ac:dyDescent="0.25">
      <c r="H21">
        <v>18</v>
      </c>
      <c r="I21">
        <f t="shared" si="6"/>
        <v>4</v>
      </c>
      <c r="J21">
        <f t="shared" si="4"/>
        <v>4</v>
      </c>
      <c r="K21" s="10">
        <f t="shared" si="0"/>
        <v>45119</v>
      </c>
      <c r="L21" s="10"/>
      <c r="M21" s="10" t="e">
        <f t="shared" si="1"/>
        <v>#N/A</v>
      </c>
      <c r="N21">
        <f t="shared" si="7"/>
        <v>4</v>
      </c>
      <c r="O21" s="10"/>
      <c r="P21">
        <f t="shared" si="2"/>
        <v>4</v>
      </c>
      <c r="Q21">
        <f t="shared" si="5"/>
        <v>4</v>
      </c>
      <c r="V21" s="1"/>
      <c r="Y21" s="9">
        <v>45095</v>
      </c>
      <c r="Z21" t="s">
        <v>20</v>
      </c>
    </row>
    <row r="22" spans="8:26" x14ac:dyDescent="0.25">
      <c r="H22">
        <v>19</v>
      </c>
      <c r="I22">
        <f t="shared" si="6"/>
        <v>5</v>
      </c>
      <c r="J22">
        <f t="shared" si="4"/>
        <v>4</v>
      </c>
      <c r="K22" s="10">
        <f t="shared" si="0"/>
        <v>45120</v>
      </c>
      <c r="L22" s="10"/>
      <c r="M22" s="10" t="e">
        <f t="shared" si="1"/>
        <v>#N/A</v>
      </c>
      <c r="N22">
        <f t="shared" si="7"/>
        <v>4</v>
      </c>
      <c r="O22" s="10"/>
      <c r="P22">
        <f t="shared" si="2"/>
        <v>5</v>
      </c>
      <c r="Q22">
        <f t="shared" si="5"/>
        <v>4</v>
      </c>
      <c r="V22" s="1"/>
      <c r="Y22" s="9">
        <v>45096</v>
      </c>
      <c r="Z22" t="s">
        <v>20</v>
      </c>
    </row>
    <row r="23" spans="8:26" x14ac:dyDescent="0.25">
      <c r="H23">
        <v>20</v>
      </c>
      <c r="I23">
        <f t="shared" si="6"/>
        <v>6</v>
      </c>
      <c r="J23">
        <f t="shared" si="4"/>
        <v>4</v>
      </c>
      <c r="K23" s="10">
        <f t="shared" si="0"/>
        <v>45121</v>
      </c>
      <c r="L23" s="10"/>
      <c r="M23" s="10" t="e">
        <f t="shared" si="1"/>
        <v>#N/A</v>
      </c>
      <c r="N23">
        <f t="shared" si="7"/>
        <v>4</v>
      </c>
      <c r="O23" s="10"/>
      <c r="P23">
        <f t="shared" si="2"/>
        <v>6</v>
      </c>
      <c r="Q23">
        <f t="shared" si="5"/>
        <v>4</v>
      </c>
      <c r="V23" s="1"/>
      <c r="Y23" s="9">
        <v>45097</v>
      </c>
      <c r="Z23" t="s">
        <v>20</v>
      </c>
    </row>
    <row r="24" spans="8:26" x14ac:dyDescent="0.25">
      <c r="H24">
        <v>21</v>
      </c>
      <c r="I24">
        <f t="shared" si="6"/>
        <v>7</v>
      </c>
      <c r="J24">
        <f t="shared" si="4"/>
        <v>4</v>
      </c>
      <c r="K24" s="10">
        <f t="shared" si="0"/>
        <v>45122</v>
      </c>
      <c r="L24" s="10"/>
      <c r="M24" s="10" t="e">
        <f t="shared" si="1"/>
        <v>#N/A</v>
      </c>
      <c r="N24">
        <f t="shared" si="7"/>
        <v>4</v>
      </c>
      <c r="O24" s="10"/>
      <c r="P24">
        <f t="shared" si="2"/>
        <v>7</v>
      </c>
      <c r="Q24">
        <f t="shared" si="5"/>
        <v>4</v>
      </c>
      <c r="V24" s="1"/>
      <c r="Y24" s="9">
        <v>45098</v>
      </c>
      <c r="Z24" t="s">
        <v>21</v>
      </c>
    </row>
    <row r="25" spans="8:26" x14ac:dyDescent="0.25">
      <c r="H25">
        <v>22</v>
      </c>
      <c r="I25">
        <f t="shared" si="6"/>
        <v>1</v>
      </c>
      <c r="J25">
        <f t="shared" si="4"/>
        <v>3</v>
      </c>
      <c r="K25" s="10">
        <f t="shared" si="0"/>
        <v>45123</v>
      </c>
      <c r="L25" s="10"/>
      <c r="M25" s="10" t="e">
        <f t="shared" si="1"/>
        <v>#N/A</v>
      </c>
      <c r="N25">
        <f t="shared" si="7"/>
        <v>3</v>
      </c>
      <c r="O25" s="10"/>
      <c r="P25">
        <f t="shared" si="2"/>
        <v>1</v>
      </c>
      <c r="Q25">
        <f t="shared" si="5"/>
        <v>3</v>
      </c>
      <c r="V25" s="1"/>
      <c r="Y25" s="9">
        <v>45099</v>
      </c>
      <c r="Z25" t="s">
        <v>20</v>
      </c>
    </row>
    <row r="26" spans="8:26" x14ac:dyDescent="0.25">
      <c r="H26">
        <v>23</v>
      </c>
      <c r="I26">
        <f t="shared" si="6"/>
        <v>2</v>
      </c>
      <c r="J26">
        <f t="shared" si="4"/>
        <v>3</v>
      </c>
      <c r="K26" s="10">
        <f t="shared" si="0"/>
        <v>45124</v>
      </c>
      <c r="L26" s="10"/>
      <c r="M26" s="10" t="e">
        <f t="shared" si="1"/>
        <v>#N/A</v>
      </c>
      <c r="N26">
        <f t="shared" si="7"/>
        <v>3</v>
      </c>
      <c r="O26" s="10"/>
      <c r="P26" t="e">
        <f t="shared" si="2"/>
        <v>#N/A</v>
      </c>
      <c r="Q26">
        <f t="shared" si="5"/>
        <v>3</v>
      </c>
      <c r="V26" s="1"/>
      <c r="Y26" s="9">
        <v>45100</v>
      </c>
      <c r="Z26" t="s">
        <v>20</v>
      </c>
    </row>
    <row r="27" spans="8:26" x14ac:dyDescent="0.25">
      <c r="H27">
        <v>24</v>
      </c>
      <c r="I27">
        <f t="shared" si="6"/>
        <v>3</v>
      </c>
      <c r="J27">
        <f t="shared" si="4"/>
        <v>3</v>
      </c>
      <c r="K27" s="10">
        <f t="shared" si="0"/>
        <v>45125</v>
      </c>
      <c r="L27" s="10"/>
      <c r="M27" s="10" t="e">
        <f t="shared" si="1"/>
        <v>#N/A</v>
      </c>
      <c r="N27">
        <f t="shared" si="7"/>
        <v>3</v>
      </c>
      <c r="O27" s="10"/>
      <c r="P27">
        <f t="shared" si="2"/>
        <v>3</v>
      </c>
      <c r="Q27">
        <f t="shared" si="5"/>
        <v>3</v>
      </c>
      <c r="V27" s="1"/>
      <c r="Y27" s="9">
        <v>45101</v>
      </c>
      <c r="Z27" t="s">
        <v>21</v>
      </c>
    </row>
    <row r="28" spans="8:26" x14ac:dyDescent="0.25">
      <c r="H28">
        <v>25</v>
      </c>
      <c r="I28">
        <f t="shared" si="6"/>
        <v>4</v>
      </c>
      <c r="J28">
        <f t="shared" si="4"/>
        <v>3</v>
      </c>
      <c r="K28" s="10">
        <f t="shared" si="0"/>
        <v>45126</v>
      </c>
      <c r="L28" s="10"/>
      <c r="M28" s="10" t="e">
        <f t="shared" si="1"/>
        <v>#N/A</v>
      </c>
      <c r="N28">
        <f t="shared" si="7"/>
        <v>3</v>
      </c>
      <c r="O28" s="10"/>
      <c r="P28">
        <f t="shared" si="2"/>
        <v>4</v>
      </c>
      <c r="Q28">
        <f t="shared" si="5"/>
        <v>3</v>
      </c>
      <c r="V28" s="1"/>
      <c r="Y28" s="9">
        <v>45102</v>
      </c>
      <c r="Z28" t="s">
        <v>21</v>
      </c>
    </row>
    <row r="29" spans="8:26" x14ac:dyDescent="0.25">
      <c r="H29">
        <v>26</v>
      </c>
      <c r="I29">
        <f t="shared" si="6"/>
        <v>5</v>
      </c>
      <c r="J29">
        <f t="shared" si="4"/>
        <v>3</v>
      </c>
      <c r="K29" s="10">
        <f t="shared" si="0"/>
        <v>45127</v>
      </c>
      <c r="L29" s="10"/>
      <c r="M29" s="10" t="e">
        <f t="shared" si="1"/>
        <v>#N/A</v>
      </c>
      <c r="N29">
        <f t="shared" si="7"/>
        <v>3</v>
      </c>
      <c r="O29" s="10"/>
      <c r="P29">
        <f t="shared" si="2"/>
        <v>5</v>
      </c>
      <c r="Q29">
        <f t="shared" si="5"/>
        <v>3</v>
      </c>
      <c r="V29" s="1"/>
      <c r="Y29" s="9">
        <v>45103</v>
      </c>
      <c r="Z29" t="s">
        <v>21</v>
      </c>
    </row>
    <row r="30" spans="8:26" x14ac:dyDescent="0.25">
      <c r="H30">
        <v>27</v>
      </c>
      <c r="I30">
        <f t="shared" si="6"/>
        <v>6</v>
      </c>
      <c r="J30">
        <f t="shared" si="4"/>
        <v>3</v>
      </c>
      <c r="K30" s="10">
        <f t="shared" si="0"/>
        <v>45128</v>
      </c>
      <c r="L30" s="10"/>
      <c r="M30" s="10" t="e">
        <f t="shared" si="1"/>
        <v>#N/A</v>
      </c>
      <c r="N30">
        <f t="shared" si="7"/>
        <v>3</v>
      </c>
      <c r="O30" s="10"/>
      <c r="P30">
        <f t="shared" si="2"/>
        <v>6</v>
      </c>
      <c r="Q30">
        <f t="shared" si="5"/>
        <v>3</v>
      </c>
      <c r="V30" s="1"/>
      <c r="Y30" s="9">
        <v>45104</v>
      </c>
      <c r="Z30" t="s">
        <v>20</v>
      </c>
    </row>
    <row r="31" spans="8:26" x14ac:dyDescent="0.25">
      <c r="H31">
        <v>28</v>
      </c>
      <c r="I31">
        <f t="shared" si="6"/>
        <v>7</v>
      </c>
      <c r="J31">
        <f t="shared" si="4"/>
        <v>3</v>
      </c>
      <c r="K31" s="10">
        <f t="shared" si="0"/>
        <v>45129</v>
      </c>
      <c r="L31" s="10"/>
      <c r="M31" s="10" t="e">
        <f t="shared" si="1"/>
        <v>#N/A</v>
      </c>
      <c r="N31">
        <f t="shared" si="7"/>
        <v>3</v>
      </c>
      <c r="O31" s="10"/>
      <c r="P31">
        <f t="shared" si="2"/>
        <v>7</v>
      </c>
      <c r="Q31">
        <f t="shared" si="5"/>
        <v>3</v>
      </c>
      <c r="V31" s="1"/>
      <c r="Y31" s="9">
        <v>45105</v>
      </c>
      <c r="Z31" t="s">
        <v>20</v>
      </c>
    </row>
    <row r="32" spans="8:26" x14ac:dyDescent="0.25">
      <c r="H32">
        <v>29</v>
      </c>
      <c r="I32">
        <f t="shared" si="6"/>
        <v>1</v>
      </c>
      <c r="J32">
        <f t="shared" si="4"/>
        <v>2</v>
      </c>
      <c r="K32" s="10">
        <f t="shared" si="0"/>
        <v>45130</v>
      </c>
      <c r="L32" s="10"/>
      <c r="M32" s="10" t="e">
        <f t="shared" si="1"/>
        <v>#N/A</v>
      </c>
      <c r="N32">
        <f t="shared" si="7"/>
        <v>2</v>
      </c>
      <c r="O32" s="10"/>
      <c r="P32" t="e">
        <f t="shared" si="2"/>
        <v>#N/A</v>
      </c>
      <c r="Q32">
        <f t="shared" si="5"/>
        <v>2</v>
      </c>
      <c r="V32" s="1"/>
      <c r="Y32" s="9">
        <v>45106</v>
      </c>
      <c r="Z32" t="s">
        <v>20</v>
      </c>
    </row>
    <row r="33" spans="8:26" x14ac:dyDescent="0.25">
      <c r="H33">
        <v>30</v>
      </c>
      <c r="I33">
        <f t="shared" si="6"/>
        <v>2</v>
      </c>
      <c r="J33">
        <f t="shared" si="4"/>
        <v>2</v>
      </c>
      <c r="K33" s="10">
        <f t="shared" si="0"/>
        <v>45131</v>
      </c>
      <c r="L33" s="10"/>
      <c r="M33" s="10" t="e">
        <f t="shared" si="1"/>
        <v>#N/A</v>
      </c>
      <c r="N33">
        <f t="shared" si="7"/>
        <v>2</v>
      </c>
      <c r="O33" s="10"/>
      <c r="P33">
        <f t="shared" si="2"/>
        <v>2</v>
      </c>
      <c r="Q33">
        <f t="shared" si="5"/>
        <v>2</v>
      </c>
      <c r="V33" s="1"/>
      <c r="Y33" s="9">
        <v>45107</v>
      </c>
      <c r="Z33" t="s">
        <v>21</v>
      </c>
    </row>
    <row r="34" spans="8:26" x14ac:dyDescent="0.25">
      <c r="H34">
        <v>31</v>
      </c>
      <c r="I34">
        <f t="shared" si="6"/>
        <v>3</v>
      </c>
      <c r="J34">
        <f t="shared" si="4"/>
        <v>2</v>
      </c>
      <c r="K34" s="10">
        <f t="shared" si="0"/>
        <v>45132</v>
      </c>
      <c r="L34" s="10"/>
      <c r="M34" s="10" t="e">
        <f t="shared" si="1"/>
        <v>#N/A</v>
      </c>
      <c r="N34">
        <f t="shared" si="7"/>
        <v>2</v>
      </c>
      <c r="O34" s="10"/>
      <c r="P34">
        <f t="shared" si="2"/>
        <v>3</v>
      </c>
      <c r="Q34">
        <f t="shared" si="5"/>
        <v>2</v>
      </c>
      <c r="V34" s="1"/>
      <c r="Y34" s="9">
        <v>45108</v>
      </c>
      <c r="Z34" t="s">
        <v>20</v>
      </c>
    </row>
    <row r="35" spans="8:26" x14ac:dyDescent="0.25">
      <c r="H35">
        <v>32</v>
      </c>
      <c r="I35">
        <f t="shared" si="6"/>
        <v>4</v>
      </c>
      <c r="J35">
        <f t="shared" si="4"/>
        <v>2</v>
      </c>
      <c r="K35" s="10">
        <f t="shared" si="0"/>
        <v>45133</v>
      </c>
      <c r="L35" s="10"/>
      <c r="M35" s="10" t="e">
        <f t="shared" si="1"/>
        <v>#N/A</v>
      </c>
      <c r="N35">
        <f t="shared" si="7"/>
        <v>2</v>
      </c>
      <c r="O35" s="10"/>
      <c r="P35">
        <f t="shared" si="2"/>
        <v>4</v>
      </c>
      <c r="Q35">
        <f t="shared" si="5"/>
        <v>2</v>
      </c>
      <c r="V35" s="1"/>
      <c r="Y35" s="9">
        <v>45109</v>
      </c>
      <c r="Z35" t="s">
        <v>20</v>
      </c>
    </row>
    <row r="36" spans="8:26" x14ac:dyDescent="0.25">
      <c r="H36">
        <v>33</v>
      </c>
      <c r="I36">
        <f t="shared" si="6"/>
        <v>5</v>
      </c>
      <c r="J36">
        <f t="shared" si="4"/>
        <v>2</v>
      </c>
      <c r="K36" s="10">
        <f t="shared" si="0"/>
        <v>45134</v>
      </c>
      <c r="L36" s="10"/>
      <c r="M36" s="10" t="e">
        <f t="shared" si="1"/>
        <v>#N/A</v>
      </c>
      <c r="N36">
        <f t="shared" si="7"/>
        <v>2</v>
      </c>
      <c r="O36" s="10"/>
      <c r="P36">
        <f t="shared" si="2"/>
        <v>5</v>
      </c>
      <c r="Q36">
        <f t="shared" si="5"/>
        <v>2</v>
      </c>
      <c r="V36" s="1"/>
      <c r="Y36" s="9">
        <v>45110</v>
      </c>
      <c r="Z36" t="s">
        <v>20</v>
      </c>
    </row>
    <row r="37" spans="8:26" x14ac:dyDescent="0.25">
      <c r="H37">
        <v>34</v>
      </c>
      <c r="I37">
        <f t="shared" si="6"/>
        <v>6</v>
      </c>
      <c r="J37">
        <f t="shared" si="4"/>
        <v>2</v>
      </c>
      <c r="K37" s="10">
        <f t="shared" si="0"/>
        <v>45135</v>
      </c>
      <c r="L37" s="10"/>
      <c r="M37" s="10" t="e">
        <f t="shared" si="1"/>
        <v>#N/A</v>
      </c>
      <c r="N37">
        <f t="shared" si="7"/>
        <v>2</v>
      </c>
      <c r="O37" s="10"/>
      <c r="P37" t="e">
        <f t="shared" si="2"/>
        <v>#N/A</v>
      </c>
      <c r="Q37">
        <f t="shared" si="5"/>
        <v>2</v>
      </c>
      <c r="V37" s="1"/>
      <c r="Y37" s="9">
        <v>45111</v>
      </c>
      <c r="Z37" t="s">
        <v>21</v>
      </c>
    </row>
    <row r="38" spans="8:26" x14ac:dyDescent="0.25">
      <c r="H38">
        <v>35</v>
      </c>
      <c r="I38">
        <f t="shared" si="6"/>
        <v>7</v>
      </c>
      <c r="J38">
        <f t="shared" si="4"/>
        <v>2</v>
      </c>
      <c r="K38" s="10">
        <f t="shared" si="0"/>
        <v>45136</v>
      </c>
      <c r="L38" s="10"/>
      <c r="M38" s="10" t="e">
        <f t="shared" si="1"/>
        <v>#N/A</v>
      </c>
      <c r="N38">
        <f t="shared" si="7"/>
        <v>2</v>
      </c>
      <c r="O38" s="10"/>
      <c r="P38">
        <f t="shared" si="2"/>
        <v>7</v>
      </c>
      <c r="Q38">
        <f t="shared" si="5"/>
        <v>2</v>
      </c>
      <c r="V38" s="1"/>
      <c r="Y38" s="9">
        <v>45112</v>
      </c>
      <c r="Z38" t="s">
        <v>20</v>
      </c>
    </row>
    <row r="39" spans="8:26" x14ac:dyDescent="0.25">
      <c r="H39">
        <v>36</v>
      </c>
      <c r="I39">
        <f t="shared" si="6"/>
        <v>1</v>
      </c>
      <c r="J39">
        <f t="shared" si="4"/>
        <v>1</v>
      </c>
      <c r="K39" s="10">
        <f t="shared" si="0"/>
        <v>45137</v>
      </c>
      <c r="L39" s="10"/>
      <c r="M39" s="10" t="e">
        <f t="shared" si="1"/>
        <v>#N/A</v>
      </c>
      <c r="N39">
        <f t="shared" si="7"/>
        <v>1</v>
      </c>
      <c r="O39" s="10"/>
      <c r="P39">
        <f t="shared" si="2"/>
        <v>1</v>
      </c>
      <c r="Q39">
        <f t="shared" si="5"/>
        <v>1</v>
      </c>
      <c r="V39" s="1"/>
      <c r="Y39" s="9">
        <v>45113</v>
      </c>
      <c r="Z39" t="s">
        <v>20</v>
      </c>
    </row>
    <row r="40" spans="8:26" x14ac:dyDescent="0.25">
      <c r="H40">
        <v>37</v>
      </c>
      <c r="I40">
        <f t="shared" si="6"/>
        <v>2</v>
      </c>
      <c r="J40">
        <f t="shared" si="4"/>
        <v>1</v>
      </c>
      <c r="K40" s="10">
        <f t="shared" si="0"/>
        <v>45138</v>
      </c>
      <c r="L40" s="10"/>
      <c r="M40" s="10" t="e">
        <f t="shared" si="1"/>
        <v>#N/A</v>
      </c>
      <c r="N40">
        <f t="shared" si="7"/>
        <v>1</v>
      </c>
      <c r="O40" s="10"/>
      <c r="P40">
        <f t="shared" si="2"/>
        <v>2</v>
      </c>
      <c r="Q40">
        <f t="shared" si="5"/>
        <v>1</v>
      </c>
      <c r="V40" s="1"/>
      <c r="Y40" s="9">
        <v>45114</v>
      </c>
      <c r="Z40" t="s">
        <v>20</v>
      </c>
    </row>
    <row r="41" spans="8:26" x14ac:dyDescent="0.25">
      <c r="H41">
        <v>38</v>
      </c>
      <c r="I41">
        <f t="shared" si="6"/>
        <v>3</v>
      </c>
      <c r="J41">
        <f t="shared" si="4"/>
        <v>1</v>
      </c>
      <c r="K41" s="10">
        <f t="shared" si="0"/>
        <v>45139</v>
      </c>
      <c r="L41" s="10"/>
      <c r="M41" s="10">
        <f t="shared" si="1"/>
        <v>3</v>
      </c>
      <c r="N41">
        <f t="shared" si="7"/>
        <v>1</v>
      </c>
      <c r="O41" s="10"/>
      <c r="P41">
        <f t="shared" si="2"/>
        <v>3</v>
      </c>
      <c r="Q41">
        <f t="shared" si="5"/>
        <v>1</v>
      </c>
      <c r="V41" s="1"/>
      <c r="Y41" s="9">
        <v>45115</v>
      </c>
      <c r="Z41" t="s">
        <v>20</v>
      </c>
    </row>
    <row r="42" spans="8:26" x14ac:dyDescent="0.25">
      <c r="H42">
        <v>39</v>
      </c>
      <c r="I42">
        <f t="shared" si="6"/>
        <v>4</v>
      </c>
      <c r="J42">
        <f t="shared" si="4"/>
        <v>1</v>
      </c>
      <c r="K42" s="10">
        <f t="shared" si="0"/>
        <v>45140</v>
      </c>
      <c r="L42" s="10"/>
      <c r="M42" s="10">
        <f t="shared" si="1"/>
        <v>4</v>
      </c>
      <c r="N42">
        <f t="shared" si="7"/>
        <v>1</v>
      </c>
      <c r="O42" s="10"/>
      <c r="P42">
        <f t="shared" si="2"/>
        <v>4</v>
      </c>
      <c r="Q42">
        <f t="shared" si="5"/>
        <v>1</v>
      </c>
      <c r="V42" s="1"/>
      <c r="Y42" s="9">
        <v>45116</v>
      </c>
      <c r="Z42" t="s">
        <v>20</v>
      </c>
    </row>
    <row r="43" spans="8:26" x14ac:dyDescent="0.25">
      <c r="H43">
        <v>40</v>
      </c>
      <c r="I43">
        <f t="shared" si="6"/>
        <v>5</v>
      </c>
      <c r="J43">
        <f t="shared" si="4"/>
        <v>1</v>
      </c>
      <c r="K43" s="10">
        <f t="shared" si="0"/>
        <v>45141</v>
      </c>
      <c r="L43" s="10"/>
      <c r="M43" s="10">
        <f t="shared" si="1"/>
        <v>5</v>
      </c>
      <c r="N43">
        <f t="shared" si="7"/>
        <v>1</v>
      </c>
      <c r="O43" s="10"/>
      <c r="P43">
        <f t="shared" si="2"/>
        <v>5</v>
      </c>
      <c r="Q43">
        <f t="shared" si="5"/>
        <v>1</v>
      </c>
      <c r="V43" s="1"/>
      <c r="Y43" s="9">
        <v>45117</v>
      </c>
      <c r="Z43" t="s">
        <v>20</v>
      </c>
    </row>
    <row r="44" spans="8:26" x14ac:dyDescent="0.25">
      <c r="H44">
        <v>41</v>
      </c>
      <c r="I44">
        <f t="shared" si="6"/>
        <v>6</v>
      </c>
      <c r="J44">
        <f t="shared" si="4"/>
        <v>1</v>
      </c>
      <c r="K44" s="10">
        <f t="shared" si="0"/>
        <v>45142</v>
      </c>
      <c r="L44" s="10"/>
      <c r="M44" s="10">
        <f t="shared" si="1"/>
        <v>6</v>
      </c>
      <c r="N44">
        <f t="shared" si="7"/>
        <v>1</v>
      </c>
      <c r="O44" s="10"/>
      <c r="P44">
        <f t="shared" si="2"/>
        <v>6</v>
      </c>
      <c r="Q44">
        <f t="shared" si="5"/>
        <v>1</v>
      </c>
      <c r="V44" s="1"/>
      <c r="Y44" s="9">
        <v>45118</v>
      </c>
      <c r="Z44" t="s">
        <v>21</v>
      </c>
    </row>
    <row r="45" spans="8:26" x14ac:dyDescent="0.25">
      <c r="H45">
        <v>42</v>
      </c>
      <c r="I45">
        <f t="shared" si="6"/>
        <v>7</v>
      </c>
      <c r="J45">
        <f t="shared" si="4"/>
        <v>1</v>
      </c>
      <c r="K45" s="10">
        <f t="shared" si="0"/>
        <v>45143</v>
      </c>
      <c r="L45" s="10"/>
      <c r="M45" s="10">
        <f t="shared" si="1"/>
        <v>7</v>
      </c>
      <c r="N45">
        <f t="shared" si="7"/>
        <v>1</v>
      </c>
      <c r="O45" s="10"/>
      <c r="P45" t="e">
        <f t="shared" si="2"/>
        <v>#N/A</v>
      </c>
      <c r="Q45">
        <f t="shared" si="5"/>
        <v>1</v>
      </c>
      <c r="V45" s="1"/>
      <c r="Y45" s="9">
        <v>45119</v>
      </c>
      <c r="Z45" t="s">
        <v>20</v>
      </c>
    </row>
    <row r="46" spans="8:26" x14ac:dyDescent="0.25">
      <c r="V46" s="1"/>
      <c r="Y46" s="9">
        <v>45120</v>
      </c>
      <c r="Z46" t="s">
        <v>20</v>
      </c>
    </row>
    <row r="47" spans="8:26" x14ac:dyDescent="0.25">
      <c r="V47" s="1"/>
      <c r="Y47" s="9">
        <v>45121</v>
      </c>
      <c r="Z47" t="s">
        <v>20</v>
      </c>
    </row>
    <row r="48" spans="8:26" x14ac:dyDescent="0.25">
      <c r="V48" s="1"/>
      <c r="Y48" s="9">
        <v>45122</v>
      </c>
      <c r="Z48" t="s">
        <v>20</v>
      </c>
    </row>
    <row r="49" spans="22:26" x14ac:dyDescent="0.25">
      <c r="V49" s="1"/>
      <c r="Y49" s="9">
        <v>45123</v>
      </c>
      <c r="Z49" t="s">
        <v>20</v>
      </c>
    </row>
    <row r="50" spans="22:26" x14ac:dyDescent="0.25">
      <c r="V50" s="1"/>
      <c r="Y50" s="9">
        <v>45124</v>
      </c>
      <c r="Z50" t="s">
        <v>21</v>
      </c>
    </row>
    <row r="51" spans="22:26" x14ac:dyDescent="0.25">
      <c r="V51" s="1"/>
      <c r="Y51" s="9">
        <v>45125</v>
      </c>
      <c r="Z51" t="s">
        <v>20</v>
      </c>
    </row>
    <row r="52" spans="22:26" x14ac:dyDescent="0.25">
      <c r="V52" s="1"/>
      <c r="Y52" s="9">
        <v>45126</v>
      </c>
      <c r="Z52" t="s">
        <v>20</v>
      </c>
    </row>
    <row r="53" spans="22:26" x14ac:dyDescent="0.25">
      <c r="V53" s="1"/>
      <c r="Y53" s="9">
        <v>45127</v>
      </c>
      <c r="Z53" t="s">
        <v>20</v>
      </c>
    </row>
    <row r="54" spans="22:26" x14ac:dyDescent="0.25">
      <c r="V54" s="1"/>
      <c r="Y54" s="9">
        <v>45128</v>
      </c>
      <c r="Z54" t="s">
        <v>20</v>
      </c>
    </row>
    <row r="55" spans="22:26" x14ac:dyDescent="0.25">
      <c r="V55" s="1"/>
      <c r="Y55" s="9">
        <v>45129</v>
      </c>
      <c r="Z55" t="s">
        <v>20</v>
      </c>
    </row>
    <row r="56" spans="22:26" x14ac:dyDescent="0.25">
      <c r="V56" s="1"/>
      <c r="Y56" s="9">
        <v>45130</v>
      </c>
      <c r="Z56" t="s">
        <v>21</v>
      </c>
    </row>
    <row r="57" spans="22:26" x14ac:dyDescent="0.25">
      <c r="V57" s="1"/>
      <c r="Y57" s="9">
        <v>45131</v>
      </c>
      <c r="Z57" t="s">
        <v>20</v>
      </c>
    </row>
    <row r="58" spans="22:26" x14ac:dyDescent="0.25">
      <c r="V58" s="1"/>
      <c r="Y58" s="9">
        <v>45132</v>
      </c>
      <c r="Z58" t="s">
        <v>20</v>
      </c>
    </row>
    <row r="59" spans="22:26" x14ac:dyDescent="0.25">
      <c r="V59" s="1"/>
      <c r="Y59" s="9">
        <v>45133</v>
      </c>
      <c r="Z59" t="s">
        <v>20</v>
      </c>
    </row>
    <row r="60" spans="22:26" x14ac:dyDescent="0.25">
      <c r="V60" s="1"/>
      <c r="Y60" s="9">
        <v>45134</v>
      </c>
      <c r="Z60" t="s">
        <v>20</v>
      </c>
    </row>
    <row r="61" spans="22:26" x14ac:dyDescent="0.25">
      <c r="V61" s="1"/>
      <c r="Y61" s="9">
        <v>45135</v>
      </c>
      <c r="Z61" t="s">
        <v>21</v>
      </c>
    </row>
    <row r="62" spans="22:26" x14ac:dyDescent="0.25">
      <c r="V62" s="1"/>
      <c r="Y62" s="9">
        <v>45136</v>
      </c>
      <c r="Z62" t="s">
        <v>20</v>
      </c>
    </row>
    <row r="63" spans="22:26" x14ac:dyDescent="0.25">
      <c r="V63" s="1"/>
      <c r="Y63" s="9">
        <v>45137</v>
      </c>
      <c r="Z63" t="s">
        <v>20</v>
      </c>
    </row>
    <row r="64" spans="22:26" x14ac:dyDescent="0.25">
      <c r="V64" s="1"/>
      <c r="Y64" s="9">
        <v>45138</v>
      </c>
      <c r="Z64" t="s">
        <v>20</v>
      </c>
    </row>
    <row r="65" spans="22:26" x14ac:dyDescent="0.25">
      <c r="V65" s="1"/>
      <c r="Y65" s="9">
        <v>45139</v>
      </c>
      <c r="Z65" t="s">
        <v>20</v>
      </c>
    </row>
    <row r="66" spans="22:26" x14ac:dyDescent="0.25">
      <c r="V66" s="1"/>
      <c r="Y66" s="9">
        <v>45140</v>
      </c>
      <c r="Z66" t="s">
        <v>20</v>
      </c>
    </row>
    <row r="67" spans="22:26" x14ac:dyDescent="0.25">
      <c r="V67" s="1"/>
      <c r="Y67" s="9">
        <v>45141</v>
      </c>
      <c r="Z67" t="s">
        <v>20</v>
      </c>
    </row>
    <row r="68" spans="22:26" x14ac:dyDescent="0.25">
      <c r="V68" s="1"/>
      <c r="Y68" s="9">
        <v>45142</v>
      </c>
      <c r="Z68" t="s">
        <v>20</v>
      </c>
    </row>
    <row r="69" spans="22:26" x14ac:dyDescent="0.25">
      <c r="V69" s="1"/>
      <c r="Y69" s="9">
        <v>45143</v>
      </c>
      <c r="Z69" t="s">
        <v>21</v>
      </c>
    </row>
    <row r="70" spans="22:26" x14ac:dyDescent="0.25">
      <c r="V70" s="1"/>
      <c r="Y70" s="9">
        <v>45144</v>
      </c>
      <c r="Z70" t="s">
        <v>21</v>
      </c>
    </row>
    <row r="71" spans="22:26" x14ac:dyDescent="0.25">
      <c r="V71" s="1"/>
      <c r="Y71" s="9">
        <v>45145</v>
      </c>
      <c r="Z71" t="s">
        <v>21</v>
      </c>
    </row>
    <row r="72" spans="22:26" x14ac:dyDescent="0.25">
      <c r="V72" s="1"/>
      <c r="Y72" s="9">
        <v>45146</v>
      </c>
      <c r="Z72" t="s">
        <v>20</v>
      </c>
    </row>
    <row r="73" spans="22:26" x14ac:dyDescent="0.25">
      <c r="V73" s="1"/>
      <c r="Y73" s="9">
        <v>45147</v>
      </c>
      <c r="Z73" t="s">
        <v>20</v>
      </c>
    </row>
    <row r="74" spans="22:26" x14ac:dyDescent="0.25">
      <c r="V74" s="1"/>
      <c r="Y74" s="9">
        <v>45148</v>
      </c>
      <c r="Z74" t="s">
        <v>20</v>
      </c>
    </row>
    <row r="75" spans="22:26" x14ac:dyDescent="0.25">
      <c r="V75" s="1"/>
      <c r="Y75" s="9">
        <v>45149</v>
      </c>
      <c r="Z75" t="s">
        <v>20</v>
      </c>
    </row>
    <row r="76" spans="22:26" x14ac:dyDescent="0.25">
      <c r="V76" s="1"/>
      <c r="Y76" s="9">
        <v>45150</v>
      </c>
      <c r="Z76" t="s">
        <v>20</v>
      </c>
    </row>
    <row r="77" spans="22:26" x14ac:dyDescent="0.25">
      <c r="V77" s="1"/>
      <c r="Y77" s="9">
        <v>45151</v>
      </c>
      <c r="Z77" t="s">
        <v>20</v>
      </c>
    </row>
    <row r="78" spans="22:26" x14ac:dyDescent="0.25">
      <c r="V78" s="1"/>
      <c r="Y78" s="9">
        <v>45152</v>
      </c>
      <c r="Z78" t="s">
        <v>21</v>
      </c>
    </row>
    <row r="79" spans="22:26" x14ac:dyDescent="0.25">
      <c r="V79" s="1"/>
      <c r="Y79" s="9">
        <v>45153</v>
      </c>
      <c r="Z79" t="s">
        <v>20</v>
      </c>
    </row>
    <row r="80" spans="22:26" x14ac:dyDescent="0.25">
      <c r="V80" s="1"/>
      <c r="Y80" s="9">
        <v>45154</v>
      </c>
      <c r="Z80" t="s">
        <v>20</v>
      </c>
    </row>
    <row r="81" spans="22:26" x14ac:dyDescent="0.25">
      <c r="V81" s="1"/>
      <c r="Y81" s="9">
        <v>45155</v>
      </c>
      <c r="Z81" t="s">
        <v>20</v>
      </c>
    </row>
    <row r="82" spans="22:26" x14ac:dyDescent="0.25">
      <c r="V82" s="1"/>
      <c r="Y82" s="9">
        <v>45156</v>
      </c>
      <c r="Z82" t="s">
        <v>20</v>
      </c>
    </row>
    <row r="83" spans="22:26" x14ac:dyDescent="0.25">
      <c r="V83" s="1"/>
      <c r="Y83" s="9">
        <v>45157</v>
      </c>
      <c r="Z83" t="s">
        <v>20</v>
      </c>
    </row>
    <row r="84" spans="22:26" x14ac:dyDescent="0.25">
      <c r="V84" s="1"/>
      <c r="Y84" s="9">
        <v>45158</v>
      </c>
      <c r="Z84" t="s">
        <v>20</v>
      </c>
    </row>
    <row r="85" spans="22:26" x14ac:dyDescent="0.25">
      <c r="V85" s="1"/>
      <c r="Y85" s="9">
        <v>45159</v>
      </c>
      <c r="Z85" t="s">
        <v>20</v>
      </c>
    </row>
    <row r="86" spans="22:26" x14ac:dyDescent="0.25">
      <c r="V86" s="1"/>
      <c r="Y86" s="9">
        <v>45160</v>
      </c>
      <c r="Z86" t="s">
        <v>20</v>
      </c>
    </row>
    <row r="87" spans="22:26" x14ac:dyDescent="0.25">
      <c r="V87" s="1"/>
      <c r="Y87" s="9">
        <v>45161</v>
      </c>
      <c r="Z87" t="s">
        <v>21</v>
      </c>
    </row>
    <row r="88" spans="22:26" x14ac:dyDescent="0.25">
      <c r="V88" s="1"/>
      <c r="Y88" s="9">
        <v>45162</v>
      </c>
      <c r="Z88" t="s">
        <v>20</v>
      </c>
    </row>
    <row r="89" spans="22:26" x14ac:dyDescent="0.25">
      <c r="V89" s="1"/>
      <c r="Y89" s="9">
        <v>45163</v>
      </c>
      <c r="Z89" t="s">
        <v>20</v>
      </c>
    </row>
    <row r="90" spans="22:26" x14ac:dyDescent="0.25">
      <c r="V90" s="1"/>
      <c r="Y90" s="9">
        <v>45164</v>
      </c>
      <c r="Z90" t="s">
        <v>20</v>
      </c>
    </row>
    <row r="91" spans="22:26" x14ac:dyDescent="0.25">
      <c r="V91" s="1"/>
      <c r="Y91" s="9">
        <v>45165</v>
      </c>
      <c r="Z91" t="s">
        <v>20</v>
      </c>
    </row>
    <row r="92" spans="22:26" x14ac:dyDescent="0.25">
      <c r="V92" s="1"/>
      <c r="Y92" s="9">
        <v>45166</v>
      </c>
      <c r="Z92" t="s">
        <v>21</v>
      </c>
    </row>
    <row r="93" spans="22:26" x14ac:dyDescent="0.25">
      <c r="V93" s="1"/>
      <c r="Y93" s="9">
        <v>45167</v>
      </c>
      <c r="Z93" t="s">
        <v>21</v>
      </c>
    </row>
    <row r="94" spans="22:26" x14ac:dyDescent="0.25">
      <c r="V94" s="1"/>
      <c r="Y94" s="9">
        <v>45168</v>
      </c>
      <c r="Z94" t="s">
        <v>20</v>
      </c>
    </row>
    <row r="95" spans="22:26" x14ac:dyDescent="0.25">
      <c r="V95" s="1"/>
      <c r="Y95" s="9">
        <v>45169</v>
      </c>
      <c r="Z95" t="s">
        <v>20</v>
      </c>
    </row>
    <row r="96" spans="22:26" x14ac:dyDescent="0.25">
      <c r="V96" s="1"/>
    </row>
    <row r="97" spans="22:22" x14ac:dyDescent="0.25">
      <c r="V97" s="1"/>
    </row>
    <row r="98" spans="22:22" x14ac:dyDescent="0.25">
      <c r="V98" s="1"/>
    </row>
    <row r="99" spans="22:22" x14ac:dyDescent="0.25">
      <c r="V99" s="1"/>
    </row>
    <row r="100" spans="22:22" x14ac:dyDescent="0.25">
      <c r="V100" s="1"/>
    </row>
    <row r="101" spans="22:22" x14ac:dyDescent="0.25">
      <c r="V101" s="1"/>
    </row>
    <row r="102" spans="22:22" x14ac:dyDescent="0.25">
      <c r="V102" s="1"/>
    </row>
    <row r="103" spans="22:22" x14ac:dyDescent="0.25">
      <c r="V103" s="1"/>
    </row>
  </sheetData>
  <dataValidations disablePrompts="1" count="1">
    <dataValidation type="list" allowBlank="1" showInputMessage="1" showErrorMessage="1" sqref="W6" xr:uid="{6A7B11B8-CE2C-45C3-AD0D-89BDC491D55C}">
      <formula1>$AB$4:$AB$10</formula1>
    </dataValidation>
  </dataValidations>
  <hyperlinks>
    <hyperlink ref="A1" location="'TOC Gallery'!A1" tooltip="Go To: Table of Contents" display="'TOC Gallery'!A1" xr:uid="{105AC9D4-BA9D-4C76-99FA-A85E7A2B7C9D}"/>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5841" r:id="rId3" name="Spinner 1">
              <controlPr defaultSize="0" autoPict="0">
                <anchor moveWithCells="1" sizeWithCells="1">
                  <from>
                    <xdr:col>4</xdr:col>
                    <xdr:colOff>161925</xdr:colOff>
                    <xdr:row>1</xdr:row>
                    <xdr:rowOff>171450</xdr:rowOff>
                  </from>
                  <to>
                    <xdr:col>4</xdr:col>
                    <xdr:colOff>333375</xdr:colOff>
                    <xdr:row>3</xdr:row>
                    <xdr:rowOff>76200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E26AC-3529-4FCE-8011-CD9D5136786C}">
  <sheetPr>
    <tabColor theme="1" tint="0.34998626667073579"/>
  </sheetPr>
  <dimension ref="A1:AF103"/>
  <sheetViews>
    <sheetView workbookViewId="0">
      <selection activeCell="R4" sqref="R4"/>
    </sheetView>
  </sheetViews>
  <sheetFormatPr defaultRowHeight="15" x14ac:dyDescent="0.25"/>
  <cols>
    <col min="1" max="1" width="2.7109375" style="30" customWidth="1"/>
    <col min="2" max="5" width="9.140625" style="30"/>
    <col min="6" max="6" width="9.140625" style="31"/>
    <col min="11" max="11" width="10.28515625" bestFit="1" customWidth="1"/>
    <col min="12" max="17" width="10.28515625" customWidth="1"/>
    <col min="20" max="20" width="10.28515625" bestFit="1" customWidth="1"/>
    <col min="22" max="22" width="10.28515625" bestFit="1" customWidth="1"/>
    <col min="25" max="25" width="20.5703125" bestFit="1" customWidth="1"/>
    <col min="26" max="26" width="11.5703125" bestFit="1" customWidth="1"/>
    <col min="27" max="27" width="10.7109375" bestFit="1" customWidth="1"/>
    <col min="28" max="29" width="9.7109375" bestFit="1" customWidth="1"/>
    <col min="32" max="32" width="14.5703125" bestFit="1" customWidth="1"/>
  </cols>
  <sheetData>
    <row r="1" spans="1:32" ht="18.75" x14ac:dyDescent="0.3">
      <c r="A1" s="28">
        <v>3</v>
      </c>
      <c r="B1" s="29" t="s">
        <v>32</v>
      </c>
      <c r="H1" s="13" t="s">
        <v>1</v>
      </c>
      <c r="I1" s="27"/>
      <c r="J1" s="27"/>
      <c r="K1" s="27"/>
      <c r="L1" s="27"/>
      <c r="M1" s="27"/>
      <c r="N1" s="27"/>
      <c r="O1" s="27"/>
      <c r="P1" s="27"/>
      <c r="Q1" s="27"/>
      <c r="R1" s="27"/>
      <c r="S1" s="27"/>
      <c r="T1" s="27"/>
      <c r="U1" s="27"/>
      <c r="V1" s="27"/>
      <c r="W1" s="27"/>
      <c r="X1" s="27"/>
      <c r="Y1" s="27"/>
      <c r="Z1" s="27"/>
      <c r="AA1" s="27"/>
      <c r="AB1" s="27"/>
      <c r="AC1" s="27"/>
    </row>
    <row r="2" spans="1:32" x14ac:dyDescent="0.25">
      <c r="H2" s="33" t="s">
        <v>51</v>
      </c>
      <c r="I2" s="34"/>
      <c r="J2" s="34"/>
      <c r="K2" s="34"/>
      <c r="L2" s="34"/>
      <c r="N2" s="32" t="s">
        <v>68</v>
      </c>
      <c r="O2" s="11"/>
      <c r="P2" s="11"/>
      <c r="R2" s="20" t="s">
        <v>65</v>
      </c>
      <c r="S2" s="21"/>
      <c r="T2" s="21"/>
      <c r="V2" s="25" t="s">
        <v>35</v>
      </c>
      <c r="W2" s="26"/>
      <c r="Y2" s="23" t="s">
        <v>67</v>
      </c>
      <c r="Z2" s="24"/>
      <c r="AB2" s="22" t="s">
        <v>66</v>
      </c>
      <c r="AC2" s="22"/>
      <c r="AE2" s="33" t="s">
        <v>77</v>
      </c>
      <c r="AF2" s="33"/>
    </row>
    <row r="3" spans="1:32" x14ac:dyDescent="0.25">
      <c r="H3" s="2" t="s">
        <v>64</v>
      </c>
      <c r="I3" s="2" t="s">
        <v>15</v>
      </c>
      <c r="J3" s="2" t="s">
        <v>16</v>
      </c>
      <c r="K3" s="2" t="s">
        <v>18</v>
      </c>
      <c r="L3" s="2" t="s">
        <v>19</v>
      </c>
      <c r="M3" s="2"/>
      <c r="N3" s="2" t="s">
        <v>15</v>
      </c>
      <c r="O3" s="2" t="s">
        <v>16</v>
      </c>
      <c r="P3" s="2" t="s">
        <v>19</v>
      </c>
      <c r="Q3" s="2"/>
      <c r="R3" s="2" t="s">
        <v>15</v>
      </c>
      <c r="S3" s="2" t="s">
        <v>16</v>
      </c>
      <c r="T3" s="2" t="s">
        <v>19</v>
      </c>
      <c r="U3" s="2"/>
      <c r="V3" s="2" t="s">
        <v>79</v>
      </c>
      <c r="W3" s="2" t="s">
        <v>17</v>
      </c>
      <c r="X3" s="2"/>
      <c r="Y3" s="2" t="s">
        <v>33</v>
      </c>
      <c r="Z3" s="9">
        <f>DATE(1900,Z5,1)</f>
        <v>45108</v>
      </c>
      <c r="AB3" s="2" t="s">
        <v>18</v>
      </c>
      <c r="AC3" s="2" t="s">
        <v>0</v>
      </c>
      <c r="AE3" s="2" t="s">
        <v>22</v>
      </c>
      <c r="AF3" s="2" t="s">
        <v>78</v>
      </c>
    </row>
    <row r="4" spans="1:32" x14ac:dyDescent="0.25">
      <c r="H4">
        <v>1</v>
      </c>
      <c r="I4">
        <v>1</v>
      </c>
      <c r="J4">
        <v>6</v>
      </c>
      <c r="K4" s="10">
        <f>$Z$3-WEEKDAY($Z$3,$Z$7)+H4</f>
        <v>45102</v>
      </c>
      <c r="L4" s="10" t="str">
        <f>IF(MONTH($Z$3)=MONTH(K4),K4,"")</f>
        <v/>
      </c>
      <c r="M4" s="10"/>
      <c r="N4" s="10">
        <f>IF(MONTH($Z$3)&lt;&gt;MONTH(K4),I4,NA())</f>
        <v>1</v>
      </c>
      <c r="O4">
        <v>6</v>
      </c>
      <c r="P4" s="10">
        <f>IF(MONTH($Z$3)&lt;&gt;MONTH(K4),K4,"")</f>
        <v>45102</v>
      </c>
      <c r="Q4" s="10"/>
      <c r="R4" t="e">
        <f t="shared" ref="R4:R45" si="0">IF(COUNTIFS($AB$4:$AB$95,$K4,$AC$4:$AC$95,"Yes")&gt;0,I4,NA())</f>
        <v>#N/A</v>
      </c>
      <c r="S4">
        <v>6</v>
      </c>
      <c r="T4" s="10" t="e">
        <f>IF(R4&gt;=1,K4,"")</f>
        <v>#N/A</v>
      </c>
      <c r="V4" t="str">
        <f>LEFT(TEXT(K4,"DDD"),1)</f>
        <v>S</v>
      </c>
      <c r="W4">
        <v>0</v>
      </c>
      <c r="Y4" s="2" t="s">
        <v>34</v>
      </c>
      <c r="Z4" t="str">
        <f>TEXT(Z3,"mmmm yyyy")</f>
        <v>July 2023</v>
      </c>
      <c r="AB4" s="9">
        <v>45078</v>
      </c>
      <c r="AC4" t="s">
        <v>21</v>
      </c>
      <c r="AE4" t="s">
        <v>75</v>
      </c>
      <c r="AF4">
        <v>1</v>
      </c>
    </row>
    <row r="5" spans="1:32" x14ac:dyDescent="0.25">
      <c r="H5">
        <v>2</v>
      </c>
      <c r="I5">
        <v>2</v>
      </c>
      <c r="J5">
        <v>6</v>
      </c>
      <c r="K5" s="10">
        <f t="shared" ref="K5:K45" si="1">$Z$3-WEEKDAY($Z$3,$Z$7)+H5</f>
        <v>45103</v>
      </c>
      <c r="L5" s="10" t="str">
        <f t="shared" ref="L5:L45" si="2">IF(MONTH($Z$3)=MONTH(K5),K5,"")</f>
        <v/>
      </c>
      <c r="M5" s="10"/>
      <c r="N5" s="10">
        <f t="shared" ref="N5:N45" si="3">IF(MONTH($Z$3)&lt;&gt;MONTH(K5),I5,NA())</f>
        <v>2</v>
      </c>
      <c r="O5">
        <v>6</v>
      </c>
      <c r="P5" s="10">
        <f t="shared" ref="P5:P45" si="4">IF(MONTH($Z$3)&lt;&gt;MONTH(K5),K5,"")</f>
        <v>45103</v>
      </c>
      <c r="Q5" s="10"/>
      <c r="R5" t="e">
        <f t="shared" si="0"/>
        <v>#N/A</v>
      </c>
      <c r="S5">
        <v>6</v>
      </c>
      <c r="T5" s="10" t="e">
        <f t="shared" ref="T5:T45" si="5">IF(R5&gt;=1,K5,"")</f>
        <v>#N/A</v>
      </c>
      <c r="V5" t="str">
        <f t="shared" ref="V5:V10" si="6">LEFT(TEXT(K5,"DDD"),1)</f>
        <v>M</v>
      </c>
      <c r="W5">
        <v>0</v>
      </c>
      <c r="Y5" s="19" t="s">
        <v>52</v>
      </c>
      <c r="Z5">
        <v>1483</v>
      </c>
      <c r="AB5" s="9">
        <v>45079</v>
      </c>
      <c r="AC5" t="s">
        <v>20</v>
      </c>
      <c r="AE5" t="s">
        <v>69</v>
      </c>
      <c r="AF5">
        <v>11</v>
      </c>
    </row>
    <row r="6" spans="1:32" x14ac:dyDescent="0.25">
      <c r="H6">
        <v>3</v>
      </c>
      <c r="I6">
        <v>3</v>
      </c>
      <c r="J6">
        <v>6</v>
      </c>
      <c r="K6" s="10">
        <f t="shared" si="1"/>
        <v>45104</v>
      </c>
      <c r="L6" s="10" t="str">
        <f t="shared" si="2"/>
        <v/>
      </c>
      <c r="M6" s="10"/>
      <c r="N6" s="10">
        <f t="shared" si="3"/>
        <v>3</v>
      </c>
      <c r="O6">
        <v>6</v>
      </c>
      <c r="P6" s="10">
        <f t="shared" si="4"/>
        <v>45104</v>
      </c>
      <c r="Q6" s="10"/>
      <c r="R6">
        <f t="shared" si="0"/>
        <v>3</v>
      </c>
      <c r="S6">
        <v>6</v>
      </c>
      <c r="T6" s="10">
        <f t="shared" si="5"/>
        <v>45104</v>
      </c>
      <c r="V6" t="str">
        <f t="shared" si="6"/>
        <v>T</v>
      </c>
      <c r="W6">
        <v>0</v>
      </c>
      <c r="Y6" s="19" t="s">
        <v>33</v>
      </c>
      <c r="Z6" t="s">
        <v>75</v>
      </c>
      <c r="AB6" s="9">
        <v>45080</v>
      </c>
      <c r="AC6" t="s">
        <v>21</v>
      </c>
      <c r="AE6" t="s">
        <v>70</v>
      </c>
      <c r="AF6">
        <v>12</v>
      </c>
    </row>
    <row r="7" spans="1:32" x14ac:dyDescent="0.25">
      <c r="H7">
        <v>4</v>
      </c>
      <c r="I7">
        <v>4</v>
      </c>
      <c r="J7">
        <v>6</v>
      </c>
      <c r="K7" s="10">
        <f t="shared" si="1"/>
        <v>45105</v>
      </c>
      <c r="L7" s="10" t="str">
        <f t="shared" si="2"/>
        <v/>
      </c>
      <c r="M7" s="10"/>
      <c r="N7" s="10">
        <f t="shared" si="3"/>
        <v>4</v>
      </c>
      <c r="O7">
        <v>6</v>
      </c>
      <c r="P7" s="10">
        <f t="shared" si="4"/>
        <v>45105</v>
      </c>
      <c r="Q7" s="10"/>
      <c r="R7">
        <f t="shared" si="0"/>
        <v>4</v>
      </c>
      <c r="S7">
        <v>6</v>
      </c>
      <c r="T7" s="10">
        <f t="shared" si="5"/>
        <v>45105</v>
      </c>
      <c r="V7" t="str">
        <f t="shared" si="6"/>
        <v>W</v>
      </c>
      <c r="W7">
        <v>0</v>
      </c>
      <c r="Y7" s="19" t="s">
        <v>76</v>
      </c>
      <c r="Z7">
        <f>VLOOKUP(Z6,$AE$4:$AF$10,2,FALSE)</f>
        <v>1</v>
      </c>
      <c r="AB7" s="9">
        <v>45081</v>
      </c>
      <c r="AC7" t="s">
        <v>20</v>
      </c>
      <c r="AE7" t="s">
        <v>71</v>
      </c>
      <c r="AF7">
        <v>13</v>
      </c>
    </row>
    <row r="8" spans="1:32" x14ac:dyDescent="0.25">
      <c r="H8">
        <v>5</v>
      </c>
      <c r="I8">
        <v>5</v>
      </c>
      <c r="J8">
        <v>6</v>
      </c>
      <c r="K8" s="10">
        <f t="shared" si="1"/>
        <v>45106</v>
      </c>
      <c r="L8" s="10" t="str">
        <f t="shared" si="2"/>
        <v/>
      </c>
      <c r="M8" s="10"/>
      <c r="N8" s="10">
        <f t="shared" si="3"/>
        <v>5</v>
      </c>
      <c r="O8">
        <v>6</v>
      </c>
      <c r="P8" s="10">
        <f t="shared" si="4"/>
        <v>45106</v>
      </c>
      <c r="Q8" s="10"/>
      <c r="R8">
        <f t="shared" si="0"/>
        <v>5</v>
      </c>
      <c r="S8">
        <v>6</v>
      </c>
      <c r="T8" s="10">
        <f t="shared" si="5"/>
        <v>45106</v>
      </c>
      <c r="V8" t="str">
        <f t="shared" si="6"/>
        <v>T</v>
      </c>
      <c r="W8">
        <v>0</v>
      </c>
      <c r="Y8" s="19" t="s">
        <v>81</v>
      </c>
      <c r="Z8">
        <v>5</v>
      </c>
      <c r="AB8" s="9">
        <v>45082</v>
      </c>
      <c r="AC8" t="s">
        <v>21</v>
      </c>
      <c r="AE8" t="s">
        <v>72</v>
      </c>
      <c r="AF8">
        <v>14</v>
      </c>
    </row>
    <row r="9" spans="1:32" x14ac:dyDescent="0.25">
      <c r="H9">
        <v>6</v>
      </c>
      <c r="I9">
        <v>6</v>
      </c>
      <c r="J9">
        <v>6</v>
      </c>
      <c r="K9" s="10">
        <f t="shared" si="1"/>
        <v>45107</v>
      </c>
      <c r="L9" s="10" t="str">
        <f t="shared" si="2"/>
        <v/>
      </c>
      <c r="M9" s="10"/>
      <c r="N9" s="10">
        <f t="shared" si="3"/>
        <v>6</v>
      </c>
      <c r="O9">
        <v>6</v>
      </c>
      <c r="P9" s="10">
        <f t="shared" si="4"/>
        <v>45107</v>
      </c>
      <c r="Q9" s="10"/>
      <c r="R9" t="e">
        <f t="shared" si="0"/>
        <v>#N/A</v>
      </c>
      <c r="S9">
        <v>6</v>
      </c>
      <c r="T9" s="10" t="e">
        <f t="shared" si="5"/>
        <v>#N/A</v>
      </c>
      <c r="V9" t="str">
        <f t="shared" si="6"/>
        <v>F</v>
      </c>
      <c r="W9">
        <v>0</v>
      </c>
      <c r="Y9" s="1"/>
      <c r="AB9" s="9">
        <v>45083</v>
      </c>
      <c r="AC9" t="s">
        <v>20</v>
      </c>
      <c r="AE9" t="s">
        <v>73</v>
      </c>
      <c r="AF9">
        <v>15</v>
      </c>
    </row>
    <row r="10" spans="1:32" x14ac:dyDescent="0.25">
      <c r="H10">
        <v>7</v>
      </c>
      <c r="I10">
        <v>7</v>
      </c>
      <c r="J10">
        <v>6</v>
      </c>
      <c r="K10" s="10">
        <f t="shared" si="1"/>
        <v>45108</v>
      </c>
      <c r="L10" s="10">
        <f t="shared" si="2"/>
        <v>45108</v>
      </c>
      <c r="M10" s="10"/>
      <c r="N10" s="10" t="e">
        <f t="shared" si="3"/>
        <v>#N/A</v>
      </c>
      <c r="O10">
        <v>6</v>
      </c>
      <c r="P10" s="10" t="str">
        <f t="shared" si="4"/>
        <v/>
      </c>
      <c r="Q10" s="10"/>
      <c r="R10">
        <f t="shared" si="0"/>
        <v>7</v>
      </c>
      <c r="S10">
        <v>6</v>
      </c>
      <c r="T10" s="10">
        <f t="shared" si="5"/>
        <v>45108</v>
      </c>
      <c r="V10" t="str">
        <f t="shared" si="6"/>
        <v>S</v>
      </c>
      <c r="W10">
        <v>0</v>
      </c>
      <c r="Y10" s="1"/>
      <c r="AB10" s="9">
        <v>45084</v>
      </c>
      <c r="AC10" t="s">
        <v>21</v>
      </c>
      <c r="AE10" t="s">
        <v>74</v>
      </c>
      <c r="AF10">
        <v>16</v>
      </c>
    </row>
    <row r="11" spans="1:32" x14ac:dyDescent="0.25">
      <c r="H11">
        <v>8</v>
      </c>
      <c r="I11">
        <f>I4</f>
        <v>1</v>
      </c>
      <c r="J11">
        <f t="shared" ref="J11:J45" si="7">J4-1</f>
        <v>5</v>
      </c>
      <c r="K11" s="10">
        <f t="shared" si="1"/>
        <v>45109</v>
      </c>
      <c r="L11" s="10">
        <f t="shared" si="2"/>
        <v>45109</v>
      </c>
      <c r="M11" s="10"/>
      <c r="N11" s="10" t="e">
        <f t="shared" si="3"/>
        <v>#N/A</v>
      </c>
      <c r="O11">
        <f>O4-1</f>
        <v>5</v>
      </c>
      <c r="P11" s="10" t="str">
        <f t="shared" si="4"/>
        <v/>
      </c>
      <c r="Q11" s="10"/>
      <c r="R11">
        <f t="shared" si="0"/>
        <v>1</v>
      </c>
      <c r="S11">
        <f t="shared" ref="S11:S45" si="8">S4-1</f>
        <v>5</v>
      </c>
      <c r="T11" s="10">
        <f t="shared" si="5"/>
        <v>45109</v>
      </c>
      <c r="Y11" s="1"/>
      <c r="AB11" s="9">
        <v>45085</v>
      </c>
      <c r="AC11" t="s">
        <v>21</v>
      </c>
    </row>
    <row r="12" spans="1:32" x14ac:dyDescent="0.25">
      <c r="H12">
        <v>9</v>
      </c>
      <c r="I12">
        <f t="shared" ref="I12:I45" si="9">I5</f>
        <v>2</v>
      </c>
      <c r="J12">
        <f t="shared" si="7"/>
        <v>5</v>
      </c>
      <c r="K12" s="10">
        <f t="shared" si="1"/>
        <v>45110</v>
      </c>
      <c r="L12" s="10">
        <f t="shared" si="2"/>
        <v>45110</v>
      </c>
      <c r="M12" s="10"/>
      <c r="N12" s="10" t="e">
        <f t="shared" si="3"/>
        <v>#N/A</v>
      </c>
      <c r="O12">
        <f t="shared" ref="O12:O45" si="10">O5-1</f>
        <v>5</v>
      </c>
      <c r="P12" s="10" t="str">
        <f t="shared" si="4"/>
        <v/>
      </c>
      <c r="Q12" s="10"/>
      <c r="R12">
        <f t="shared" si="0"/>
        <v>2</v>
      </c>
      <c r="S12">
        <f t="shared" si="8"/>
        <v>5</v>
      </c>
      <c r="T12" s="10">
        <f t="shared" si="5"/>
        <v>45110</v>
      </c>
      <c r="Y12" s="1"/>
      <c r="AB12" s="9">
        <v>45086</v>
      </c>
      <c r="AC12" t="s">
        <v>20</v>
      </c>
    </row>
    <row r="13" spans="1:32" x14ac:dyDescent="0.25">
      <c r="H13">
        <v>10</v>
      </c>
      <c r="I13">
        <f t="shared" si="9"/>
        <v>3</v>
      </c>
      <c r="J13">
        <f t="shared" si="7"/>
        <v>5</v>
      </c>
      <c r="K13" s="10">
        <f t="shared" si="1"/>
        <v>45111</v>
      </c>
      <c r="L13" s="10">
        <f t="shared" si="2"/>
        <v>45111</v>
      </c>
      <c r="M13" s="10"/>
      <c r="N13" s="10" t="e">
        <f t="shared" si="3"/>
        <v>#N/A</v>
      </c>
      <c r="O13">
        <f t="shared" si="10"/>
        <v>5</v>
      </c>
      <c r="P13" s="10" t="str">
        <f t="shared" si="4"/>
        <v/>
      </c>
      <c r="Q13" s="10"/>
      <c r="R13" t="e">
        <f t="shared" si="0"/>
        <v>#N/A</v>
      </c>
      <c r="S13">
        <f t="shared" si="8"/>
        <v>5</v>
      </c>
      <c r="T13" s="10" t="e">
        <f t="shared" si="5"/>
        <v>#N/A</v>
      </c>
      <c r="Y13" s="1"/>
      <c r="AB13" s="9">
        <v>45087</v>
      </c>
      <c r="AC13" t="s">
        <v>20</v>
      </c>
    </row>
    <row r="14" spans="1:32" x14ac:dyDescent="0.25">
      <c r="H14">
        <v>11</v>
      </c>
      <c r="I14">
        <f t="shared" si="9"/>
        <v>4</v>
      </c>
      <c r="J14">
        <f t="shared" si="7"/>
        <v>5</v>
      </c>
      <c r="K14" s="10">
        <f t="shared" si="1"/>
        <v>45112</v>
      </c>
      <c r="L14" s="10">
        <f t="shared" si="2"/>
        <v>45112</v>
      </c>
      <c r="M14" s="10"/>
      <c r="N14" s="10" t="e">
        <f t="shared" si="3"/>
        <v>#N/A</v>
      </c>
      <c r="O14">
        <f t="shared" si="10"/>
        <v>5</v>
      </c>
      <c r="P14" s="10" t="str">
        <f t="shared" si="4"/>
        <v/>
      </c>
      <c r="Q14" s="10"/>
      <c r="R14">
        <f t="shared" si="0"/>
        <v>4</v>
      </c>
      <c r="S14">
        <f t="shared" si="8"/>
        <v>5</v>
      </c>
      <c r="T14" s="10">
        <f t="shared" si="5"/>
        <v>45112</v>
      </c>
      <c r="Y14" s="1"/>
      <c r="AB14" s="9">
        <v>45088</v>
      </c>
      <c r="AC14" t="s">
        <v>20</v>
      </c>
    </row>
    <row r="15" spans="1:32" x14ac:dyDescent="0.25">
      <c r="H15">
        <v>12</v>
      </c>
      <c r="I15">
        <f t="shared" si="9"/>
        <v>5</v>
      </c>
      <c r="J15">
        <f t="shared" si="7"/>
        <v>5</v>
      </c>
      <c r="K15" s="10">
        <f t="shared" si="1"/>
        <v>45113</v>
      </c>
      <c r="L15" s="10">
        <f t="shared" si="2"/>
        <v>45113</v>
      </c>
      <c r="M15" s="10"/>
      <c r="N15" s="10" t="e">
        <f t="shared" si="3"/>
        <v>#N/A</v>
      </c>
      <c r="O15">
        <f t="shared" si="10"/>
        <v>5</v>
      </c>
      <c r="P15" s="10" t="str">
        <f t="shared" si="4"/>
        <v/>
      </c>
      <c r="Q15" s="10"/>
      <c r="R15">
        <f t="shared" si="0"/>
        <v>5</v>
      </c>
      <c r="S15">
        <f t="shared" si="8"/>
        <v>5</v>
      </c>
      <c r="T15" s="10">
        <f t="shared" si="5"/>
        <v>45113</v>
      </c>
      <c r="Y15" s="1"/>
      <c r="AB15" s="9">
        <v>45089</v>
      </c>
      <c r="AC15" t="s">
        <v>20</v>
      </c>
    </row>
    <row r="16" spans="1:32" x14ac:dyDescent="0.25">
      <c r="H16">
        <v>13</v>
      </c>
      <c r="I16">
        <f t="shared" si="9"/>
        <v>6</v>
      </c>
      <c r="J16">
        <f t="shared" si="7"/>
        <v>5</v>
      </c>
      <c r="K16" s="10">
        <f t="shared" si="1"/>
        <v>45114</v>
      </c>
      <c r="L16" s="10">
        <f t="shared" si="2"/>
        <v>45114</v>
      </c>
      <c r="M16" s="10"/>
      <c r="N16" s="10" t="e">
        <f t="shared" si="3"/>
        <v>#N/A</v>
      </c>
      <c r="O16">
        <f t="shared" si="10"/>
        <v>5</v>
      </c>
      <c r="P16" s="10" t="str">
        <f t="shared" si="4"/>
        <v/>
      </c>
      <c r="Q16" s="10"/>
      <c r="R16">
        <f t="shared" si="0"/>
        <v>6</v>
      </c>
      <c r="S16">
        <f t="shared" si="8"/>
        <v>5</v>
      </c>
      <c r="T16" s="10">
        <f t="shared" si="5"/>
        <v>45114</v>
      </c>
      <c r="Y16" s="1"/>
      <c r="AB16" s="9">
        <v>45090</v>
      </c>
      <c r="AC16" t="s">
        <v>21</v>
      </c>
    </row>
    <row r="17" spans="8:29" x14ac:dyDescent="0.25">
      <c r="H17">
        <v>14</v>
      </c>
      <c r="I17">
        <f t="shared" si="9"/>
        <v>7</v>
      </c>
      <c r="J17">
        <f t="shared" si="7"/>
        <v>5</v>
      </c>
      <c r="K17" s="10">
        <f t="shared" si="1"/>
        <v>45115</v>
      </c>
      <c r="L17" s="10">
        <f t="shared" si="2"/>
        <v>45115</v>
      </c>
      <c r="M17" s="10"/>
      <c r="N17" s="10" t="e">
        <f t="shared" si="3"/>
        <v>#N/A</v>
      </c>
      <c r="O17">
        <f t="shared" si="10"/>
        <v>5</v>
      </c>
      <c r="P17" s="10" t="str">
        <f t="shared" si="4"/>
        <v/>
      </c>
      <c r="Q17" s="10"/>
      <c r="R17">
        <f t="shared" si="0"/>
        <v>7</v>
      </c>
      <c r="S17">
        <f t="shared" si="8"/>
        <v>5</v>
      </c>
      <c r="T17" s="10">
        <f t="shared" si="5"/>
        <v>45115</v>
      </c>
      <c r="Y17" s="1"/>
      <c r="AB17" s="9">
        <v>45091</v>
      </c>
      <c r="AC17" t="s">
        <v>20</v>
      </c>
    </row>
    <row r="18" spans="8:29" x14ac:dyDescent="0.25">
      <c r="H18">
        <v>15</v>
      </c>
      <c r="I18">
        <f t="shared" si="9"/>
        <v>1</v>
      </c>
      <c r="J18">
        <f t="shared" si="7"/>
        <v>4</v>
      </c>
      <c r="K18" s="10">
        <f t="shared" si="1"/>
        <v>45116</v>
      </c>
      <c r="L18" s="10">
        <f t="shared" si="2"/>
        <v>45116</v>
      </c>
      <c r="M18" s="10"/>
      <c r="N18" s="10" t="e">
        <f t="shared" si="3"/>
        <v>#N/A</v>
      </c>
      <c r="O18">
        <f t="shared" si="10"/>
        <v>4</v>
      </c>
      <c r="P18" s="10" t="str">
        <f t="shared" si="4"/>
        <v/>
      </c>
      <c r="Q18" s="10"/>
      <c r="R18">
        <f t="shared" si="0"/>
        <v>1</v>
      </c>
      <c r="S18">
        <f t="shared" si="8"/>
        <v>4</v>
      </c>
      <c r="T18" s="10">
        <f t="shared" si="5"/>
        <v>45116</v>
      </c>
      <c r="Y18" s="1"/>
      <c r="AB18" s="9">
        <v>45092</v>
      </c>
      <c r="AC18" t="s">
        <v>21</v>
      </c>
    </row>
    <row r="19" spans="8:29" x14ac:dyDescent="0.25">
      <c r="H19">
        <v>16</v>
      </c>
      <c r="I19">
        <f t="shared" si="9"/>
        <v>2</v>
      </c>
      <c r="J19">
        <f t="shared" si="7"/>
        <v>4</v>
      </c>
      <c r="K19" s="10">
        <f t="shared" si="1"/>
        <v>45117</v>
      </c>
      <c r="L19" s="10">
        <f t="shared" si="2"/>
        <v>45117</v>
      </c>
      <c r="M19" s="10"/>
      <c r="N19" s="10" t="e">
        <f t="shared" si="3"/>
        <v>#N/A</v>
      </c>
      <c r="O19">
        <f t="shared" si="10"/>
        <v>4</v>
      </c>
      <c r="P19" s="10" t="str">
        <f t="shared" si="4"/>
        <v/>
      </c>
      <c r="Q19" s="10"/>
      <c r="R19">
        <f t="shared" si="0"/>
        <v>2</v>
      </c>
      <c r="S19">
        <f t="shared" si="8"/>
        <v>4</v>
      </c>
      <c r="T19" s="10">
        <f t="shared" si="5"/>
        <v>45117</v>
      </c>
      <c r="Y19" s="1"/>
      <c r="AB19" s="9">
        <v>45093</v>
      </c>
      <c r="AC19" t="s">
        <v>20</v>
      </c>
    </row>
    <row r="20" spans="8:29" x14ac:dyDescent="0.25">
      <c r="H20">
        <v>17</v>
      </c>
      <c r="I20">
        <f t="shared" si="9"/>
        <v>3</v>
      </c>
      <c r="J20">
        <f t="shared" si="7"/>
        <v>4</v>
      </c>
      <c r="K20" s="10">
        <f t="shared" si="1"/>
        <v>45118</v>
      </c>
      <c r="L20" s="10">
        <f t="shared" si="2"/>
        <v>45118</v>
      </c>
      <c r="M20" s="10"/>
      <c r="N20" s="10" t="e">
        <f t="shared" si="3"/>
        <v>#N/A</v>
      </c>
      <c r="O20">
        <f t="shared" si="10"/>
        <v>4</v>
      </c>
      <c r="P20" s="10" t="str">
        <f t="shared" si="4"/>
        <v/>
      </c>
      <c r="Q20" s="10"/>
      <c r="R20" t="e">
        <f t="shared" si="0"/>
        <v>#N/A</v>
      </c>
      <c r="S20">
        <f t="shared" si="8"/>
        <v>4</v>
      </c>
      <c r="T20" s="10" t="e">
        <f t="shared" si="5"/>
        <v>#N/A</v>
      </c>
      <c r="Y20" s="1"/>
      <c r="AB20" s="9">
        <v>45094</v>
      </c>
      <c r="AC20" t="s">
        <v>20</v>
      </c>
    </row>
    <row r="21" spans="8:29" x14ac:dyDescent="0.25">
      <c r="H21">
        <v>18</v>
      </c>
      <c r="I21">
        <f t="shared" si="9"/>
        <v>4</v>
      </c>
      <c r="J21">
        <f t="shared" si="7"/>
        <v>4</v>
      </c>
      <c r="K21" s="10">
        <f t="shared" si="1"/>
        <v>45119</v>
      </c>
      <c r="L21" s="10">
        <f t="shared" si="2"/>
        <v>45119</v>
      </c>
      <c r="M21" s="10"/>
      <c r="N21" s="10" t="e">
        <f t="shared" si="3"/>
        <v>#N/A</v>
      </c>
      <c r="O21">
        <f t="shared" si="10"/>
        <v>4</v>
      </c>
      <c r="P21" s="10" t="str">
        <f t="shared" si="4"/>
        <v/>
      </c>
      <c r="Q21" s="10"/>
      <c r="R21" t="e">
        <f t="shared" si="0"/>
        <v>#N/A</v>
      </c>
      <c r="S21">
        <f t="shared" si="8"/>
        <v>4</v>
      </c>
      <c r="T21" s="10" t="e">
        <f t="shared" si="5"/>
        <v>#N/A</v>
      </c>
      <c r="Y21" s="1"/>
      <c r="AB21" s="9">
        <v>45095</v>
      </c>
      <c r="AC21" t="s">
        <v>20</v>
      </c>
    </row>
    <row r="22" spans="8:29" x14ac:dyDescent="0.25">
      <c r="H22">
        <v>19</v>
      </c>
      <c r="I22">
        <f t="shared" si="9"/>
        <v>5</v>
      </c>
      <c r="J22">
        <f t="shared" si="7"/>
        <v>4</v>
      </c>
      <c r="K22" s="10">
        <f t="shared" si="1"/>
        <v>45120</v>
      </c>
      <c r="L22" s="10">
        <f t="shared" si="2"/>
        <v>45120</v>
      </c>
      <c r="M22" s="10"/>
      <c r="N22" s="10" t="e">
        <f t="shared" si="3"/>
        <v>#N/A</v>
      </c>
      <c r="O22">
        <f t="shared" si="10"/>
        <v>4</v>
      </c>
      <c r="P22" s="10" t="str">
        <f t="shared" si="4"/>
        <v/>
      </c>
      <c r="Q22" s="10"/>
      <c r="R22" t="e">
        <f t="shared" si="0"/>
        <v>#N/A</v>
      </c>
      <c r="S22">
        <f t="shared" si="8"/>
        <v>4</v>
      </c>
      <c r="T22" s="10" t="e">
        <f t="shared" si="5"/>
        <v>#N/A</v>
      </c>
      <c r="Y22" s="1"/>
      <c r="AB22" s="9">
        <v>45096</v>
      </c>
      <c r="AC22" t="s">
        <v>20</v>
      </c>
    </row>
    <row r="23" spans="8:29" x14ac:dyDescent="0.25">
      <c r="H23">
        <v>20</v>
      </c>
      <c r="I23">
        <f t="shared" si="9"/>
        <v>6</v>
      </c>
      <c r="J23">
        <f t="shared" si="7"/>
        <v>4</v>
      </c>
      <c r="K23" s="10">
        <f t="shared" si="1"/>
        <v>45121</v>
      </c>
      <c r="L23" s="10">
        <f t="shared" si="2"/>
        <v>45121</v>
      </c>
      <c r="M23" s="10"/>
      <c r="N23" s="10" t="e">
        <f t="shared" si="3"/>
        <v>#N/A</v>
      </c>
      <c r="O23">
        <f t="shared" si="10"/>
        <v>4</v>
      </c>
      <c r="P23" s="10" t="str">
        <f t="shared" si="4"/>
        <v/>
      </c>
      <c r="Q23" s="10"/>
      <c r="R23">
        <f t="shared" si="0"/>
        <v>6</v>
      </c>
      <c r="S23">
        <f t="shared" si="8"/>
        <v>4</v>
      </c>
      <c r="T23" s="10">
        <f t="shared" si="5"/>
        <v>45121</v>
      </c>
      <c r="Y23" s="1"/>
      <c r="AB23" s="9">
        <v>45097</v>
      </c>
      <c r="AC23" t="s">
        <v>20</v>
      </c>
    </row>
    <row r="24" spans="8:29" x14ac:dyDescent="0.25">
      <c r="H24">
        <v>21</v>
      </c>
      <c r="I24">
        <f t="shared" si="9"/>
        <v>7</v>
      </c>
      <c r="J24">
        <f t="shared" si="7"/>
        <v>4</v>
      </c>
      <c r="K24" s="10">
        <f t="shared" si="1"/>
        <v>45122</v>
      </c>
      <c r="L24" s="10">
        <f t="shared" si="2"/>
        <v>45122</v>
      </c>
      <c r="M24" s="10"/>
      <c r="N24" s="10" t="e">
        <f t="shared" si="3"/>
        <v>#N/A</v>
      </c>
      <c r="O24">
        <f t="shared" si="10"/>
        <v>4</v>
      </c>
      <c r="P24" s="10" t="str">
        <f t="shared" si="4"/>
        <v/>
      </c>
      <c r="Q24" s="10"/>
      <c r="R24">
        <f t="shared" si="0"/>
        <v>7</v>
      </c>
      <c r="S24">
        <f t="shared" si="8"/>
        <v>4</v>
      </c>
      <c r="T24" s="10">
        <f t="shared" si="5"/>
        <v>45122</v>
      </c>
      <c r="Y24" s="1"/>
      <c r="AB24" s="9">
        <v>45098</v>
      </c>
      <c r="AC24" t="s">
        <v>21</v>
      </c>
    </row>
    <row r="25" spans="8:29" x14ac:dyDescent="0.25">
      <c r="H25">
        <v>22</v>
      </c>
      <c r="I25">
        <f t="shared" si="9"/>
        <v>1</v>
      </c>
      <c r="J25">
        <f t="shared" si="7"/>
        <v>3</v>
      </c>
      <c r="K25" s="10">
        <f t="shared" si="1"/>
        <v>45123</v>
      </c>
      <c r="L25" s="10">
        <f t="shared" si="2"/>
        <v>45123</v>
      </c>
      <c r="M25" s="10"/>
      <c r="N25" s="10" t="e">
        <f t="shared" si="3"/>
        <v>#N/A</v>
      </c>
      <c r="O25">
        <f t="shared" si="10"/>
        <v>3</v>
      </c>
      <c r="P25" s="10" t="str">
        <f t="shared" si="4"/>
        <v/>
      </c>
      <c r="Q25" s="10"/>
      <c r="R25">
        <f t="shared" si="0"/>
        <v>1</v>
      </c>
      <c r="S25">
        <f t="shared" si="8"/>
        <v>3</v>
      </c>
      <c r="T25" s="10">
        <f t="shared" si="5"/>
        <v>45123</v>
      </c>
      <c r="Y25" s="1"/>
      <c r="AB25" s="9">
        <v>45099</v>
      </c>
      <c r="AC25" t="s">
        <v>20</v>
      </c>
    </row>
    <row r="26" spans="8:29" x14ac:dyDescent="0.25">
      <c r="H26">
        <v>23</v>
      </c>
      <c r="I26">
        <f t="shared" si="9"/>
        <v>2</v>
      </c>
      <c r="J26">
        <f t="shared" si="7"/>
        <v>3</v>
      </c>
      <c r="K26" s="10">
        <f t="shared" si="1"/>
        <v>45124</v>
      </c>
      <c r="L26" s="10">
        <f t="shared" si="2"/>
        <v>45124</v>
      </c>
      <c r="M26" s="10"/>
      <c r="N26" s="10" t="e">
        <f t="shared" si="3"/>
        <v>#N/A</v>
      </c>
      <c r="O26">
        <f t="shared" si="10"/>
        <v>3</v>
      </c>
      <c r="P26" s="10" t="str">
        <f t="shared" si="4"/>
        <v/>
      </c>
      <c r="Q26" s="10"/>
      <c r="R26" t="e">
        <f t="shared" si="0"/>
        <v>#N/A</v>
      </c>
      <c r="S26">
        <f t="shared" si="8"/>
        <v>3</v>
      </c>
      <c r="T26" s="10" t="e">
        <f t="shared" si="5"/>
        <v>#N/A</v>
      </c>
      <c r="Y26" s="1"/>
      <c r="AB26" s="9">
        <v>45100</v>
      </c>
      <c r="AC26" t="s">
        <v>20</v>
      </c>
    </row>
    <row r="27" spans="8:29" x14ac:dyDescent="0.25">
      <c r="H27">
        <v>24</v>
      </c>
      <c r="I27">
        <f t="shared" si="9"/>
        <v>3</v>
      </c>
      <c r="J27">
        <f t="shared" si="7"/>
        <v>3</v>
      </c>
      <c r="K27" s="10">
        <f t="shared" si="1"/>
        <v>45125</v>
      </c>
      <c r="L27" s="10">
        <f t="shared" si="2"/>
        <v>45125</v>
      </c>
      <c r="M27" s="10"/>
      <c r="N27" s="10" t="e">
        <f t="shared" si="3"/>
        <v>#N/A</v>
      </c>
      <c r="O27">
        <f t="shared" si="10"/>
        <v>3</v>
      </c>
      <c r="P27" s="10" t="str">
        <f t="shared" si="4"/>
        <v/>
      </c>
      <c r="Q27" s="10"/>
      <c r="R27">
        <f t="shared" si="0"/>
        <v>3</v>
      </c>
      <c r="S27">
        <f t="shared" si="8"/>
        <v>3</v>
      </c>
      <c r="T27" s="10">
        <f t="shared" si="5"/>
        <v>45125</v>
      </c>
      <c r="Y27" s="1"/>
      <c r="AB27" s="9">
        <v>45101</v>
      </c>
      <c r="AC27" t="s">
        <v>21</v>
      </c>
    </row>
    <row r="28" spans="8:29" x14ac:dyDescent="0.25">
      <c r="H28">
        <v>25</v>
      </c>
      <c r="I28">
        <f t="shared" si="9"/>
        <v>4</v>
      </c>
      <c r="J28">
        <f t="shared" si="7"/>
        <v>3</v>
      </c>
      <c r="K28" s="10">
        <f t="shared" si="1"/>
        <v>45126</v>
      </c>
      <c r="L28" s="10">
        <f t="shared" si="2"/>
        <v>45126</v>
      </c>
      <c r="M28" s="10"/>
      <c r="N28" s="10" t="e">
        <f t="shared" si="3"/>
        <v>#N/A</v>
      </c>
      <c r="O28">
        <f t="shared" si="10"/>
        <v>3</v>
      </c>
      <c r="P28" s="10" t="str">
        <f t="shared" si="4"/>
        <v/>
      </c>
      <c r="Q28" s="10"/>
      <c r="R28">
        <f t="shared" si="0"/>
        <v>4</v>
      </c>
      <c r="S28">
        <f t="shared" si="8"/>
        <v>3</v>
      </c>
      <c r="T28" s="10">
        <f t="shared" si="5"/>
        <v>45126</v>
      </c>
      <c r="Y28" s="1"/>
      <c r="AB28" s="9">
        <v>45102</v>
      </c>
      <c r="AC28" t="s">
        <v>21</v>
      </c>
    </row>
    <row r="29" spans="8:29" x14ac:dyDescent="0.25">
      <c r="H29">
        <v>26</v>
      </c>
      <c r="I29">
        <f t="shared" si="9"/>
        <v>5</v>
      </c>
      <c r="J29">
        <f t="shared" si="7"/>
        <v>3</v>
      </c>
      <c r="K29" s="10">
        <f t="shared" si="1"/>
        <v>45127</v>
      </c>
      <c r="L29" s="10">
        <f t="shared" si="2"/>
        <v>45127</v>
      </c>
      <c r="M29" s="10"/>
      <c r="N29" s="10" t="e">
        <f t="shared" si="3"/>
        <v>#N/A</v>
      </c>
      <c r="O29">
        <f t="shared" si="10"/>
        <v>3</v>
      </c>
      <c r="P29" s="10" t="str">
        <f t="shared" si="4"/>
        <v/>
      </c>
      <c r="Q29" s="10"/>
      <c r="R29">
        <f t="shared" si="0"/>
        <v>5</v>
      </c>
      <c r="S29">
        <f t="shared" si="8"/>
        <v>3</v>
      </c>
      <c r="T29" s="10">
        <f t="shared" si="5"/>
        <v>45127</v>
      </c>
      <c r="Y29" s="1"/>
      <c r="AB29" s="9">
        <v>45103</v>
      </c>
      <c r="AC29" t="s">
        <v>21</v>
      </c>
    </row>
    <row r="30" spans="8:29" x14ac:dyDescent="0.25">
      <c r="H30">
        <v>27</v>
      </c>
      <c r="I30">
        <f t="shared" si="9"/>
        <v>6</v>
      </c>
      <c r="J30">
        <f t="shared" si="7"/>
        <v>3</v>
      </c>
      <c r="K30" s="10">
        <f t="shared" si="1"/>
        <v>45128</v>
      </c>
      <c r="L30" s="10">
        <f t="shared" si="2"/>
        <v>45128</v>
      </c>
      <c r="M30" s="10"/>
      <c r="N30" s="10" t="e">
        <f t="shared" si="3"/>
        <v>#N/A</v>
      </c>
      <c r="O30">
        <f t="shared" si="10"/>
        <v>3</v>
      </c>
      <c r="P30" s="10" t="str">
        <f t="shared" si="4"/>
        <v/>
      </c>
      <c r="Q30" s="10"/>
      <c r="R30">
        <f t="shared" si="0"/>
        <v>6</v>
      </c>
      <c r="S30">
        <f t="shared" si="8"/>
        <v>3</v>
      </c>
      <c r="T30" s="10">
        <f t="shared" si="5"/>
        <v>45128</v>
      </c>
      <c r="Y30" s="1"/>
      <c r="AB30" s="9">
        <v>45104</v>
      </c>
      <c r="AC30" t="s">
        <v>20</v>
      </c>
    </row>
    <row r="31" spans="8:29" x14ac:dyDescent="0.25">
      <c r="H31">
        <v>28</v>
      </c>
      <c r="I31">
        <f t="shared" si="9"/>
        <v>7</v>
      </c>
      <c r="J31">
        <f t="shared" si="7"/>
        <v>3</v>
      </c>
      <c r="K31" s="10">
        <f t="shared" si="1"/>
        <v>45129</v>
      </c>
      <c r="L31" s="10">
        <f t="shared" si="2"/>
        <v>45129</v>
      </c>
      <c r="M31" s="10"/>
      <c r="N31" s="10" t="e">
        <f t="shared" si="3"/>
        <v>#N/A</v>
      </c>
      <c r="O31">
        <f t="shared" si="10"/>
        <v>3</v>
      </c>
      <c r="P31" s="10" t="str">
        <f t="shared" si="4"/>
        <v/>
      </c>
      <c r="Q31" s="10"/>
      <c r="R31">
        <f t="shared" si="0"/>
        <v>7</v>
      </c>
      <c r="S31">
        <f t="shared" si="8"/>
        <v>3</v>
      </c>
      <c r="T31" s="10">
        <f t="shared" si="5"/>
        <v>45129</v>
      </c>
      <c r="Y31" s="1"/>
      <c r="AB31" s="9">
        <v>45105</v>
      </c>
      <c r="AC31" t="s">
        <v>20</v>
      </c>
    </row>
    <row r="32" spans="8:29" x14ac:dyDescent="0.25">
      <c r="H32">
        <v>29</v>
      </c>
      <c r="I32">
        <f t="shared" si="9"/>
        <v>1</v>
      </c>
      <c r="J32">
        <f t="shared" si="7"/>
        <v>2</v>
      </c>
      <c r="K32" s="10">
        <f t="shared" si="1"/>
        <v>45130</v>
      </c>
      <c r="L32" s="10">
        <f t="shared" si="2"/>
        <v>45130</v>
      </c>
      <c r="M32" s="10"/>
      <c r="N32" s="10" t="e">
        <f t="shared" si="3"/>
        <v>#N/A</v>
      </c>
      <c r="O32">
        <f t="shared" si="10"/>
        <v>2</v>
      </c>
      <c r="P32" s="10" t="str">
        <f t="shared" si="4"/>
        <v/>
      </c>
      <c r="Q32" s="10"/>
      <c r="R32" t="e">
        <f t="shared" si="0"/>
        <v>#N/A</v>
      </c>
      <c r="S32">
        <f t="shared" si="8"/>
        <v>2</v>
      </c>
      <c r="T32" s="10" t="e">
        <f t="shared" si="5"/>
        <v>#N/A</v>
      </c>
      <c r="Y32" s="1"/>
      <c r="AB32" s="9">
        <v>45106</v>
      </c>
      <c r="AC32" t="s">
        <v>20</v>
      </c>
    </row>
    <row r="33" spans="8:29" x14ac:dyDescent="0.25">
      <c r="H33">
        <v>30</v>
      </c>
      <c r="I33">
        <f t="shared" si="9"/>
        <v>2</v>
      </c>
      <c r="J33">
        <f t="shared" si="7"/>
        <v>2</v>
      </c>
      <c r="K33" s="10">
        <f t="shared" si="1"/>
        <v>45131</v>
      </c>
      <c r="L33" s="10">
        <f t="shared" si="2"/>
        <v>45131</v>
      </c>
      <c r="M33" s="10"/>
      <c r="N33" s="10" t="e">
        <f t="shared" si="3"/>
        <v>#N/A</v>
      </c>
      <c r="O33">
        <f t="shared" si="10"/>
        <v>2</v>
      </c>
      <c r="P33" s="10" t="str">
        <f t="shared" si="4"/>
        <v/>
      </c>
      <c r="Q33" s="10"/>
      <c r="R33">
        <f t="shared" si="0"/>
        <v>2</v>
      </c>
      <c r="S33">
        <f t="shared" si="8"/>
        <v>2</v>
      </c>
      <c r="T33" s="10">
        <f t="shared" si="5"/>
        <v>45131</v>
      </c>
      <c r="Y33" s="1"/>
      <c r="AB33" s="9">
        <v>45107</v>
      </c>
      <c r="AC33" t="s">
        <v>21</v>
      </c>
    </row>
    <row r="34" spans="8:29" x14ac:dyDescent="0.25">
      <c r="H34">
        <v>31</v>
      </c>
      <c r="I34">
        <f t="shared" si="9"/>
        <v>3</v>
      </c>
      <c r="J34">
        <f t="shared" si="7"/>
        <v>2</v>
      </c>
      <c r="K34" s="10">
        <f t="shared" si="1"/>
        <v>45132</v>
      </c>
      <c r="L34" s="10">
        <f t="shared" si="2"/>
        <v>45132</v>
      </c>
      <c r="M34" s="10"/>
      <c r="N34" s="10" t="e">
        <f t="shared" si="3"/>
        <v>#N/A</v>
      </c>
      <c r="O34">
        <f t="shared" si="10"/>
        <v>2</v>
      </c>
      <c r="P34" s="10" t="str">
        <f t="shared" si="4"/>
        <v/>
      </c>
      <c r="Q34" s="10"/>
      <c r="R34">
        <f t="shared" si="0"/>
        <v>3</v>
      </c>
      <c r="S34">
        <f t="shared" si="8"/>
        <v>2</v>
      </c>
      <c r="T34" s="10">
        <f t="shared" si="5"/>
        <v>45132</v>
      </c>
      <c r="Y34" s="1"/>
      <c r="AB34" s="9">
        <v>45108</v>
      </c>
      <c r="AC34" t="s">
        <v>20</v>
      </c>
    </row>
    <row r="35" spans="8:29" x14ac:dyDescent="0.25">
      <c r="H35">
        <v>32</v>
      </c>
      <c r="I35">
        <f t="shared" si="9"/>
        <v>4</v>
      </c>
      <c r="J35">
        <f t="shared" si="7"/>
        <v>2</v>
      </c>
      <c r="K35" s="10">
        <f t="shared" si="1"/>
        <v>45133</v>
      </c>
      <c r="L35" s="10">
        <f t="shared" si="2"/>
        <v>45133</v>
      </c>
      <c r="M35" s="10"/>
      <c r="N35" s="10" t="e">
        <f t="shared" si="3"/>
        <v>#N/A</v>
      </c>
      <c r="O35">
        <f t="shared" si="10"/>
        <v>2</v>
      </c>
      <c r="P35" s="10" t="str">
        <f t="shared" si="4"/>
        <v/>
      </c>
      <c r="Q35" s="10"/>
      <c r="R35">
        <f t="shared" si="0"/>
        <v>4</v>
      </c>
      <c r="S35">
        <f t="shared" si="8"/>
        <v>2</v>
      </c>
      <c r="T35" s="10">
        <f t="shared" si="5"/>
        <v>45133</v>
      </c>
      <c r="Y35" s="1"/>
      <c r="AB35" s="9">
        <v>45109</v>
      </c>
      <c r="AC35" t="s">
        <v>20</v>
      </c>
    </row>
    <row r="36" spans="8:29" x14ac:dyDescent="0.25">
      <c r="H36">
        <v>33</v>
      </c>
      <c r="I36">
        <f t="shared" si="9"/>
        <v>5</v>
      </c>
      <c r="J36">
        <f t="shared" si="7"/>
        <v>2</v>
      </c>
      <c r="K36" s="10">
        <f t="shared" si="1"/>
        <v>45134</v>
      </c>
      <c r="L36" s="10">
        <f t="shared" si="2"/>
        <v>45134</v>
      </c>
      <c r="M36" s="10"/>
      <c r="N36" s="10" t="e">
        <f>IF(MONTH($Z$3)&lt;&gt;MONTH(K36),I36,NA())</f>
        <v>#N/A</v>
      </c>
      <c r="O36">
        <f t="shared" si="10"/>
        <v>2</v>
      </c>
      <c r="P36" s="10" t="str">
        <f t="shared" si="4"/>
        <v/>
      </c>
      <c r="Q36" s="10"/>
      <c r="R36">
        <f t="shared" si="0"/>
        <v>5</v>
      </c>
      <c r="S36">
        <f t="shared" si="8"/>
        <v>2</v>
      </c>
      <c r="T36" s="10">
        <f t="shared" si="5"/>
        <v>45134</v>
      </c>
      <c r="Y36" s="1"/>
      <c r="AB36" s="9">
        <v>45110</v>
      </c>
      <c r="AC36" t="s">
        <v>20</v>
      </c>
    </row>
    <row r="37" spans="8:29" x14ac:dyDescent="0.25">
      <c r="H37">
        <v>34</v>
      </c>
      <c r="I37">
        <f t="shared" si="9"/>
        <v>6</v>
      </c>
      <c r="J37">
        <f t="shared" si="7"/>
        <v>2</v>
      </c>
      <c r="K37" s="10">
        <f t="shared" si="1"/>
        <v>45135</v>
      </c>
      <c r="L37" s="10">
        <f t="shared" si="2"/>
        <v>45135</v>
      </c>
      <c r="M37" s="10"/>
      <c r="N37" s="10" t="e">
        <f t="shared" si="3"/>
        <v>#N/A</v>
      </c>
      <c r="O37">
        <f t="shared" si="10"/>
        <v>2</v>
      </c>
      <c r="P37" s="10" t="str">
        <f t="shared" si="4"/>
        <v/>
      </c>
      <c r="Q37" s="10"/>
      <c r="R37" t="e">
        <f t="shared" si="0"/>
        <v>#N/A</v>
      </c>
      <c r="S37">
        <f t="shared" si="8"/>
        <v>2</v>
      </c>
      <c r="T37" s="10" t="e">
        <f t="shared" si="5"/>
        <v>#N/A</v>
      </c>
      <c r="Y37" s="1"/>
      <c r="AB37" s="9">
        <v>45111</v>
      </c>
      <c r="AC37" t="s">
        <v>21</v>
      </c>
    </row>
    <row r="38" spans="8:29" x14ac:dyDescent="0.25">
      <c r="H38">
        <v>35</v>
      </c>
      <c r="I38">
        <f t="shared" si="9"/>
        <v>7</v>
      </c>
      <c r="J38">
        <f t="shared" si="7"/>
        <v>2</v>
      </c>
      <c r="K38" s="10">
        <f t="shared" si="1"/>
        <v>45136</v>
      </c>
      <c r="L38" s="10">
        <f t="shared" si="2"/>
        <v>45136</v>
      </c>
      <c r="M38" s="10"/>
      <c r="N38" s="10" t="e">
        <f t="shared" si="3"/>
        <v>#N/A</v>
      </c>
      <c r="O38">
        <f t="shared" si="10"/>
        <v>2</v>
      </c>
      <c r="P38" s="10" t="str">
        <f t="shared" si="4"/>
        <v/>
      </c>
      <c r="Q38" s="10"/>
      <c r="R38">
        <f t="shared" si="0"/>
        <v>7</v>
      </c>
      <c r="S38">
        <f t="shared" si="8"/>
        <v>2</v>
      </c>
      <c r="T38" s="10">
        <f t="shared" si="5"/>
        <v>45136</v>
      </c>
      <c r="Y38" s="1"/>
      <c r="AB38" s="9">
        <v>45112</v>
      </c>
      <c r="AC38" t="s">
        <v>20</v>
      </c>
    </row>
    <row r="39" spans="8:29" x14ac:dyDescent="0.25">
      <c r="H39">
        <v>36</v>
      </c>
      <c r="I39">
        <f t="shared" si="9"/>
        <v>1</v>
      </c>
      <c r="J39">
        <f t="shared" si="7"/>
        <v>1</v>
      </c>
      <c r="K39" s="10">
        <f t="shared" si="1"/>
        <v>45137</v>
      </c>
      <c r="L39" s="10">
        <f t="shared" si="2"/>
        <v>45137</v>
      </c>
      <c r="M39" s="10"/>
      <c r="N39" s="10" t="e">
        <f t="shared" si="3"/>
        <v>#N/A</v>
      </c>
      <c r="O39">
        <f t="shared" si="10"/>
        <v>1</v>
      </c>
      <c r="P39" s="10" t="str">
        <f t="shared" si="4"/>
        <v/>
      </c>
      <c r="Q39" s="10"/>
      <c r="R39">
        <f t="shared" si="0"/>
        <v>1</v>
      </c>
      <c r="S39">
        <f t="shared" si="8"/>
        <v>1</v>
      </c>
      <c r="T39" s="10">
        <f t="shared" si="5"/>
        <v>45137</v>
      </c>
      <c r="Y39" s="1"/>
      <c r="AB39" s="9">
        <v>45113</v>
      </c>
      <c r="AC39" t="s">
        <v>20</v>
      </c>
    </row>
    <row r="40" spans="8:29" x14ac:dyDescent="0.25">
      <c r="H40">
        <v>37</v>
      </c>
      <c r="I40">
        <f t="shared" si="9"/>
        <v>2</v>
      </c>
      <c r="J40">
        <f t="shared" si="7"/>
        <v>1</v>
      </c>
      <c r="K40" s="10">
        <f t="shared" si="1"/>
        <v>45138</v>
      </c>
      <c r="L40" s="10">
        <f t="shared" si="2"/>
        <v>45138</v>
      </c>
      <c r="M40" s="10"/>
      <c r="N40" s="10" t="e">
        <f t="shared" si="3"/>
        <v>#N/A</v>
      </c>
      <c r="O40">
        <f t="shared" si="10"/>
        <v>1</v>
      </c>
      <c r="P40" s="10" t="str">
        <f t="shared" si="4"/>
        <v/>
      </c>
      <c r="Q40" s="10"/>
      <c r="R40">
        <f t="shared" si="0"/>
        <v>2</v>
      </c>
      <c r="S40">
        <f t="shared" si="8"/>
        <v>1</v>
      </c>
      <c r="T40" s="10">
        <f t="shared" si="5"/>
        <v>45138</v>
      </c>
      <c r="Y40" s="1"/>
      <c r="AB40" s="9">
        <v>45114</v>
      </c>
      <c r="AC40" t="s">
        <v>20</v>
      </c>
    </row>
    <row r="41" spans="8:29" x14ac:dyDescent="0.25">
      <c r="H41">
        <v>38</v>
      </c>
      <c r="I41">
        <f t="shared" si="9"/>
        <v>3</v>
      </c>
      <c r="J41">
        <f t="shared" si="7"/>
        <v>1</v>
      </c>
      <c r="K41" s="10">
        <f t="shared" si="1"/>
        <v>45139</v>
      </c>
      <c r="L41" s="10" t="str">
        <f t="shared" si="2"/>
        <v/>
      </c>
      <c r="M41" s="10"/>
      <c r="N41" s="10">
        <f t="shared" si="3"/>
        <v>3</v>
      </c>
      <c r="O41">
        <f t="shared" si="10"/>
        <v>1</v>
      </c>
      <c r="P41" s="10">
        <f t="shared" si="4"/>
        <v>45139</v>
      </c>
      <c r="Q41" s="10"/>
      <c r="R41">
        <f t="shared" si="0"/>
        <v>3</v>
      </c>
      <c r="S41">
        <f t="shared" si="8"/>
        <v>1</v>
      </c>
      <c r="T41" s="10">
        <f t="shared" si="5"/>
        <v>45139</v>
      </c>
      <c r="Y41" s="1"/>
      <c r="AB41" s="9">
        <v>45115</v>
      </c>
      <c r="AC41" t="s">
        <v>20</v>
      </c>
    </row>
    <row r="42" spans="8:29" x14ac:dyDescent="0.25">
      <c r="H42">
        <v>39</v>
      </c>
      <c r="I42">
        <f t="shared" si="9"/>
        <v>4</v>
      </c>
      <c r="J42">
        <f t="shared" si="7"/>
        <v>1</v>
      </c>
      <c r="K42" s="10">
        <f t="shared" si="1"/>
        <v>45140</v>
      </c>
      <c r="L42" s="10" t="str">
        <f t="shared" si="2"/>
        <v/>
      </c>
      <c r="M42" s="10"/>
      <c r="N42" s="10">
        <f t="shared" si="3"/>
        <v>4</v>
      </c>
      <c r="O42">
        <f t="shared" si="10"/>
        <v>1</v>
      </c>
      <c r="P42" s="10">
        <f t="shared" si="4"/>
        <v>45140</v>
      </c>
      <c r="Q42" s="10"/>
      <c r="R42" t="e">
        <f t="shared" si="0"/>
        <v>#N/A</v>
      </c>
      <c r="S42">
        <f t="shared" si="8"/>
        <v>1</v>
      </c>
      <c r="T42" s="10" t="e">
        <f t="shared" si="5"/>
        <v>#N/A</v>
      </c>
      <c r="Y42" s="1"/>
      <c r="AB42" s="9">
        <v>45116</v>
      </c>
      <c r="AC42" t="s">
        <v>20</v>
      </c>
    </row>
    <row r="43" spans="8:29" x14ac:dyDescent="0.25">
      <c r="H43">
        <v>40</v>
      </c>
      <c r="I43">
        <f t="shared" si="9"/>
        <v>5</v>
      </c>
      <c r="J43">
        <f t="shared" si="7"/>
        <v>1</v>
      </c>
      <c r="K43" s="10">
        <f t="shared" si="1"/>
        <v>45141</v>
      </c>
      <c r="L43" s="10" t="str">
        <f t="shared" si="2"/>
        <v/>
      </c>
      <c r="M43" s="10"/>
      <c r="N43" s="10">
        <f t="shared" si="3"/>
        <v>5</v>
      </c>
      <c r="O43">
        <f t="shared" si="10"/>
        <v>1</v>
      </c>
      <c r="P43" s="10">
        <f t="shared" si="4"/>
        <v>45141</v>
      </c>
      <c r="Q43" s="10"/>
      <c r="R43" t="e">
        <f t="shared" si="0"/>
        <v>#N/A</v>
      </c>
      <c r="S43">
        <f t="shared" si="8"/>
        <v>1</v>
      </c>
      <c r="T43" s="10" t="e">
        <f t="shared" si="5"/>
        <v>#N/A</v>
      </c>
      <c r="Y43" s="1"/>
      <c r="AB43" s="9">
        <v>45117</v>
      </c>
      <c r="AC43" t="s">
        <v>20</v>
      </c>
    </row>
    <row r="44" spans="8:29" x14ac:dyDescent="0.25">
      <c r="H44">
        <v>41</v>
      </c>
      <c r="I44">
        <f t="shared" si="9"/>
        <v>6</v>
      </c>
      <c r="J44">
        <f t="shared" si="7"/>
        <v>1</v>
      </c>
      <c r="K44" s="10">
        <f t="shared" si="1"/>
        <v>45142</v>
      </c>
      <c r="L44" s="10" t="str">
        <f t="shared" si="2"/>
        <v/>
      </c>
      <c r="M44" s="10"/>
      <c r="N44" s="10">
        <f t="shared" si="3"/>
        <v>6</v>
      </c>
      <c r="O44">
        <f t="shared" si="10"/>
        <v>1</v>
      </c>
      <c r="P44" s="10">
        <f t="shared" si="4"/>
        <v>45142</v>
      </c>
      <c r="Q44" s="10"/>
      <c r="R44">
        <f t="shared" si="0"/>
        <v>6</v>
      </c>
      <c r="S44">
        <f t="shared" si="8"/>
        <v>1</v>
      </c>
      <c r="T44" s="10">
        <f t="shared" si="5"/>
        <v>45142</v>
      </c>
      <c r="Y44" s="1"/>
      <c r="AB44" s="9">
        <v>45118</v>
      </c>
      <c r="AC44" t="s">
        <v>21</v>
      </c>
    </row>
    <row r="45" spans="8:29" x14ac:dyDescent="0.25">
      <c r="H45">
        <v>42</v>
      </c>
      <c r="I45">
        <f t="shared" si="9"/>
        <v>7</v>
      </c>
      <c r="J45">
        <f t="shared" si="7"/>
        <v>1</v>
      </c>
      <c r="K45" s="10">
        <f t="shared" si="1"/>
        <v>45143</v>
      </c>
      <c r="L45" s="10" t="str">
        <f t="shared" si="2"/>
        <v/>
      </c>
      <c r="M45" s="10"/>
      <c r="N45" s="10">
        <f t="shared" si="3"/>
        <v>7</v>
      </c>
      <c r="O45">
        <f t="shared" si="10"/>
        <v>1</v>
      </c>
      <c r="P45" s="10">
        <f t="shared" si="4"/>
        <v>45143</v>
      </c>
      <c r="Q45" s="10"/>
      <c r="R45" t="e">
        <f t="shared" si="0"/>
        <v>#N/A</v>
      </c>
      <c r="S45">
        <f t="shared" si="8"/>
        <v>1</v>
      </c>
      <c r="T45" s="10" t="e">
        <f t="shared" si="5"/>
        <v>#N/A</v>
      </c>
      <c r="Y45" s="1"/>
      <c r="AB45" s="9">
        <v>45119</v>
      </c>
      <c r="AC45" t="s">
        <v>21</v>
      </c>
    </row>
    <row r="46" spans="8:29" x14ac:dyDescent="0.25">
      <c r="Y46" s="1"/>
      <c r="AB46" s="9">
        <v>45120</v>
      </c>
      <c r="AC46" t="s">
        <v>21</v>
      </c>
    </row>
    <row r="47" spans="8:29" x14ac:dyDescent="0.25">
      <c r="Y47" s="1"/>
      <c r="AB47" s="9">
        <v>45121</v>
      </c>
      <c r="AC47" t="s">
        <v>20</v>
      </c>
    </row>
    <row r="48" spans="8:29" x14ac:dyDescent="0.25">
      <c r="Y48" s="1"/>
      <c r="AB48" s="9">
        <v>45122</v>
      </c>
      <c r="AC48" t="s">
        <v>20</v>
      </c>
    </row>
    <row r="49" spans="25:29" x14ac:dyDescent="0.25">
      <c r="Y49" s="1"/>
      <c r="AB49" s="9">
        <v>45123</v>
      </c>
      <c r="AC49" t="s">
        <v>20</v>
      </c>
    </row>
    <row r="50" spans="25:29" x14ac:dyDescent="0.25">
      <c r="Y50" s="1"/>
      <c r="AB50" s="9">
        <v>45124</v>
      </c>
      <c r="AC50" t="s">
        <v>21</v>
      </c>
    </row>
    <row r="51" spans="25:29" x14ac:dyDescent="0.25">
      <c r="Y51" s="1"/>
      <c r="AB51" s="9">
        <v>45125</v>
      </c>
      <c r="AC51" t="s">
        <v>20</v>
      </c>
    </row>
    <row r="52" spans="25:29" x14ac:dyDescent="0.25">
      <c r="Y52" s="1"/>
      <c r="AB52" s="9">
        <v>45126</v>
      </c>
      <c r="AC52" t="s">
        <v>20</v>
      </c>
    </row>
    <row r="53" spans="25:29" x14ac:dyDescent="0.25">
      <c r="Y53" s="1"/>
      <c r="AB53" s="9">
        <v>45127</v>
      </c>
      <c r="AC53" t="s">
        <v>20</v>
      </c>
    </row>
    <row r="54" spans="25:29" x14ac:dyDescent="0.25">
      <c r="Y54" s="1"/>
      <c r="AB54" s="9">
        <v>45128</v>
      </c>
      <c r="AC54" t="s">
        <v>20</v>
      </c>
    </row>
    <row r="55" spans="25:29" x14ac:dyDescent="0.25">
      <c r="Y55" s="1"/>
      <c r="AB55" s="9">
        <v>45129</v>
      </c>
      <c r="AC55" t="s">
        <v>20</v>
      </c>
    </row>
    <row r="56" spans="25:29" x14ac:dyDescent="0.25">
      <c r="Y56" s="1"/>
      <c r="AB56" s="9">
        <v>45130</v>
      </c>
      <c r="AC56" t="s">
        <v>21</v>
      </c>
    </row>
    <row r="57" spans="25:29" x14ac:dyDescent="0.25">
      <c r="Y57" s="1"/>
      <c r="AB57" s="9">
        <v>45131</v>
      </c>
      <c r="AC57" t="s">
        <v>20</v>
      </c>
    </row>
    <row r="58" spans="25:29" x14ac:dyDescent="0.25">
      <c r="Y58" s="1"/>
      <c r="AB58" s="9">
        <v>45132</v>
      </c>
      <c r="AC58" t="s">
        <v>20</v>
      </c>
    </row>
    <row r="59" spans="25:29" x14ac:dyDescent="0.25">
      <c r="Y59" s="1"/>
      <c r="AB59" s="9">
        <v>45133</v>
      </c>
      <c r="AC59" t="s">
        <v>20</v>
      </c>
    </row>
    <row r="60" spans="25:29" x14ac:dyDescent="0.25">
      <c r="Y60" s="1"/>
      <c r="AB60" s="9">
        <v>45134</v>
      </c>
      <c r="AC60" t="s">
        <v>20</v>
      </c>
    </row>
    <row r="61" spans="25:29" x14ac:dyDescent="0.25">
      <c r="Y61" s="1"/>
      <c r="AB61" s="9">
        <v>45135</v>
      </c>
      <c r="AC61" t="s">
        <v>21</v>
      </c>
    </row>
    <row r="62" spans="25:29" x14ac:dyDescent="0.25">
      <c r="Y62" s="1"/>
      <c r="AB62" s="9">
        <v>45136</v>
      </c>
      <c r="AC62" t="s">
        <v>20</v>
      </c>
    </row>
    <row r="63" spans="25:29" x14ac:dyDescent="0.25">
      <c r="Y63" s="1"/>
      <c r="AB63" s="9">
        <v>45137</v>
      </c>
      <c r="AC63" t="s">
        <v>20</v>
      </c>
    </row>
    <row r="64" spans="25:29" x14ac:dyDescent="0.25">
      <c r="Y64" s="1"/>
      <c r="AB64" s="9">
        <v>45138</v>
      </c>
      <c r="AC64" t="s">
        <v>20</v>
      </c>
    </row>
    <row r="65" spans="25:29" x14ac:dyDescent="0.25">
      <c r="Y65" s="1"/>
      <c r="AB65" s="9">
        <v>45139</v>
      </c>
      <c r="AC65" t="s">
        <v>20</v>
      </c>
    </row>
    <row r="66" spans="25:29" x14ac:dyDescent="0.25">
      <c r="Y66" s="1"/>
      <c r="AB66" s="9">
        <v>45140</v>
      </c>
      <c r="AC66" t="s">
        <v>21</v>
      </c>
    </row>
    <row r="67" spans="25:29" x14ac:dyDescent="0.25">
      <c r="Y67" s="1"/>
      <c r="AB67" s="9">
        <v>45141</v>
      </c>
      <c r="AC67" t="s">
        <v>21</v>
      </c>
    </row>
    <row r="68" spans="25:29" x14ac:dyDescent="0.25">
      <c r="Y68" s="1"/>
      <c r="AB68" s="9">
        <v>45142</v>
      </c>
      <c r="AC68" t="s">
        <v>20</v>
      </c>
    </row>
    <row r="69" spans="25:29" x14ac:dyDescent="0.25">
      <c r="Y69" s="1"/>
      <c r="AB69" s="9">
        <v>45143</v>
      </c>
      <c r="AC69" t="s">
        <v>21</v>
      </c>
    </row>
    <row r="70" spans="25:29" x14ac:dyDescent="0.25">
      <c r="Y70" s="1"/>
      <c r="AB70" s="9">
        <v>45144</v>
      </c>
      <c r="AC70" t="s">
        <v>21</v>
      </c>
    </row>
    <row r="71" spans="25:29" x14ac:dyDescent="0.25">
      <c r="Y71" s="1"/>
      <c r="AB71" s="9">
        <v>45145</v>
      </c>
      <c r="AC71" t="s">
        <v>21</v>
      </c>
    </row>
    <row r="72" spans="25:29" x14ac:dyDescent="0.25">
      <c r="Y72" s="1"/>
      <c r="AB72" s="9">
        <v>45146</v>
      </c>
      <c r="AC72" t="s">
        <v>20</v>
      </c>
    </row>
    <row r="73" spans="25:29" x14ac:dyDescent="0.25">
      <c r="Y73" s="1"/>
      <c r="AB73" s="9">
        <v>45147</v>
      </c>
      <c r="AC73" t="s">
        <v>20</v>
      </c>
    </row>
    <row r="74" spans="25:29" x14ac:dyDescent="0.25">
      <c r="Y74" s="1"/>
      <c r="AB74" s="9">
        <v>45148</v>
      </c>
      <c r="AC74" t="s">
        <v>20</v>
      </c>
    </row>
    <row r="75" spans="25:29" x14ac:dyDescent="0.25">
      <c r="Y75" s="1"/>
      <c r="AB75" s="9">
        <v>45149</v>
      </c>
      <c r="AC75" t="s">
        <v>20</v>
      </c>
    </row>
    <row r="76" spans="25:29" x14ac:dyDescent="0.25">
      <c r="Y76" s="1"/>
      <c r="AB76" s="9">
        <v>45150</v>
      </c>
      <c r="AC76" t="s">
        <v>20</v>
      </c>
    </row>
    <row r="77" spans="25:29" x14ac:dyDescent="0.25">
      <c r="Y77" s="1"/>
      <c r="AB77" s="9">
        <v>45151</v>
      </c>
      <c r="AC77" t="s">
        <v>20</v>
      </c>
    </row>
    <row r="78" spans="25:29" x14ac:dyDescent="0.25">
      <c r="Y78" s="1"/>
      <c r="AB78" s="9">
        <v>45152</v>
      </c>
      <c r="AC78" t="s">
        <v>21</v>
      </c>
    </row>
    <row r="79" spans="25:29" x14ac:dyDescent="0.25">
      <c r="Y79" s="1"/>
      <c r="AB79" s="9">
        <v>45153</v>
      </c>
      <c r="AC79" t="s">
        <v>20</v>
      </c>
    </row>
    <row r="80" spans="25:29" x14ac:dyDescent="0.25">
      <c r="Y80" s="1"/>
      <c r="AB80" s="9">
        <v>45154</v>
      </c>
      <c r="AC80" t="s">
        <v>20</v>
      </c>
    </row>
    <row r="81" spans="25:29" x14ac:dyDescent="0.25">
      <c r="Y81" s="1"/>
      <c r="AB81" s="9">
        <v>45155</v>
      </c>
      <c r="AC81" t="s">
        <v>20</v>
      </c>
    </row>
    <row r="82" spans="25:29" x14ac:dyDescent="0.25">
      <c r="Y82" s="1"/>
      <c r="AB82" s="9">
        <v>45156</v>
      </c>
      <c r="AC82" t="s">
        <v>20</v>
      </c>
    </row>
    <row r="83" spans="25:29" x14ac:dyDescent="0.25">
      <c r="Y83" s="1"/>
      <c r="AB83" s="9">
        <v>45157</v>
      </c>
      <c r="AC83" t="s">
        <v>20</v>
      </c>
    </row>
    <row r="84" spans="25:29" x14ac:dyDescent="0.25">
      <c r="Y84" s="1"/>
      <c r="AB84" s="9">
        <v>45158</v>
      </c>
      <c r="AC84" t="s">
        <v>20</v>
      </c>
    </row>
    <row r="85" spans="25:29" x14ac:dyDescent="0.25">
      <c r="Y85" s="1"/>
      <c r="AB85" s="9">
        <v>45159</v>
      </c>
      <c r="AC85" t="s">
        <v>20</v>
      </c>
    </row>
    <row r="86" spans="25:29" x14ac:dyDescent="0.25">
      <c r="Y86" s="1"/>
      <c r="AB86" s="9">
        <v>45160</v>
      </c>
      <c r="AC86" t="s">
        <v>20</v>
      </c>
    </row>
    <row r="87" spans="25:29" x14ac:dyDescent="0.25">
      <c r="Y87" s="1"/>
      <c r="AB87" s="9">
        <v>45161</v>
      </c>
      <c r="AC87" t="s">
        <v>21</v>
      </c>
    </row>
    <row r="88" spans="25:29" x14ac:dyDescent="0.25">
      <c r="Y88" s="1"/>
      <c r="AB88" s="9">
        <v>45162</v>
      </c>
      <c r="AC88" t="s">
        <v>20</v>
      </c>
    </row>
    <row r="89" spans="25:29" x14ac:dyDescent="0.25">
      <c r="Y89" s="1"/>
      <c r="AB89" s="9">
        <v>45163</v>
      </c>
      <c r="AC89" t="s">
        <v>20</v>
      </c>
    </row>
    <row r="90" spans="25:29" x14ac:dyDescent="0.25">
      <c r="Y90" s="1"/>
      <c r="AB90" s="9">
        <v>45164</v>
      </c>
      <c r="AC90" t="s">
        <v>20</v>
      </c>
    </row>
    <row r="91" spans="25:29" x14ac:dyDescent="0.25">
      <c r="Y91" s="1"/>
      <c r="AB91" s="9">
        <v>45165</v>
      </c>
      <c r="AC91" t="s">
        <v>20</v>
      </c>
    </row>
    <row r="92" spans="25:29" x14ac:dyDescent="0.25">
      <c r="Y92" s="1"/>
      <c r="AB92" s="9">
        <v>45166</v>
      </c>
      <c r="AC92" t="s">
        <v>21</v>
      </c>
    </row>
    <row r="93" spans="25:29" x14ac:dyDescent="0.25">
      <c r="Y93" s="1"/>
      <c r="AB93" s="9">
        <v>45167</v>
      </c>
      <c r="AC93" t="s">
        <v>21</v>
      </c>
    </row>
    <row r="94" spans="25:29" x14ac:dyDescent="0.25">
      <c r="Y94" s="1"/>
      <c r="AB94" s="9">
        <v>45168</v>
      </c>
      <c r="AC94" t="s">
        <v>20</v>
      </c>
    </row>
    <row r="95" spans="25:29" x14ac:dyDescent="0.25">
      <c r="Y95" s="1"/>
      <c r="AB95" s="9">
        <v>45169</v>
      </c>
      <c r="AC95" t="s">
        <v>20</v>
      </c>
    </row>
    <row r="96" spans="25:29" x14ac:dyDescent="0.25">
      <c r="Y96" s="1"/>
    </row>
    <row r="97" spans="25:25" x14ac:dyDescent="0.25">
      <c r="Y97" s="1"/>
    </row>
    <row r="98" spans="25:25" x14ac:dyDescent="0.25">
      <c r="Y98" s="1"/>
    </row>
    <row r="99" spans="25:25" x14ac:dyDescent="0.25">
      <c r="Y99" s="1"/>
    </row>
    <row r="100" spans="25:25" x14ac:dyDescent="0.25">
      <c r="Y100" s="1"/>
    </row>
    <row r="101" spans="25:25" x14ac:dyDescent="0.25">
      <c r="Y101" s="1"/>
    </row>
    <row r="102" spans="25:25" x14ac:dyDescent="0.25">
      <c r="Y102" s="1"/>
    </row>
    <row r="103" spans="25:25" x14ac:dyDescent="0.25">
      <c r="Y103" s="1"/>
    </row>
  </sheetData>
  <dataValidations count="1">
    <dataValidation type="list" allowBlank="1" showInputMessage="1" showErrorMessage="1" sqref="Z6" xr:uid="{88653F67-291A-4C5A-AA4D-3D60E33EC202}">
      <formula1>$AE$4:$AE$10</formula1>
    </dataValidation>
  </dataValidations>
  <hyperlinks>
    <hyperlink ref="A1" location="'TOC Gallery'!A1" tooltip="Go To: Table of Contents" display="'TOC Gallery'!A1" xr:uid="{A23B4FDE-A030-47CD-A654-ABA2871481D1}"/>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7105" r:id="rId3" name="Spinner 1">
              <controlPr defaultSize="0" autoPict="0">
                <anchor moveWithCells="1" sizeWithCells="1">
                  <from>
                    <xdr:col>4</xdr:col>
                    <xdr:colOff>161925</xdr:colOff>
                    <xdr:row>1</xdr:row>
                    <xdr:rowOff>171450</xdr:rowOff>
                  </from>
                  <to>
                    <xdr:col>4</xdr:col>
                    <xdr:colOff>333375</xdr:colOff>
                    <xdr:row>3</xdr:row>
                    <xdr:rowOff>76200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23F43-06E0-4FBC-A7CF-B91C467D55FD}">
  <sheetPr>
    <tabColor theme="1" tint="0.34998626667073579"/>
  </sheetPr>
  <dimension ref="A1:AK103"/>
  <sheetViews>
    <sheetView workbookViewId="0">
      <selection activeCell="C17" sqref="C17"/>
    </sheetView>
  </sheetViews>
  <sheetFormatPr defaultRowHeight="15" x14ac:dyDescent="0.25"/>
  <cols>
    <col min="1" max="1" width="2.7109375" style="30" customWidth="1"/>
    <col min="2" max="5" width="9.140625" style="30"/>
    <col min="6" max="6" width="9.140625" style="31"/>
    <col min="11" max="11" width="10.28515625" bestFit="1" customWidth="1"/>
    <col min="12" max="17" width="10.28515625" customWidth="1"/>
    <col min="20" max="20" width="10.28515625" bestFit="1" customWidth="1"/>
    <col min="27" max="27" width="10.28515625" bestFit="1" customWidth="1"/>
    <col min="30" max="30" width="20.5703125" bestFit="1" customWidth="1"/>
    <col min="31" max="31" width="11.5703125" bestFit="1" customWidth="1"/>
    <col min="32" max="32" width="10.7109375" bestFit="1" customWidth="1"/>
    <col min="33" max="34" width="9.7109375" bestFit="1" customWidth="1"/>
    <col min="37" max="37" width="14.5703125" bestFit="1" customWidth="1"/>
  </cols>
  <sheetData>
    <row r="1" spans="1:37" ht="18.75" x14ac:dyDescent="0.3">
      <c r="A1" s="28">
        <v>3</v>
      </c>
      <c r="B1" s="29" t="s">
        <v>32</v>
      </c>
      <c r="H1" s="13" t="s">
        <v>1</v>
      </c>
      <c r="I1" s="27"/>
      <c r="J1" s="27"/>
      <c r="K1" s="27"/>
      <c r="L1" s="27"/>
      <c r="M1" s="27"/>
      <c r="N1" s="27"/>
      <c r="O1" s="27"/>
      <c r="P1" s="27"/>
      <c r="Q1" s="27"/>
      <c r="R1" s="27"/>
      <c r="S1" s="27"/>
      <c r="T1" s="27"/>
      <c r="U1" s="27"/>
      <c r="V1" s="27"/>
      <c r="W1" s="27"/>
      <c r="X1" s="27"/>
      <c r="Y1" s="27"/>
      <c r="Z1" s="27"/>
      <c r="AA1" s="27"/>
      <c r="AB1" s="27"/>
      <c r="AC1" s="27"/>
      <c r="AD1" s="27"/>
      <c r="AE1" s="27"/>
      <c r="AF1" s="27"/>
      <c r="AG1" s="27"/>
      <c r="AH1" s="27"/>
    </row>
    <row r="2" spans="1:37" x14ac:dyDescent="0.25">
      <c r="H2" s="33" t="s">
        <v>51</v>
      </c>
      <c r="I2" s="34"/>
      <c r="J2" s="34"/>
      <c r="K2" s="34"/>
      <c r="L2" s="34"/>
      <c r="N2" s="32" t="s">
        <v>68</v>
      </c>
      <c r="O2" s="11"/>
      <c r="P2" s="11"/>
      <c r="R2" s="20" t="s">
        <v>65</v>
      </c>
      <c r="S2" s="21"/>
      <c r="T2" s="21"/>
      <c r="V2" s="35" t="s">
        <v>80</v>
      </c>
      <c r="W2" s="36"/>
      <c r="X2" s="36"/>
      <c r="Y2" s="36"/>
      <c r="AA2" s="25" t="s">
        <v>35</v>
      </c>
      <c r="AB2" s="26"/>
      <c r="AD2" s="23" t="s">
        <v>67</v>
      </c>
      <c r="AE2" s="24"/>
      <c r="AG2" s="22" t="s">
        <v>66</v>
      </c>
      <c r="AH2" s="22"/>
      <c r="AJ2" s="33" t="s">
        <v>77</v>
      </c>
      <c r="AK2" s="33"/>
    </row>
    <row r="3" spans="1:37" x14ac:dyDescent="0.25">
      <c r="H3" s="2" t="s">
        <v>64</v>
      </c>
      <c r="I3" s="2" t="s">
        <v>15</v>
      </c>
      <c r="J3" s="2" t="s">
        <v>16</v>
      </c>
      <c r="K3" s="2" t="s">
        <v>18</v>
      </c>
      <c r="L3" s="2" t="s">
        <v>19</v>
      </c>
      <c r="M3" s="2"/>
      <c r="N3" s="2" t="s">
        <v>15</v>
      </c>
      <c r="O3" s="2" t="s">
        <v>16</v>
      </c>
      <c r="P3" s="2" t="s">
        <v>19</v>
      </c>
      <c r="Q3" s="2"/>
      <c r="R3" s="2" t="s">
        <v>15</v>
      </c>
      <c r="S3" s="2" t="s">
        <v>16</v>
      </c>
      <c r="T3" s="2" t="s">
        <v>19</v>
      </c>
      <c r="U3" s="2"/>
      <c r="V3" s="2" t="s">
        <v>54</v>
      </c>
      <c r="W3" s="2" t="s">
        <v>55</v>
      </c>
      <c r="X3" s="2" t="s">
        <v>15</v>
      </c>
      <c r="Y3" s="2" t="s">
        <v>16</v>
      </c>
      <c r="Z3" s="2"/>
      <c r="AA3" s="2" t="s">
        <v>79</v>
      </c>
      <c r="AB3" s="2" t="s">
        <v>17</v>
      </c>
      <c r="AC3" s="2"/>
      <c r="AD3" s="2" t="s">
        <v>33</v>
      </c>
      <c r="AE3" s="9">
        <f>DATE(1900,AE5,1)</f>
        <v>45108</v>
      </c>
      <c r="AG3" s="2" t="s">
        <v>18</v>
      </c>
      <c r="AH3" s="2" t="s">
        <v>0</v>
      </c>
      <c r="AJ3" s="2" t="s">
        <v>22</v>
      </c>
      <c r="AK3" s="2" t="s">
        <v>78</v>
      </c>
    </row>
    <row r="4" spans="1:37" x14ac:dyDescent="0.25">
      <c r="H4">
        <v>1</v>
      </c>
      <c r="I4">
        <v>1</v>
      </c>
      <c r="J4">
        <v>6</v>
      </c>
      <c r="K4" s="10">
        <f>$AE$3-WEEKDAY($AE$3,$AE$7)+H4</f>
        <v>45102</v>
      </c>
      <c r="L4" s="10" t="str">
        <f>IF(MONTH($AE$3)=MONTH(K4),K4,"")</f>
        <v/>
      </c>
      <c r="M4" s="10"/>
      <c r="N4" s="10">
        <f>IF(MONTH($AE$3)&lt;&gt;MONTH(K4),I4,NA())</f>
        <v>1</v>
      </c>
      <c r="O4">
        <v>6</v>
      </c>
      <c r="P4" s="10">
        <f>IF(MONTH($AE$3)&lt;&gt;MONTH(K4),K4,"")</f>
        <v>45102</v>
      </c>
      <c r="Q4" s="10"/>
      <c r="R4" t="e">
        <f t="shared" ref="R4:R45" si="0">IF(COUNTIFS($AG$4:$AG$95,$K4,$AH$4:$AH$95,"Yes")&gt;0,I4,NA())</f>
        <v>#N/A</v>
      </c>
      <c r="S4">
        <v>6</v>
      </c>
      <c r="T4" s="10" t="e">
        <f>IF(R4&gt;=1,K4,"")</f>
        <v>#N/A</v>
      </c>
      <c r="V4">
        <f>WEEKNUM(K4)</f>
        <v>26</v>
      </c>
      <c r="W4">
        <f t="shared" ref="W4:W45" si="1">COUNTIFS($V$4:$V$45,V4,$R$4:$R$45,"&gt;0")</f>
        <v>4</v>
      </c>
      <c r="X4" t="e">
        <f>IF(W4&gt;=$AE$8,I4,NA())</f>
        <v>#N/A</v>
      </c>
      <c r="Y4">
        <v>6</v>
      </c>
      <c r="AA4" t="str">
        <f>LEFT(TEXT(K4,"DDD"),1)</f>
        <v>S</v>
      </c>
      <c r="AB4">
        <v>0</v>
      </c>
      <c r="AD4" s="2" t="s">
        <v>34</v>
      </c>
      <c r="AE4" t="str">
        <f>TEXT(AE3,"mmmm yyyy")</f>
        <v>July 2023</v>
      </c>
      <c r="AG4" s="9">
        <v>45078</v>
      </c>
      <c r="AH4" t="s">
        <v>21</v>
      </c>
      <c r="AJ4" t="s">
        <v>75</v>
      </c>
      <c r="AK4">
        <v>1</v>
      </c>
    </row>
    <row r="5" spans="1:37" x14ac:dyDescent="0.25">
      <c r="H5">
        <v>2</v>
      </c>
      <c r="I5">
        <v>2</v>
      </c>
      <c r="J5">
        <v>6</v>
      </c>
      <c r="K5" s="10">
        <f t="shared" ref="K5:K45" si="2">$AE$3-WEEKDAY($AE$3,$AE$7)+H5</f>
        <v>45103</v>
      </c>
      <c r="L5" s="10" t="str">
        <f t="shared" ref="L5:L45" si="3">IF(MONTH($AE$3)=MONTH(K5),K5,"")</f>
        <v/>
      </c>
      <c r="M5" s="10"/>
      <c r="N5" s="10">
        <f t="shared" ref="N5:N45" si="4">IF(MONTH($AE$3)&lt;&gt;MONTH(K5),I5,NA())</f>
        <v>2</v>
      </c>
      <c r="O5">
        <v>6</v>
      </c>
      <c r="P5" s="10">
        <f t="shared" ref="P5:P45" si="5">IF(MONTH($AE$3)&lt;&gt;MONTH(K5),K5,"")</f>
        <v>45103</v>
      </c>
      <c r="Q5" s="10"/>
      <c r="R5" t="e">
        <f t="shared" si="0"/>
        <v>#N/A</v>
      </c>
      <c r="S5">
        <v>6</v>
      </c>
      <c r="T5" s="10" t="e">
        <f t="shared" ref="T5:T45" si="6">IF(R5&gt;=1,K5,"")</f>
        <v>#N/A</v>
      </c>
      <c r="V5">
        <f t="shared" ref="V5:V10" si="7">WEEKNUM(K5)</f>
        <v>26</v>
      </c>
      <c r="W5">
        <f t="shared" si="1"/>
        <v>4</v>
      </c>
      <c r="X5" t="e">
        <f t="shared" ref="X5:X10" si="8">IF(W5&gt;=$AE$8,I5,NA())</f>
        <v>#N/A</v>
      </c>
      <c r="Y5">
        <v>6</v>
      </c>
      <c r="AA5" t="str">
        <f t="shared" ref="AA5:AA10" si="9">LEFT(TEXT(K5,"DDD"),1)</f>
        <v>M</v>
      </c>
      <c r="AB5">
        <v>0</v>
      </c>
      <c r="AD5" s="19" t="s">
        <v>52</v>
      </c>
      <c r="AE5">
        <v>1483</v>
      </c>
      <c r="AG5" s="9">
        <v>45079</v>
      </c>
      <c r="AH5" t="s">
        <v>20</v>
      </c>
      <c r="AJ5" t="s">
        <v>69</v>
      </c>
      <c r="AK5">
        <v>11</v>
      </c>
    </row>
    <row r="6" spans="1:37" x14ac:dyDescent="0.25">
      <c r="H6">
        <v>3</v>
      </c>
      <c r="I6">
        <v>3</v>
      </c>
      <c r="J6">
        <v>6</v>
      </c>
      <c r="K6" s="10">
        <f t="shared" si="2"/>
        <v>45104</v>
      </c>
      <c r="L6" s="10" t="str">
        <f t="shared" si="3"/>
        <v/>
      </c>
      <c r="M6" s="10"/>
      <c r="N6" s="10">
        <f t="shared" si="4"/>
        <v>3</v>
      </c>
      <c r="O6">
        <v>6</v>
      </c>
      <c r="P6" s="10">
        <f t="shared" si="5"/>
        <v>45104</v>
      </c>
      <c r="Q6" s="10"/>
      <c r="R6">
        <f t="shared" si="0"/>
        <v>3</v>
      </c>
      <c r="S6">
        <v>6</v>
      </c>
      <c r="T6" s="10">
        <f t="shared" si="6"/>
        <v>45104</v>
      </c>
      <c r="V6">
        <f t="shared" si="7"/>
        <v>26</v>
      </c>
      <c r="W6">
        <f t="shared" si="1"/>
        <v>4</v>
      </c>
      <c r="X6" t="e">
        <f t="shared" si="8"/>
        <v>#N/A</v>
      </c>
      <c r="Y6">
        <v>6</v>
      </c>
      <c r="AA6" t="str">
        <f t="shared" si="9"/>
        <v>T</v>
      </c>
      <c r="AB6">
        <v>0</v>
      </c>
      <c r="AD6" s="19" t="s">
        <v>33</v>
      </c>
      <c r="AE6" t="s">
        <v>75</v>
      </c>
      <c r="AG6" s="9">
        <v>45080</v>
      </c>
      <c r="AH6" t="s">
        <v>21</v>
      </c>
      <c r="AJ6" t="s">
        <v>70</v>
      </c>
      <c r="AK6">
        <v>12</v>
      </c>
    </row>
    <row r="7" spans="1:37" x14ac:dyDescent="0.25">
      <c r="H7">
        <v>4</v>
      </c>
      <c r="I7">
        <v>4</v>
      </c>
      <c r="J7">
        <v>6</v>
      </c>
      <c r="K7" s="10">
        <f t="shared" si="2"/>
        <v>45105</v>
      </c>
      <c r="L7" s="10" t="str">
        <f t="shared" si="3"/>
        <v/>
      </c>
      <c r="M7" s="10"/>
      <c r="N7" s="10">
        <f t="shared" si="4"/>
        <v>4</v>
      </c>
      <c r="O7">
        <v>6</v>
      </c>
      <c r="P7" s="10">
        <f t="shared" si="5"/>
        <v>45105</v>
      </c>
      <c r="Q7" s="10"/>
      <c r="R7">
        <f t="shared" si="0"/>
        <v>4</v>
      </c>
      <c r="S7">
        <v>6</v>
      </c>
      <c r="T7" s="10">
        <f t="shared" si="6"/>
        <v>45105</v>
      </c>
      <c r="V7">
        <f t="shared" si="7"/>
        <v>26</v>
      </c>
      <c r="W7">
        <f t="shared" si="1"/>
        <v>4</v>
      </c>
      <c r="X7" t="e">
        <f t="shared" si="8"/>
        <v>#N/A</v>
      </c>
      <c r="Y7">
        <v>6</v>
      </c>
      <c r="AA7" t="str">
        <f t="shared" si="9"/>
        <v>W</v>
      </c>
      <c r="AB7">
        <v>0</v>
      </c>
      <c r="AD7" s="19" t="s">
        <v>76</v>
      </c>
      <c r="AE7">
        <f>VLOOKUP(AE6,$AJ$4:$AK$10,2,FALSE)</f>
        <v>1</v>
      </c>
      <c r="AG7" s="9">
        <v>45081</v>
      </c>
      <c r="AH7" t="s">
        <v>20</v>
      </c>
      <c r="AJ7" t="s">
        <v>71</v>
      </c>
      <c r="AK7">
        <v>13</v>
      </c>
    </row>
    <row r="8" spans="1:37" x14ac:dyDescent="0.25">
      <c r="H8">
        <v>5</v>
      </c>
      <c r="I8">
        <v>5</v>
      </c>
      <c r="J8">
        <v>6</v>
      </c>
      <c r="K8" s="10">
        <f t="shared" si="2"/>
        <v>45106</v>
      </c>
      <c r="L8" s="10" t="str">
        <f t="shared" si="3"/>
        <v/>
      </c>
      <c r="M8" s="10"/>
      <c r="N8" s="10">
        <f t="shared" si="4"/>
        <v>5</v>
      </c>
      <c r="O8">
        <v>6</v>
      </c>
      <c r="P8" s="10">
        <f t="shared" si="5"/>
        <v>45106</v>
      </c>
      <c r="Q8" s="10"/>
      <c r="R8">
        <f t="shared" si="0"/>
        <v>5</v>
      </c>
      <c r="S8">
        <v>6</v>
      </c>
      <c r="T8" s="10">
        <f t="shared" si="6"/>
        <v>45106</v>
      </c>
      <c r="V8">
        <f t="shared" si="7"/>
        <v>26</v>
      </c>
      <c r="W8">
        <f t="shared" si="1"/>
        <v>4</v>
      </c>
      <c r="X8" t="e">
        <f t="shared" si="8"/>
        <v>#N/A</v>
      </c>
      <c r="Y8">
        <v>6</v>
      </c>
      <c r="AA8" t="str">
        <f t="shared" si="9"/>
        <v>T</v>
      </c>
      <c r="AB8">
        <v>0</v>
      </c>
      <c r="AD8" s="19" t="s">
        <v>81</v>
      </c>
      <c r="AE8">
        <v>5</v>
      </c>
      <c r="AG8" s="9">
        <v>45082</v>
      </c>
      <c r="AH8" t="s">
        <v>21</v>
      </c>
      <c r="AJ8" t="s">
        <v>72</v>
      </c>
      <c r="AK8">
        <v>14</v>
      </c>
    </row>
    <row r="9" spans="1:37" x14ac:dyDescent="0.25">
      <c r="H9">
        <v>6</v>
      </c>
      <c r="I9">
        <v>6</v>
      </c>
      <c r="J9">
        <v>6</v>
      </c>
      <c r="K9" s="10">
        <f t="shared" si="2"/>
        <v>45107</v>
      </c>
      <c r="L9" s="10" t="str">
        <f t="shared" si="3"/>
        <v/>
      </c>
      <c r="M9" s="10"/>
      <c r="N9" s="10">
        <f t="shared" si="4"/>
        <v>6</v>
      </c>
      <c r="O9">
        <v>6</v>
      </c>
      <c r="P9" s="10">
        <f t="shared" si="5"/>
        <v>45107</v>
      </c>
      <c r="Q9" s="10"/>
      <c r="R9" t="e">
        <f t="shared" si="0"/>
        <v>#N/A</v>
      </c>
      <c r="S9">
        <v>6</v>
      </c>
      <c r="T9" s="10" t="e">
        <f t="shared" si="6"/>
        <v>#N/A</v>
      </c>
      <c r="V9">
        <f t="shared" si="7"/>
        <v>26</v>
      </c>
      <c r="W9">
        <f t="shared" si="1"/>
        <v>4</v>
      </c>
      <c r="X9" t="e">
        <f t="shared" si="8"/>
        <v>#N/A</v>
      </c>
      <c r="Y9">
        <v>6</v>
      </c>
      <c r="AA9" t="str">
        <f t="shared" si="9"/>
        <v>F</v>
      </c>
      <c r="AB9">
        <v>0</v>
      </c>
      <c r="AD9" s="1"/>
      <c r="AG9" s="9">
        <v>45083</v>
      </c>
      <c r="AH9" t="s">
        <v>20</v>
      </c>
      <c r="AJ9" t="s">
        <v>73</v>
      </c>
      <c r="AK9">
        <v>15</v>
      </c>
    </row>
    <row r="10" spans="1:37" x14ac:dyDescent="0.25">
      <c r="H10">
        <v>7</v>
      </c>
      <c r="I10">
        <v>7</v>
      </c>
      <c r="J10">
        <v>6</v>
      </c>
      <c r="K10" s="10">
        <f t="shared" si="2"/>
        <v>45108</v>
      </c>
      <c r="L10" s="10">
        <f t="shared" si="3"/>
        <v>45108</v>
      </c>
      <c r="M10" s="10"/>
      <c r="N10" s="10" t="e">
        <f t="shared" si="4"/>
        <v>#N/A</v>
      </c>
      <c r="O10">
        <v>6</v>
      </c>
      <c r="P10" s="10" t="str">
        <f t="shared" si="5"/>
        <v/>
      </c>
      <c r="Q10" s="10"/>
      <c r="R10">
        <f t="shared" si="0"/>
        <v>7</v>
      </c>
      <c r="S10">
        <v>6</v>
      </c>
      <c r="T10" s="10">
        <f t="shared" si="6"/>
        <v>45108</v>
      </c>
      <c r="V10">
        <f t="shared" si="7"/>
        <v>26</v>
      </c>
      <c r="W10">
        <f t="shared" si="1"/>
        <v>4</v>
      </c>
      <c r="X10" t="e">
        <f t="shared" si="8"/>
        <v>#N/A</v>
      </c>
      <c r="Y10">
        <v>6</v>
      </c>
      <c r="AA10" t="str">
        <f t="shared" si="9"/>
        <v>S</v>
      </c>
      <c r="AB10">
        <v>0</v>
      </c>
      <c r="AD10" s="1"/>
      <c r="AG10" s="9">
        <v>45084</v>
      </c>
      <c r="AH10" t="s">
        <v>21</v>
      </c>
      <c r="AJ10" t="s">
        <v>74</v>
      </c>
      <c r="AK10">
        <v>16</v>
      </c>
    </row>
    <row r="11" spans="1:37" x14ac:dyDescent="0.25">
      <c r="H11">
        <v>8</v>
      </c>
      <c r="I11">
        <f>I4</f>
        <v>1</v>
      </c>
      <c r="J11">
        <f t="shared" ref="J11:J45" si="10">J4-1</f>
        <v>5</v>
      </c>
      <c r="K11" s="10">
        <f t="shared" si="2"/>
        <v>45109</v>
      </c>
      <c r="L11" s="10">
        <f t="shared" si="3"/>
        <v>45109</v>
      </c>
      <c r="M11" s="10"/>
      <c r="N11" s="10" t="e">
        <f t="shared" si="4"/>
        <v>#N/A</v>
      </c>
      <c r="O11">
        <f>O4-1</f>
        <v>5</v>
      </c>
      <c r="P11" s="10" t="str">
        <f t="shared" si="5"/>
        <v/>
      </c>
      <c r="Q11" s="10"/>
      <c r="R11">
        <f t="shared" si="0"/>
        <v>1</v>
      </c>
      <c r="S11">
        <f t="shared" ref="S11:S45" si="11">S4-1</f>
        <v>5</v>
      </c>
      <c r="T11" s="10">
        <f t="shared" si="6"/>
        <v>45109</v>
      </c>
      <c r="V11">
        <f t="shared" ref="V11:V45" si="12">WEEKNUM(K11)</f>
        <v>27</v>
      </c>
      <c r="W11">
        <f t="shared" si="1"/>
        <v>6</v>
      </c>
      <c r="AD11" s="1"/>
      <c r="AG11" s="9">
        <v>45085</v>
      </c>
      <c r="AH11" t="s">
        <v>21</v>
      </c>
    </row>
    <row r="12" spans="1:37" x14ac:dyDescent="0.25">
      <c r="H12">
        <v>9</v>
      </c>
      <c r="I12">
        <f t="shared" ref="I12:I45" si="13">I5</f>
        <v>2</v>
      </c>
      <c r="J12">
        <f t="shared" si="10"/>
        <v>5</v>
      </c>
      <c r="K12" s="10">
        <f t="shared" si="2"/>
        <v>45110</v>
      </c>
      <c r="L12" s="10">
        <f t="shared" si="3"/>
        <v>45110</v>
      </c>
      <c r="M12" s="10"/>
      <c r="N12" s="10" t="e">
        <f t="shared" si="4"/>
        <v>#N/A</v>
      </c>
      <c r="O12">
        <f t="shared" ref="O12:O45" si="14">O5-1</f>
        <v>5</v>
      </c>
      <c r="P12" s="10" t="str">
        <f t="shared" si="5"/>
        <v/>
      </c>
      <c r="Q12" s="10"/>
      <c r="R12">
        <f t="shared" si="0"/>
        <v>2</v>
      </c>
      <c r="S12">
        <f t="shared" si="11"/>
        <v>5</v>
      </c>
      <c r="T12" s="10">
        <f t="shared" si="6"/>
        <v>45110</v>
      </c>
      <c r="V12">
        <f t="shared" si="12"/>
        <v>27</v>
      </c>
      <c r="W12">
        <f t="shared" si="1"/>
        <v>6</v>
      </c>
      <c r="X12">
        <f t="shared" ref="X12:X18" si="15">IF(W11&gt;=$AE$8,I11,NA())</f>
        <v>1</v>
      </c>
      <c r="Y12">
        <v>5</v>
      </c>
      <c r="AD12" s="1"/>
      <c r="AG12" s="9">
        <v>45086</v>
      </c>
      <c r="AH12" t="s">
        <v>20</v>
      </c>
    </row>
    <row r="13" spans="1:37" x14ac:dyDescent="0.25">
      <c r="H13">
        <v>10</v>
      </c>
      <c r="I13">
        <f t="shared" si="13"/>
        <v>3</v>
      </c>
      <c r="J13">
        <f t="shared" si="10"/>
        <v>5</v>
      </c>
      <c r="K13" s="10">
        <f t="shared" si="2"/>
        <v>45111</v>
      </c>
      <c r="L13" s="10">
        <f t="shared" si="3"/>
        <v>45111</v>
      </c>
      <c r="M13" s="10"/>
      <c r="N13" s="10" t="e">
        <f t="shared" si="4"/>
        <v>#N/A</v>
      </c>
      <c r="O13">
        <f t="shared" si="14"/>
        <v>5</v>
      </c>
      <c r="P13" s="10" t="str">
        <f t="shared" si="5"/>
        <v/>
      </c>
      <c r="Q13" s="10"/>
      <c r="R13" t="e">
        <f t="shared" si="0"/>
        <v>#N/A</v>
      </c>
      <c r="S13">
        <f t="shared" si="11"/>
        <v>5</v>
      </c>
      <c r="T13" s="10" t="e">
        <f t="shared" si="6"/>
        <v>#N/A</v>
      </c>
      <c r="V13">
        <f t="shared" si="12"/>
        <v>27</v>
      </c>
      <c r="W13">
        <f t="shared" si="1"/>
        <v>6</v>
      </c>
      <c r="X13">
        <f t="shared" si="15"/>
        <v>2</v>
      </c>
      <c r="Y13">
        <v>5</v>
      </c>
      <c r="AD13" s="1"/>
      <c r="AG13" s="9">
        <v>45087</v>
      </c>
      <c r="AH13" t="s">
        <v>20</v>
      </c>
    </row>
    <row r="14" spans="1:37" x14ac:dyDescent="0.25">
      <c r="H14">
        <v>11</v>
      </c>
      <c r="I14">
        <f t="shared" si="13"/>
        <v>4</v>
      </c>
      <c r="J14">
        <f t="shared" si="10"/>
        <v>5</v>
      </c>
      <c r="K14" s="10">
        <f t="shared" si="2"/>
        <v>45112</v>
      </c>
      <c r="L14" s="10">
        <f t="shared" si="3"/>
        <v>45112</v>
      </c>
      <c r="M14" s="10"/>
      <c r="N14" s="10" t="e">
        <f t="shared" si="4"/>
        <v>#N/A</v>
      </c>
      <c r="O14">
        <f t="shared" si="14"/>
        <v>5</v>
      </c>
      <c r="P14" s="10" t="str">
        <f t="shared" si="5"/>
        <v/>
      </c>
      <c r="Q14" s="10"/>
      <c r="R14">
        <f t="shared" si="0"/>
        <v>4</v>
      </c>
      <c r="S14">
        <f t="shared" si="11"/>
        <v>5</v>
      </c>
      <c r="T14" s="10">
        <f t="shared" si="6"/>
        <v>45112</v>
      </c>
      <c r="V14">
        <f t="shared" si="12"/>
        <v>27</v>
      </c>
      <c r="W14">
        <f t="shared" si="1"/>
        <v>6</v>
      </c>
      <c r="X14">
        <f t="shared" si="15"/>
        <v>3</v>
      </c>
      <c r="Y14">
        <v>5</v>
      </c>
      <c r="AD14" s="1"/>
      <c r="AG14" s="9">
        <v>45088</v>
      </c>
      <c r="AH14" t="s">
        <v>20</v>
      </c>
    </row>
    <row r="15" spans="1:37" x14ac:dyDescent="0.25">
      <c r="H15">
        <v>12</v>
      </c>
      <c r="I15">
        <f t="shared" si="13"/>
        <v>5</v>
      </c>
      <c r="J15">
        <f t="shared" si="10"/>
        <v>5</v>
      </c>
      <c r="K15" s="10">
        <f t="shared" si="2"/>
        <v>45113</v>
      </c>
      <c r="L15" s="10">
        <f t="shared" si="3"/>
        <v>45113</v>
      </c>
      <c r="M15" s="10"/>
      <c r="N15" s="10" t="e">
        <f t="shared" si="4"/>
        <v>#N/A</v>
      </c>
      <c r="O15">
        <f t="shared" si="14"/>
        <v>5</v>
      </c>
      <c r="P15" s="10" t="str">
        <f t="shared" si="5"/>
        <v/>
      </c>
      <c r="Q15" s="10"/>
      <c r="R15">
        <f t="shared" si="0"/>
        <v>5</v>
      </c>
      <c r="S15">
        <f t="shared" si="11"/>
        <v>5</v>
      </c>
      <c r="T15" s="10">
        <f t="shared" si="6"/>
        <v>45113</v>
      </c>
      <c r="V15">
        <f t="shared" si="12"/>
        <v>27</v>
      </c>
      <c r="W15">
        <f t="shared" si="1"/>
        <v>6</v>
      </c>
      <c r="X15">
        <f t="shared" si="15"/>
        <v>4</v>
      </c>
      <c r="Y15">
        <v>5</v>
      </c>
      <c r="AD15" s="1"/>
      <c r="AG15" s="9">
        <v>45089</v>
      </c>
      <c r="AH15" t="s">
        <v>20</v>
      </c>
    </row>
    <row r="16" spans="1:37" x14ac:dyDescent="0.25">
      <c r="H16">
        <v>13</v>
      </c>
      <c r="I16">
        <f t="shared" si="13"/>
        <v>6</v>
      </c>
      <c r="J16">
        <f t="shared" si="10"/>
        <v>5</v>
      </c>
      <c r="K16" s="10">
        <f t="shared" si="2"/>
        <v>45114</v>
      </c>
      <c r="L16" s="10">
        <f t="shared" si="3"/>
        <v>45114</v>
      </c>
      <c r="M16" s="10"/>
      <c r="N16" s="10" t="e">
        <f t="shared" si="4"/>
        <v>#N/A</v>
      </c>
      <c r="O16">
        <f t="shared" si="14"/>
        <v>5</v>
      </c>
      <c r="P16" s="10" t="str">
        <f t="shared" si="5"/>
        <v/>
      </c>
      <c r="Q16" s="10"/>
      <c r="R16">
        <f t="shared" si="0"/>
        <v>6</v>
      </c>
      <c r="S16">
        <f t="shared" si="11"/>
        <v>5</v>
      </c>
      <c r="T16" s="10">
        <f t="shared" si="6"/>
        <v>45114</v>
      </c>
      <c r="V16">
        <f t="shared" si="12"/>
        <v>27</v>
      </c>
      <c r="W16">
        <f t="shared" si="1"/>
        <v>6</v>
      </c>
      <c r="X16">
        <f t="shared" si="15"/>
        <v>5</v>
      </c>
      <c r="Y16">
        <v>5</v>
      </c>
      <c r="AD16" s="1"/>
      <c r="AG16" s="9">
        <v>45090</v>
      </c>
      <c r="AH16" t="s">
        <v>21</v>
      </c>
    </row>
    <row r="17" spans="8:34" x14ac:dyDescent="0.25">
      <c r="H17">
        <v>14</v>
      </c>
      <c r="I17">
        <f t="shared" si="13"/>
        <v>7</v>
      </c>
      <c r="J17">
        <f t="shared" si="10"/>
        <v>5</v>
      </c>
      <c r="K17" s="10">
        <f t="shared" si="2"/>
        <v>45115</v>
      </c>
      <c r="L17" s="10">
        <f t="shared" si="3"/>
        <v>45115</v>
      </c>
      <c r="M17" s="10"/>
      <c r="N17" s="10" t="e">
        <f t="shared" si="4"/>
        <v>#N/A</v>
      </c>
      <c r="O17">
        <f t="shared" si="14"/>
        <v>5</v>
      </c>
      <c r="P17" s="10" t="str">
        <f t="shared" si="5"/>
        <v/>
      </c>
      <c r="Q17" s="10"/>
      <c r="R17">
        <f t="shared" si="0"/>
        <v>7</v>
      </c>
      <c r="S17">
        <f t="shared" si="11"/>
        <v>5</v>
      </c>
      <c r="T17" s="10">
        <f t="shared" si="6"/>
        <v>45115</v>
      </c>
      <c r="V17">
        <f t="shared" si="12"/>
        <v>27</v>
      </c>
      <c r="W17">
        <f t="shared" si="1"/>
        <v>6</v>
      </c>
      <c r="X17">
        <f t="shared" si="15"/>
        <v>6</v>
      </c>
      <c r="Y17">
        <v>5</v>
      </c>
      <c r="AD17" s="1"/>
      <c r="AG17" s="9">
        <v>45091</v>
      </c>
      <c r="AH17" t="s">
        <v>20</v>
      </c>
    </row>
    <row r="18" spans="8:34" x14ac:dyDescent="0.25">
      <c r="H18">
        <v>15</v>
      </c>
      <c r="I18">
        <f t="shared" si="13"/>
        <v>1</v>
      </c>
      <c r="J18">
        <f t="shared" si="10"/>
        <v>4</v>
      </c>
      <c r="K18" s="10">
        <f t="shared" si="2"/>
        <v>45116</v>
      </c>
      <c r="L18" s="10">
        <f t="shared" si="3"/>
        <v>45116</v>
      </c>
      <c r="M18" s="10"/>
      <c r="N18" s="10" t="e">
        <f t="shared" si="4"/>
        <v>#N/A</v>
      </c>
      <c r="O18">
        <f t="shared" si="14"/>
        <v>4</v>
      </c>
      <c r="P18" s="10" t="str">
        <f t="shared" si="5"/>
        <v/>
      </c>
      <c r="Q18" s="10"/>
      <c r="R18">
        <f t="shared" si="0"/>
        <v>1</v>
      </c>
      <c r="S18">
        <f t="shared" si="11"/>
        <v>4</v>
      </c>
      <c r="T18" s="10">
        <f t="shared" si="6"/>
        <v>45116</v>
      </c>
      <c r="V18">
        <f t="shared" si="12"/>
        <v>28</v>
      </c>
      <c r="W18">
        <f t="shared" si="1"/>
        <v>4</v>
      </c>
      <c r="X18">
        <f t="shared" si="15"/>
        <v>7</v>
      </c>
      <c r="Y18">
        <v>5</v>
      </c>
      <c r="AD18" s="1"/>
      <c r="AG18" s="9">
        <v>45092</v>
      </c>
      <c r="AH18" t="s">
        <v>21</v>
      </c>
    </row>
    <row r="19" spans="8:34" x14ac:dyDescent="0.25">
      <c r="H19">
        <v>16</v>
      </c>
      <c r="I19">
        <f t="shared" si="13"/>
        <v>2</v>
      </c>
      <c r="J19">
        <f t="shared" si="10"/>
        <v>4</v>
      </c>
      <c r="K19" s="10">
        <f t="shared" si="2"/>
        <v>45117</v>
      </c>
      <c r="L19" s="10">
        <f t="shared" si="3"/>
        <v>45117</v>
      </c>
      <c r="M19" s="10"/>
      <c r="N19" s="10" t="e">
        <f t="shared" si="4"/>
        <v>#N/A</v>
      </c>
      <c r="O19">
        <f t="shared" si="14"/>
        <v>4</v>
      </c>
      <c r="P19" s="10" t="str">
        <f t="shared" si="5"/>
        <v/>
      </c>
      <c r="Q19" s="10"/>
      <c r="R19">
        <f t="shared" si="0"/>
        <v>2</v>
      </c>
      <c r="S19">
        <f t="shared" si="11"/>
        <v>4</v>
      </c>
      <c r="T19" s="10">
        <f t="shared" si="6"/>
        <v>45117</v>
      </c>
      <c r="V19">
        <f t="shared" si="12"/>
        <v>28</v>
      </c>
      <c r="W19">
        <f t="shared" si="1"/>
        <v>4</v>
      </c>
      <c r="AD19" s="1"/>
      <c r="AG19" s="9">
        <v>45093</v>
      </c>
      <c r="AH19" t="s">
        <v>20</v>
      </c>
    </row>
    <row r="20" spans="8:34" x14ac:dyDescent="0.25">
      <c r="H20">
        <v>17</v>
      </c>
      <c r="I20">
        <f t="shared" si="13"/>
        <v>3</v>
      </c>
      <c r="J20">
        <f t="shared" si="10"/>
        <v>4</v>
      </c>
      <c r="K20" s="10">
        <f t="shared" si="2"/>
        <v>45118</v>
      </c>
      <c r="L20" s="10">
        <f t="shared" si="3"/>
        <v>45118</v>
      </c>
      <c r="M20" s="10"/>
      <c r="N20" s="10" t="e">
        <f t="shared" si="4"/>
        <v>#N/A</v>
      </c>
      <c r="O20">
        <f t="shared" si="14"/>
        <v>4</v>
      </c>
      <c r="P20" s="10" t="str">
        <f t="shared" si="5"/>
        <v/>
      </c>
      <c r="Q20" s="10"/>
      <c r="R20" t="e">
        <f t="shared" si="0"/>
        <v>#N/A</v>
      </c>
      <c r="S20">
        <f t="shared" si="11"/>
        <v>4</v>
      </c>
      <c r="T20" s="10" t="e">
        <f t="shared" si="6"/>
        <v>#N/A</v>
      </c>
      <c r="V20">
        <f t="shared" si="12"/>
        <v>28</v>
      </c>
      <c r="W20">
        <f t="shared" si="1"/>
        <v>4</v>
      </c>
      <c r="X20" t="e">
        <f t="shared" ref="X20:X26" si="16">IF(W18&gt;=$AE$8,I18,NA())</f>
        <v>#N/A</v>
      </c>
      <c r="Y20">
        <v>4</v>
      </c>
      <c r="AD20" s="1"/>
      <c r="AG20" s="9">
        <v>45094</v>
      </c>
      <c r="AH20" t="s">
        <v>20</v>
      </c>
    </row>
    <row r="21" spans="8:34" x14ac:dyDescent="0.25">
      <c r="H21">
        <v>18</v>
      </c>
      <c r="I21">
        <f t="shared" si="13"/>
        <v>4</v>
      </c>
      <c r="J21">
        <f t="shared" si="10"/>
        <v>4</v>
      </c>
      <c r="K21" s="10">
        <f t="shared" si="2"/>
        <v>45119</v>
      </c>
      <c r="L21" s="10">
        <f t="shared" si="3"/>
        <v>45119</v>
      </c>
      <c r="M21" s="10"/>
      <c r="N21" s="10" t="e">
        <f t="shared" si="4"/>
        <v>#N/A</v>
      </c>
      <c r="O21">
        <f t="shared" si="14"/>
        <v>4</v>
      </c>
      <c r="P21" s="10" t="str">
        <f t="shared" si="5"/>
        <v/>
      </c>
      <c r="Q21" s="10"/>
      <c r="R21" t="e">
        <f t="shared" si="0"/>
        <v>#N/A</v>
      </c>
      <c r="S21">
        <f t="shared" si="11"/>
        <v>4</v>
      </c>
      <c r="T21" s="10" t="e">
        <f t="shared" si="6"/>
        <v>#N/A</v>
      </c>
      <c r="V21">
        <f t="shared" si="12"/>
        <v>28</v>
      </c>
      <c r="W21">
        <f t="shared" si="1"/>
        <v>4</v>
      </c>
      <c r="X21" t="e">
        <f t="shared" si="16"/>
        <v>#N/A</v>
      </c>
      <c r="Y21">
        <v>4</v>
      </c>
      <c r="AD21" s="1"/>
      <c r="AG21" s="9">
        <v>45095</v>
      </c>
      <c r="AH21" t="s">
        <v>20</v>
      </c>
    </row>
    <row r="22" spans="8:34" x14ac:dyDescent="0.25">
      <c r="H22">
        <v>19</v>
      </c>
      <c r="I22">
        <f t="shared" si="13"/>
        <v>5</v>
      </c>
      <c r="J22">
        <f t="shared" si="10"/>
        <v>4</v>
      </c>
      <c r="K22" s="10">
        <f t="shared" si="2"/>
        <v>45120</v>
      </c>
      <c r="L22" s="10">
        <f t="shared" si="3"/>
        <v>45120</v>
      </c>
      <c r="M22" s="10"/>
      <c r="N22" s="10" t="e">
        <f t="shared" si="4"/>
        <v>#N/A</v>
      </c>
      <c r="O22">
        <f t="shared" si="14"/>
        <v>4</v>
      </c>
      <c r="P22" s="10" t="str">
        <f t="shared" si="5"/>
        <v/>
      </c>
      <c r="Q22" s="10"/>
      <c r="R22" t="e">
        <f t="shared" si="0"/>
        <v>#N/A</v>
      </c>
      <c r="S22">
        <f t="shared" si="11"/>
        <v>4</v>
      </c>
      <c r="T22" s="10" t="e">
        <f t="shared" si="6"/>
        <v>#N/A</v>
      </c>
      <c r="V22">
        <f t="shared" si="12"/>
        <v>28</v>
      </c>
      <c r="W22">
        <f t="shared" si="1"/>
        <v>4</v>
      </c>
      <c r="X22" t="e">
        <f t="shared" si="16"/>
        <v>#N/A</v>
      </c>
      <c r="Y22">
        <v>4</v>
      </c>
      <c r="AD22" s="1"/>
      <c r="AG22" s="9">
        <v>45096</v>
      </c>
      <c r="AH22" t="s">
        <v>20</v>
      </c>
    </row>
    <row r="23" spans="8:34" x14ac:dyDescent="0.25">
      <c r="H23">
        <v>20</v>
      </c>
      <c r="I23">
        <f t="shared" si="13"/>
        <v>6</v>
      </c>
      <c r="J23">
        <f t="shared" si="10"/>
        <v>4</v>
      </c>
      <c r="K23" s="10">
        <f t="shared" si="2"/>
        <v>45121</v>
      </c>
      <c r="L23" s="10">
        <f t="shared" si="3"/>
        <v>45121</v>
      </c>
      <c r="M23" s="10"/>
      <c r="N23" s="10" t="e">
        <f t="shared" si="4"/>
        <v>#N/A</v>
      </c>
      <c r="O23">
        <f t="shared" si="14"/>
        <v>4</v>
      </c>
      <c r="P23" s="10" t="str">
        <f t="shared" si="5"/>
        <v/>
      </c>
      <c r="Q23" s="10"/>
      <c r="R23">
        <f t="shared" si="0"/>
        <v>6</v>
      </c>
      <c r="S23">
        <f t="shared" si="11"/>
        <v>4</v>
      </c>
      <c r="T23" s="10">
        <f t="shared" si="6"/>
        <v>45121</v>
      </c>
      <c r="V23">
        <f t="shared" si="12"/>
        <v>28</v>
      </c>
      <c r="W23">
        <f t="shared" si="1"/>
        <v>4</v>
      </c>
      <c r="X23" t="e">
        <f t="shared" si="16"/>
        <v>#N/A</v>
      </c>
      <c r="Y23">
        <v>4</v>
      </c>
      <c r="AD23" s="1"/>
      <c r="AG23" s="9">
        <v>45097</v>
      </c>
      <c r="AH23" t="s">
        <v>20</v>
      </c>
    </row>
    <row r="24" spans="8:34" x14ac:dyDescent="0.25">
      <c r="H24">
        <v>21</v>
      </c>
      <c r="I24">
        <f t="shared" si="13"/>
        <v>7</v>
      </c>
      <c r="J24">
        <f t="shared" si="10"/>
        <v>4</v>
      </c>
      <c r="K24" s="10">
        <f t="shared" si="2"/>
        <v>45122</v>
      </c>
      <c r="L24" s="10">
        <f t="shared" si="3"/>
        <v>45122</v>
      </c>
      <c r="M24" s="10"/>
      <c r="N24" s="10" t="e">
        <f t="shared" si="4"/>
        <v>#N/A</v>
      </c>
      <c r="O24">
        <f t="shared" si="14"/>
        <v>4</v>
      </c>
      <c r="P24" s="10" t="str">
        <f t="shared" si="5"/>
        <v/>
      </c>
      <c r="Q24" s="10"/>
      <c r="R24">
        <f t="shared" si="0"/>
        <v>7</v>
      </c>
      <c r="S24">
        <f t="shared" si="11"/>
        <v>4</v>
      </c>
      <c r="T24" s="10">
        <f t="shared" si="6"/>
        <v>45122</v>
      </c>
      <c r="V24">
        <f t="shared" si="12"/>
        <v>28</v>
      </c>
      <c r="W24">
        <f t="shared" si="1"/>
        <v>4</v>
      </c>
      <c r="X24" t="e">
        <f t="shared" si="16"/>
        <v>#N/A</v>
      </c>
      <c r="Y24">
        <v>4</v>
      </c>
      <c r="AD24" s="1"/>
      <c r="AG24" s="9">
        <v>45098</v>
      </c>
      <c r="AH24" t="s">
        <v>21</v>
      </c>
    </row>
    <row r="25" spans="8:34" x14ac:dyDescent="0.25">
      <c r="H25">
        <v>22</v>
      </c>
      <c r="I25">
        <f t="shared" si="13"/>
        <v>1</v>
      </c>
      <c r="J25">
        <f t="shared" si="10"/>
        <v>3</v>
      </c>
      <c r="K25" s="10">
        <f t="shared" si="2"/>
        <v>45123</v>
      </c>
      <c r="L25" s="10">
        <f t="shared" si="3"/>
        <v>45123</v>
      </c>
      <c r="M25" s="10"/>
      <c r="N25" s="10" t="e">
        <f t="shared" si="4"/>
        <v>#N/A</v>
      </c>
      <c r="O25">
        <f t="shared" si="14"/>
        <v>3</v>
      </c>
      <c r="P25" s="10" t="str">
        <f t="shared" si="5"/>
        <v/>
      </c>
      <c r="Q25" s="10"/>
      <c r="R25">
        <f t="shared" si="0"/>
        <v>1</v>
      </c>
      <c r="S25">
        <f t="shared" si="11"/>
        <v>3</v>
      </c>
      <c r="T25" s="10">
        <f t="shared" si="6"/>
        <v>45123</v>
      </c>
      <c r="V25">
        <f t="shared" si="12"/>
        <v>29</v>
      </c>
      <c r="W25">
        <f t="shared" si="1"/>
        <v>6</v>
      </c>
      <c r="X25" t="e">
        <f t="shared" si="16"/>
        <v>#N/A</v>
      </c>
      <c r="Y25">
        <v>4</v>
      </c>
      <c r="AD25" s="1"/>
      <c r="AG25" s="9">
        <v>45099</v>
      </c>
      <c r="AH25" t="s">
        <v>20</v>
      </c>
    </row>
    <row r="26" spans="8:34" x14ac:dyDescent="0.25">
      <c r="H26">
        <v>23</v>
      </c>
      <c r="I26">
        <f t="shared" si="13"/>
        <v>2</v>
      </c>
      <c r="J26">
        <f t="shared" si="10"/>
        <v>3</v>
      </c>
      <c r="K26" s="10">
        <f t="shared" si="2"/>
        <v>45124</v>
      </c>
      <c r="L26" s="10">
        <f t="shared" si="3"/>
        <v>45124</v>
      </c>
      <c r="M26" s="10"/>
      <c r="N26" s="10" t="e">
        <f t="shared" si="4"/>
        <v>#N/A</v>
      </c>
      <c r="O26">
        <f t="shared" si="14"/>
        <v>3</v>
      </c>
      <c r="P26" s="10" t="str">
        <f t="shared" si="5"/>
        <v/>
      </c>
      <c r="Q26" s="10"/>
      <c r="R26" t="e">
        <f t="shared" si="0"/>
        <v>#N/A</v>
      </c>
      <c r="S26">
        <f t="shared" si="11"/>
        <v>3</v>
      </c>
      <c r="T26" s="10" t="e">
        <f t="shared" si="6"/>
        <v>#N/A</v>
      </c>
      <c r="V26">
        <f t="shared" si="12"/>
        <v>29</v>
      </c>
      <c r="W26">
        <f t="shared" si="1"/>
        <v>6</v>
      </c>
      <c r="X26" t="e">
        <f t="shared" si="16"/>
        <v>#N/A</v>
      </c>
      <c r="Y26">
        <v>4</v>
      </c>
      <c r="AD26" s="1"/>
      <c r="AG26" s="9">
        <v>45100</v>
      </c>
      <c r="AH26" t="s">
        <v>20</v>
      </c>
    </row>
    <row r="27" spans="8:34" x14ac:dyDescent="0.25">
      <c r="H27">
        <v>24</v>
      </c>
      <c r="I27">
        <f t="shared" si="13"/>
        <v>3</v>
      </c>
      <c r="J27">
        <f t="shared" si="10"/>
        <v>3</v>
      </c>
      <c r="K27" s="10">
        <f t="shared" si="2"/>
        <v>45125</v>
      </c>
      <c r="L27" s="10">
        <f t="shared" si="3"/>
        <v>45125</v>
      </c>
      <c r="M27" s="10"/>
      <c r="N27" s="10" t="e">
        <f t="shared" si="4"/>
        <v>#N/A</v>
      </c>
      <c r="O27">
        <f t="shared" si="14"/>
        <v>3</v>
      </c>
      <c r="P27" s="10" t="str">
        <f t="shared" si="5"/>
        <v/>
      </c>
      <c r="Q27" s="10"/>
      <c r="R27">
        <f t="shared" si="0"/>
        <v>3</v>
      </c>
      <c r="S27">
        <f t="shared" si="11"/>
        <v>3</v>
      </c>
      <c r="T27" s="10">
        <f t="shared" si="6"/>
        <v>45125</v>
      </c>
      <c r="V27">
        <f t="shared" si="12"/>
        <v>29</v>
      </c>
      <c r="W27">
        <f t="shared" si="1"/>
        <v>6</v>
      </c>
      <c r="AD27" s="1"/>
      <c r="AG27" s="9">
        <v>45101</v>
      </c>
      <c r="AH27" t="s">
        <v>21</v>
      </c>
    </row>
    <row r="28" spans="8:34" x14ac:dyDescent="0.25">
      <c r="H28">
        <v>25</v>
      </c>
      <c r="I28">
        <f t="shared" si="13"/>
        <v>4</v>
      </c>
      <c r="J28">
        <f t="shared" si="10"/>
        <v>3</v>
      </c>
      <c r="K28" s="10">
        <f t="shared" si="2"/>
        <v>45126</v>
      </c>
      <c r="L28" s="10">
        <f t="shared" si="3"/>
        <v>45126</v>
      </c>
      <c r="M28" s="10"/>
      <c r="N28" s="10" t="e">
        <f t="shared" si="4"/>
        <v>#N/A</v>
      </c>
      <c r="O28">
        <f t="shared" si="14"/>
        <v>3</v>
      </c>
      <c r="P28" s="10" t="str">
        <f t="shared" si="5"/>
        <v/>
      </c>
      <c r="Q28" s="10"/>
      <c r="R28">
        <f t="shared" si="0"/>
        <v>4</v>
      </c>
      <c r="S28">
        <f t="shared" si="11"/>
        <v>3</v>
      </c>
      <c r="T28" s="10">
        <f t="shared" si="6"/>
        <v>45126</v>
      </c>
      <c r="V28">
        <f t="shared" si="12"/>
        <v>29</v>
      </c>
      <c r="W28">
        <f t="shared" si="1"/>
        <v>6</v>
      </c>
      <c r="X28">
        <f t="shared" ref="X28:X34" si="17">IF(W25&gt;=$AE$8,I25,NA())</f>
        <v>1</v>
      </c>
      <c r="Y28">
        <v>3</v>
      </c>
      <c r="AD28" s="1"/>
      <c r="AG28" s="9">
        <v>45102</v>
      </c>
      <c r="AH28" t="s">
        <v>21</v>
      </c>
    </row>
    <row r="29" spans="8:34" x14ac:dyDescent="0.25">
      <c r="H29">
        <v>26</v>
      </c>
      <c r="I29">
        <f t="shared" si="13"/>
        <v>5</v>
      </c>
      <c r="J29">
        <f t="shared" si="10"/>
        <v>3</v>
      </c>
      <c r="K29" s="10">
        <f t="shared" si="2"/>
        <v>45127</v>
      </c>
      <c r="L29" s="10">
        <f t="shared" si="3"/>
        <v>45127</v>
      </c>
      <c r="M29" s="10"/>
      <c r="N29" s="10" t="e">
        <f t="shared" si="4"/>
        <v>#N/A</v>
      </c>
      <c r="O29">
        <f t="shared" si="14"/>
        <v>3</v>
      </c>
      <c r="P29" s="10" t="str">
        <f t="shared" si="5"/>
        <v/>
      </c>
      <c r="Q29" s="10"/>
      <c r="R29">
        <f t="shared" si="0"/>
        <v>5</v>
      </c>
      <c r="S29">
        <f t="shared" si="11"/>
        <v>3</v>
      </c>
      <c r="T29" s="10">
        <f t="shared" si="6"/>
        <v>45127</v>
      </c>
      <c r="V29">
        <f t="shared" si="12"/>
        <v>29</v>
      </c>
      <c r="W29">
        <f t="shared" si="1"/>
        <v>6</v>
      </c>
      <c r="X29">
        <f t="shared" si="17"/>
        <v>2</v>
      </c>
      <c r="Y29">
        <v>3</v>
      </c>
      <c r="AD29" s="1"/>
      <c r="AG29" s="9">
        <v>45103</v>
      </c>
      <c r="AH29" t="s">
        <v>21</v>
      </c>
    </row>
    <row r="30" spans="8:34" x14ac:dyDescent="0.25">
      <c r="H30">
        <v>27</v>
      </c>
      <c r="I30">
        <f t="shared" si="13"/>
        <v>6</v>
      </c>
      <c r="J30">
        <f t="shared" si="10"/>
        <v>3</v>
      </c>
      <c r="K30" s="10">
        <f t="shared" si="2"/>
        <v>45128</v>
      </c>
      <c r="L30" s="10">
        <f t="shared" si="3"/>
        <v>45128</v>
      </c>
      <c r="M30" s="10"/>
      <c r="N30" s="10" t="e">
        <f t="shared" si="4"/>
        <v>#N/A</v>
      </c>
      <c r="O30">
        <f t="shared" si="14"/>
        <v>3</v>
      </c>
      <c r="P30" s="10" t="str">
        <f t="shared" si="5"/>
        <v/>
      </c>
      <c r="Q30" s="10"/>
      <c r="R30">
        <f t="shared" si="0"/>
        <v>6</v>
      </c>
      <c r="S30">
        <f t="shared" si="11"/>
        <v>3</v>
      </c>
      <c r="T30" s="10">
        <f t="shared" si="6"/>
        <v>45128</v>
      </c>
      <c r="V30">
        <f t="shared" si="12"/>
        <v>29</v>
      </c>
      <c r="W30">
        <f t="shared" si="1"/>
        <v>6</v>
      </c>
      <c r="X30">
        <f t="shared" si="17"/>
        <v>3</v>
      </c>
      <c r="Y30">
        <v>3</v>
      </c>
      <c r="AD30" s="1"/>
      <c r="AG30" s="9">
        <v>45104</v>
      </c>
      <c r="AH30" t="s">
        <v>20</v>
      </c>
    </row>
    <row r="31" spans="8:34" x14ac:dyDescent="0.25">
      <c r="H31">
        <v>28</v>
      </c>
      <c r="I31">
        <f t="shared" si="13"/>
        <v>7</v>
      </c>
      <c r="J31">
        <f t="shared" si="10"/>
        <v>3</v>
      </c>
      <c r="K31" s="10">
        <f t="shared" si="2"/>
        <v>45129</v>
      </c>
      <c r="L31" s="10">
        <f t="shared" si="3"/>
        <v>45129</v>
      </c>
      <c r="M31" s="10"/>
      <c r="N31" s="10" t="e">
        <f t="shared" si="4"/>
        <v>#N/A</v>
      </c>
      <c r="O31">
        <f t="shared" si="14"/>
        <v>3</v>
      </c>
      <c r="P31" s="10" t="str">
        <f t="shared" si="5"/>
        <v/>
      </c>
      <c r="Q31" s="10"/>
      <c r="R31">
        <f t="shared" si="0"/>
        <v>7</v>
      </c>
      <c r="S31">
        <f t="shared" si="11"/>
        <v>3</v>
      </c>
      <c r="T31" s="10">
        <f t="shared" si="6"/>
        <v>45129</v>
      </c>
      <c r="V31">
        <f t="shared" si="12"/>
        <v>29</v>
      </c>
      <c r="W31">
        <f t="shared" si="1"/>
        <v>6</v>
      </c>
      <c r="X31">
        <f t="shared" si="17"/>
        <v>4</v>
      </c>
      <c r="Y31">
        <v>3</v>
      </c>
      <c r="AD31" s="1"/>
      <c r="AG31" s="9">
        <v>45105</v>
      </c>
      <c r="AH31" t="s">
        <v>20</v>
      </c>
    </row>
    <row r="32" spans="8:34" x14ac:dyDescent="0.25">
      <c r="H32">
        <v>29</v>
      </c>
      <c r="I32">
        <f t="shared" si="13"/>
        <v>1</v>
      </c>
      <c r="J32">
        <f t="shared" si="10"/>
        <v>2</v>
      </c>
      <c r="K32" s="10">
        <f t="shared" si="2"/>
        <v>45130</v>
      </c>
      <c r="L32" s="10">
        <f t="shared" si="3"/>
        <v>45130</v>
      </c>
      <c r="M32" s="10"/>
      <c r="N32" s="10" t="e">
        <f t="shared" si="4"/>
        <v>#N/A</v>
      </c>
      <c r="O32">
        <f t="shared" si="14"/>
        <v>2</v>
      </c>
      <c r="P32" s="10" t="str">
        <f t="shared" si="5"/>
        <v/>
      </c>
      <c r="Q32" s="10"/>
      <c r="R32" t="e">
        <f t="shared" si="0"/>
        <v>#N/A</v>
      </c>
      <c r="S32">
        <f t="shared" si="11"/>
        <v>2</v>
      </c>
      <c r="T32" s="10" t="e">
        <f t="shared" si="6"/>
        <v>#N/A</v>
      </c>
      <c r="V32">
        <f t="shared" si="12"/>
        <v>30</v>
      </c>
      <c r="W32">
        <f t="shared" si="1"/>
        <v>5</v>
      </c>
      <c r="X32">
        <f t="shared" si="17"/>
        <v>5</v>
      </c>
      <c r="Y32">
        <v>3</v>
      </c>
      <c r="AD32" s="1"/>
      <c r="AG32" s="9">
        <v>45106</v>
      </c>
      <c r="AH32" t="s">
        <v>20</v>
      </c>
    </row>
    <row r="33" spans="8:34" x14ac:dyDescent="0.25">
      <c r="H33">
        <v>30</v>
      </c>
      <c r="I33">
        <f t="shared" si="13"/>
        <v>2</v>
      </c>
      <c r="J33">
        <f t="shared" si="10"/>
        <v>2</v>
      </c>
      <c r="K33" s="10">
        <f t="shared" si="2"/>
        <v>45131</v>
      </c>
      <c r="L33" s="10">
        <f t="shared" si="3"/>
        <v>45131</v>
      </c>
      <c r="M33" s="10"/>
      <c r="N33" s="10" t="e">
        <f t="shared" si="4"/>
        <v>#N/A</v>
      </c>
      <c r="O33">
        <f t="shared" si="14"/>
        <v>2</v>
      </c>
      <c r="P33" s="10" t="str">
        <f t="shared" si="5"/>
        <v/>
      </c>
      <c r="Q33" s="10"/>
      <c r="R33">
        <f t="shared" si="0"/>
        <v>2</v>
      </c>
      <c r="S33">
        <f t="shared" si="11"/>
        <v>2</v>
      </c>
      <c r="T33" s="10">
        <f t="shared" si="6"/>
        <v>45131</v>
      </c>
      <c r="V33">
        <f t="shared" si="12"/>
        <v>30</v>
      </c>
      <c r="W33">
        <f t="shared" si="1"/>
        <v>5</v>
      </c>
      <c r="X33">
        <f t="shared" si="17"/>
        <v>6</v>
      </c>
      <c r="Y33">
        <v>3</v>
      </c>
      <c r="AD33" s="1"/>
      <c r="AG33" s="9">
        <v>45107</v>
      </c>
      <c r="AH33" t="s">
        <v>21</v>
      </c>
    </row>
    <row r="34" spans="8:34" x14ac:dyDescent="0.25">
      <c r="H34">
        <v>31</v>
      </c>
      <c r="I34">
        <f t="shared" si="13"/>
        <v>3</v>
      </c>
      <c r="J34">
        <f t="shared" si="10"/>
        <v>2</v>
      </c>
      <c r="K34" s="10">
        <f t="shared" si="2"/>
        <v>45132</v>
      </c>
      <c r="L34" s="10">
        <f t="shared" si="3"/>
        <v>45132</v>
      </c>
      <c r="M34" s="10"/>
      <c r="N34" s="10" t="e">
        <f t="shared" si="4"/>
        <v>#N/A</v>
      </c>
      <c r="O34">
        <f t="shared" si="14"/>
        <v>2</v>
      </c>
      <c r="P34" s="10" t="str">
        <f t="shared" si="5"/>
        <v/>
      </c>
      <c r="Q34" s="10"/>
      <c r="R34">
        <f t="shared" si="0"/>
        <v>3</v>
      </c>
      <c r="S34">
        <f t="shared" si="11"/>
        <v>2</v>
      </c>
      <c r="T34" s="10">
        <f t="shared" si="6"/>
        <v>45132</v>
      </c>
      <c r="V34">
        <f t="shared" si="12"/>
        <v>30</v>
      </c>
      <c r="W34">
        <f t="shared" si="1"/>
        <v>5</v>
      </c>
      <c r="X34">
        <f t="shared" si="17"/>
        <v>7</v>
      </c>
      <c r="Y34">
        <v>3</v>
      </c>
      <c r="AD34" s="1"/>
      <c r="AG34" s="9">
        <v>45108</v>
      </c>
      <c r="AH34" t="s">
        <v>20</v>
      </c>
    </row>
    <row r="35" spans="8:34" x14ac:dyDescent="0.25">
      <c r="H35">
        <v>32</v>
      </c>
      <c r="I35">
        <f t="shared" si="13"/>
        <v>4</v>
      </c>
      <c r="J35">
        <f t="shared" si="10"/>
        <v>2</v>
      </c>
      <c r="K35" s="10">
        <f t="shared" si="2"/>
        <v>45133</v>
      </c>
      <c r="L35" s="10">
        <f t="shared" si="3"/>
        <v>45133</v>
      </c>
      <c r="M35" s="10"/>
      <c r="N35" s="10" t="e">
        <f t="shared" si="4"/>
        <v>#N/A</v>
      </c>
      <c r="O35">
        <f t="shared" si="14"/>
        <v>2</v>
      </c>
      <c r="P35" s="10" t="str">
        <f t="shared" si="5"/>
        <v/>
      </c>
      <c r="Q35" s="10"/>
      <c r="R35">
        <f t="shared" si="0"/>
        <v>4</v>
      </c>
      <c r="S35">
        <f t="shared" si="11"/>
        <v>2</v>
      </c>
      <c r="T35" s="10">
        <f t="shared" si="6"/>
        <v>45133</v>
      </c>
      <c r="V35">
        <f t="shared" si="12"/>
        <v>30</v>
      </c>
      <c r="W35">
        <f t="shared" si="1"/>
        <v>5</v>
      </c>
      <c r="AD35" s="1"/>
      <c r="AG35" s="9">
        <v>45109</v>
      </c>
      <c r="AH35" t="s">
        <v>20</v>
      </c>
    </row>
    <row r="36" spans="8:34" x14ac:dyDescent="0.25">
      <c r="H36">
        <v>33</v>
      </c>
      <c r="I36">
        <f t="shared" si="13"/>
        <v>5</v>
      </c>
      <c r="J36">
        <f t="shared" si="10"/>
        <v>2</v>
      </c>
      <c r="K36" s="10">
        <f t="shared" si="2"/>
        <v>45134</v>
      </c>
      <c r="L36" s="10">
        <f t="shared" si="3"/>
        <v>45134</v>
      </c>
      <c r="M36" s="10"/>
      <c r="N36" s="10" t="e">
        <f>IF(MONTH($AE$3)&lt;&gt;MONTH(K36),I36,NA())</f>
        <v>#N/A</v>
      </c>
      <c r="O36">
        <f t="shared" si="14"/>
        <v>2</v>
      </c>
      <c r="P36" s="10" t="str">
        <f t="shared" si="5"/>
        <v/>
      </c>
      <c r="Q36" s="10"/>
      <c r="R36">
        <f t="shared" si="0"/>
        <v>5</v>
      </c>
      <c r="S36">
        <f t="shared" si="11"/>
        <v>2</v>
      </c>
      <c r="T36" s="10">
        <f t="shared" si="6"/>
        <v>45134</v>
      </c>
      <c r="V36">
        <f t="shared" si="12"/>
        <v>30</v>
      </c>
      <c r="W36">
        <f t="shared" si="1"/>
        <v>5</v>
      </c>
      <c r="X36">
        <f t="shared" ref="X36:X42" si="18">IF(W32&gt;=$AE$8,I32,NA())</f>
        <v>1</v>
      </c>
      <c r="Y36">
        <v>2</v>
      </c>
      <c r="AD36" s="1"/>
      <c r="AG36" s="9">
        <v>45110</v>
      </c>
      <c r="AH36" t="s">
        <v>20</v>
      </c>
    </row>
    <row r="37" spans="8:34" x14ac:dyDescent="0.25">
      <c r="H37">
        <v>34</v>
      </c>
      <c r="I37">
        <f t="shared" si="13"/>
        <v>6</v>
      </c>
      <c r="J37">
        <f t="shared" si="10"/>
        <v>2</v>
      </c>
      <c r="K37" s="10">
        <f t="shared" si="2"/>
        <v>45135</v>
      </c>
      <c r="L37" s="10">
        <f t="shared" si="3"/>
        <v>45135</v>
      </c>
      <c r="M37" s="10"/>
      <c r="N37" s="10" t="e">
        <f t="shared" si="4"/>
        <v>#N/A</v>
      </c>
      <c r="O37">
        <f t="shared" si="14"/>
        <v>2</v>
      </c>
      <c r="P37" s="10" t="str">
        <f t="shared" si="5"/>
        <v/>
      </c>
      <c r="Q37" s="10"/>
      <c r="R37" t="e">
        <f t="shared" si="0"/>
        <v>#N/A</v>
      </c>
      <c r="S37">
        <f t="shared" si="11"/>
        <v>2</v>
      </c>
      <c r="T37" s="10" t="e">
        <f t="shared" si="6"/>
        <v>#N/A</v>
      </c>
      <c r="V37">
        <f t="shared" si="12"/>
        <v>30</v>
      </c>
      <c r="W37">
        <f t="shared" si="1"/>
        <v>5</v>
      </c>
      <c r="X37">
        <f t="shared" si="18"/>
        <v>2</v>
      </c>
      <c r="Y37">
        <v>2</v>
      </c>
      <c r="AD37" s="1"/>
      <c r="AG37" s="9">
        <v>45111</v>
      </c>
      <c r="AH37" t="s">
        <v>21</v>
      </c>
    </row>
    <row r="38" spans="8:34" x14ac:dyDescent="0.25">
      <c r="H38">
        <v>35</v>
      </c>
      <c r="I38">
        <f t="shared" si="13"/>
        <v>7</v>
      </c>
      <c r="J38">
        <f t="shared" si="10"/>
        <v>2</v>
      </c>
      <c r="K38" s="10">
        <f t="shared" si="2"/>
        <v>45136</v>
      </c>
      <c r="L38" s="10">
        <f t="shared" si="3"/>
        <v>45136</v>
      </c>
      <c r="M38" s="10"/>
      <c r="N38" s="10" t="e">
        <f t="shared" si="4"/>
        <v>#N/A</v>
      </c>
      <c r="O38">
        <f t="shared" si="14"/>
        <v>2</v>
      </c>
      <c r="P38" s="10" t="str">
        <f t="shared" si="5"/>
        <v/>
      </c>
      <c r="Q38" s="10"/>
      <c r="R38">
        <f t="shared" si="0"/>
        <v>7</v>
      </c>
      <c r="S38">
        <f t="shared" si="11"/>
        <v>2</v>
      </c>
      <c r="T38" s="10">
        <f t="shared" si="6"/>
        <v>45136</v>
      </c>
      <c r="V38">
        <f t="shared" si="12"/>
        <v>30</v>
      </c>
      <c r="W38">
        <f t="shared" si="1"/>
        <v>5</v>
      </c>
      <c r="X38">
        <f t="shared" si="18"/>
        <v>3</v>
      </c>
      <c r="Y38">
        <v>2</v>
      </c>
      <c r="AD38" s="1"/>
      <c r="AG38" s="9">
        <v>45112</v>
      </c>
      <c r="AH38" t="s">
        <v>20</v>
      </c>
    </row>
    <row r="39" spans="8:34" x14ac:dyDescent="0.25">
      <c r="H39">
        <v>36</v>
      </c>
      <c r="I39">
        <f t="shared" si="13"/>
        <v>1</v>
      </c>
      <c r="J39">
        <f t="shared" si="10"/>
        <v>1</v>
      </c>
      <c r="K39" s="10">
        <f t="shared" si="2"/>
        <v>45137</v>
      </c>
      <c r="L39" s="10">
        <f t="shared" si="3"/>
        <v>45137</v>
      </c>
      <c r="M39" s="10"/>
      <c r="N39" s="10" t="e">
        <f t="shared" si="4"/>
        <v>#N/A</v>
      </c>
      <c r="O39">
        <f t="shared" si="14"/>
        <v>1</v>
      </c>
      <c r="P39" s="10" t="str">
        <f t="shared" si="5"/>
        <v/>
      </c>
      <c r="Q39" s="10"/>
      <c r="R39">
        <f t="shared" si="0"/>
        <v>1</v>
      </c>
      <c r="S39">
        <f t="shared" si="11"/>
        <v>1</v>
      </c>
      <c r="T39" s="10">
        <f t="shared" si="6"/>
        <v>45137</v>
      </c>
      <c r="V39">
        <f t="shared" si="12"/>
        <v>31</v>
      </c>
      <c r="W39">
        <f t="shared" si="1"/>
        <v>4</v>
      </c>
      <c r="X39">
        <f t="shared" si="18"/>
        <v>4</v>
      </c>
      <c r="Y39">
        <v>2</v>
      </c>
      <c r="AD39" s="1"/>
      <c r="AG39" s="9">
        <v>45113</v>
      </c>
      <c r="AH39" t="s">
        <v>20</v>
      </c>
    </row>
    <row r="40" spans="8:34" x14ac:dyDescent="0.25">
      <c r="H40">
        <v>37</v>
      </c>
      <c r="I40">
        <f t="shared" si="13"/>
        <v>2</v>
      </c>
      <c r="J40">
        <f t="shared" si="10"/>
        <v>1</v>
      </c>
      <c r="K40" s="10">
        <f t="shared" si="2"/>
        <v>45138</v>
      </c>
      <c r="L40" s="10">
        <f t="shared" si="3"/>
        <v>45138</v>
      </c>
      <c r="M40" s="10"/>
      <c r="N40" s="10" t="e">
        <f t="shared" si="4"/>
        <v>#N/A</v>
      </c>
      <c r="O40">
        <f t="shared" si="14"/>
        <v>1</v>
      </c>
      <c r="P40" s="10" t="str">
        <f t="shared" si="5"/>
        <v/>
      </c>
      <c r="Q40" s="10"/>
      <c r="R40">
        <f t="shared" si="0"/>
        <v>2</v>
      </c>
      <c r="S40">
        <f t="shared" si="11"/>
        <v>1</v>
      </c>
      <c r="T40" s="10">
        <f t="shared" si="6"/>
        <v>45138</v>
      </c>
      <c r="V40">
        <f t="shared" si="12"/>
        <v>31</v>
      </c>
      <c r="W40">
        <f t="shared" si="1"/>
        <v>4</v>
      </c>
      <c r="X40">
        <f t="shared" si="18"/>
        <v>5</v>
      </c>
      <c r="Y40">
        <v>2</v>
      </c>
      <c r="AD40" s="1"/>
      <c r="AG40" s="9">
        <v>45114</v>
      </c>
      <c r="AH40" t="s">
        <v>20</v>
      </c>
    </row>
    <row r="41" spans="8:34" x14ac:dyDescent="0.25">
      <c r="H41">
        <v>38</v>
      </c>
      <c r="I41">
        <f t="shared" si="13"/>
        <v>3</v>
      </c>
      <c r="J41">
        <f t="shared" si="10"/>
        <v>1</v>
      </c>
      <c r="K41" s="10">
        <f t="shared" si="2"/>
        <v>45139</v>
      </c>
      <c r="L41" s="10" t="str">
        <f t="shared" si="3"/>
        <v/>
      </c>
      <c r="M41" s="10"/>
      <c r="N41" s="10">
        <f t="shared" si="4"/>
        <v>3</v>
      </c>
      <c r="O41">
        <f t="shared" si="14"/>
        <v>1</v>
      </c>
      <c r="P41" s="10">
        <f t="shared" si="5"/>
        <v>45139</v>
      </c>
      <c r="Q41" s="10"/>
      <c r="R41">
        <f t="shared" si="0"/>
        <v>3</v>
      </c>
      <c r="S41">
        <f t="shared" si="11"/>
        <v>1</v>
      </c>
      <c r="T41" s="10">
        <f t="shared" si="6"/>
        <v>45139</v>
      </c>
      <c r="V41">
        <f t="shared" si="12"/>
        <v>31</v>
      </c>
      <c r="W41">
        <f t="shared" si="1"/>
        <v>4</v>
      </c>
      <c r="X41">
        <f t="shared" si="18"/>
        <v>6</v>
      </c>
      <c r="Y41">
        <v>2</v>
      </c>
      <c r="AD41" s="1"/>
      <c r="AG41" s="9">
        <v>45115</v>
      </c>
      <c r="AH41" t="s">
        <v>20</v>
      </c>
    </row>
    <row r="42" spans="8:34" x14ac:dyDescent="0.25">
      <c r="H42">
        <v>39</v>
      </c>
      <c r="I42">
        <f t="shared" si="13"/>
        <v>4</v>
      </c>
      <c r="J42">
        <f t="shared" si="10"/>
        <v>1</v>
      </c>
      <c r="K42" s="10">
        <f t="shared" si="2"/>
        <v>45140</v>
      </c>
      <c r="L42" s="10" t="str">
        <f t="shared" si="3"/>
        <v/>
      </c>
      <c r="M42" s="10"/>
      <c r="N42" s="10">
        <f t="shared" si="4"/>
        <v>4</v>
      </c>
      <c r="O42">
        <f t="shared" si="14"/>
        <v>1</v>
      </c>
      <c r="P42" s="10">
        <f t="shared" si="5"/>
        <v>45140</v>
      </c>
      <c r="Q42" s="10"/>
      <c r="R42" t="e">
        <f t="shared" si="0"/>
        <v>#N/A</v>
      </c>
      <c r="S42">
        <f t="shared" si="11"/>
        <v>1</v>
      </c>
      <c r="T42" s="10" t="e">
        <f t="shared" si="6"/>
        <v>#N/A</v>
      </c>
      <c r="V42">
        <f t="shared" si="12"/>
        <v>31</v>
      </c>
      <c r="W42">
        <f t="shared" si="1"/>
        <v>4</v>
      </c>
      <c r="X42">
        <f t="shared" si="18"/>
        <v>7</v>
      </c>
      <c r="Y42">
        <v>2</v>
      </c>
      <c r="AD42" s="1"/>
      <c r="AG42" s="9">
        <v>45116</v>
      </c>
      <c r="AH42" t="s">
        <v>20</v>
      </c>
    </row>
    <row r="43" spans="8:34" x14ac:dyDescent="0.25">
      <c r="H43">
        <v>40</v>
      </c>
      <c r="I43">
        <f t="shared" si="13"/>
        <v>5</v>
      </c>
      <c r="J43">
        <f t="shared" si="10"/>
        <v>1</v>
      </c>
      <c r="K43" s="10">
        <f t="shared" si="2"/>
        <v>45141</v>
      </c>
      <c r="L43" s="10" t="str">
        <f t="shared" si="3"/>
        <v/>
      </c>
      <c r="M43" s="10"/>
      <c r="N43" s="10">
        <f t="shared" si="4"/>
        <v>5</v>
      </c>
      <c r="O43">
        <f t="shared" si="14"/>
        <v>1</v>
      </c>
      <c r="P43" s="10">
        <f t="shared" si="5"/>
        <v>45141</v>
      </c>
      <c r="Q43" s="10"/>
      <c r="R43" t="e">
        <f t="shared" si="0"/>
        <v>#N/A</v>
      </c>
      <c r="S43">
        <f t="shared" si="11"/>
        <v>1</v>
      </c>
      <c r="T43" s="10" t="e">
        <f t="shared" si="6"/>
        <v>#N/A</v>
      </c>
      <c r="V43">
        <f t="shared" si="12"/>
        <v>31</v>
      </c>
      <c r="W43">
        <f t="shared" si="1"/>
        <v>4</v>
      </c>
      <c r="AD43" s="1"/>
      <c r="AG43" s="9">
        <v>45117</v>
      </c>
      <c r="AH43" t="s">
        <v>20</v>
      </c>
    </row>
    <row r="44" spans="8:34" x14ac:dyDescent="0.25">
      <c r="H44">
        <v>41</v>
      </c>
      <c r="I44">
        <f t="shared" si="13"/>
        <v>6</v>
      </c>
      <c r="J44">
        <f t="shared" si="10"/>
        <v>1</v>
      </c>
      <c r="K44" s="10">
        <f t="shared" si="2"/>
        <v>45142</v>
      </c>
      <c r="L44" s="10" t="str">
        <f t="shared" si="3"/>
        <v/>
      </c>
      <c r="M44" s="10"/>
      <c r="N44" s="10">
        <f t="shared" si="4"/>
        <v>6</v>
      </c>
      <c r="O44">
        <f t="shared" si="14"/>
        <v>1</v>
      </c>
      <c r="P44" s="10">
        <f t="shared" si="5"/>
        <v>45142</v>
      </c>
      <c r="Q44" s="10"/>
      <c r="R44">
        <f t="shared" si="0"/>
        <v>6</v>
      </c>
      <c r="S44">
        <f t="shared" si="11"/>
        <v>1</v>
      </c>
      <c r="T44" s="10">
        <f t="shared" si="6"/>
        <v>45142</v>
      </c>
      <c r="V44">
        <f t="shared" si="12"/>
        <v>31</v>
      </c>
      <c r="W44">
        <f t="shared" si="1"/>
        <v>4</v>
      </c>
      <c r="X44" t="e">
        <f t="shared" ref="X44:X50" si="19">IF(W39&gt;=$AE$8,I39,NA())</f>
        <v>#N/A</v>
      </c>
      <c r="Y44">
        <v>1</v>
      </c>
      <c r="AD44" s="1"/>
      <c r="AG44" s="9">
        <v>45118</v>
      </c>
      <c r="AH44" t="s">
        <v>21</v>
      </c>
    </row>
    <row r="45" spans="8:34" x14ac:dyDescent="0.25">
      <c r="H45">
        <v>42</v>
      </c>
      <c r="I45">
        <f t="shared" si="13"/>
        <v>7</v>
      </c>
      <c r="J45">
        <f t="shared" si="10"/>
        <v>1</v>
      </c>
      <c r="K45" s="10">
        <f t="shared" si="2"/>
        <v>45143</v>
      </c>
      <c r="L45" s="10" t="str">
        <f t="shared" si="3"/>
        <v/>
      </c>
      <c r="M45" s="10"/>
      <c r="N45" s="10">
        <f t="shared" si="4"/>
        <v>7</v>
      </c>
      <c r="O45">
        <f t="shared" si="14"/>
        <v>1</v>
      </c>
      <c r="P45" s="10">
        <f t="shared" si="5"/>
        <v>45143</v>
      </c>
      <c r="Q45" s="10"/>
      <c r="R45" t="e">
        <f t="shared" si="0"/>
        <v>#N/A</v>
      </c>
      <c r="S45">
        <f t="shared" si="11"/>
        <v>1</v>
      </c>
      <c r="T45" s="10" t="e">
        <f t="shared" si="6"/>
        <v>#N/A</v>
      </c>
      <c r="V45">
        <f t="shared" si="12"/>
        <v>31</v>
      </c>
      <c r="W45">
        <f t="shared" si="1"/>
        <v>4</v>
      </c>
      <c r="X45" t="e">
        <f t="shared" si="19"/>
        <v>#N/A</v>
      </c>
      <c r="Y45">
        <v>1</v>
      </c>
      <c r="AD45" s="1"/>
      <c r="AG45" s="9">
        <v>45119</v>
      </c>
      <c r="AH45" t="s">
        <v>21</v>
      </c>
    </row>
    <row r="46" spans="8:34" x14ac:dyDescent="0.25">
      <c r="X46" t="e">
        <f t="shared" si="19"/>
        <v>#N/A</v>
      </c>
      <c r="Y46">
        <v>1</v>
      </c>
      <c r="AD46" s="1"/>
      <c r="AG46" s="9">
        <v>45120</v>
      </c>
      <c r="AH46" t="s">
        <v>21</v>
      </c>
    </row>
    <row r="47" spans="8:34" x14ac:dyDescent="0.25">
      <c r="X47" t="e">
        <f t="shared" si="19"/>
        <v>#N/A</v>
      </c>
      <c r="Y47">
        <v>1</v>
      </c>
      <c r="AD47" s="1"/>
      <c r="AG47" s="9">
        <v>45121</v>
      </c>
      <c r="AH47" t="s">
        <v>20</v>
      </c>
    </row>
    <row r="48" spans="8:34" x14ac:dyDescent="0.25">
      <c r="X48" t="e">
        <f t="shared" si="19"/>
        <v>#N/A</v>
      </c>
      <c r="Y48">
        <v>1</v>
      </c>
      <c r="AD48" s="1"/>
      <c r="AG48" s="9">
        <v>45122</v>
      </c>
      <c r="AH48" t="s">
        <v>20</v>
      </c>
    </row>
    <row r="49" spans="24:34" x14ac:dyDescent="0.25">
      <c r="X49" t="e">
        <f t="shared" si="19"/>
        <v>#N/A</v>
      </c>
      <c r="Y49">
        <v>1</v>
      </c>
      <c r="AD49" s="1"/>
      <c r="AG49" s="9">
        <v>45123</v>
      </c>
      <c r="AH49" t="s">
        <v>20</v>
      </c>
    </row>
    <row r="50" spans="24:34" x14ac:dyDescent="0.25">
      <c r="X50" t="e">
        <f t="shared" si="19"/>
        <v>#N/A</v>
      </c>
      <c r="Y50">
        <v>1</v>
      </c>
      <c r="AD50" s="1"/>
      <c r="AG50" s="9">
        <v>45124</v>
      </c>
      <c r="AH50" t="s">
        <v>21</v>
      </c>
    </row>
    <row r="51" spans="24:34" x14ac:dyDescent="0.25">
      <c r="AD51" s="1"/>
      <c r="AG51" s="9">
        <v>45125</v>
      </c>
      <c r="AH51" t="s">
        <v>20</v>
      </c>
    </row>
    <row r="52" spans="24:34" x14ac:dyDescent="0.25">
      <c r="AD52" s="1"/>
      <c r="AG52" s="9">
        <v>45126</v>
      </c>
      <c r="AH52" t="s">
        <v>20</v>
      </c>
    </row>
    <row r="53" spans="24:34" x14ac:dyDescent="0.25">
      <c r="AD53" s="1"/>
      <c r="AG53" s="9">
        <v>45127</v>
      </c>
      <c r="AH53" t="s">
        <v>20</v>
      </c>
    </row>
    <row r="54" spans="24:34" x14ac:dyDescent="0.25">
      <c r="AD54" s="1"/>
      <c r="AG54" s="9">
        <v>45128</v>
      </c>
      <c r="AH54" t="s">
        <v>20</v>
      </c>
    </row>
    <row r="55" spans="24:34" x14ac:dyDescent="0.25">
      <c r="AD55" s="1"/>
      <c r="AG55" s="9">
        <v>45129</v>
      </c>
      <c r="AH55" t="s">
        <v>20</v>
      </c>
    </row>
    <row r="56" spans="24:34" x14ac:dyDescent="0.25">
      <c r="AD56" s="1"/>
      <c r="AG56" s="9">
        <v>45130</v>
      </c>
      <c r="AH56" t="s">
        <v>21</v>
      </c>
    </row>
    <row r="57" spans="24:34" x14ac:dyDescent="0.25">
      <c r="AD57" s="1"/>
      <c r="AG57" s="9">
        <v>45131</v>
      </c>
      <c r="AH57" t="s">
        <v>20</v>
      </c>
    </row>
    <row r="58" spans="24:34" x14ac:dyDescent="0.25">
      <c r="AD58" s="1"/>
      <c r="AG58" s="9">
        <v>45132</v>
      </c>
      <c r="AH58" t="s">
        <v>20</v>
      </c>
    </row>
    <row r="59" spans="24:34" x14ac:dyDescent="0.25">
      <c r="AD59" s="1"/>
      <c r="AG59" s="9">
        <v>45133</v>
      </c>
      <c r="AH59" t="s">
        <v>20</v>
      </c>
    </row>
    <row r="60" spans="24:34" x14ac:dyDescent="0.25">
      <c r="AD60" s="1"/>
      <c r="AG60" s="9">
        <v>45134</v>
      </c>
      <c r="AH60" t="s">
        <v>20</v>
      </c>
    </row>
    <row r="61" spans="24:34" x14ac:dyDescent="0.25">
      <c r="AD61" s="1"/>
      <c r="AG61" s="9">
        <v>45135</v>
      </c>
      <c r="AH61" t="s">
        <v>21</v>
      </c>
    </row>
    <row r="62" spans="24:34" x14ac:dyDescent="0.25">
      <c r="AD62" s="1"/>
      <c r="AG62" s="9">
        <v>45136</v>
      </c>
      <c r="AH62" t="s">
        <v>20</v>
      </c>
    </row>
    <row r="63" spans="24:34" x14ac:dyDescent="0.25">
      <c r="AD63" s="1"/>
      <c r="AG63" s="9">
        <v>45137</v>
      </c>
      <c r="AH63" t="s">
        <v>20</v>
      </c>
    </row>
    <row r="64" spans="24:34" x14ac:dyDescent="0.25">
      <c r="AD64" s="1"/>
      <c r="AG64" s="9">
        <v>45138</v>
      </c>
      <c r="AH64" t="s">
        <v>20</v>
      </c>
    </row>
    <row r="65" spans="30:34" x14ac:dyDescent="0.25">
      <c r="AD65" s="1"/>
      <c r="AG65" s="9">
        <v>45139</v>
      </c>
      <c r="AH65" t="s">
        <v>20</v>
      </c>
    </row>
    <row r="66" spans="30:34" x14ac:dyDescent="0.25">
      <c r="AD66" s="1"/>
      <c r="AG66" s="9">
        <v>45140</v>
      </c>
      <c r="AH66" t="s">
        <v>21</v>
      </c>
    </row>
    <row r="67" spans="30:34" x14ac:dyDescent="0.25">
      <c r="AD67" s="1"/>
      <c r="AG67" s="9">
        <v>45141</v>
      </c>
      <c r="AH67" t="s">
        <v>21</v>
      </c>
    </row>
    <row r="68" spans="30:34" x14ac:dyDescent="0.25">
      <c r="AD68" s="1"/>
      <c r="AG68" s="9">
        <v>45142</v>
      </c>
      <c r="AH68" t="s">
        <v>20</v>
      </c>
    </row>
    <row r="69" spans="30:34" x14ac:dyDescent="0.25">
      <c r="AD69" s="1"/>
      <c r="AG69" s="9">
        <v>45143</v>
      </c>
      <c r="AH69" t="s">
        <v>21</v>
      </c>
    </row>
    <row r="70" spans="30:34" x14ac:dyDescent="0.25">
      <c r="AD70" s="1"/>
      <c r="AG70" s="9">
        <v>45144</v>
      </c>
      <c r="AH70" t="s">
        <v>21</v>
      </c>
    </row>
    <row r="71" spans="30:34" x14ac:dyDescent="0.25">
      <c r="AD71" s="1"/>
      <c r="AG71" s="9">
        <v>45145</v>
      </c>
      <c r="AH71" t="s">
        <v>21</v>
      </c>
    </row>
    <row r="72" spans="30:34" x14ac:dyDescent="0.25">
      <c r="AD72" s="1"/>
      <c r="AG72" s="9">
        <v>45146</v>
      </c>
      <c r="AH72" t="s">
        <v>20</v>
      </c>
    </row>
    <row r="73" spans="30:34" x14ac:dyDescent="0.25">
      <c r="AD73" s="1"/>
      <c r="AG73" s="9">
        <v>45147</v>
      </c>
      <c r="AH73" t="s">
        <v>20</v>
      </c>
    </row>
    <row r="74" spans="30:34" x14ac:dyDescent="0.25">
      <c r="AD74" s="1"/>
      <c r="AG74" s="9">
        <v>45148</v>
      </c>
      <c r="AH74" t="s">
        <v>20</v>
      </c>
    </row>
    <row r="75" spans="30:34" x14ac:dyDescent="0.25">
      <c r="AD75" s="1"/>
      <c r="AG75" s="9">
        <v>45149</v>
      </c>
      <c r="AH75" t="s">
        <v>20</v>
      </c>
    </row>
    <row r="76" spans="30:34" x14ac:dyDescent="0.25">
      <c r="AD76" s="1"/>
      <c r="AG76" s="9">
        <v>45150</v>
      </c>
      <c r="AH76" t="s">
        <v>20</v>
      </c>
    </row>
    <row r="77" spans="30:34" x14ac:dyDescent="0.25">
      <c r="AD77" s="1"/>
      <c r="AG77" s="9">
        <v>45151</v>
      </c>
      <c r="AH77" t="s">
        <v>20</v>
      </c>
    </row>
    <row r="78" spans="30:34" x14ac:dyDescent="0.25">
      <c r="AD78" s="1"/>
      <c r="AG78" s="9">
        <v>45152</v>
      </c>
      <c r="AH78" t="s">
        <v>21</v>
      </c>
    </row>
    <row r="79" spans="30:34" x14ac:dyDescent="0.25">
      <c r="AD79" s="1"/>
      <c r="AG79" s="9">
        <v>45153</v>
      </c>
      <c r="AH79" t="s">
        <v>20</v>
      </c>
    </row>
    <row r="80" spans="30:34" x14ac:dyDescent="0.25">
      <c r="AD80" s="1"/>
      <c r="AG80" s="9">
        <v>45154</v>
      </c>
      <c r="AH80" t="s">
        <v>20</v>
      </c>
    </row>
    <row r="81" spans="30:34" x14ac:dyDescent="0.25">
      <c r="AD81" s="1"/>
      <c r="AG81" s="9">
        <v>45155</v>
      </c>
      <c r="AH81" t="s">
        <v>20</v>
      </c>
    </row>
    <row r="82" spans="30:34" x14ac:dyDescent="0.25">
      <c r="AD82" s="1"/>
      <c r="AG82" s="9">
        <v>45156</v>
      </c>
      <c r="AH82" t="s">
        <v>20</v>
      </c>
    </row>
    <row r="83" spans="30:34" x14ac:dyDescent="0.25">
      <c r="AD83" s="1"/>
      <c r="AG83" s="9">
        <v>45157</v>
      </c>
      <c r="AH83" t="s">
        <v>20</v>
      </c>
    </row>
    <row r="84" spans="30:34" x14ac:dyDescent="0.25">
      <c r="AD84" s="1"/>
      <c r="AG84" s="9">
        <v>45158</v>
      </c>
      <c r="AH84" t="s">
        <v>20</v>
      </c>
    </row>
    <row r="85" spans="30:34" x14ac:dyDescent="0.25">
      <c r="AD85" s="1"/>
      <c r="AG85" s="9">
        <v>45159</v>
      </c>
      <c r="AH85" t="s">
        <v>20</v>
      </c>
    </row>
    <row r="86" spans="30:34" x14ac:dyDescent="0.25">
      <c r="AD86" s="1"/>
      <c r="AG86" s="9">
        <v>45160</v>
      </c>
      <c r="AH86" t="s">
        <v>20</v>
      </c>
    </row>
    <row r="87" spans="30:34" x14ac:dyDescent="0.25">
      <c r="AD87" s="1"/>
      <c r="AG87" s="9">
        <v>45161</v>
      </c>
      <c r="AH87" t="s">
        <v>21</v>
      </c>
    </row>
    <row r="88" spans="30:34" x14ac:dyDescent="0.25">
      <c r="AD88" s="1"/>
      <c r="AG88" s="9">
        <v>45162</v>
      </c>
      <c r="AH88" t="s">
        <v>20</v>
      </c>
    </row>
    <row r="89" spans="30:34" x14ac:dyDescent="0.25">
      <c r="AD89" s="1"/>
      <c r="AG89" s="9">
        <v>45163</v>
      </c>
      <c r="AH89" t="s">
        <v>20</v>
      </c>
    </row>
    <row r="90" spans="30:34" x14ac:dyDescent="0.25">
      <c r="AD90" s="1"/>
      <c r="AG90" s="9">
        <v>45164</v>
      </c>
      <c r="AH90" t="s">
        <v>20</v>
      </c>
    </row>
    <row r="91" spans="30:34" x14ac:dyDescent="0.25">
      <c r="AD91" s="1"/>
      <c r="AG91" s="9">
        <v>45165</v>
      </c>
      <c r="AH91" t="s">
        <v>20</v>
      </c>
    </row>
    <row r="92" spans="30:34" x14ac:dyDescent="0.25">
      <c r="AD92" s="1"/>
      <c r="AG92" s="9">
        <v>45166</v>
      </c>
      <c r="AH92" t="s">
        <v>21</v>
      </c>
    </row>
    <row r="93" spans="30:34" x14ac:dyDescent="0.25">
      <c r="AD93" s="1"/>
      <c r="AG93" s="9">
        <v>45167</v>
      </c>
      <c r="AH93" t="s">
        <v>21</v>
      </c>
    </row>
    <row r="94" spans="30:34" x14ac:dyDescent="0.25">
      <c r="AD94" s="1"/>
      <c r="AG94" s="9">
        <v>45168</v>
      </c>
      <c r="AH94" t="s">
        <v>20</v>
      </c>
    </row>
    <row r="95" spans="30:34" x14ac:dyDescent="0.25">
      <c r="AD95" s="1"/>
      <c r="AG95" s="9">
        <v>45169</v>
      </c>
      <c r="AH95" t="s">
        <v>20</v>
      </c>
    </row>
    <row r="96" spans="30:34" x14ac:dyDescent="0.25">
      <c r="AD96" s="1"/>
    </row>
    <row r="97" spans="30:30" x14ac:dyDescent="0.25">
      <c r="AD97" s="1"/>
    </row>
    <row r="98" spans="30:30" x14ac:dyDescent="0.25">
      <c r="AD98" s="1"/>
    </row>
    <row r="99" spans="30:30" x14ac:dyDescent="0.25">
      <c r="AD99" s="1"/>
    </row>
    <row r="100" spans="30:30" x14ac:dyDescent="0.25">
      <c r="AD100" s="1"/>
    </row>
    <row r="101" spans="30:30" x14ac:dyDescent="0.25">
      <c r="AD101" s="1"/>
    </row>
    <row r="102" spans="30:30" x14ac:dyDescent="0.25">
      <c r="AD102" s="1"/>
    </row>
    <row r="103" spans="30:30" x14ac:dyDescent="0.25">
      <c r="AD103" s="1"/>
    </row>
  </sheetData>
  <dataValidations count="1">
    <dataValidation type="list" allowBlank="1" showInputMessage="1" showErrorMessage="1" sqref="AE6" xr:uid="{FA7F38D0-86D8-4B3E-8E8B-0A7DA64FD4C8}">
      <formula1>$AJ$4:$AJ$10</formula1>
    </dataValidation>
  </dataValidations>
  <hyperlinks>
    <hyperlink ref="A1" location="'TOC Gallery'!A1" tooltip="Go To: Table of Contents" display="'TOC Gallery'!A1" xr:uid="{A66CDDD0-4048-48A9-8B71-B341555DB224}"/>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7889" r:id="rId3" name="Spinner 1">
              <controlPr defaultSize="0" autoPict="0">
                <anchor moveWithCells="1" sizeWithCells="1">
                  <from>
                    <xdr:col>4</xdr:col>
                    <xdr:colOff>161925</xdr:colOff>
                    <xdr:row>1</xdr:row>
                    <xdr:rowOff>171450</xdr:rowOff>
                  </from>
                  <to>
                    <xdr:col>4</xdr:col>
                    <xdr:colOff>333375</xdr:colOff>
                    <xdr:row>3</xdr:row>
                    <xdr:rowOff>76200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BBE75-20B8-4D4B-BE7A-6EBBA9C8E1CC}">
  <sheetPr codeName="Sheet4"/>
  <dimension ref="A1:L3"/>
  <sheetViews>
    <sheetView workbookViewId="0"/>
  </sheetViews>
  <sheetFormatPr defaultRowHeight="15" x14ac:dyDescent="0.25"/>
  <cols>
    <col min="1" max="1" width="2.7109375" customWidth="1"/>
    <col min="11" max="11" width="12.28515625" customWidth="1"/>
  </cols>
  <sheetData>
    <row r="1" spans="1:12" x14ac:dyDescent="0.25">
      <c r="A1" s="15">
        <v>3</v>
      </c>
      <c r="B1" s="2" t="s">
        <v>12</v>
      </c>
      <c r="K1" s="2" t="s">
        <v>1</v>
      </c>
    </row>
    <row r="2" spans="1:12" x14ac:dyDescent="0.25">
      <c r="K2" t="s">
        <v>0</v>
      </c>
      <c r="L2" s="5">
        <v>0.85</v>
      </c>
    </row>
    <row r="3" spans="1:12" x14ac:dyDescent="0.25">
      <c r="K3" t="s">
        <v>3</v>
      </c>
      <c r="L3" s="6">
        <f>1-L2</f>
        <v>0.15000000000000002</v>
      </c>
    </row>
  </sheetData>
  <hyperlinks>
    <hyperlink ref="A1" location="'TOC Gallery'!A1" tooltip="Go To: Table of Contents" display="'TOC Gallery'!A1" xr:uid="{F72B85D6-93EF-4592-97BD-6BB3E2F1F470}"/>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94595-5AE1-473D-AF8B-8405B49469E9}">
  <sheetPr codeName="Sheet1"/>
  <dimension ref="A1:M4"/>
  <sheetViews>
    <sheetView workbookViewId="0"/>
  </sheetViews>
  <sheetFormatPr defaultRowHeight="15" x14ac:dyDescent="0.25"/>
  <cols>
    <col min="1" max="1" width="2.7109375" customWidth="1"/>
    <col min="8" max="8" width="11.42578125" bestFit="1" customWidth="1"/>
    <col min="10" max="10" width="9.140625" customWidth="1"/>
    <col min="12" max="12" width="9.7109375" bestFit="1" customWidth="1"/>
    <col min="13" max="13" width="10.7109375" bestFit="1" customWidth="1"/>
  </cols>
  <sheetData>
    <row r="1" spans="1:13" x14ac:dyDescent="0.25">
      <c r="A1" s="15">
        <v>3</v>
      </c>
      <c r="B1" s="2" t="s">
        <v>43</v>
      </c>
      <c r="K1" s="2" t="s">
        <v>1</v>
      </c>
    </row>
    <row r="2" spans="1:13" x14ac:dyDescent="0.25">
      <c r="L2" s="2" t="s">
        <v>0</v>
      </c>
      <c r="M2" s="2" t="s">
        <v>3</v>
      </c>
    </row>
    <row r="3" spans="1:13" x14ac:dyDescent="0.25">
      <c r="K3" s="2" t="s">
        <v>2</v>
      </c>
      <c r="L3" s="1">
        <v>0.54</v>
      </c>
      <c r="M3" s="1">
        <f>1-L3</f>
        <v>0.45999999999999996</v>
      </c>
    </row>
    <row r="4" spans="1:13" x14ac:dyDescent="0.25">
      <c r="L4" s="1"/>
      <c r="M4" s="1"/>
    </row>
  </sheetData>
  <hyperlinks>
    <hyperlink ref="A1" location="'TOC Gallery'!A1" tooltip="Go To: Table of Contents" display="'TOC Gallery'!A1" xr:uid="{4C4AFA70-9D46-44BD-ACAC-5CC83FBB8067}"/>
  </hyperlink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8AB4F-E0AF-4D9F-991B-60F5956B1845}">
  <sheetPr codeName="Sheet5"/>
  <dimension ref="A1:M22"/>
  <sheetViews>
    <sheetView workbookViewId="0"/>
  </sheetViews>
  <sheetFormatPr defaultRowHeight="15" x14ac:dyDescent="0.25"/>
  <cols>
    <col min="1" max="1" width="2.7109375" customWidth="1"/>
    <col min="9" max="9" width="10.140625" bestFit="1" customWidth="1"/>
  </cols>
  <sheetData>
    <row r="1" spans="1:13" x14ac:dyDescent="0.25">
      <c r="A1" s="15">
        <v>3</v>
      </c>
      <c r="B1" s="2" t="s">
        <v>29</v>
      </c>
      <c r="I1" s="2" t="s">
        <v>1</v>
      </c>
    </row>
    <row r="2" spans="1:13" x14ac:dyDescent="0.25">
      <c r="I2" s="2" t="s">
        <v>41</v>
      </c>
      <c r="J2" s="2" t="s">
        <v>5</v>
      </c>
      <c r="K2" s="2" t="s">
        <v>40</v>
      </c>
      <c r="L2" s="2" t="s">
        <v>13</v>
      </c>
      <c r="M2" s="2" t="s">
        <v>0</v>
      </c>
    </row>
    <row r="3" spans="1:13" x14ac:dyDescent="0.25">
      <c r="I3" cm="1">
        <f t="array" ref="I3:I22">_xlfn.SEQUENCE(20)</f>
        <v>1</v>
      </c>
      <c r="J3" cm="1">
        <f t="array" ref="J3:J22">_xlfn.ANCHORARRAY(I3)*0+1</f>
        <v>1</v>
      </c>
      <c r="K3" cm="1">
        <f t="array" ref="K3:K22">IF(_xlfn.ANCHORARRAY(I3)&lt;=MAX(_xlfn.ANCHORARRAY(I3))*M3,1,NA())</f>
        <v>1</v>
      </c>
      <c r="L3" s="5" t="str">
        <f>IFERROR(IF(AND(K3=1,ISERROR(K4)),$M$3,""),"")</f>
        <v/>
      </c>
      <c r="M3" s="5">
        <v>0.45</v>
      </c>
    </row>
    <row r="4" spans="1:13" x14ac:dyDescent="0.25">
      <c r="I4">
        <v>2</v>
      </c>
      <c r="J4">
        <v>1</v>
      </c>
      <c r="K4">
        <v>1</v>
      </c>
      <c r="L4" s="5" t="str">
        <f t="shared" ref="L4:L22" si="0">IFERROR(IF(AND(K4=1,ISERROR(K5)),$M$3,""),"")</f>
        <v/>
      </c>
    </row>
    <row r="5" spans="1:13" x14ac:dyDescent="0.25">
      <c r="I5">
        <v>3</v>
      </c>
      <c r="J5">
        <v>1</v>
      </c>
      <c r="K5">
        <v>1</v>
      </c>
      <c r="L5" s="5" t="str">
        <f t="shared" si="0"/>
        <v/>
      </c>
    </row>
    <row r="6" spans="1:13" x14ac:dyDescent="0.25">
      <c r="I6">
        <v>4</v>
      </c>
      <c r="J6">
        <v>1</v>
      </c>
      <c r="K6">
        <v>1</v>
      </c>
      <c r="L6" s="5" t="str">
        <f t="shared" si="0"/>
        <v/>
      </c>
    </row>
    <row r="7" spans="1:13" x14ac:dyDescent="0.25">
      <c r="I7">
        <v>5</v>
      </c>
      <c r="J7">
        <v>1</v>
      </c>
      <c r="K7">
        <v>1</v>
      </c>
      <c r="L7" s="5" t="str">
        <f t="shared" si="0"/>
        <v/>
      </c>
    </row>
    <row r="8" spans="1:13" x14ac:dyDescent="0.25">
      <c r="I8">
        <v>6</v>
      </c>
      <c r="J8">
        <v>1</v>
      </c>
      <c r="K8">
        <v>1</v>
      </c>
      <c r="L8" s="5" t="str">
        <f t="shared" si="0"/>
        <v/>
      </c>
    </row>
    <row r="9" spans="1:13" x14ac:dyDescent="0.25">
      <c r="I9">
        <v>7</v>
      </c>
      <c r="J9">
        <v>1</v>
      </c>
      <c r="K9">
        <v>1</v>
      </c>
      <c r="L9" s="5" t="str">
        <f t="shared" si="0"/>
        <v/>
      </c>
    </row>
    <row r="10" spans="1:13" x14ac:dyDescent="0.25">
      <c r="I10">
        <v>8</v>
      </c>
      <c r="J10">
        <v>1</v>
      </c>
      <c r="K10">
        <v>1</v>
      </c>
      <c r="L10" s="5" t="str">
        <f t="shared" si="0"/>
        <v/>
      </c>
    </row>
    <row r="11" spans="1:13" x14ac:dyDescent="0.25">
      <c r="I11">
        <v>9</v>
      </c>
      <c r="J11">
        <v>1</v>
      </c>
      <c r="K11">
        <v>1</v>
      </c>
      <c r="L11" s="5">
        <f t="shared" si="0"/>
        <v>0.45</v>
      </c>
    </row>
    <row r="12" spans="1:13" x14ac:dyDescent="0.25">
      <c r="I12">
        <v>10</v>
      </c>
      <c r="J12">
        <v>1</v>
      </c>
      <c r="K12" t="e">
        <v>#N/A</v>
      </c>
      <c r="L12" s="5" t="str">
        <f t="shared" si="0"/>
        <v/>
      </c>
    </row>
    <row r="13" spans="1:13" x14ac:dyDescent="0.25">
      <c r="I13">
        <v>11</v>
      </c>
      <c r="J13">
        <v>1</v>
      </c>
      <c r="K13" t="e">
        <v>#N/A</v>
      </c>
      <c r="L13" s="5" t="str">
        <f t="shared" si="0"/>
        <v/>
      </c>
    </row>
    <row r="14" spans="1:13" x14ac:dyDescent="0.25">
      <c r="I14">
        <v>12</v>
      </c>
      <c r="J14">
        <v>1</v>
      </c>
      <c r="K14" t="e">
        <v>#N/A</v>
      </c>
      <c r="L14" s="5" t="str">
        <f t="shared" si="0"/>
        <v/>
      </c>
    </row>
    <row r="15" spans="1:13" x14ac:dyDescent="0.25">
      <c r="I15">
        <v>13</v>
      </c>
      <c r="J15">
        <v>1</v>
      </c>
      <c r="K15" t="e">
        <v>#N/A</v>
      </c>
      <c r="L15" s="5" t="str">
        <f t="shared" si="0"/>
        <v/>
      </c>
    </row>
    <row r="16" spans="1:13" x14ac:dyDescent="0.25">
      <c r="I16">
        <v>14</v>
      </c>
      <c r="J16">
        <v>1</v>
      </c>
      <c r="K16" t="e">
        <v>#N/A</v>
      </c>
      <c r="L16" s="5" t="str">
        <f t="shared" si="0"/>
        <v/>
      </c>
    </row>
    <row r="17" spans="9:12" x14ac:dyDescent="0.25">
      <c r="I17">
        <v>15</v>
      </c>
      <c r="J17">
        <v>1</v>
      </c>
      <c r="K17" t="e">
        <v>#N/A</v>
      </c>
      <c r="L17" s="5" t="str">
        <f t="shared" si="0"/>
        <v/>
      </c>
    </row>
    <row r="18" spans="9:12" x14ac:dyDescent="0.25">
      <c r="I18">
        <v>16</v>
      </c>
      <c r="J18">
        <v>1</v>
      </c>
      <c r="K18" t="e">
        <v>#N/A</v>
      </c>
      <c r="L18" s="5" t="str">
        <f t="shared" si="0"/>
        <v/>
      </c>
    </row>
    <row r="19" spans="9:12" x14ac:dyDescent="0.25">
      <c r="I19">
        <v>17</v>
      </c>
      <c r="J19">
        <v>1</v>
      </c>
      <c r="K19" t="e">
        <v>#N/A</v>
      </c>
      <c r="L19" s="5" t="str">
        <f t="shared" si="0"/>
        <v/>
      </c>
    </row>
    <row r="20" spans="9:12" x14ac:dyDescent="0.25">
      <c r="I20">
        <v>18</v>
      </c>
      <c r="J20">
        <v>1</v>
      </c>
      <c r="K20" t="e">
        <v>#N/A</v>
      </c>
      <c r="L20" s="5" t="str">
        <f t="shared" si="0"/>
        <v/>
      </c>
    </row>
    <row r="21" spans="9:12" x14ac:dyDescent="0.25">
      <c r="I21">
        <v>19</v>
      </c>
      <c r="J21">
        <v>1</v>
      </c>
      <c r="K21" t="e">
        <v>#N/A</v>
      </c>
      <c r="L21" s="5" t="str">
        <f t="shared" si="0"/>
        <v/>
      </c>
    </row>
    <row r="22" spans="9:12" x14ac:dyDescent="0.25">
      <c r="I22">
        <v>20</v>
      </c>
      <c r="J22">
        <v>1</v>
      </c>
      <c r="K22" t="e">
        <v>#N/A</v>
      </c>
      <c r="L22" s="5" t="str">
        <f t="shared" si="0"/>
        <v/>
      </c>
    </row>
  </sheetData>
  <hyperlinks>
    <hyperlink ref="A1" location="'TOC Gallery'!A1" tooltip="Go To: Table of Contents" display="'TOC Gallery'!A1" xr:uid="{2A59A94C-37E8-401B-9013-F29108A714B5}"/>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4FB5F-DBF1-4C9B-95B9-FD007E956DBB}">
  <sheetPr codeName="Sheet3"/>
  <dimension ref="A1:O6"/>
  <sheetViews>
    <sheetView workbookViewId="0"/>
  </sheetViews>
  <sheetFormatPr defaultRowHeight="15" x14ac:dyDescent="0.25"/>
  <cols>
    <col min="1" max="1" width="2.7109375" customWidth="1"/>
    <col min="10" max="10" width="15.28515625" bestFit="1" customWidth="1"/>
    <col min="11" max="15" width="11.42578125" customWidth="1"/>
  </cols>
  <sheetData>
    <row r="1" spans="1:15" x14ac:dyDescent="0.25">
      <c r="A1" s="15">
        <v>3</v>
      </c>
      <c r="B1" s="2" t="s">
        <v>30</v>
      </c>
      <c r="J1" s="2" t="s">
        <v>1</v>
      </c>
    </row>
    <row r="2" spans="1:15" x14ac:dyDescent="0.25">
      <c r="J2" s="3" t="s">
        <v>4</v>
      </c>
      <c r="K2" s="4">
        <v>1</v>
      </c>
      <c r="L2" s="4">
        <v>2</v>
      </c>
      <c r="M2" s="4">
        <v>3</v>
      </c>
      <c r="N2" s="4">
        <v>4</v>
      </c>
      <c r="O2" s="4">
        <v>5</v>
      </c>
    </row>
    <row r="3" spans="1:15" x14ac:dyDescent="0.25">
      <c r="J3" t="s">
        <v>5</v>
      </c>
      <c r="K3">
        <v>1</v>
      </c>
      <c r="L3">
        <v>1</v>
      </c>
      <c r="M3">
        <v>1</v>
      </c>
      <c r="N3">
        <v>1</v>
      </c>
      <c r="O3">
        <v>1</v>
      </c>
    </row>
    <row r="4" spans="1:15" x14ac:dyDescent="0.25">
      <c r="J4" t="s">
        <v>0</v>
      </c>
      <c r="K4">
        <f>IF(K2&lt;=$K$6,1,NA())</f>
        <v>1</v>
      </c>
      <c r="L4">
        <f>IF(L2&lt;=$K$6,1,NA())</f>
        <v>1</v>
      </c>
      <c r="M4">
        <f>IF(M2&lt;=$K$6,1,NA())</f>
        <v>1</v>
      </c>
      <c r="N4" t="e">
        <f>IF(N2&lt;=$K$6,1,NA())</f>
        <v>#N/A</v>
      </c>
      <c r="O4" t="e">
        <f>IF(O2&lt;=$K$6,1,NA())</f>
        <v>#N/A</v>
      </c>
    </row>
    <row r="6" spans="1:15" x14ac:dyDescent="0.25">
      <c r="K6">
        <v>3</v>
      </c>
    </row>
  </sheetData>
  <hyperlinks>
    <hyperlink ref="A1" location="'TOC Gallery'!A1" tooltip="Go To: Table of Contents" display="'TOC Gallery'!A1" xr:uid="{75746C2D-F62D-4EFF-A07B-F5068F7FF50B}"/>
  </hyperlink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62195-10C8-4F5F-B682-3CF9447CF991}">
  <sheetPr codeName="Sheet2"/>
  <dimension ref="A1:M7"/>
  <sheetViews>
    <sheetView workbookViewId="0"/>
  </sheetViews>
  <sheetFormatPr defaultRowHeight="15" x14ac:dyDescent="0.25"/>
  <cols>
    <col min="1" max="1" width="2.7109375" customWidth="1"/>
    <col min="8" max="8" width="15.28515625" bestFit="1" customWidth="1"/>
    <col min="9" max="13" width="11.42578125" customWidth="1"/>
  </cols>
  <sheetData>
    <row r="1" spans="1:13" x14ac:dyDescent="0.25">
      <c r="A1" s="15">
        <v>3</v>
      </c>
      <c r="B1" s="2" t="s">
        <v>31</v>
      </c>
      <c r="H1" s="2" t="s">
        <v>1</v>
      </c>
    </row>
    <row r="2" spans="1:13" x14ac:dyDescent="0.25">
      <c r="H2" s="3" t="s">
        <v>4</v>
      </c>
      <c r="I2" s="3" t="s">
        <v>7</v>
      </c>
      <c r="J2" s="3" t="s">
        <v>8</v>
      </c>
      <c r="K2" s="3" t="s">
        <v>9</v>
      </c>
      <c r="L2" s="3" t="s">
        <v>10</v>
      </c>
      <c r="M2" s="3" t="s">
        <v>11</v>
      </c>
    </row>
    <row r="3" spans="1:13" x14ac:dyDescent="0.25">
      <c r="H3" t="s">
        <v>5</v>
      </c>
      <c r="I3">
        <f>IF(I7=1,1,0)</f>
        <v>0</v>
      </c>
      <c r="J3">
        <f>IF(J7=1,1,0)</f>
        <v>0</v>
      </c>
      <c r="K3">
        <f>IF(K7=1,1,0)</f>
        <v>1</v>
      </c>
      <c r="L3">
        <f>IF(L7=1,1,0)</f>
        <v>0</v>
      </c>
      <c r="M3">
        <f>IF(M7=1,1,0)</f>
        <v>1</v>
      </c>
    </row>
    <row r="4" spans="1:13" x14ac:dyDescent="0.25">
      <c r="H4" t="s">
        <v>6</v>
      </c>
      <c r="I4">
        <f>IF(I7=2,1,0)</f>
        <v>1</v>
      </c>
      <c r="J4">
        <f>IF(J7=2,1,0)</f>
        <v>0</v>
      </c>
      <c r="K4">
        <f>IF(K7=2,1,0)</f>
        <v>0</v>
      </c>
      <c r="L4">
        <f>IF(L7=2,1,0)</f>
        <v>1</v>
      </c>
      <c r="M4">
        <f>IF(M7=2,1,0)</f>
        <v>0</v>
      </c>
    </row>
    <row r="5" spans="1:13" x14ac:dyDescent="0.25">
      <c r="H5" t="s">
        <v>28</v>
      </c>
      <c r="I5">
        <f>IF(I7=3,1,0)</f>
        <v>0</v>
      </c>
      <c r="J5">
        <f>IF(J7=3,1,0)</f>
        <v>1</v>
      </c>
      <c r="K5">
        <f>IF(K7=3,1,0)</f>
        <v>0</v>
      </c>
      <c r="L5">
        <f>IF(L7=3,1,0)</f>
        <v>0</v>
      </c>
      <c r="M5">
        <f>IF(M7=3,1,0)</f>
        <v>0</v>
      </c>
    </row>
    <row r="7" spans="1:13" x14ac:dyDescent="0.25">
      <c r="I7">
        <v>2</v>
      </c>
      <c r="J7">
        <v>3</v>
      </c>
      <c r="K7">
        <v>1</v>
      </c>
      <c r="L7">
        <v>2</v>
      </c>
      <c r="M7">
        <v>1</v>
      </c>
    </row>
  </sheetData>
  <phoneticPr fontId="3" type="noConversion"/>
  <hyperlinks>
    <hyperlink ref="A1" location="'TOC Gallery'!A1" tooltip="Go To: Table of Contents" display="'TOC Gallery'!A1" xr:uid="{92CE0BB0-3E87-46AC-BF9F-5379B61258E4}"/>
  </hyperlink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543DB-72CE-4AB2-8A87-2940D9CCC62B}">
  <sheetPr codeName="Sheet8"/>
  <dimension ref="A1:AE103"/>
  <sheetViews>
    <sheetView workbookViewId="0"/>
  </sheetViews>
  <sheetFormatPr defaultRowHeight="15" x14ac:dyDescent="0.25"/>
  <cols>
    <col min="1" max="1" width="2.7109375" customWidth="1"/>
    <col min="11" max="11" width="10.28515625" bestFit="1" customWidth="1"/>
    <col min="12" max="15" width="10.28515625" customWidth="1"/>
    <col min="24" max="24" width="10.28515625" bestFit="1" customWidth="1"/>
    <col min="25" max="25" width="11.42578125" customWidth="1"/>
    <col min="26" max="26" width="10.7109375" bestFit="1" customWidth="1"/>
    <col min="27" max="28" width="9.7109375" bestFit="1" customWidth="1"/>
  </cols>
  <sheetData>
    <row r="1" spans="1:31" x14ac:dyDescent="0.25">
      <c r="A1" s="15">
        <v>3</v>
      </c>
      <c r="B1" s="2" t="s">
        <v>32</v>
      </c>
      <c r="H1" s="2" t="s">
        <v>1</v>
      </c>
    </row>
    <row r="2" spans="1:31" x14ac:dyDescent="0.25">
      <c r="I2" s="2" t="s">
        <v>51</v>
      </c>
      <c r="M2" s="2" t="s">
        <v>50</v>
      </c>
      <c r="P2" s="2" t="s">
        <v>40</v>
      </c>
      <c r="U2" s="2" t="s">
        <v>53</v>
      </c>
      <c r="V2">
        <v>5</v>
      </c>
      <c r="X2" s="2" t="s">
        <v>33</v>
      </c>
      <c r="Y2" s="8">
        <f>DATE(1900,Y4,1)</f>
        <v>45078</v>
      </c>
      <c r="AD2" s="2" t="s">
        <v>35</v>
      </c>
    </row>
    <row r="3" spans="1:31" x14ac:dyDescent="0.25">
      <c r="H3" s="2" t="s">
        <v>14</v>
      </c>
      <c r="I3" s="2" t="s">
        <v>15</v>
      </c>
      <c r="J3" s="2" t="s">
        <v>16</v>
      </c>
      <c r="K3" s="2" t="s">
        <v>19</v>
      </c>
      <c r="L3" s="2"/>
      <c r="M3" s="2" t="s">
        <v>15</v>
      </c>
      <c r="N3" s="2" t="s">
        <v>16</v>
      </c>
      <c r="O3" s="2"/>
      <c r="P3" s="2" t="s">
        <v>15</v>
      </c>
      <c r="Q3" s="2" t="s">
        <v>16</v>
      </c>
      <c r="R3" s="2"/>
      <c r="S3" s="2" t="s">
        <v>54</v>
      </c>
      <c r="T3" s="2" t="s">
        <v>55</v>
      </c>
      <c r="U3" s="2" t="s">
        <v>15</v>
      </c>
      <c r="V3" s="2" t="s">
        <v>16</v>
      </c>
      <c r="W3" s="2"/>
      <c r="X3" s="2" t="s">
        <v>34</v>
      </c>
      <c r="Y3" t="str">
        <f>TEXT(Y2,"mmmm yyyy")</f>
        <v>June 2023</v>
      </c>
      <c r="AA3" s="2" t="s">
        <v>18</v>
      </c>
      <c r="AB3" s="2" t="s">
        <v>0</v>
      </c>
      <c r="AD3" s="2" t="s">
        <v>22</v>
      </c>
      <c r="AE3" s="2" t="s">
        <v>17</v>
      </c>
    </row>
    <row r="4" spans="1:31" x14ac:dyDescent="0.25">
      <c r="H4" cm="1">
        <f t="array" ref="H4:H45">_xlfn.SEQUENCE(42)</f>
        <v>1</v>
      </c>
      <c r="I4">
        <v>1</v>
      </c>
      <c r="J4">
        <v>6</v>
      </c>
      <c r="K4" s="10" cm="1">
        <f t="array" ref="K4:K45">DATE(YEAR($Y$2),MONTH($Y$2),_xlfn.SEQUENCE(42,1,-MOD(WEEKDAY($Y$2,2),7)+1))</f>
        <v>45074</v>
      </c>
      <c r="L4" s="10"/>
      <c r="M4" s="10">
        <f>IF(MONTH($Y$2)&lt;&gt;MONTH(K4),I4,NA())</f>
        <v>1</v>
      </c>
      <c r="N4">
        <v>6</v>
      </c>
      <c r="P4" t="e">
        <f t="shared" ref="P4:P45" si="0">IF(COUNTIFS($AA$4:$AA$33,$K4,$AB$4:$AB$33,"Yes")&gt;0,I4,NA())</f>
        <v>#N/A</v>
      </c>
      <c r="Q4">
        <v>6</v>
      </c>
      <c r="S4">
        <f>WEEKNUM(K4)</f>
        <v>22</v>
      </c>
      <c r="T4">
        <f t="shared" ref="T4:T45" si="1">COUNTIFS($S$4:$S$45,S4,$P$4:$P$45,"&gt;0")</f>
        <v>1</v>
      </c>
      <c r="U4" t="e">
        <f>IF(T4&gt;=$V$2,I4,NA())</f>
        <v>#N/A</v>
      </c>
      <c r="V4">
        <v>6</v>
      </c>
      <c r="X4" s="19" t="s">
        <v>52</v>
      </c>
      <c r="Y4">
        <v>1482</v>
      </c>
      <c r="AA4" s="9">
        <v>45078</v>
      </c>
      <c r="AB4" t="s">
        <v>21</v>
      </c>
      <c r="AD4" t="s">
        <v>23</v>
      </c>
      <c r="AE4">
        <v>0</v>
      </c>
    </row>
    <row r="5" spans="1:31" x14ac:dyDescent="0.25">
      <c r="H5">
        <v>2</v>
      </c>
      <c r="I5">
        <v>2</v>
      </c>
      <c r="J5">
        <v>6</v>
      </c>
      <c r="K5" s="10">
        <v>45075</v>
      </c>
      <c r="L5" s="10"/>
      <c r="M5" s="10">
        <f t="shared" ref="M5:M45" si="2">IF(MONTH($Y$2)&lt;&gt;MONTH(K5),I5,NA())</f>
        <v>2</v>
      </c>
      <c r="N5">
        <v>6</v>
      </c>
      <c r="P5" t="e">
        <f t="shared" si="0"/>
        <v>#N/A</v>
      </c>
      <c r="Q5">
        <v>6</v>
      </c>
      <c r="S5">
        <f t="shared" ref="S5:S45" si="3">WEEKNUM(K5)</f>
        <v>22</v>
      </c>
      <c r="T5">
        <f t="shared" si="1"/>
        <v>1</v>
      </c>
      <c r="U5" t="e">
        <f t="shared" ref="U5:U10" si="4">IF(T5&gt;=$V$2,I5,NA())</f>
        <v>#N/A</v>
      </c>
      <c r="V5">
        <v>6</v>
      </c>
      <c r="X5" s="1"/>
      <c r="AA5" s="9">
        <v>45079</v>
      </c>
      <c r="AB5" t="s">
        <v>20</v>
      </c>
      <c r="AD5" t="s">
        <v>24</v>
      </c>
      <c r="AE5">
        <v>0</v>
      </c>
    </row>
    <row r="6" spans="1:31" x14ac:dyDescent="0.25">
      <c r="H6">
        <v>3</v>
      </c>
      <c r="I6">
        <v>3</v>
      </c>
      <c r="J6">
        <v>6</v>
      </c>
      <c r="K6" s="10">
        <v>45076</v>
      </c>
      <c r="L6" s="10"/>
      <c r="M6" s="10">
        <f t="shared" si="2"/>
        <v>3</v>
      </c>
      <c r="N6">
        <v>6</v>
      </c>
      <c r="P6" t="e">
        <f t="shared" si="0"/>
        <v>#N/A</v>
      </c>
      <c r="Q6">
        <v>6</v>
      </c>
      <c r="S6">
        <f t="shared" si="3"/>
        <v>22</v>
      </c>
      <c r="T6">
        <f t="shared" si="1"/>
        <v>1</v>
      </c>
      <c r="U6" t="e">
        <f t="shared" si="4"/>
        <v>#N/A</v>
      </c>
      <c r="V6">
        <v>6</v>
      </c>
      <c r="X6" s="1"/>
      <c r="AA6" s="9">
        <v>45080</v>
      </c>
      <c r="AB6" t="s">
        <v>21</v>
      </c>
      <c r="AD6" t="s">
        <v>25</v>
      </c>
      <c r="AE6">
        <v>0</v>
      </c>
    </row>
    <row r="7" spans="1:31" x14ac:dyDescent="0.25">
      <c r="H7">
        <v>4</v>
      </c>
      <c r="I7">
        <v>4</v>
      </c>
      <c r="J7">
        <v>6</v>
      </c>
      <c r="K7" s="10">
        <v>45077</v>
      </c>
      <c r="L7" s="10"/>
      <c r="M7" s="10">
        <f t="shared" si="2"/>
        <v>4</v>
      </c>
      <c r="N7">
        <v>6</v>
      </c>
      <c r="P7" t="e">
        <f t="shared" si="0"/>
        <v>#N/A</v>
      </c>
      <c r="Q7">
        <v>6</v>
      </c>
      <c r="S7">
        <f t="shared" si="3"/>
        <v>22</v>
      </c>
      <c r="T7">
        <f t="shared" si="1"/>
        <v>1</v>
      </c>
      <c r="U7" t="e">
        <f t="shared" si="4"/>
        <v>#N/A</v>
      </c>
      <c r="V7">
        <v>6</v>
      </c>
      <c r="X7" s="1"/>
      <c r="AA7" s="9">
        <v>45081</v>
      </c>
      <c r="AB7" t="s">
        <v>20</v>
      </c>
      <c r="AD7" t="s">
        <v>26</v>
      </c>
      <c r="AE7">
        <v>0</v>
      </c>
    </row>
    <row r="8" spans="1:31" x14ac:dyDescent="0.25">
      <c r="H8">
        <v>5</v>
      </c>
      <c r="I8">
        <v>5</v>
      </c>
      <c r="J8">
        <v>6</v>
      </c>
      <c r="K8" s="10">
        <v>45078</v>
      </c>
      <c r="L8" s="10"/>
      <c r="M8" s="10" t="e">
        <f t="shared" si="2"/>
        <v>#N/A</v>
      </c>
      <c r="N8">
        <v>6</v>
      </c>
      <c r="P8" t="e">
        <f t="shared" si="0"/>
        <v>#N/A</v>
      </c>
      <c r="Q8">
        <v>6</v>
      </c>
      <c r="S8">
        <f t="shared" si="3"/>
        <v>22</v>
      </c>
      <c r="T8">
        <f t="shared" si="1"/>
        <v>1</v>
      </c>
      <c r="U8" t="e">
        <f t="shared" si="4"/>
        <v>#N/A</v>
      </c>
      <c r="V8">
        <v>6</v>
      </c>
      <c r="X8" s="1"/>
      <c r="AA8" s="9">
        <v>45082</v>
      </c>
      <c r="AB8" t="s">
        <v>21</v>
      </c>
      <c r="AD8" t="s">
        <v>25</v>
      </c>
      <c r="AE8">
        <v>0</v>
      </c>
    </row>
    <row r="9" spans="1:31" x14ac:dyDescent="0.25">
      <c r="H9">
        <v>6</v>
      </c>
      <c r="I9">
        <v>6</v>
      </c>
      <c r="J9">
        <v>6</v>
      </c>
      <c r="K9" s="10">
        <v>45079</v>
      </c>
      <c r="L9" s="10"/>
      <c r="M9" s="10" t="e">
        <f t="shared" si="2"/>
        <v>#N/A</v>
      </c>
      <c r="N9">
        <v>6</v>
      </c>
      <c r="P9">
        <f t="shared" si="0"/>
        <v>6</v>
      </c>
      <c r="Q9">
        <v>6</v>
      </c>
      <c r="S9">
        <f t="shared" si="3"/>
        <v>22</v>
      </c>
      <c r="T9">
        <f t="shared" si="1"/>
        <v>1</v>
      </c>
      <c r="U9" t="e">
        <f t="shared" si="4"/>
        <v>#N/A</v>
      </c>
      <c r="V9">
        <v>6</v>
      </c>
      <c r="X9" s="1"/>
      <c r="AA9" s="9">
        <v>45083</v>
      </c>
      <c r="AB9" t="s">
        <v>20</v>
      </c>
      <c r="AD9" t="s">
        <v>27</v>
      </c>
      <c r="AE9">
        <v>0</v>
      </c>
    </row>
    <row r="10" spans="1:31" x14ac:dyDescent="0.25">
      <c r="H10">
        <v>7</v>
      </c>
      <c r="I10">
        <v>7</v>
      </c>
      <c r="J10">
        <v>6</v>
      </c>
      <c r="K10" s="10">
        <v>45080</v>
      </c>
      <c r="L10" s="10"/>
      <c r="M10" s="10" t="e">
        <f t="shared" si="2"/>
        <v>#N/A</v>
      </c>
      <c r="N10">
        <v>6</v>
      </c>
      <c r="P10" t="e">
        <f t="shared" si="0"/>
        <v>#N/A</v>
      </c>
      <c r="Q10">
        <v>6</v>
      </c>
      <c r="S10">
        <f t="shared" si="3"/>
        <v>22</v>
      </c>
      <c r="T10">
        <f t="shared" si="1"/>
        <v>1</v>
      </c>
      <c r="U10" t="e">
        <f t="shared" si="4"/>
        <v>#N/A</v>
      </c>
      <c r="V10">
        <v>6</v>
      </c>
      <c r="X10" s="1"/>
      <c r="AA10" s="9">
        <v>45084</v>
      </c>
      <c r="AB10" t="s">
        <v>21</v>
      </c>
      <c r="AD10" t="s">
        <v>23</v>
      </c>
      <c r="AE10">
        <v>0</v>
      </c>
    </row>
    <row r="11" spans="1:31" x14ac:dyDescent="0.25">
      <c r="H11">
        <v>8</v>
      </c>
      <c r="I11">
        <f>I4</f>
        <v>1</v>
      </c>
      <c r="J11">
        <f t="shared" ref="J11:J45" si="5">J4-1</f>
        <v>5</v>
      </c>
      <c r="K11" s="10">
        <v>45081</v>
      </c>
      <c r="L11" s="10"/>
      <c r="M11" s="10" t="e">
        <f t="shared" si="2"/>
        <v>#N/A</v>
      </c>
      <c r="N11">
        <f t="shared" ref="N11:N45" si="6">N4-1</f>
        <v>5</v>
      </c>
      <c r="P11">
        <f t="shared" si="0"/>
        <v>1</v>
      </c>
      <c r="Q11">
        <f t="shared" ref="Q11:Q45" si="7">Q4-1</f>
        <v>5</v>
      </c>
      <c r="S11">
        <f t="shared" si="3"/>
        <v>23</v>
      </c>
      <c r="T11">
        <f t="shared" si="1"/>
        <v>4</v>
      </c>
      <c r="X11" s="1"/>
      <c r="AA11" s="9">
        <v>45085</v>
      </c>
      <c r="AB11" t="s">
        <v>21</v>
      </c>
    </row>
    <row r="12" spans="1:31" x14ac:dyDescent="0.25">
      <c r="H12">
        <v>9</v>
      </c>
      <c r="I12">
        <f t="shared" ref="I12:I45" si="8">I5</f>
        <v>2</v>
      </c>
      <c r="J12">
        <f t="shared" si="5"/>
        <v>5</v>
      </c>
      <c r="K12" s="10">
        <v>45082</v>
      </c>
      <c r="L12" s="10"/>
      <c r="M12" s="10" t="e">
        <f t="shared" si="2"/>
        <v>#N/A</v>
      </c>
      <c r="N12">
        <f t="shared" si="6"/>
        <v>5</v>
      </c>
      <c r="P12" t="e">
        <f t="shared" si="0"/>
        <v>#N/A</v>
      </c>
      <c r="Q12">
        <f t="shared" si="7"/>
        <v>5</v>
      </c>
      <c r="S12">
        <f t="shared" si="3"/>
        <v>23</v>
      </c>
      <c r="T12">
        <f t="shared" si="1"/>
        <v>4</v>
      </c>
      <c r="U12" t="e">
        <f t="shared" ref="U12:U18" si="9">IF(T11&gt;=$V$2,I11,NA())</f>
        <v>#N/A</v>
      </c>
      <c r="V12">
        <v>5</v>
      </c>
      <c r="X12" s="1"/>
      <c r="AA12" s="9">
        <v>45086</v>
      </c>
      <c r="AB12" t="s">
        <v>20</v>
      </c>
    </row>
    <row r="13" spans="1:31" x14ac:dyDescent="0.25">
      <c r="H13">
        <v>10</v>
      </c>
      <c r="I13">
        <f t="shared" si="8"/>
        <v>3</v>
      </c>
      <c r="J13">
        <f t="shared" si="5"/>
        <v>5</v>
      </c>
      <c r="K13" s="10">
        <v>45083</v>
      </c>
      <c r="L13" s="10"/>
      <c r="M13" s="10" t="e">
        <f t="shared" si="2"/>
        <v>#N/A</v>
      </c>
      <c r="N13">
        <f t="shared" si="6"/>
        <v>5</v>
      </c>
      <c r="P13">
        <f t="shared" si="0"/>
        <v>3</v>
      </c>
      <c r="Q13">
        <f t="shared" si="7"/>
        <v>5</v>
      </c>
      <c r="S13">
        <f t="shared" si="3"/>
        <v>23</v>
      </c>
      <c r="T13">
        <f t="shared" si="1"/>
        <v>4</v>
      </c>
      <c r="U13" t="e">
        <f t="shared" si="9"/>
        <v>#N/A</v>
      </c>
      <c r="V13">
        <v>5</v>
      </c>
      <c r="X13" s="1"/>
      <c r="AA13" s="9">
        <v>45087</v>
      </c>
      <c r="AB13" t="s">
        <v>20</v>
      </c>
    </row>
    <row r="14" spans="1:31" x14ac:dyDescent="0.25">
      <c r="H14">
        <v>11</v>
      </c>
      <c r="I14">
        <f t="shared" si="8"/>
        <v>4</v>
      </c>
      <c r="J14">
        <f t="shared" si="5"/>
        <v>5</v>
      </c>
      <c r="K14" s="10">
        <v>45084</v>
      </c>
      <c r="L14" s="10"/>
      <c r="M14" s="10" t="e">
        <f t="shared" si="2"/>
        <v>#N/A</v>
      </c>
      <c r="N14">
        <f t="shared" si="6"/>
        <v>5</v>
      </c>
      <c r="P14" t="e">
        <f t="shared" si="0"/>
        <v>#N/A</v>
      </c>
      <c r="Q14">
        <f t="shared" si="7"/>
        <v>5</v>
      </c>
      <c r="S14">
        <f t="shared" si="3"/>
        <v>23</v>
      </c>
      <c r="T14">
        <f t="shared" si="1"/>
        <v>4</v>
      </c>
      <c r="U14" t="e">
        <f t="shared" si="9"/>
        <v>#N/A</v>
      </c>
      <c r="V14">
        <v>5</v>
      </c>
      <c r="X14" s="1"/>
      <c r="AA14" s="9">
        <v>45088</v>
      </c>
      <c r="AB14" t="s">
        <v>20</v>
      </c>
    </row>
    <row r="15" spans="1:31" x14ac:dyDescent="0.25">
      <c r="H15">
        <v>12</v>
      </c>
      <c r="I15">
        <f t="shared" si="8"/>
        <v>5</v>
      </c>
      <c r="J15">
        <f t="shared" si="5"/>
        <v>5</v>
      </c>
      <c r="K15" s="10">
        <v>45085</v>
      </c>
      <c r="L15" s="10"/>
      <c r="M15" s="10" t="e">
        <f t="shared" si="2"/>
        <v>#N/A</v>
      </c>
      <c r="N15">
        <f t="shared" si="6"/>
        <v>5</v>
      </c>
      <c r="P15" t="e">
        <f t="shared" si="0"/>
        <v>#N/A</v>
      </c>
      <c r="Q15">
        <f t="shared" si="7"/>
        <v>5</v>
      </c>
      <c r="S15">
        <f t="shared" si="3"/>
        <v>23</v>
      </c>
      <c r="T15">
        <f t="shared" si="1"/>
        <v>4</v>
      </c>
      <c r="U15" t="e">
        <f t="shared" si="9"/>
        <v>#N/A</v>
      </c>
      <c r="V15">
        <v>5</v>
      </c>
      <c r="X15" s="1"/>
      <c r="AA15" s="9">
        <v>45089</v>
      </c>
      <c r="AB15" t="s">
        <v>20</v>
      </c>
    </row>
    <row r="16" spans="1:31" x14ac:dyDescent="0.25">
      <c r="H16">
        <v>13</v>
      </c>
      <c r="I16">
        <f t="shared" si="8"/>
        <v>6</v>
      </c>
      <c r="J16">
        <f t="shared" si="5"/>
        <v>5</v>
      </c>
      <c r="K16" s="10">
        <v>45086</v>
      </c>
      <c r="L16" s="10"/>
      <c r="M16" s="10" t="e">
        <f t="shared" si="2"/>
        <v>#N/A</v>
      </c>
      <c r="N16">
        <f t="shared" si="6"/>
        <v>5</v>
      </c>
      <c r="P16">
        <f t="shared" si="0"/>
        <v>6</v>
      </c>
      <c r="Q16">
        <f t="shared" si="7"/>
        <v>5</v>
      </c>
      <c r="S16">
        <f t="shared" si="3"/>
        <v>23</v>
      </c>
      <c r="T16">
        <f t="shared" si="1"/>
        <v>4</v>
      </c>
      <c r="U16" t="e">
        <f t="shared" si="9"/>
        <v>#N/A</v>
      </c>
      <c r="V16">
        <v>5</v>
      </c>
      <c r="X16" s="1"/>
      <c r="AA16" s="9">
        <v>45090</v>
      </c>
      <c r="AB16" t="s">
        <v>21</v>
      </c>
    </row>
    <row r="17" spans="8:28" x14ac:dyDescent="0.25">
      <c r="H17">
        <v>14</v>
      </c>
      <c r="I17">
        <f t="shared" si="8"/>
        <v>7</v>
      </c>
      <c r="J17">
        <f t="shared" si="5"/>
        <v>5</v>
      </c>
      <c r="K17" s="10">
        <v>45087</v>
      </c>
      <c r="L17" s="10"/>
      <c r="M17" s="10" t="e">
        <f t="shared" si="2"/>
        <v>#N/A</v>
      </c>
      <c r="N17">
        <f t="shared" si="6"/>
        <v>5</v>
      </c>
      <c r="P17">
        <f t="shared" si="0"/>
        <v>7</v>
      </c>
      <c r="Q17">
        <f t="shared" si="7"/>
        <v>5</v>
      </c>
      <c r="S17">
        <f t="shared" si="3"/>
        <v>23</v>
      </c>
      <c r="T17">
        <f t="shared" si="1"/>
        <v>4</v>
      </c>
      <c r="U17" t="e">
        <f t="shared" si="9"/>
        <v>#N/A</v>
      </c>
      <c r="V17">
        <v>5</v>
      </c>
      <c r="X17" s="1"/>
      <c r="AA17" s="9">
        <v>45091</v>
      </c>
      <c r="AB17" t="s">
        <v>20</v>
      </c>
    </row>
    <row r="18" spans="8:28" x14ac:dyDescent="0.25">
      <c r="H18">
        <v>15</v>
      </c>
      <c r="I18">
        <f t="shared" si="8"/>
        <v>1</v>
      </c>
      <c r="J18">
        <f t="shared" si="5"/>
        <v>4</v>
      </c>
      <c r="K18" s="10">
        <v>45088</v>
      </c>
      <c r="L18" s="10"/>
      <c r="M18" s="10" t="e">
        <f t="shared" si="2"/>
        <v>#N/A</v>
      </c>
      <c r="N18">
        <f t="shared" si="6"/>
        <v>4</v>
      </c>
      <c r="P18">
        <f t="shared" si="0"/>
        <v>1</v>
      </c>
      <c r="Q18">
        <f t="shared" si="7"/>
        <v>4</v>
      </c>
      <c r="S18">
        <f t="shared" si="3"/>
        <v>24</v>
      </c>
      <c r="T18">
        <f t="shared" si="1"/>
        <v>5</v>
      </c>
      <c r="U18" t="e">
        <f t="shared" si="9"/>
        <v>#N/A</v>
      </c>
      <c r="V18">
        <v>5</v>
      </c>
      <c r="X18" s="1"/>
      <c r="AA18" s="9">
        <v>45092</v>
      </c>
      <c r="AB18" t="s">
        <v>21</v>
      </c>
    </row>
    <row r="19" spans="8:28" x14ac:dyDescent="0.25">
      <c r="H19">
        <v>16</v>
      </c>
      <c r="I19">
        <f t="shared" si="8"/>
        <v>2</v>
      </c>
      <c r="J19">
        <f t="shared" si="5"/>
        <v>4</v>
      </c>
      <c r="K19" s="10">
        <v>45089</v>
      </c>
      <c r="L19" s="10"/>
      <c r="M19" s="10" t="e">
        <f t="shared" si="2"/>
        <v>#N/A</v>
      </c>
      <c r="N19">
        <f t="shared" si="6"/>
        <v>4</v>
      </c>
      <c r="P19">
        <f t="shared" si="0"/>
        <v>2</v>
      </c>
      <c r="Q19">
        <f t="shared" si="7"/>
        <v>4</v>
      </c>
      <c r="S19">
        <f t="shared" si="3"/>
        <v>24</v>
      </c>
      <c r="T19">
        <f t="shared" si="1"/>
        <v>5</v>
      </c>
      <c r="X19" s="1"/>
      <c r="AA19" s="9">
        <v>45093</v>
      </c>
      <c r="AB19" t="s">
        <v>20</v>
      </c>
    </row>
    <row r="20" spans="8:28" x14ac:dyDescent="0.25">
      <c r="H20">
        <v>17</v>
      </c>
      <c r="I20">
        <f t="shared" si="8"/>
        <v>3</v>
      </c>
      <c r="J20">
        <f t="shared" si="5"/>
        <v>4</v>
      </c>
      <c r="K20" s="10">
        <v>45090</v>
      </c>
      <c r="L20" s="10"/>
      <c r="M20" s="10" t="e">
        <f t="shared" si="2"/>
        <v>#N/A</v>
      </c>
      <c r="N20">
        <f t="shared" si="6"/>
        <v>4</v>
      </c>
      <c r="P20" t="e">
        <f t="shared" si="0"/>
        <v>#N/A</v>
      </c>
      <c r="Q20">
        <f t="shared" si="7"/>
        <v>4</v>
      </c>
      <c r="S20">
        <f t="shared" si="3"/>
        <v>24</v>
      </c>
      <c r="T20">
        <f t="shared" si="1"/>
        <v>5</v>
      </c>
      <c r="U20">
        <f t="shared" ref="U20:U26" si="10">IF(T18&gt;=$V$2,I18,NA())</f>
        <v>1</v>
      </c>
      <c r="V20">
        <v>4</v>
      </c>
      <c r="X20" s="1"/>
      <c r="AA20" s="9">
        <v>45094</v>
      </c>
      <c r="AB20" t="s">
        <v>20</v>
      </c>
    </row>
    <row r="21" spans="8:28" x14ac:dyDescent="0.25">
      <c r="H21">
        <v>18</v>
      </c>
      <c r="I21">
        <f t="shared" si="8"/>
        <v>4</v>
      </c>
      <c r="J21">
        <f t="shared" si="5"/>
        <v>4</v>
      </c>
      <c r="K21" s="10">
        <v>45091</v>
      </c>
      <c r="L21" s="10"/>
      <c r="M21" s="10" t="e">
        <f t="shared" si="2"/>
        <v>#N/A</v>
      </c>
      <c r="N21">
        <f t="shared" si="6"/>
        <v>4</v>
      </c>
      <c r="P21">
        <f t="shared" si="0"/>
        <v>4</v>
      </c>
      <c r="Q21">
        <f t="shared" si="7"/>
        <v>4</v>
      </c>
      <c r="S21">
        <f t="shared" si="3"/>
        <v>24</v>
      </c>
      <c r="T21">
        <f t="shared" si="1"/>
        <v>5</v>
      </c>
      <c r="U21">
        <f t="shared" si="10"/>
        <v>2</v>
      </c>
      <c r="V21">
        <v>4</v>
      </c>
      <c r="X21" s="1"/>
      <c r="AA21" s="9">
        <v>45095</v>
      </c>
      <c r="AB21" t="s">
        <v>20</v>
      </c>
    </row>
    <row r="22" spans="8:28" x14ac:dyDescent="0.25">
      <c r="H22">
        <v>19</v>
      </c>
      <c r="I22">
        <f t="shared" si="8"/>
        <v>5</v>
      </c>
      <c r="J22">
        <f t="shared" si="5"/>
        <v>4</v>
      </c>
      <c r="K22" s="10">
        <v>45092</v>
      </c>
      <c r="L22" s="10"/>
      <c r="M22" s="10" t="e">
        <f t="shared" si="2"/>
        <v>#N/A</v>
      </c>
      <c r="N22">
        <f t="shared" si="6"/>
        <v>4</v>
      </c>
      <c r="P22" t="e">
        <f t="shared" si="0"/>
        <v>#N/A</v>
      </c>
      <c r="Q22">
        <f t="shared" si="7"/>
        <v>4</v>
      </c>
      <c r="S22">
        <f t="shared" si="3"/>
        <v>24</v>
      </c>
      <c r="T22">
        <f t="shared" si="1"/>
        <v>5</v>
      </c>
      <c r="U22">
        <f t="shared" si="10"/>
        <v>3</v>
      </c>
      <c r="V22">
        <v>4</v>
      </c>
      <c r="X22" s="1"/>
      <c r="AA22" s="9">
        <v>45096</v>
      </c>
      <c r="AB22" t="s">
        <v>20</v>
      </c>
    </row>
    <row r="23" spans="8:28" x14ac:dyDescent="0.25">
      <c r="H23">
        <v>20</v>
      </c>
      <c r="I23">
        <f t="shared" si="8"/>
        <v>6</v>
      </c>
      <c r="J23">
        <f t="shared" si="5"/>
        <v>4</v>
      </c>
      <c r="K23" s="10">
        <v>45093</v>
      </c>
      <c r="L23" s="10"/>
      <c r="M23" s="10" t="e">
        <f t="shared" si="2"/>
        <v>#N/A</v>
      </c>
      <c r="N23">
        <f t="shared" si="6"/>
        <v>4</v>
      </c>
      <c r="P23">
        <f t="shared" si="0"/>
        <v>6</v>
      </c>
      <c r="Q23">
        <f t="shared" si="7"/>
        <v>4</v>
      </c>
      <c r="S23">
        <f t="shared" si="3"/>
        <v>24</v>
      </c>
      <c r="T23">
        <f t="shared" si="1"/>
        <v>5</v>
      </c>
      <c r="U23">
        <f t="shared" si="10"/>
        <v>4</v>
      </c>
      <c r="V23">
        <v>4</v>
      </c>
      <c r="X23" s="1"/>
      <c r="AA23" s="9">
        <v>45097</v>
      </c>
      <c r="AB23" t="s">
        <v>20</v>
      </c>
    </row>
    <row r="24" spans="8:28" x14ac:dyDescent="0.25">
      <c r="H24">
        <v>21</v>
      </c>
      <c r="I24">
        <f t="shared" si="8"/>
        <v>7</v>
      </c>
      <c r="J24">
        <f t="shared" si="5"/>
        <v>4</v>
      </c>
      <c r="K24" s="10">
        <v>45094</v>
      </c>
      <c r="L24" s="10"/>
      <c r="M24" s="10" t="e">
        <f t="shared" si="2"/>
        <v>#N/A</v>
      </c>
      <c r="N24">
        <f t="shared" si="6"/>
        <v>4</v>
      </c>
      <c r="P24">
        <f t="shared" si="0"/>
        <v>7</v>
      </c>
      <c r="Q24">
        <f t="shared" si="7"/>
        <v>4</v>
      </c>
      <c r="S24">
        <f t="shared" si="3"/>
        <v>24</v>
      </c>
      <c r="T24">
        <f t="shared" si="1"/>
        <v>5</v>
      </c>
      <c r="U24">
        <f t="shared" si="10"/>
        <v>5</v>
      </c>
      <c r="V24">
        <v>4</v>
      </c>
      <c r="X24" s="1"/>
      <c r="AA24" s="9">
        <v>45098</v>
      </c>
      <c r="AB24" t="s">
        <v>21</v>
      </c>
    </row>
    <row r="25" spans="8:28" x14ac:dyDescent="0.25">
      <c r="H25">
        <v>22</v>
      </c>
      <c r="I25">
        <f t="shared" si="8"/>
        <v>1</v>
      </c>
      <c r="J25">
        <f t="shared" si="5"/>
        <v>3</v>
      </c>
      <c r="K25" s="10">
        <v>45095</v>
      </c>
      <c r="L25" s="10"/>
      <c r="M25" s="10" t="e">
        <f t="shared" si="2"/>
        <v>#N/A</v>
      </c>
      <c r="N25">
        <f t="shared" si="6"/>
        <v>3</v>
      </c>
      <c r="P25">
        <f t="shared" si="0"/>
        <v>1</v>
      </c>
      <c r="Q25">
        <f t="shared" si="7"/>
        <v>3</v>
      </c>
      <c r="S25">
        <f t="shared" si="3"/>
        <v>25</v>
      </c>
      <c r="T25">
        <f t="shared" si="1"/>
        <v>5</v>
      </c>
      <c r="U25">
        <f t="shared" si="10"/>
        <v>6</v>
      </c>
      <c r="V25">
        <v>4</v>
      </c>
      <c r="X25" s="1"/>
      <c r="AA25" s="9">
        <v>45099</v>
      </c>
      <c r="AB25" t="s">
        <v>20</v>
      </c>
    </row>
    <row r="26" spans="8:28" x14ac:dyDescent="0.25">
      <c r="H26">
        <v>23</v>
      </c>
      <c r="I26">
        <f t="shared" si="8"/>
        <v>2</v>
      </c>
      <c r="J26">
        <f t="shared" si="5"/>
        <v>3</v>
      </c>
      <c r="K26" s="10">
        <v>45096</v>
      </c>
      <c r="L26" s="10"/>
      <c r="M26" s="10" t="e">
        <f t="shared" si="2"/>
        <v>#N/A</v>
      </c>
      <c r="N26">
        <f t="shared" si="6"/>
        <v>3</v>
      </c>
      <c r="P26">
        <f t="shared" si="0"/>
        <v>2</v>
      </c>
      <c r="Q26">
        <f t="shared" si="7"/>
        <v>3</v>
      </c>
      <c r="S26">
        <f t="shared" si="3"/>
        <v>25</v>
      </c>
      <c r="T26">
        <f t="shared" si="1"/>
        <v>5</v>
      </c>
      <c r="U26">
        <f t="shared" si="10"/>
        <v>7</v>
      </c>
      <c r="V26">
        <v>4</v>
      </c>
      <c r="X26" s="1"/>
      <c r="AA26" s="9">
        <v>45100</v>
      </c>
      <c r="AB26" t="s">
        <v>20</v>
      </c>
    </row>
    <row r="27" spans="8:28" x14ac:dyDescent="0.25">
      <c r="H27">
        <v>24</v>
      </c>
      <c r="I27">
        <f t="shared" si="8"/>
        <v>3</v>
      </c>
      <c r="J27">
        <f t="shared" si="5"/>
        <v>3</v>
      </c>
      <c r="K27" s="10">
        <v>45097</v>
      </c>
      <c r="L27" s="10"/>
      <c r="M27" s="10" t="e">
        <f t="shared" si="2"/>
        <v>#N/A</v>
      </c>
      <c r="N27">
        <f t="shared" si="6"/>
        <v>3</v>
      </c>
      <c r="P27">
        <f t="shared" si="0"/>
        <v>3</v>
      </c>
      <c r="Q27">
        <f t="shared" si="7"/>
        <v>3</v>
      </c>
      <c r="S27">
        <f t="shared" si="3"/>
        <v>25</v>
      </c>
      <c r="T27">
        <f t="shared" si="1"/>
        <v>5</v>
      </c>
      <c r="X27" s="1"/>
      <c r="AA27" s="9">
        <v>45101</v>
      </c>
      <c r="AB27" t="s">
        <v>21</v>
      </c>
    </row>
    <row r="28" spans="8:28" x14ac:dyDescent="0.25">
      <c r="H28">
        <v>25</v>
      </c>
      <c r="I28">
        <f t="shared" si="8"/>
        <v>4</v>
      </c>
      <c r="J28">
        <f t="shared" si="5"/>
        <v>3</v>
      </c>
      <c r="K28" s="10">
        <v>45098</v>
      </c>
      <c r="L28" s="10"/>
      <c r="M28" s="10" t="e">
        <f t="shared" si="2"/>
        <v>#N/A</v>
      </c>
      <c r="N28">
        <f t="shared" si="6"/>
        <v>3</v>
      </c>
      <c r="P28" t="e">
        <f t="shared" si="0"/>
        <v>#N/A</v>
      </c>
      <c r="Q28">
        <f t="shared" si="7"/>
        <v>3</v>
      </c>
      <c r="S28">
        <f t="shared" si="3"/>
        <v>25</v>
      </c>
      <c r="T28">
        <f t="shared" si="1"/>
        <v>5</v>
      </c>
      <c r="U28">
        <f t="shared" ref="U28:U34" si="11">IF(T25&gt;=$V$2,I25,NA())</f>
        <v>1</v>
      </c>
      <c r="V28">
        <v>3</v>
      </c>
      <c r="X28" s="1"/>
      <c r="AA28" s="9">
        <v>45102</v>
      </c>
      <c r="AB28" t="s">
        <v>21</v>
      </c>
    </row>
    <row r="29" spans="8:28" x14ac:dyDescent="0.25">
      <c r="H29">
        <v>26</v>
      </c>
      <c r="I29">
        <f t="shared" si="8"/>
        <v>5</v>
      </c>
      <c r="J29">
        <f t="shared" si="5"/>
        <v>3</v>
      </c>
      <c r="K29" s="10">
        <v>45099</v>
      </c>
      <c r="L29" s="10"/>
      <c r="M29" s="10" t="e">
        <f t="shared" si="2"/>
        <v>#N/A</v>
      </c>
      <c r="N29">
        <f t="shared" si="6"/>
        <v>3</v>
      </c>
      <c r="P29">
        <f t="shared" si="0"/>
        <v>5</v>
      </c>
      <c r="Q29">
        <f t="shared" si="7"/>
        <v>3</v>
      </c>
      <c r="S29">
        <f t="shared" si="3"/>
        <v>25</v>
      </c>
      <c r="T29">
        <f t="shared" si="1"/>
        <v>5</v>
      </c>
      <c r="U29">
        <f t="shared" si="11"/>
        <v>2</v>
      </c>
      <c r="V29">
        <v>3</v>
      </c>
      <c r="X29" s="1"/>
      <c r="AA29" s="9">
        <v>45103</v>
      </c>
      <c r="AB29" t="s">
        <v>21</v>
      </c>
    </row>
    <row r="30" spans="8:28" x14ac:dyDescent="0.25">
      <c r="H30">
        <v>27</v>
      </c>
      <c r="I30">
        <f t="shared" si="8"/>
        <v>6</v>
      </c>
      <c r="J30">
        <f t="shared" si="5"/>
        <v>3</v>
      </c>
      <c r="K30" s="10">
        <v>45100</v>
      </c>
      <c r="L30" s="10"/>
      <c r="M30" s="10" t="e">
        <f t="shared" si="2"/>
        <v>#N/A</v>
      </c>
      <c r="N30">
        <f t="shared" si="6"/>
        <v>3</v>
      </c>
      <c r="P30">
        <f t="shared" si="0"/>
        <v>6</v>
      </c>
      <c r="Q30">
        <f t="shared" si="7"/>
        <v>3</v>
      </c>
      <c r="S30">
        <f t="shared" si="3"/>
        <v>25</v>
      </c>
      <c r="T30">
        <f t="shared" si="1"/>
        <v>5</v>
      </c>
      <c r="U30">
        <f t="shared" si="11"/>
        <v>3</v>
      </c>
      <c r="V30">
        <v>3</v>
      </c>
      <c r="X30" s="1"/>
      <c r="AA30" s="9">
        <v>45104</v>
      </c>
      <c r="AB30" t="s">
        <v>20</v>
      </c>
    </row>
    <row r="31" spans="8:28" x14ac:dyDescent="0.25">
      <c r="H31">
        <v>28</v>
      </c>
      <c r="I31">
        <f t="shared" si="8"/>
        <v>7</v>
      </c>
      <c r="J31">
        <f t="shared" si="5"/>
        <v>3</v>
      </c>
      <c r="K31" s="10">
        <v>45101</v>
      </c>
      <c r="L31" s="10"/>
      <c r="M31" s="10" t="e">
        <f t="shared" si="2"/>
        <v>#N/A</v>
      </c>
      <c r="N31">
        <f t="shared" si="6"/>
        <v>3</v>
      </c>
      <c r="P31" t="e">
        <f t="shared" si="0"/>
        <v>#N/A</v>
      </c>
      <c r="Q31">
        <f t="shared" si="7"/>
        <v>3</v>
      </c>
      <c r="S31">
        <f t="shared" si="3"/>
        <v>25</v>
      </c>
      <c r="T31">
        <f t="shared" si="1"/>
        <v>5</v>
      </c>
      <c r="U31">
        <f t="shared" si="11"/>
        <v>4</v>
      </c>
      <c r="V31">
        <v>3</v>
      </c>
      <c r="X31" s="1"/>
      <c r="AA31" s="9">
        <v>45105</v>
      </c>
      <c r="AB31" t="s">
        <v>20</v>
      </c>
    </row>
    <row r="32" spans="8:28" x14ac:dyDescent="0.25">
      <c r="H32">
        <v>29</v>
      </c>
      <c r="I32">
        <f t="shared" si="8"/>
        <v>1</v>
      </c>
      <c r="J32">
        <f t="shared" si="5"/>
        <v>2</v>
      </c>
      <c r="K32" s="10">
        <v>45102</v>
      </c>
      <c r="L32" s="10"/>
      <c r="M32" s="10" t="e">
        <f t="shared" si="2"/>
        <v>#N/A</v>
      </c>
      <c r="N32">
        <f t="shared" si="6"/>
        <v>2</v>
      </c>
      <c r="P32" t="e">
        <f t="shared" si="0"/>
        <v>#N/A</v>
      </c>
      <c r="Q32">
        <f t="shared" si="7"/>
        <v>2</v>
      </c>
      <c r="S32">
        <f t="shared" si="3"/>
        <v>26</v>
      </c>
      <c r="T32">
        <f t="shared" si="1"/>
        <v>3</v>
      </c>
      <c r="U32">
        <f t="shared" si="11"/>
        <v>5</v>
      </c>
      <c r="V32">
        <v>3</v>
      </c>
      <c r="X32" s="1"/>
      <c r="AA32" s="9">
        <v>45106</v>
      </c>
      <c r="AB32" t="s">
        <v>20</v>
      </c>
    </row>
    <row r="33" spans="8:28" x14ac:dyDescent="0.25">
      <c r="H33">
        <v>30</v>
      </c>
      <c r="I33">
        <f t="shared" si="8"/>
        <v>2</v>
      </c>
      <c r="J33">
        <f t="shared" si="5"/>
        <v>2</v>
      </c>
      <c r="K33" s="10">
        <v>45103</v>
      </c>
      <c r="L33" s="10"/>
      <c r="M33" s="10" t="e">
        <f t="shared" si="2"/>
        <v>#N/A</v>
      </c>
      <c r="N33">
        <f t="shared" si="6"/>
        <v>2</v>
      </c>
      <c r="P33" t="e">
        <f t="shared" si="0"/>
        <v>#N/A</v>
      </c>
      <c r="Q33">
        <f t="shared" si="7"/>
        <v>2</v>
      </c>
      <c r="S33">
        <f t="shared" si="3"/>
        <v>26</v>
      </c>
      <c r="T33">
        <f t="shared" si="1"/>
        <v>3</v>
      </c>
      <c r="U33">
        <f t="shared" si="11"/>
        <v>6</v>
      </c>
      <c r="V33">
        <v>3</v>
      </c>
      <c r="X33" s="1"/>
      <c r="AA33" s="9">
        <v>45107</v>
      </c>
      <c r="AB33" t="s">
        <v>21</v>
      </c>
    </row>
    <row r="34" spans="8:28" x14ac:dyDescent="0.25">
      <c r="H34">
        <v>31</v>
      </c>
      <c r="I34">
        <f t="shared" si="8"/>
        <v>3</v>
      </c>
      <c r="J34">
        <f t="shared" si="5"/>
        <v>2</v>
      </c>
      <c r="K34" s="10">
        <v>45104</v>
      </c>
      <c r="L34" s="10"/>
      <c r="M34" s="10" t="e">
        <f t="shared" si="2"/>
        <v>#N/A</v>
      </c>
      <c r="N34">
        <f t="shared" si="6"/>
        <v>2</v>
      </c>
      <c r="P34">
        <f t="shared" si="0"/>
        <v>3</v>
      </c>
      <c r="Q34">
        <f t="shared" si="7"/>
        <v>2</v>
      </c>
      <c r="S34">
        <f t="shared" si="3"/>
        <v>26</v>
      </c>
      <c r="T34">
        <f t="shared" si="1"/>
        <v>3</v>
      </c>
      <c r="U34">
        <f t="shared" si="11"/>
        <v>7</v>
      </c>
      <c r="V34">
        <v>3</v>
      </c>
      <c r="X34" s="1"/>
    </row>
    <row r="35" spans="8:28" x14ac:dyDescent="0.25">
      <c r="H35">
        <v>32</v>
      </c>
      <c r="I35">
        <f t="shared" si="8"/>
        <v>4</v>
      </c>
      <c r="J35">
        <f t="shared" si="5"/>
        <v>2</v>
      </c>
      <c r="K35" s="10">
        <v>45105</v>
      </c>
      <c r="L35" s="10"/>
      <c r="M35" s="10" t="e">
        <f t="shared" si="2"/>
        <v>#N/A</v>
      </c>
      <c r="N35">
        <f t="shared" si="6"/>
        <v>2</v>
      </c>
      <c r="P35">
        <f t="shared" si="0"/>
        <v>4</v>
      </c>
      <c r="Q35">
        <f t="shared" si="7"/>
        <v>2</v>
      </c>
      <c r="S35">
        <f t="shared" si="3"/>
        <v>26</v>
      </c>
      <c r="T35">
        <f t="shared" si="1"/>
        <v>3</v>
      </c>
      <c r="X35" s="1"/>
    </row>
    <row r="36" spans="8:28" x14ac:dyDescent="0.25">
      <c r="H36">
        <v>33</v>
      </c>
      <c r="I36">
        <f t="shared" si="8"/>
        <v>5</v>
      </c>
      <c r="J36">
        <f t="shared" si="5"/>
        <v>2</v>
      </c>
      <c r="K36" s="10">
        <v>45106</v>
      </c>
      <c r="L36" s="10"/>
      <c r="M36" s="10" t="e">
        <f t="shared" si="2"/>
        <v>#N/A</v>
      </c>
      <c r="N36">
        <f t="shared" si="6"/>
        <v>2</v>
      </c>
      <c r="P36">
        <f t="shared" si="0"/>
        <v>5</v>
      </c>
      <c r="Q36">
        <f t="shared" si="7"/>
        <v>2</v>
      </c>
      <c r="S36">
        <f t="shared" si="3"/>
        <v>26</v>
      </c>
      <c r="T36">
        <f t="shared" si="1"/>
        <v>3</v>
      </c>
      <c r="U36" t="e">
        <f t="shared" ref="U36:U42" si="12">IF(T32&gt;=$V$2,I32,NA())</f>
        <v>#N/A</v>
      </c>
      <c r="V36">
        <v>2</v>
      </c>
      <c r="X36" s="1"/>
    </row>
    <row r="37" spans="8:28" x14ac:dyDescent="0.25">
      <c r="H37">
        <v>34</v>
      </c>
      <c r="I37">
        <f t="shared" si="8"/>
        <v>6</v>
      </c>
      <c r="J37">
        <f t="shared" si="5"/>
        <v>2</v>
      </c>
      <c r="K37" s="10">
        <v>45107</v>
      </c>
      <c r="L37" s="10"/>
      <c r="M37" s="10" t="e">
        <f t="shared" si="2"/>
        <v>#N/A</v>
      </c>
      <c r="N37">
        <f t="shared" si="6"/>
        <v>2</v>
      </c>
      <c r="P37" t="e">
        <f t="shared" si="0"/>
        <v>#N/A</v>
      </c>
      <c r="Q37">
        <f t="shared" si="7"/>
        <v>2</v>
      </c>
      <c r="S37">
        <f t="shared" si="3"/>
        <v>26</v>
      </c>
      <c r="T37">
        <f t="shared" si="1"/>
        <v>3</v>
      </c>
      <c r="U37" t="e">
        <f t="shared" si="12"/>
        <v>#N/A</v>
      </c>
      <c r="V37">
        <v>2</v>
      </c>
      <c r="X37" s="1"/>
    </row>
    <row r="38" spans="8:28" x14ac:dyDescent="0.25">
      <c r="H38">
        <v>35</v>
      </c>
      <c r="I38">
        <f t="shared" si="8"/>
        <v>7</v>
      </c>
      <c r="J38">
        <f t="shared" si="5"/>
        <v>2</v>
      </c>
      <c r="K38" s="10">
        <v>45108</v>
      </c>
      <c r="L38" s="10"/>
      <c r="M38" s="10">
        <f t="shared" si="2"/>
        <v>7</v>
      </c>
      <c r="N38">
        <f t="shared" si="6"/>
        <v>2</v>
      </c>
      <c r="P38" t="e">
        <f t="shared" si="0"/>
        <v>#N/A</v>
      </c>
      <c r="Q38">
        <f t="shared" si="7"/>
        <v>2</v>
      </c>
      <c r="S38">
        <f t="shared" si="3"/>
        <v>26</v>
      </c>
      <c r="T38">
        <f t="shared" si="1"/>
        <v>3</v>
      </c>
      <c r="U38" t="e">
        <f t="shared" si="12"/>
        <v>#N/A</v>
      </c>
      <c r="V38">
        <v>2</v>
      </c>
      <c r="X38" s="1"/>
    </row>
    <row r="39" spans="8:28" x14ac:dyDescent="0.25">
      <c r="H39">
        <v>36</v>
      </c>
      <c r="I39">
        <f t="shared" si="8"/>
        <v>1</v>
      </c>
      <c r="J39">
        <f t="shared" si="5"/>
        <v>1</v>
      </c>
      <c r="K39" s="10">
        <v>45109</v>
      </c>
      <c r="L39" s="10"/>
      <c r="M39" s="10">
        <f t="shared" si="2"/>
        <v>1</v>
      </c>
      <c r="N39">
        <f t="shared" si="6"/>
        <v>1</v>
      </c>
      <c r="P39" t="e">
        <f t="shared" si="0"/>
        <v>#N/A</v>
      </c>
      <c r="Q39">
        <f t="shared" si="7"/>
        <v>1</v>
      </c>
      <c r="S39">
        <f t="shared" si="3"/>
        <v>27</v>
      </c>
      <c r="T39">
        <f t="shared" si="1"/>
        <v>0</v>
      </c>
      <c r="U39" t="e">
        <f t="shared" si="12"/>
        <v>#N/A</v>
      </c>
      <c r="V39">
        <v>2</v>
      </c>
      <c r="X39" s="1"/>
    </row>
    <row r="40" spans="8:28" x14ac:dyDescent="0.25">
      <c r="H40">
        <v>37</v>
      </c>
      <c r="I40">
        <f t="shared" si="8"/>
        <v>2</v>
      </c>
      <c r="J40">
        <f t="shared" si="5"/>
        <v>1</v>
      </c>
      <c r="K40" s="10">
        <v>45110</v>
      </c>
      <c r="L40" s="10"/>
      <c r="M40" s="10">
        <f t="shared" si="2"/>
        <v>2</v>
      </c>
      <c r="N40">
        <f t="shared" si="6"/>
        <v>1</v>
      </c>
      <c r="P40" t="e">
        <f t="shared" si="0"/>
        <v>#N/A</v>
      </c>
      <c r="Q40">
        <f t="shared" si="7"/>
        <v>1</v>
      </c>
      <c r="S40">
        <f t="shared" si="3"/>
        <v>27</v>
      </c>
      <c r="T40">
        <f t="shared" si="1"/>
        <v>0</v>
      </c>
      <c r="U40" t="e">
        <f t="shared" si="12"/>
        <v>#N/A</v>
      </c>
      <c r="V40">
        <v>2</v>
      </c>
      <c r="X40" s="1"/>
    </row>
    <row r="41" spans="8:28" x14ac:dyDescent="0.25">
      <c r="H41">
        <v>38</v>
      </c>
      <c r="I41">
        <f t="shared" si="8"/>
        <v>3</v>
      </c>
      <c r="J41">
        <f t="shared" si="5"/>
        <v>1</v>
      </c>
      <c r="K41" s="10">
        <v>45111</v>
      </c>
      <c r="L41" s="10"/>
      <c r="M41" s="10">
        <f t="shared" si="2"/>
        <v>3</v>
      </c>
      <c r="N41">
        <f t="shared" si="6"/>
        <v>1</v>
      </c>
      <c r="P41" t="e">
        <f t="shared" si="0"/>
        <v>#N/A</v>
      </c>
      <c r="Q41">
        <f t="shared" si="7"/>
        <v>1</v>
      </c>
      <c r="S41">
        <f t="shared" si="3"/>
        <v>27</v>
      </c>
      <c r="T41">
        <f t="shared" si="1"/>
        <v>0</v>
      </c>
      <c r="U41" t="e">
        <f t="shared" si="12"/>
        <v>#N/A</v>
      </c>
      <c r="V41">
        <v>2</v>
      </c>
      <c r="X41" s="1"/>
    </row>
    <row r="42" spans="8:28" x14ac:dyDescent="0.25">
      <c r="H42">
        <v>39</v>
      </c>
      <c r="I42">
        <f t="shared" si="8"/>
        <v>4</v>
      </c>
      <c r="J42">
        <f t="shared" si="5"/>
        <v>1</v>
      </c>
      <c r="K42" s="10">
        <v>45112</v>
      </c>
      <c r="L42" s="10"/>
      <c r="M42" s="10">
        <f t="shared" si="2"/>
        <v>4</v>
      </c>
      <c r="N42">
        <f t="shared" si="6"/>
        <v>1</v>
      </c>
      <c r="P42" t="e">
        <f t="shared" si="0"/>
        <v>#N/A</v>
      </c>
      <c r="Q42">
        <f t="shared" si="7"/>
        <v>1</v>
      </c>
      <c r="S42">
        <f t="shared" si="3"/>
        <v>27</v>
      </c>
      <c r="T42">
        <f t="shared" si="1"/>
        <v>0</v>
      </c>
      <c r="U42" t="e">
        <f t="shared" si="12"/>
        <v>#N/A</v>
      </c>
      <c r="V42">
        <v>2</v>
      </c>
      <c r="X42" s="1"/>
    </row>
    <row r="43" spans="8:28" x14ac:dyDescent="0.25">
      <c r="H43">
        <v>40</v>
      </c>
      <c r="I43">
        <f t="shared" si="8"/>
        <v>5</v>
      </c>
      <c r="J43">
        <f t="shared" si="5"/>
        <v>1</v>
      </c>
      <c r="K43" s="10">
        <v>45113</v>
      </c>
      <c r="L43" s="10"/>
      <c r="M43" s="10">
        <f t="shared" si="2"/>
        <v>5</v>
      </c>
      <c r="N43">
        <f t="shared" si="6"/>
        <v>1</v>
      </c>
      <c r="P43" t="e">
        <f t="shared" si="0"/>
        <v>#N/A</v>
      </c>
      <c r="Q43">
        <f t="shared" si="7"/>
        <v>1</v>
      </c>
      <c r="S43">
        <f t="shared" si="3"/>
        <v>27</v>
      </c>
      <c r="T43">
        <f t="shared" si="1"/>
        <v>0</v>
      </c>
      <c r="X43" s="1"/>
    </row>
    <row r="44" spans="8:28" x14ac:dyDescent="0.25">
      <c r="H44">
        <v>41</v>
      </c>
      <c r="I44">
        <f t="shared" si="8"/>
        <v>6</v>
      </c>
      <c r="J44">
        <f t="shared" si="5"/>
        <v>1</v>
      </c>
      <c r="K44" s="10">
        <v>45114</v>
      </c>
      <c r="L44" s="10"/>
      <c r="M44" s="10">
        <f t="shared" si="2"/>
        <v>6</v>
      </c>
      <c r="N44">
        <f t="shared" si="6"/>
        <v>1</v>
      </c>
      <c r="P44" t="e">
        <f t="shared" si="0"/>
        <v>#N/A</v>
      </c>
      <c r="Q44">
        <f t="shared" si="7"/>
        <v>1</v>
      </c>
      <c r="S44">
        <f t="shared" si="3"/>
        <v>27</v>
      </c>
      <c r="T44">
        <f t="shared" si="1"/>
        <v>0</v>
      </c>
      <c r="U44" t="e">
        <f t="shared" ref="U44:U50" si="13">IF(T39&gt;=$V$2,I39,NA())</f>
        <v>#N/A</v>
      </c>
      <c r="V44">
        <v>1</v>
      </c>
      <c r="X44" s="1"/>
    </row>
    <row r="45" spans="8:28" x14ac:dyDescent="0.25">
      <c r="H45">
        <v>42</v>
      </c>
      <c r="I45">
        <f t="shared" si="8"/>
        <v>7</v>
      </c>
      <c r="J45">
        <f t="shared" si="5"/>
        <v>1</v>
      </c>
      <c r="K45" s="10">
        <v>45115</v>
      </c>
      <c r="L45" s="10"/>
      <c r="M45" s="10">
        <f t="shared" si="2"/>
        <v>7</v>
      </c>
      <c r="N45">
        <f t="shared" si="6"/>
        <v>1</v>
      </c>
      <c r="P45" t="e">
        <f t="shared" si="0"/>
        <v>#N/A</v>
      </c>
      <c r="Q45">
        <f t="shared" si="7"/>
        <v>1</v>
      </c>
      <c r="S45">
        <f t="shared" si="3"/>
        <v>27</v>
      </c>
      <c r="T45">
        <f t="shared" si="1"/>
        <v>0</v>
      </c>
      <c r="U45" t="e">
        <f t="shared" si="13"/>
        <v>#N/A</v>
      </c>
      <c r="V45">
        <v>1</v>
      </c>
      <c r="X45" s="1"/>
    </row>
    <row r="46" spans="8:28" x14ac:dyDescent="0.25">
      <c r="U46" t="e">
        <f t="shared" si="13"/>
        <v>#N/A</v>
      </c>
      <c r="V46">
        <v>1</v>
      </c>
      <c r="X46" s="1"/>
    </row>
    <row r="47" spans="8:28" x14ac:dyDescent="0.25">
      <c r="U47" t="e">
        <f t="shared" si="13"/>
        <v>#N/A</v>
      </c>
      <c r="V47">
        <v>1</v>
      </c>
      <c r="X47" s="1"/>
    </row>
    <row r="48" spans="8:28" x14ac:dyDescent="0.25">
      <c r="U48" t="e">
        <f t="shared" si="13"/>
        <v>#N/A</v>
      </c>
      <c r="V48">
        <v>1</v>
      </c>
      <c r="X48" s="1"/>
    </row>
    <row r="49" spans="21:24" x14ac:dyDescent="0.25">
      <c r="U49" t="e">
        <f t="shared" si="13"/>
        <v>#N/A</v>
      </c>
      <c r="V49">
        <v>1</v>
      </c>
      <c r="X49" s="1"/>
    </row>
    <row r="50" spans="21:24" x14ac:dyDescent="0.25">
      <c r="U50" t="e">
        <f t="shared" si="13"/>
        <v>#N/A</v>
      </c>
      <c r="V50">
        <v>1</v>
      </c>
      <c r="X50" s="1"/>
    </row>
    <row r="51" spans="21:24" x14ac:dyDescent="0.25">
      <c r="X51" s="1"/>
    </row>
    <row r="52" spans="21:24" x14ac:dyDescent="0.25">
      <c r="X52" s="1"/>
    </row>
    <row r="53" spans="21:24" x14ac:dyDescent="0.25">
      <c r="X53" s="1"/>
    </row>
    <row r="54" spans="21:24" x14ac:dyDescent="0.25">
      <c r="X54" s="1"/>
    </row>
    <row r="55" spans="21:24" x14ac:dyDescent="0.25">
      <c r="X55" s="1"/>
    </row>
    <row r="56" spans="21:24" x14ac:dyDescent="0.25">
      <c r="X56" s="1"/>
    </row>
    <row r="57" spans="21:24" x14ac:dyDescent="0.25">
      <c r="X57" s="1"/>
    </row>
    <row r="58" spans="21:24" x14ac:dyDescent="0.25">
      <c r="X58" s="1"/>
    </row>
    <row r="59" spans="21:24" x14ac:dyDescent="0.25">
      <c r="X59" s="1"/>
    </row>
    <row r="60" spans="21:24" x14ac:dyDescent="0.25">
      <c r="X60" s="1"/>
    </row>
    <row r="61" spans="21:24" x14ac:dyDescent="0.25">
      <c r="X61" s="1"/>
    </row>
    <row r="62" spans="21:24" x14ac:dyDescent="0.25">
      <c r="X62" s="1"/>
    </row>
    <row r="63" spans="21:24" x14ac:dyDescent="0.25">
      <c r="X63" s="1"/>
    </row>
    <row r="64" spans="21:24" x14ac:dyDescent="0.25">
      <c r="X64" s="1"/>
    </row>
    <row r="65" spans="24:24" x14ac:dyDescent="0.25">
      <c r="X65" s="1"/>
    </row>
    <row r="66" spans="24:24" x14ac:dyDescent="0.25">
      <c r="X66" s="1"/>
    </row>
    <row r="67" spans="24:24" x14ac:dyDescent="0.25">
      <c r="X67" s="1"/>
    </row>
    <row r="68" spans="24:24" x14ac:dyDescent="0.25">
      <c r="X68" s="1"/>
    </row>
    <row r="69" spans="24:24" x14ac:dyDescent="0.25">
      <c r="X69" s="1"/>
    </row>
    <row r="70" spans="24:24" x14ac:dyDescent="0.25">
      <c r="X70" s="1"/>
    </row>
    <row r="71" spans="24:24" x14ac:dyDescent="0.25">
      <c r="X71" s="1"/>
    </row>
    <row r="72" spans="24:24" x14ac:dyDescent="0.25">
      <c r="X72" s="1"/>
    </row>
    <row r="73" spans="24:24" x14ac:dyDescent="0.25">
      <c r="X73" s="1"/>
    </row>
    <row r="74" spans="24:24" x14ac:dyDescent="0.25">
      <c r="X74" s="1"/>
    </row>
    <row r="75" spans="24:24" x14ac:dyDescent="0.25">
      <c r="X75" s="1"/>
    </row>
    <row r="76" spans="24:24" x14ac:dyDescent="0.25">
      <c r="X76" s="1"/>
    </row>
    <row r="77" spans="24:24" x14ac:dyDescent="0.25">
      <c r="X77" s="1"/>
    </row>
    <row r="78" spans="24:24" x14ac:dyDescent="0.25">
      <c r="X78" s="1"/>
    </row>
    <row r="79" spans="24:24" x14ac:dyDescent="0.25">
      <c r="X79" s="1"/>
    </row>
    <row r="80" spans="24:24" x14ac:dyDescent="0.25">
      <c r="X80" s="1"/>
    </row>
    <row r="81" spans="24:24" x14ac:dyDescent="0.25">
      <c r="X81" s="1"/>
    </row>
    <row r="82" spans="24:24" x14ac:dyDescent="0.25">
      <c r="X82" s="1"/>
    </row>
    <row r="83" spans="24:24" x14ac:dyDescent="0.25">
      <c r="X83" s="1"/>
    </row>
    <row r="84" spans="24:24" x14ac:dyDescent="0.25">
      <c r="X84" s="1"/>
    </row>
    <row r="85" spans="24:24" x14ac:dyDescent="0.25">
      <c r="X85" s="1"/>
    </row>
    <row r="86" spans="24:24" x14ac:dyDescent="0.25">
      <c r="X86" s="1"/>
    </row>
    <row r="87" spans="24:24" x14ac:dyDescent="0.25">
      <c r="X87" s="1"/>
    </row>
    <row r="88" spans="24:24" x14ac:dyDescent="0.25">
      <c r="X88" s="1"/>
    </row>
    <row r="89" spans="24:24" x14ac:dyDescent="0.25">
      <c r="X89" s="1"/>
    </row>
    <row r="90" spans="24:24" x14ac:dyDescent="0.25">
      <c r="X90" s="1"/>
    </row>
    <row r="91" spans="24:24" x14ac:dyDescent="0.25">
      <c r="X91" s="1"/>
    </row>
    <row r="92" spans="24:24" x14ac:dyDescent="0.25">
      <c r="X92" s="1"/>
    </row>
    <row r="93" spans="24:24" x14ac:dyDescent="0.25">
      <c r="X93" s="1"/>
    </row>
    <row r="94" spans="24:24" x14ac:dyDescent="0.25">
      <c r="X94" s="1"/>
    </row>
    <row r="95" spans="24:24" x14ac:dyDescent="0.25">
      <c r="X95" s="1"/>
    </row>
    <row r="96" spans="24:24" x14ac:dyDescent="0.25">
      <c r="X96" s="1"/>
    </row>
    <row r="97" spans="24:24" x14ac:dyDescent="0.25">
      <c r="X97" s="1"/>
    </row>
    <row r="98" spans="24:24" x14ac:dyDescent="0.25">
      <c r="X98" s="1"/>
    </row>
    <row r="99" spans="24:24" x14ac:dyDescent="0.25">
      <c r="X99" s="1"/>
    </row>
    <row r="100" spans="24:24" x14ac:dyDescent="0.25">
      <c r="X100" s="1"/>
    </row>
    <row r="101" spans="24:24" x14ac:dyDescent="0.25">
      <c r="X101" s="1"/>
    </row>
    <row r="102" spans="24:24" x14ac:dyDescent="0.25">
      <c r="X102" s="1"/>
    </row>
    <row r="103" spans="24:24" x14ac:dyDescent="0.25">
      <c r="X103" s="1"/>
    </row>
  </sheetData>
  <hyperlinks>
    <hyperlink ref="A1" location="'TOC Gallery'!A1" tooltip="Go To: Table of Contents" display="'TOC Gallery'!A1" xr:uid="{3CB59F56-64B1-4E7A-B758-8CBCCAE6F91A}"/>
  </hyperlinks>
  <pageMargins left="0.7" right="0.7" top="0.75" bottom="0.75" header="0.3" footer="0.3"/>
  <ignoredErrors>
    <ignoredError sqref="P1:P1048576" formula="1"/>
  </ignoredErrors>
  <drawing r:id="rId1"/>
  <legacyDrawing r:id="rId2"/>
  <mc:AlternateContent xmlns:mc="http://schemas.openxmlformats.org/markup-compatibility/2006">
    <mc:Choice Requires="x14">
      <controls>
        <mc:AlternateContent xmlns:mc="http://schemas.openxmlformats.org/markup-compatibility/2006">
          <mc:Choice Requires="x14">
            <control shapeId="9224" r:id="rId3" name="Spinner 8">
              <controlPr defaultSize="0" autoPict="0">
                <anchor moveWithCells="1" sizeWithCells="1">
                  <from>
                    <xdr:col>4</xdr:col>
                    <xdr:colOff>285750</xdr:colOff>
                    <xdr:row>1</xdr:row>
                    <xdr:rowOff>104775</xdr:rowOff>
                  </from>
                  <to>
                    <xdr:col>4</xdr:col>
                    <xdr:colOff>457200</xdr:colOff>
                    <xdr:row>3</xdr:row>
                    <xdr:rowOff>9525</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BACCB-9211-45C4-A66C-39704E94A4EE}">
  <dimension ref="A1:A8"/>
  <sheetViews>
    <sheetView workbookViewId="0">
      <selection sqref="A1:A8"/>
    </sheetView>
  </sheetViews>
  <sheetFormatPr defaultRowHeight="15" x14ac:dyDescent="0.25"/>
  <sheetData>
    <row r="1" spans="1:1" x14ac:dyDescent="0.25">
      <c r="A1" t="s">
        <v>56</v>
      </c>
    </row>
    <row r="2" spans="1:1" x14ac:dyDescent="0.25">
      <c r="A2" t="s">
        <v>61</v>
      </c>
    </row>
    <row r="3" spans="1:1" x14ac:dyDescent="0.25">
      <c r="A3" t="s">
        <v>62</v>
      </c>
    </row>
    <row r="4" spans="1:1" x14ac:dyDescent="0.25">
      <c r="A4" t="s">
        <v>63</v>
      </c>
    </row>
    <row r="5" spans="1:1" x14ac:dyDescent="0.25">
      <c r="A5" t="s">
        <v>57</v>
      </c>
    </row>
    <row r="6" spans="1:1" x14ac:dyDescent="0.25">
      <c r="A6" t="s">
        <v>58</v>
      </c>
    </row>
    <row r="7" spans="1:1" x14ac:dyDescent="0.25">
      <c r="A7" t="s">
        <v>59</v>
      </c>
    </row>
    <row r="8" spans="1:1" x14ac:dyDescent="0.25">
      <c r="A8" t="s">
        <v>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93609-5A13-4CD6-86AC-3C2AA26B4ED8}">
  <sheetPr codeName="Sheet7"/>
  <dimension ref="A1:Q103"/>
  <sheetViews>
    <sheetView workbookViewId="0"/>
  </sheetViews>
  <sheetFormatPr defaultRowHeight="15" x14ac:dyDescent="0.25"/>
  <cols>
    <col min="1" max="1" width="2.7109375" customWidth="1"/>
    <col min="16" max="16" width="10.28515625" bestFit="1" customWidth="1"/>
  </cols>
  <sheetData>
    <row r="1" spans="1:17" x14ac:dyDescent="0.25">
      <c r="A1" s="15">
        <v>3</v>
      </c>
      <c r="B1" s="2" t="s">
        <v>36</v>
      </c>
      <c r="G1" s="2" t="s">
        <v>1</v>
      </c>
    </row>
    <row r="2" spans="1:17" x14ac:dyDescent="0.25">
      <c r="H2" s="2" t="s">
        <v>5</v>
      </c>
      <c r="J2" s="2" t="s">
        <v>40</v>
      </c>
      <c r="L2" s="2" t="s">
        <v>13</v>
      </c>
      <c r="P2" s="2" t="s">
        <v>37</v>
      </c>
      <c r="Q2" s="7">
        <v>0.65</v>
      </c>
    </row>
    <row r="3" spans="1:17" x14ac:dyDescent="0.25">
      <c r="G3" s="2" t="s">
        <v>14</v>
      </c>
      <c r="H3" s="2" t="s">
        <v>15</v>
      </c>
      <c r="I3" s="2" t="s">
        <v>16</v>
      </c>
      <c r="J3" s="2" t="s">
        <v>15</v>
      </c>
      <c r="K3" s="2" t="s">
        <v>16</v>
      </c>
      <c r="L3" s="2" t="s">
        <v>15</v>
      </c>
      <c r="M3" s="2" t="s">
        <v>16</v>
      </c>
      <c r="N3" s="2" t="s">
        <v>17</v>
      </c>
      <c r="O3" s="2"/>
      <c r="P3" s="2" t="s">
        <v>38</v>
      </c>
      <c r="Q3">
        <f>Q2*100</f>
        <v>65</v>
      </c>
    </row>
    <row r="4" spans="1:17" x14ac:dyDescent="0.25">
      <c r="G4" cm="1">
        <f t="array" ref="G4:G103">_xlfn.SEQUENCE(100)</f>
        <v>1</v>
      </c>
      <c r="H4">
        <v>1</v>
      </c>
      <c r="I4">
        <v>1</v>
      </c>
      <c r="J4">
        <f t="shared" ref="J4:J35" si="0">IF($G4&lt;=$Q$3,H4,NA())</f>
        <v>1</v>
      </c>
      <c r="K4">
        <f t="shared" ref="K4:K35" si="1">IF($G4&lt;=$Q$3,I4,NA())</f>
        <v>1</v>
      </c>
      <c r="L4" t="e">
        <f t="shared" ref="L4:L35" si="2">IF($G4=$Q$4,H4,NA())</f>
        <v>#N/A</v>
      </c>
      <c r="M4" t="e">
        <f t="shared" ref="M4:M35" si="3">IF($G4=$Q$4,I4,NA())</f>
        <v>#N/A</v>
      </c>
      <c r="N4" s="1" t="e">
        <f t="shared" ref="N4:N35" si="4">IF(NOT(ISERROR(M4)),$Q$2,NA())</f>
        <v>#N/A</v>
      </c>
      <c r="O4" s="1"/>
      <c r="P4" s="2" t="s">
        <v>39</v>
      </c>
      <c r="Q4">
        <f>ROUNDUP(Q3,-1)</f>
        <v>70</v>
      </c>
    </row>
    <row r="5" spans="1:17" x14ac:dyDescent="0.25">
      <c r="G5">
        <v>2</v>
      </c>
      <c r="H5">
        <v>2</v>
      </c>
      <c r="I5">
        <v>1</v>
      </c>
      <c r="J5">
        <f t="shared" si="0"/>
        <v>2</v>
      </c>
      <c r="K5">
        <f t="shared" si="1"/>
        <v>1</v>
      </c>
      <c r="L5" t="e">
        <f t="shared" si="2"/>
        <v>#N/A</v>
      </c>
      <c r="M5" t="e">
        <f t="shared" si="3"/>
        <v>#N/A</v>
      </c>
      <c r="N5" s="1" t="e">
        <f t="shared" si="4"/>
        <v>#N/A</v>
      </c>
      <c r="O5" s="1"/>
    </row>
    <row r="6" spans="1:17" x14ac:dyDescent="0.25">
      <c r="G6">
        <v>3</v>
      </c>
      <c r="H6">
        <v>3</v>
      </c>
      <c r="I6">
        <v>1</v>
      </c>
      <c r="J6">
        <f t="shared" si="0"/>
        <v>3</v>
      </c>
      <c r="K6">
        <f t="shared" si="1"/>
        <v>1</v>
      </c>
      <c r="L6" t="e">
        <f t="shared" si="2"/>
        <v>#N/A</v>
      </c>
      <c r="M6" t="e">
        <f t="shared" si="3"/>
        <v>#N/A</v>
      </c>
      <c r="N6" s="1" t="e">
        <f t="shared" si="4"/>
        <v>#N/A</v>
      </c>
      <c r="O6" s="1"/>
    </row>
    <row r="7" spans="1:17" x14ac:dyDescent="0.25">
      <c r="G7">
        <v>4</v>
      </c>
      <c r="H7">
        <v>4</v>
      </c>
      <c r="I7">
        <v>1</v>
      </c>
      <c r="J7">
        <f t="shared" si="0"/>
        <v>4</v>
      </c>
      <c r="K7">
        <f t="shared" si="1"/>
        <v>1</v>
      </c>
      <c r="L7" t="e">
        <f t="shared" si="2"/>
        <v>#N/A</v>
      </c>
      <c r="M7" t="e">
        <f t="shared" si="3"/>
        <v>#N/A</v>
      </c>
      <c r="N7" s="1" t="e">
        <f t="shared" si="4"/>
        <v>#N/A</v>
      </c>
      <c r="O7" s="1"/>
    </row>
    <row r="8" spans="1:17" x14ac:dyDescent="0.25">
      <c r="G8">
        <v>5</v>
      </c>
      <c r="H8">
        <v>5</v>
      </c>
      <c r="I8">
        <v>1</v>
      </c>
      <c r="J8">
        <f t="shared" si="0"/>
        <v>5</v>
      </c>
      <c r="K8">
        <f t="shared" si="1"/>
        <v>1</v>
      </c>
      <c r="L8" t="e">
        <f t="shared" si="2"/>
        <v>#N/A</v>
      </c>
      <c r="M8" t="e">
        <f t="shared" si="3"/>
        <v>#N/A</v>
      </c>
      <c r="N8" s="1" t="e">
        <f t="shared" si="4"/>
        <v>#N/A</v>
      </c>
      <c r="O8" s="1"/>
    </row>
    <row r="9" spans="1:17" x14ac:dyDescent="0.25">
      <c r="G9">
        <v>6</v>
      </c>
      <c r="H9">
        <v>6</v>
      </c>
      <c r="I9">
        <v>1</v>
      </c>
      <c r="J9">
        <f t="shared" si="0"/>
        <v>6</v>
      </c>
      <c r="K9">
        <f t="shared" si="1"/>
        <v>1</v>
      </c>
      <c r="L9" t="e">
        <f t="shared" si="2"/>
        <v>#N/A</v>
      </c>
      <c r="M9" t="e">
        <f t="shared" si="3"/>
        <v>#N/A</v>
      </c>
      <c r="N9" s="1" t="e">
        <f t="shared" si="4"/>
        <v>#N/A</v>
      </c>
      <c r="O9" s="1"/>
    </row>
    <row r="10" spans="1:17" x14ac:dyDescent="0.25">
      <c r="G10">
        <v>7</v>
      </c>
      <c r="H10">
        <v>7</v>
      </c>
      <c r="I10">
        <v>1</v>
      </c>
      <c r="J10">
        <f t="shared" si="0"/>
        <v>7</v>
      </c>
      <c r="K10">
        <f t="shared" si="1"/>
        <v>1</v>
      </c>
      <c r="L10" t="e">
        <f t="shared" si="2"/>
        <v>#N/A</v>
      </c>
      <c r="M10" t="e">
        <f t="shared" si="3"/>
        <v>#N/A</v>
      </c>
      <c r="N10" s="1" t="e">
        <f t="shared" si="4"/>
        <v>#N/A</v>
      </c>
      <c r="O10" s="1"/>
    </row>
    <row r="11" spans="1:17" x14ac:dyDescent="0.25">
      <c r="G11">
        <v>8</v>
      </c>
      <c r="H11">
        <v>8</v>
      </c>
      <c r="I11">
        <v>1</v>
      </c>
      <c r="J11">
        <f t="shared" si="0"/>
        <v>8</v>
      </c>
      <c r="K11">
        <f t="shared" si="1"/>
        <v>1</v>
      </c>
      <c r="L11" t="e">
        <f t="shared" si="2"/>
        <v>#N/A</v>
      </c>
      <c r="M11" t="e">
        <f t="shared" si="3"/>
        <v>#N/A</v>
      </c>
      <c r="N11" s="1" t="e">
        <f t="shared" si="4"/>
        <v>#N/A</v>
      </c>
      <c r="O11" s="1"/>
    </row>
    <row r="12" spans="1:17" x14ac:dyDescent="0.25">
      <c r="G12">
        <v>9</v>
      </c>
      <c r="H12">
        <v>9</v>
      </c>
      <c r="I12">
        <v>1</v>
      </c>
      <c r="J12">
        <f t="shared" si="0"/>
        <v>9</v>
      </c>
      <c r="K12">
        <f t="shared" si="1"/>
        <v>1</v>
      </c>
      <c r="L12" t="e">
        <f t="shared" si="2"/>
        <v>#N/A</v>
      </c>
      <c r="M12" t="e">
        <f t="shared" si="3"/>
        <v>#N/A</v>
      </c>
      <c r="N12" s="1" t="e">
        <f t="shared" si="4"/>
        <v>#N/A</v>
      </c>
      <c r="O12" s="1"/>
    </row>
    <row r="13" spans="1:17" x14ac:dyDescent="0.25">
      <c r="G13">
        <v>10</v>
      </c>
      <c r="H13">
        <v>10</v>
      </c>
      <c r="I13">
        <v>1</v>
      </c>
      <c r="J13">
        <f t="shared" si="0"/>
        <v>10</v>
      </c>
      <c r="K13">
        <f t="shared" si="1"/>
        <v>1</v>
      </c>
      <c r="L13" t="e">
        <f t="shared" si="2"/>
        <v>#N/A</v>
      </c>
      <c r="M13" t="e">
        <f t="shared" si="3"/>
        <v>#N/A</v>
      </c>
      <c r="N13" s="1" t="e">
        <f t="shared" si="4"/>
        <v>#N/A</v>
      </c>
      <c r="O13" s="1"/>
    </row>
    <row r="14" spans="1:17" x14ac:dyDescent="0.25">
      <c r="G14">
        <v>11</v>
      </c>
      <c r="H14">
        <f>H4</f>
        <v>1</v>
      </c>
      <c r="I14">
        <f>I4+1</f>
        <v>2</v>
      </c>
      <c r="J14">
        <f t="shared" si="0"/>
        <v>1</v>
      </c>
      <c r="K14">
        <f t="shared" si="1"/>
        <v>2</v>
      </c>
      <c r="L14" t="e">
        <f t="shared" si="2"/>
        <v>#N/A</v>
      </c>
      <c r="M14" t="e">
        <f t="shared" si="3"/>
        <v>#N/A</v>
      </c>
      <c r="N14" s="1" t="e">
        <f t="shared" si="4"/>
        <v>#N/A</v>
      </c>
      <c r="O14" s="1"/>
    </row>
    <row r="15" spans="1:17" x14ac:dyDescent="0.25">
      <c r="G15">
        <v>12</v>
      </c>
      <c r="H15">
        <f t="shared" ref="H15:H78" si="5">H5</f>
        <v>2</v>
      </c>
      <c r="I15">
        <f t="shared" ref="I15:I78" si="6">I5+1</f>
        <v>2</v>
      </c>
      <c r="J15">
        <f t="shared" si="0"/>
        <v>2</v>
      </c>
      <c r="K15">
        <f t="shared" si="1"/>
        <v>2</v>
      </c>
      <c r="L15" t="e">
        <f t="shared" si="2"/>
        <v>#N/A</v>
      </c>
      <c r="M15" t="e">
        <f t="shared" si="3"/>
        <v>#N/A</v>
      </c>
      <c r="N15" s="1" t="e">
        <f t="shared" si="4"/>
        <v>#N/A</v>
      </c>
      <c r="O15" s="1"/>
    </row>
    <row r="16" spans="1:17" x14ac:dyDescent="0.25">
      <c r="G16">
        <v>13</v>
      </c>
      <c r="H16">
        <f t="shared" si="5"/>
        <v>3</v>
      </c>
      <c r="I16">
        <f t="shared" si="6"/>
        <v>2</v>
      </c>
      <c r="J16">
        <f t="shared" si="0"/>
        <v>3</v>
      </c>
      <c r="K16">
        <f t="shared" si="1"/>
        <v>2</v>
      </c>
      <c r="L16" t="e">
        <f t="shared" si="2"/>
        <v>#N/A</v>
      </c>
      <c r="M16" t="e">
        <f t="shared" si="3"/>
        <v>#N/A</v>
      </c>
      <c r="N16" s="1" t="e">
        <f t="shared" si="4"/>
        <v>#N/A</v>
      </c>
      <c r="O16" s="1"/>
    </row>
    <row r="17" spans="7:15" x14ac:dyDescent="0.25">
      <c r="G17">
        <v>14</v>
      </c>
      <c r="H17">
        <f t="shared" si="5"/>
        <v>4</v>
      </c>
      <c r="I17">
        <f t="shared" si="6"/>
        <v>2</v>
      </c>
      <c r="J17">
        <f t="shared" si="0"/>
        <v>4</v>
      </c>
      <c r="K17">
        <f t="shared" si="1"/>
        <v>2</v>
      </c>
      <c r="L17" t="e">
        <f t="shared" si="2"/>
        <v>#N/A</v>
      </c>
      <c r="M17" t="e">
        <f t="shared" si="3"/>
        <v>#N/A</v>
      </c>
      <c r="N17" s="1" t="e">
        <f t="shared" si="4"/>
        <v>#N/A</v>
      </c>
      <c r="O17" s="1"/>
    </row>
    <row r="18" spans="7:15" x14ac:dyDescent="0.25">
      <c r="G18">
        <v>15</v>
      </c>
      <c r="H18">
        <f t="shared" si="5"/>
        <v>5</v>
      </c>
      <c r="I18">
        <f t="shared" si="6"/>
        <v>2</v>
      </c>
      <c r="J18">
        <f t="shared" si="0"/>
        <v>5</v>
      </c>
      <c r="K18">
        <f t="shared" si="1"/>
        <v>2</v>
      </c>
      <c r="L18" t="e">
        <f t="shared" si="2"/>
        <v>#N/A</v>
      </c>
      <c r="M18" t="e">
        <f t="shared" si="3"/>
        <v>#N/A</v>
      </c>
      <c r="N18" s="1" t="e">
        <f t="shared" si="4"/>
        <v>#N/A</v>
      </c>
      <c r="O18" s="1"/>
    </row>
    <row r="19" spans="7:15" x14ac:dyDescent="0.25">
      <c r="G19">
        <v>16</v>
      </c>
      <c r="H19">
        <f t="shared" si="5"/>
        <v>6</v>
      </c>
      <c r="I19">
        <f t="shared" si="6"/>
        <v>2</v>
      </c>
      <c r="J19">
        <f t="shared" si="0"/>
        <v>6</v>
      </c>
      <c r="K19">
        <f t="shared" si="1"/>
        <v>2</v>
      </c>
      <c r="L19" t="e">
        <f t="shared" si="2"/>
        <v>#N/A</v>
      </c>
      <c r="M19" t="e">
        <f t="shared" si="3"/>
        <v>#N/A</v>
      </c>
      <c r="N19" s="1" t="e">
        <f t="shared" si="4"/>
        <v>#N/A</v>
      </c>
      <c r="O19" s="1"/>
    </row>
    <row r="20" spans="7:15" x14ac:dyDescent="0.25">
      <c r="G20">
        <v>17</v>
      </c>
      <c r="H20">
        <f t="shared" si="5"/>
        <v>7</v>
      </c>
      <c r="I20">
        <f t="shared" si="6"/>
        <v>2</v>
      </c>
      <c r="J20">
        <f t="shared" si="0"/>
        <v>7</v>
      </c>
      <c r="K20">
        <f t="shared" si="1"/>
        <v>2</v>
      </c>
      <c r="L20" t="e">
        <f t="shared" si="2"/>
        <v>#N/A</v>
      </c>
      <c r="M20" t="e">
        <f t="shared" si="3"/>
        <v>#N/A</v>
      </c>
      <c r="N20" s="1" t="e">
        <f t="shared" si="4"/>
        <v>#N/A</v>
      </c>
      <c r="O20" s="1"/>
    </row>
    <row r="21" spans="7:15" x14ac:dyDescent="0.25">
      <c r="G21">
        <v>18</v>
      </c>
      <c r="H21">
        <f t="shared" si="5"/>
        <v>8</v>
      </c>
      <c r="I21">
        <f t="shared" si="6"/>
        <v>2</v>
      </c>
      <c r="J21">
        <f t="shared" si="0"/>
        <v>8</v>
      </c>
      <c r="K21">
        <f t="shared" si="1"/>
        <v>2</v>
      </c>
      <c r="L21" t="e">
        <f t="shared" si="2"/>
        <v>#N/A</v>
      </c>
      <c r="M21" t="e">
        <f t="shared" si="3"/>
        <v>#N/A</v>
      </c>
      <c r="N21" s="1" t="e">
        <f t="shared" si="4"/>
        <v>#N/A</v>
      </c>
      <c r="O21" s="1"/>
    </row>
    <row r="22" spans="7:15" x14ac:dyDescent="0.25">
      <c r="G22">
        <v>19</v>
      </c>
      <c r="H22">
        <f t="shared" si="5"/>
        <v>9</v>
      </c>
      <c r="I22">
        <f t="shared" si="6"/>
        <v>2</v>
      </c>
      <c r="J22">
        <f t="shared" si="0"/>
        <v>9</v>
      </c>
      <c r="K22">
        <f t="shared" si="1"/>
        <v>2</v>
      </c>
      <c r="L22" t="e">
        <f t="shared" si="2"/>
        <v>#N/A</v>
      </c>
      <c r="M22" t="e">
        <f t="shared" si="3"/>
        <v>#N/A</v>
      </c>
      <c r="N22" s="1" t="e">
        <f t="shared" si="4"/>
        <v>#N/A</v>
      </c>
      <c r="O22" s="1"/>
    </row>
    <row r="23" spans="7:15" x14ac:dyDescent="0.25">
      <c r="G23">
        <v>20</v>
      </c>
      <c r="H23">
        <f t="shared" si="5"/>
        <v>10</v>
      </c>
      <c r="I23">
        <f t="shared" si="6"/>
        <v>2</v>
      </c>
      <c r="J23">
        <f t="shared" si="0"/>
        <v>10</v>
      </c>
      <c r="K23">
        <f t="shared" si="1"/>
        <v>2</v>
      </c>
      <c r="L23" t="e">
        <f t="shared" si="2"/>
        <v>#N/A</v>
      </c>
      <c r="M23" t="e">
        <f t="shared" si="3"/>
        <v>#N/A</v>
      </c>
      <c r="N23" s="1" t="e">
        <f t="shared" si="4"/>
        <v>#N/A</v>
      </c>
      <c r="O23" s="1"/>
    </row>
    <row r="24" spans="7:15" x14ac:dyDescent="0.25">
      <c r="G24">
        <v>21</v>
      </c>
      <c r="H24">
        <f t="shared" si="5"/>
        <v>1</v>
      </c>
      <c r="I24">
        <f t="shared" si="6"/>
        <v>3</v>
      </c>
      <c r="J24">
        <f t="shared" si="0"/>
        <v>1</v>
      </c>
      <c r="K24">
        <f t="shared" si="1"/>
        <v>3</v>
      </c>
      <c r="L24" t="e">
        <f t="shared" si="2"/>
        <v>#N/A</v>
      </c>
      <c r="M24" t="e">
        <f t="shared" si="3"/>
        <v>#N/A</v>
      </c>
      <c r="N24" s="1" t="e">
        <f t="shared" si="4"/>
        <v>#N/A</v>
      </c>
      <c r="O24" s="1"/>
    </row>
    <row r="25" spans="7:15" x14ac:dyDescent="0.25">
      <c r="G25">
        <v>22</v>
      </c>
      <c r="H25">
        <f t="shared" si="5"/>
        <v>2</v>
      </c>
      <c r="I25">
        <f t="shared" si="6"/>
        <v>3</v>
      </c>
      <c r="J25">
        <f t="shared" si="0"/>
        <v>2</v>
      </c>
      <c r="K25">
        <f t="shared" si="1"/>
        <v>3</v>
      </c>
      <c r="L25" t="e">
        <f t="shared" si="2"/>
        <v>#N/A</v>
      </c>
      <c r="M25" t="e">
        <f t="shared" si="3"/>
        <v>#N/A</v>
      </c>
      <c r="N25" s="1" t="e">
        <f t="shared" si="4"/>
        <v>#N/A</v>
      </c>
      <c r="O25" s="1"/>
    </row>
    <row r="26" spans="7:15" x14ac:dyDescent="0.25">
      <c r="G26">
        <v>23</v>
      </c>
      <c r="H26">
        <f t="shared" si="5"/>
        <v>3</v>
      </c>
      <c r="I26">
        <f t="shared" si="6"/>
        <v>3</v>
      </c>
      <c r="J26">
        <f t="shared" si="0"/>
        <v>3</v>
      </c>
      <c r="K26">
        <f t="shared" si="1"/>
        <v>3</v>
      </c>
      <c r="L26" t="e">
        <f t="shared" si="2"/>
        <v>#N/A</v>
      </c>
      <c r="M26" t="e">
        <f t="shared" si="3"/>
        <v>#N/A</v>
      </c>
      <c r="N26" s="1" t="e">
        <f t="shared" si="4"/>
        <v>#N/A</v>
      </c>
      <c r="O26" s="1"/>
    </row>
    <row r="27" spans="7:15" x14ac:dyDescent="0.25">
      <c r="G27">
        <v>24</v>
      </c>
      <c r="H27">
        <f t="shared" si="5"/>
        <v>4</v>
      </c>
      <c r="I27">
        <f t="shared" si="6"/>
        <v>3</v>
      </c>
      <c r="J27">
        <f t="shared" si="0"/>
        <v>4</v>
      </c>
      <c r="K27">
        <f t="shared" si="1"/>
        <v>3</v>
      </c>
      <c r="L27" t="e">
        <f t="shared" si="2"/>
        <v>#N/A</v>
      </c>
      <c r="M27" t="e">
        <f t="shared" si="3"/>
        <v>#N/A</v>
      </c>
      <c r="N27" s="1" t="e">
        <f t="shared" si="4"/>
        <v>#N/A</v>
      </c>
      <c r="O27" s="1"/>
    </row>
    <row r="28" spans="7:15" x14ac:dyDescent="0.25">
      <c r="G28">
        <v>25</v>
      </c>
      <c r="H28">
        <f t="shared" si="5"/>
        <v>5</v>
      </c>
      <c r="I28">
        <f t="shared" si="6"/>
        <v>3</v>
      </c>
      <c r="J28">
        <f t="shared" si="0"/>
        <v>5</v>
      </c>
      <c r="K28">
        <f t="shared" si="1"/>
        <v>3</v>
      </c>
      <c r="L28" t="e">
        <f t="shared" si="2"/>
        <v>#N/A</v>
      </c>
      <c r="M28" t="e">
        <f t="shared" si="3"/>
        <v>#N/A</v>
      </c>
      <c r="N28" s="1" t="e">
        <f t="shared" si="4"/>
        <v>#N/A</v>
      </c>
      <c r="O28" s="1"/>
    </row>
    <row r="29" spans="7:15" x14ac:dyDescent="0.25">
      <c r="G29">
        <v>26</v>
      </c>
      <c r="H29">
        <f t="shared" si="5"/>
        <v>6</v>
      </c>
      <c r="I29">
        <f t="shared" si="6"/>
        <v>3</v>
      </c>
      <c r="J29">
        <f t="shared" si="0"/>
        <v>6</v>
      </c>
      <c r="K29">
        <f t="shared" si="1"/>
        <v>3</v>
      </c>
      <c r="L29" t="e">
        <f t="shared" si="2"/>
        <v>#N/A</v>
      </c>
      <c r="M29" t="e">
        <f t="shared" si="3"/>
        <v>#N/A</v>
      </c>
      <c r="N29" s="1" t="e">
        <f t="shared" si="4"/>
        <v>#N/A</v>
      </c>
      <c r="O29" s="1"/>
    </row>
    <row r="30" spans="7:15" x14ac:dyDescent="0.25">
      <c r="G30">
        <v>27</v>
      </c>
      <c r="H30">
        <f t="shared" si="5"/>
        <v>7</v>
      </c>
      <c r="I30">
        <f t="shared" si="6"/>
        <v>3</v>
      </c>
      <c r="J30">
        <f t="shared" si="0"/>
        <v>7</v>
      </c>
      <c r="K30">
        <f t="shared" si="1"/>
        <v>3</v>
      </c>
      <c r="L30" t="e">
        <f t="shared" si="2"/>
        <v>#N/A</v>
      </c>
      <c r="M30" t="e">
        <f t="shared" si="3"/>
        <v>#N/A</v>
      </c>
      <c r="N30" s="1" t="e">
        <f t="shared" si="4"/>
        <v>#N/A</v>
      </c>
      <c r="O30" s="1"/>
    </row>
    <row r="31" spans="7:15" x14ac:dyDescent="0.25">
      <c r="G31">
        <v>28</v>
      </c>
      <c r="H31">
        <f t="shared" si="5"/>
        <v>8</v>
      </c>
      <c r="I31">
        <f t="shared" si="6"/>
        <v>3</v>
      </c>
      <c r="J31">
        <f t="shared" si="0"/>
        <v>8</v>
      </c>
      <c r="K31">
        <f t="shared" si="1"/>
        <v>3</v>
      </c>
      <c r="L31" t="e">
        <f t="shared" si="2"/>
        <v>#N/A</v>
      </c>
      <c r="M31" t="e">
        <f t="shared" si="3"/>
        <v>#N/A</v>
      </c>
      <c r="N31" s="1" t="e">
        <f t="shared" si="4"/>
        <v>#N/A</v>
      </c>
      <c r="O31" s="1"/>
    </row>
    <row r="32" spans="7:15" x14ac:dyDescent="0.25">
      <c r="G32">
        <v>29</v>
      </c>
      <c r="H32">
        <f t="shared" si="5"/>
        <v>9</v>
      </c>
      <c r="I32">
        <f t="shared" si="6"/>
        <v>3</v>
      </c>
      <c r="J32">
        <f t="shared" si="0"/>
        <v>9</v>
      </c>
      <c r="K32">
        <f t="shared" si="1"/>
        <v>3</v>
      </c>
      <c r="L32" t="e">
        <f t="shared" si="2"/>
        <v>#N/A</v>
      </c>
      <c r="M32" t="e">
        <f t="shared" si="3"/>
        <v>#N/A</v>
      </c>
      <c r="N32" s="1" t="e">
        <f t="shared" si="4"/>
        <v>#N/A</v>
      </c>
      <c r="O32" s="1"/>
    </row>
    <row r="33" spans="7:15" x14ac:dyDescent="0.25">
      <c r="G33">
        <v>30</v>
      </c>
      <c r="H33">
        <f t="shared" si="5"/>
        <v>10</v>
      </c>
      <c r="I33">
        <f t="shared" si="6"/>
        <v>3</v>
      </c>
      <c r="J33">
        <f t="shared" si="0"/>
        <v>10</v>
      </c>
      <c r="K33">
        <f t="shared" si="1"/>
        <v>3</v>
      </c>
      <c r="L33" t="e">
        <f t="shared" si="2"/>
        <v>#N/A</v>
      </c>
      <c r="M33" t="e">
        <f t="shared" si="3"/>
        <v>#N/A</v>
      </c>
      <c r="N33" s="1" t="e">
        <f t="shared" si="4"/>
        <v>#N/A</v>
      </c>
      <c r="O33" s="1"/>
    </row>
    <row r="34" spans="7:15" x14ac:dyDescent="0.25">
      <c r="G34">
        <v>31</v>
      </c>
      <c r="H34">
        <f t="shared" si="5"/>
        <v>1</v>
      </c>
      <c r="I34">
        <f t="shared" si="6"/>
        <v>4</v>
      </c>
      <c r="J34">
        <f t="shared" si="0"/>
        <v>1</v>
      </c>
      <c r="K34">
        <f t="shared" si="1"/>
        <v>4</v>
      </c>
      <c r="L34" t="e">
        <f t="shared" si="2"/>
        <v>#N/A</v>
      </c>
      <c r="M34" t="e">
        <f t="shared" si="3"/>
        <v>#N/A</v>
      </c>
      <c r="N34" s="1" t="e">
        <f t="shared" si="4"/>
        <v>#N/A</v>
      </c>
      <c r="O34" s="1"/>
    </row>
    <row r="35" spans="7:15" x14ac:dyDescent="0.25">
      <c r="G35">
        <v>32</v>
      </c>
      <c r="H35">
        <f t="shared" si="5"/>
        <v>2</v>
      </c>
      <c r="I35">
        <f t="shared" si="6"/>
        <v>4</v>
      </c>
      <c r="J35">
        <f t="shared" si="0"/>
        <v>2</v>
      </c>
      <c r="K35">
        <f t="shared" si="1"/>
        <v>4</v>
      </c>
      <c r="L35" t="e">
        <f t="shared" si="2"/>
        <v>#N/A</v>
      </c>
      <c r="M35" t="e">
        <f t="shared" si="3"/>
        <v>#N/A</v>
      </c>
      <c r="N35" s="1" t="e">
        <f t="shared" si="4"/>
        <v>#N/A</v>
      </c>
      <c r="O35" s="1"/>
    </row>
    <row r="36" spans="7:15" x14ac:dyDescent="0.25">
      <c r="G36">
        <v>33</v>
      </c>
      <c r="H36">
        <f t="shared" si="5"/>
        <v>3</v>
      </c>
      <c r="I36">
        <f t="shared" si="6"/>
        <v>4</v>
      </c>
      <c r="J36">
        <f t="shared" ref="J36:J67" si="7">IF($G36&lt;=$Q$3,H36,NA())</f>
        <v>3</v>
      </c>
      <c r="K36">
        <f t="shared" ref="K36:K67" si="8">IF($G36&lt;=$Q$3,I36,NA())</f>
        <v>4</v>
      </c>
      <c r="L36" t="e">
        <f t="shared" ref="L36:L67" si="9">IF($G36=$Q$4,H36,NA())</f>
        <v>#N/A</v>
      </c>
      <c r="M36" t="e">
        <f t="shared" ref="M36:M67" si="10">IF($G36=$Q$4,I36,NA())</f>
        <v>#N/A</v>
      </c>
      <c r="N36" s="1" t="e">
        <f t="shared" ref="N36:N67" si="11">IF(NOT(ISERROR(M36)),$Q$2,NA())</f>
        <v>#N/A</v>
      </c>
      <c r="O36" s="1"/>
    </row>
    <row r="37" spans="7:15" x14ac:dyDescent="0.25">
      <c r="G37">
        <v>34</v>
      </c>
      <c r="H37">
        <f t="shared" si="5"/>
        <v>4</v>
      </c>
      <c r="I37">
        <f t="shared" si="6"/>
        <v>4</v>
      </c>
      <c r="J37">
        <f t="shared" si="7"/>
        <v>4</v>
      </c>
      <c r="K37">
        <f t="shared" si="8"/>
        <v>4</v>
      </c>
      <c r="L37" t="e">
        <f t="shared" si="9"/>
        <v>#N/A</v>
      </c>
      <c r="M37" t="e">
        <f t="shared" si="10"/>
        <v>#N/A</v>
      </c>
      <c r="N37" s="1" t="e">
        <f t="shared" si="11"/>
        <v>#N/A</v>
      </c>
      <c r="O37" s="1"/>
    </row>
    <row r="38" spans="7:15" x14ac:dyDescent="0.25">
      <c r="G38">
        <v>35</v>
      </c>
      <c r="H38">
        <f t="shared" si="5"/>
        <v>5</v>
      </c>
      <c r="I38">
        <f t="shared" si="6"/>
        <v>4</v>
      </c>
      <c r="J38">
        <f t="shared" si="7"/>
        <v>5</v>
      </c>
      <c r="K38">
        <f t="shared" si="8"/>
        <v>4</v>
      </c>
      <c r="L38" t="e">
        <f t="shared" si="9"/>
        <v>#N/A</v>
      </c>
      <c r="M38" t="e">
        <f t="shared" si="10"/>
        <v>#N/A</v>
      </c>
      <c r="N38" s="1" t="e">
        <f t="shared" si="11"/>
        <v>#N/A</v>
      </c>
      <c r="O38" s="1"/>
    </row>
    <row r="39" spans="7:15" x14ac:dyDescent="0.25">
      <c r="G39">
        <v>36</v>
      </c>
      <c r="H39">
        <f t="shared" si="5"/>
        <v>6</v>
      </c>
      <c r="I39">
        <f t="shared" si="6"/>
        <v>4</v>
      </c>
      <c r="J39">
        <f t="shared" si="7"/>
        <v>6</v>
      </c>
      <c r="K39">
        <f t="shared" si="8"/>
        <v>4</v>
      </c>
      <c r="L39" t="e">
        <f t="shared" si="9"/>
        <v>#N/A</v>
      </c>
      <c r="M39" t="e">
        <f t="shared" si="10"/>
        <v>#N/A</v>
      </c>
      <c r="N39" s="1" t="e">
        <f t="shared" si="11"/>
        <v>#N/A</v>
      </c>
      <c r="O39" s="1"/>
    </row>
    <row r="40" spans="7:15" x14ac:dyDescent="0.25">
      <c r="G40">
        <v>37</v>
      </c>
      <c r="H40">
        <f t="shared" si="5"/>
        <v>7</v>
      </c>
      <c r="I40">
        <f t="shared" si="6"/>
        <v>4</v>
      </c>
      <c r="J40">
        <f t="shared" si="7"/>
        <v>7</v>
      </c>
      <c r="K40">
        <f t="shared" si="8"/>
        <v>4</v>
      </c>
      <c r="L40" t="e">
        <f t="shared" si="9"/>
        <v>#N/A</v>
      </c>
      <c r="M40" t="e">
        <f t="shared" si="10"/>
        <v>#N/A</v>
      </c>
      <c r="N40" s="1" t="e">
        <f t="shared" si="11"/>
        <v>#N/A</v>
      </c>
      <c r="O40" s="1"/>
    </row>
    <row r="41" spans="7:15" x14ac:dyDescent="0.25">
      <c r="G41">
        <v>38</v>
      </c>
      <c r="H41">
        <f t="shared" si="5"/>
        <v>8</v>
      </c>
      <c r="I41">
        <f t="shared" si="6"/>
        <v>4</v>
      </c>
      <c r="J41">
        <f t="shared" si="7"/>
        <v>8</v>
      </c>
      <c r="K41">
        <f t="shared" si="8"/>
        <v>4</v>
      </c>
      <c r="L41" t="e">
        <f t="shared" si="9"/>
        <v>#N/A</v>
      </c>
      <c r="M41" t="e">
        <f t="shared" si="10"/>
        <v>#N/A</v>
      </c>
      <c r="N41" s="1" t="e">
        <f t="shared" si="11"/>
        <v>#N/A</v>
      </c>
      <c r="O41" s="1"/>
    </row>
    <row r="42" spans="7:15" x14ac:dyDescent="0.25">
      <c r="G42">
        <v>39</v>
      </c>
      <c r="H42">
        <f t="shared" si="5"/>
        <v>9</v>
      </c>
      <c r="I42">
        <f t="shared" si="6"/>
        <v>4</v>
      </c>
      <c r="J42">
        <f t="shared" si="7"/>
        <v>9</v>
      </c>
      <c r="K42">
        <f t="shared" si="8"/>
        <v>4</v>
      </c>
      <c r="L42" t="e">
        <f t="shared" si="9"/>
        <v>#N/A</v>
      </c>
      <c r="M42" t="e">
        <f t="shared" si="10"/>
        <v>#N/A</v>
      </c>
      <c r="N42" s="1" t="e">
        <f t="shared" si="11"/>
        <v>#N/A</v>
      </c>
      <c r="O42" s="1"/>
    </row>
    <row r="43" spans="7:15" x14ac:dyDescent="0.25">
      <c r="G43">
        <v>40</v>
      </c>
      <c r="H43">
        <f t="shared" si="5"/>
        <v>10</v>
      </c>
      <c r="I43">
        <f t="shared" si="6"/>
        <v>4</v>
      </c>
      <c r="J43">
        <f t="shared" si="7"/>
        <v>10</v>
      </c>
      <c r="K43">
        <f t="shared" si="8"/>
        <v>4</v>
      </c>
      <c r="L43" t="e">
        <f t="shared" si="9"/>
        <v>#N/A</v>
      </c>
      <c r="M43" t="e">
        <f t="shared" si="10"/>
        <v>#N/A</v>
      </c>
      <c r="N43" s="1" t="e">
        <f t="shared" si="11"/>
        <v>#N/A</v>
      </c>
      <c r="O43" s="1"/>
    </row>
    <row r="44" spans="7:15" x14ac:dyDescent="0.25">
      <c r="G44">
        <v>41</v>
      </c>
      <c r="H44">
        <f t="shared" si="5"/>
        <v>1</v>
      </c>
      <c r="I44">
        <f t="shared" si="6"/>
        <v>5</v>
      </c>
      <c r="J44">
        <f t="shared" si="7"/>
        <v>1</v>
      </c>
      <c r="K44">
        <f t="shared" si="8"/>
        <v>5</v>
      </c>
      <c r="L44" t="e">
        <f t="shared" si="9"/>
        <v>#N/A</v>
      </c>
      <c r="M44" t="e">
        <f t="shared" si="10"/>
        <v>#N/A</v>
      </c>
      <c r="N44" s="1" t="e">
        <f t="shared" si="11"/>
        <v>#N/A</v>
      </c>
      <c r="O44" s="1"/>
    </row>
    <row r="45" spans="7:15" x14ac:dyDescent="0.25">
      <c r="G45">
        <v>42</v>
      </c>
      <c r="H45">
        <f t="shared" si="5"/>
        <v>2</v>
      </c>
      <c r="I45">
        <f t="shared" si="6"/>
        <v>5</v>
      </c>
      <c r="J45">
        <f t="shared" si="7"/>
        <v>2</v>
      </c>
      <c r="K45">
        <f t="shared" si="8"/>
        <v>5</v>
      </c>
      <c r="L45" t="e">
        <f t="shared" si="9"/>
        <v>#N/A</v>
      </c>
      <c r="M45" t="e">
        <f t="shared" si="10"/>
        <v>#N/A</v>
      </c>
      <c r="N45" s="1" t="e">
        <f t="shared" si="11"/>
        <v>#N/A</v>
      </c>
      <c r="O45" s="1"/>
    </row>
    <row r="46" spans="7:15" x14ac:dyDescent="0.25">
      <c r="G46">
        <v>43</v>
      </c>
      <c r="H46">
        <f t="shared" si="5"/>
        <v>3</v>
      </c>
      <c r="I46">
        <f t="shared" si="6"/>
        <v>5</v>
      </c>
      <c r="J46">
        <f t="shared" si="7"/>
        <v>3</v>
      </c>
      <c r="K46">
        <f t="shared" si="8"/>
        <v>5</v>
      </c>
      <c r="L46" t="e">
        <f t="shared" si="9"/>
        <v>#N/A</v>
      </c>
      <c r="M46" t="e">
        <f t="shared" si="10"/>
        <v>#N/A</v>
      </c>
      <c r="N46" s="1" t="e">
        <f t="shared" si="11"/>
        <v>#N/A</v>
      </c>
      <c r="O46" s="1"/>
    </row>
    <row r="47" spans="7:15" x14ac:dyDescent="0.25">
      <c r="G47">
        <v>44</v>
      </c>
      <c r="H47">
        <f t="shared" si="5"/>
        <v>4</v>
      </c>
      <c r="I47">
        <f t="shared" si="6"/>
        <v>5</v>
      </c>
      <c r="J47">
        <f t="shared" si="7"/>
        <v>4</v>
      </c>
      <c r="K47">
        <f t="shared" si="8"/>
        <v>5</v>
      </c>
      <c r="L47" t="e">
        <f t="shared" si="9"/>
        <v>#N/A</v>
      </c>
      <c r="M47" t="e">
        <f t="shared" si="10"/>
        <v>#N/A</v>
      </c>
      <c r="N47" s="1" t="e">
        <f t="shared" si="11"/>
        <v>#N/A</v>
      </c>
      <c r="O47" s="1"/>
    </row>
    <row r="48" spans="7:15" x14ac:dyDescent="0.25">
      <c r="G48">
        <v>45</v>
      </c>
      <c r="H48">
        <f t="shared" si="5"/>
        <v>5</v>
      </c>
      <c r="I48">
        <f t="shared" si="6"/>
        <v>5</v>
      </c>
      <c r="J48">
        <f t="shared" si="7"/>
        <v>5</v>
      </c>
      <c r="K48">
        <f t="shared" si="8"/>
        <v>5</v>
      </c>
      <c r="L48" t="e">
        <f t="shared" si="9"/>
        <v>#N/A</v>
      </c>
      <c r="M48" t="e">
        <f t="shared" si="10"/>
        <v>#N/A</v>
      </c>
      <c r="N48" s="1" t="e">
        <f t="shared" si="11"/>
        <v>#N/A</v>
      </c>
      <c r="O48" s="1"/>
    </row>
    <row r="49" spans="7:15" x14ac:dyDescent="0.25">
      <c r="G49">
        <v>46</v>
      </c>
      <c r="H49">
        <f t="shared" si="5"/>
        <v>6</v>
      </c>
      <c r="I49">
        <f t="shared" si="6"/>
        <v>5</v>
      </c>
      <c r="J49">
        <f t="shared" si="7"/>
        <v>6</v>
      </c>
      <c r="K49">
        <f t="shared" si="8"/>
        <v>5</v>
      </c>
      <c r="L49" t="e">
        <f t="shared" si="9"/>
        <v>#N/A</v>
      </c>
      <c r="M49" t="e">
        <f t="shared" si="10"/>
        <v>#N/A</v>
      </c>
      <c r="N49" s="1" t="e">
        <f t="shared" si="11"/>
        <v>#N/A</v>
      </c>
      <c r="O49" s="1"/>
    </row>
    <row r="50" spans="7:15" x14ac:dyDescent="0.25">
      <c r="G50">
        <v>47</v>
      </c>
      <c r="H50">
        <f t="shared" si="5"/>
        <v>7</v>
      </c>
      <c r="I50">
        <f t="shared" si="6"/>
        <v>5</v>
      </c>
      <c r="J50">
        <f t="shared" si="7"/>
        <v>7</v>
      </c>
      <c r="K50">
        <f t="shared" si="8"/>
        <v>5</v>
      </c>
      <c r="L50" t="e">
        <f t="shared" si="9"/>
        <v>#N/A</v>
      </c>
      <c r="M50" t="e">
        <f t="shared" si="10"/>
        <v>#N/A</v>
      </c>
      <c r="N50" s="1" t="e">
        <f t="shared" si="11"/>
        <v>#N/A</v>
      </c>
      <c r="O50" s="1"/>
    </row>
    <row r="51" spans="7:15" x14ac:dyDescent="0.25">
      <c r="G51">
        <v>48</v>
      </c>
      <c r="H51">
        <f t="shared" si="5"/>
        <v>8</v>
      </c>
      <c r="I51">
        <f t="shared" si="6"/>
        <v>5</v>
      </c>
      <c r="J51">
        <f t="shared" si="7"/>
        <v>8</v>
      </c>
      <c r="K51">
        <f t="shared" si="8"/>
        <v>5</v>
      </c>
      <c r="L51" t="e">
        <f t="shared" si="9"/>
        <v>#N/A</v>
      </c>
      <c r="M51" t="e">
        <f t="shared" si="10"/>
        <v>#N/A</v>
      </c>
      <c r="N51" s="1" t="e">
        <f t="shared" si="11"/>
        <v>#N/A</v>
      </c>
      <c r="O51" s="1"/>
    </row>
    <row r="52" spans="7:15" x14ac:dyDescent="0.25">
      <c r="G52">
        <v>49</v>
      </c>
      <c r="H52">
        <f t="shared" si="5"/>
        <v>9</v>
      </c>
      <c r="I52">
        <f t="shared" si="6"/>
        <v>5</v>
      </c>
      <c r="J52">
        <f t="shared" si="7"/>
        <v>9</v>
      </c>
      <c r="K52">
        <f t="shared" si="8"/>
        <v>5</v>
      </c>
      <c r="L52" t="e">
        <f t="shared" si="9"/>
        <v>#N/A</v>
      </c>
      <c r="M52" t="e">
        <f t="shared" si="10"/>
        <v>#N/A</v>
      </c>
      <c r="N52" s="1" t="e">
        <f t="shared" si="11"/>
        <v>#N/A</v>
      </c>
      <c r="O52" s="1"/>
    </row>
    <row r="53" spans="7:15" x14ac:dyDescent="0.25">
      <c r="G53">
        <v>50</v>
      </c>
      <c r="H53">
        <f t="shared" si="5"/>
        <v>10</v>
      </c>
      <c r="I53">
        <f t="shared" si="6"/>
        <v>5</v>
      </c>
      <c r="J53">
        <f t="shared" si="7"/>
        <v>10</v>
      </c>
      <c r="K53">
        <f t="shared" si="8"/>
        <v>5</v>
      </c>
      <c r="L53" t="e">
        <f t="shared" si="9"/>
        <v>#N/A</v>
      </c>
      <c r="M53" t="e">
        <f t="shared" si="10"/>
        <v>#N/A</v>
      </c>
      <c r="N53" s="1" t="e">
        <f t="shared" si="11"/>
        <v>#N/A</v>
      </c>
      <c r="O53" s="1"/>
    </row>
    <row r="54" spans="7:15" x14ac:dyDescent="0.25">
      <c r="G54">
        <v>51</v>
      </c>
      <c r="H54">
        <f t="shared" si="5"/>
        <v>1</v>
      </c>
      <c r="I54">
        <f t="shared" si="6"/>
        <v>6</v>
      </c>
      <c r="J54">
        <f t="shared" si="7"/>
        <v>1</v>
      </c>
      <c r="K54">
        <f t="shared" si="8"/>
        <v>6</v>
      </c>
      <c r="L54" t="e">
        <f t="shared" si="9"/>
        <v>#N/A</v>
      </c>
      <c r="M54" t="e">
        <f t="shared" si="10"/>
        <v>#N/A</v>
      </c>
      <c r="N54" s="1" t="e">
        <f t="shared" si="11"/>
        <v>#N/A</v>
      </c>
      <c r="O54" s="1"/>
    </row>
    <row r="55" spans="7:15" x14ac:dyDescent="0.25">
      <c r="G55">
        <v>52</v>
      </c>
      <c r="H55">
        <f t="shared" si="5"/>
        <v>2</v>
      </c>
      <c r="I55">
        <f t="shared" si="6"/>
        <v>6</v>
      </c>
      <c r="J55">
        <f t="shared" si="7"/>
        <v>2</v>
      </c>
      <c r="K55">
        <f t="shared" si="8"/>
        <v>6</v>
      </c>
      <c r="L55" t="e">
        <f t="shared" si="9"/>
        <v>#N/A</v>
      </c>
      <c r="M55" t="e">
        <f t="shared" si="10"/>
        <v>#N/A</v>
      </c>
      <c r="N55" s="1" t="e">
        <f t="shared" si="11"/>
        <v>#N/A</v>
      </c>
      <c r="O55" s="1"/>
    </row>
    <row r="56" spans="7:15" x14ac:dyDescent="0.25">
      <c r="G56">
        <v>53</v>
      </c>
      <c r="H56">
        <f t="shared" si="5"/>
        <v>3</v>
      </c>
      <c r="I56">
        <f t="shared" si="6"/>
        <v>6</v>
      </c>
      <c r="J56">
        <f t="shared" si="7"/>
        <v>3</v>
      </c>
      <c r="K56">
        <f t="shared" si="8"/>
        <v>6</v>
      </c>
      <c r="L56" t="e">
        <f t="shared" si="9"/>
        <v>#N/A</v>
      </c>
      <c r="M56" t="e">
        <f t="shared" si="10"/>
        <v>#N/A</v>
      </c>
      <c r="N56" s="1" t="e">
        <f t="shared" si="11"/>
        <v>#N/A</v>
      </c>
      <c r="O56" s="1"/>
    </row>
    <row r="57" spans="7:15" x14ac:dyDescent="0.25">
      <c r="G57">
        <v>54</v>
      </c>
      <c r="H57">
        <f t="shared" si="5"/>
        <v>4</v>
      </c>
      <c r="I57">
        <f t="shared" si="6"/>
        <v>6</v>
      </c>
      <c r="J57">
        <f t="shared" si="7"/>
        <v>4</v>
      </c>
      <c r="K57">
        <f t="shared" si="8"/>
        <v>6</v>
      </c>
      <c r="L57" t="e">
        <f t="shared" si="9"/>
        <v>#N/A</v>
      </c>
      <c r="M57" t="e">
        <f t="shared" si="10"/>
        <v>#N/A</v>
      </c>
      <c r="N57" s="1" t="e">
        <f t="shared" si="11"/>
        <v>#N/A</v>
      </c>
      <c r="O57" s="1"/>
    </row>
    <row r="58" spans="7:15" x14ac:dyDescent="0.25">
      <c r="G58">
        <v>55</v>
      </c>
      <c r="H58">
        <f t="shared" si="5"/>
        <v>5</v>
      </c>
      <c r="I58">
        <f t="shared" si="6"/>
        <v>6</v>
      </c>
      <c r="J58">
        <f t="shared" si="7"/>
        <v>5</v>
      </c>
      <c r="K58">
        <f t="shared" si="8"/>
        <v>6</v>
      </c>
      <c r="L58" t="e">
        <f t="shared" si="9"/>
        <v>#N/A</v>
      </c>
      <c r="M58" t="e">
        <f t="shared" si="10"/>
        <v>#N/A</v>
      </c>
      <c r="N58" s="1" t="e">
        <f t="shared" si="11"/>
        <v>#N/A</v>
      </c>
      <c r="O58" s="1"/>
    </row>
    <row r="59" spans="7:15" x14ac:dyDescent="0.25">
      <c r="G59">
        <v>56</v>
      </c>
      <c r="H59">
        <f t="shared" si="5"/>
        <v>6</v>
      </c>
      <c r="I59">
        <f t="shared" si="6"/>
        <v>6</v>
      </c>
      <c r="J59">
        <f t="shared" si="7"/>
        <v>6</v>
      </c>
      <c r="K59">
        <f t="shared" si="8"/>
        <v>6</v>
      </c>
      <c r="L59" t="e">
        <f t="shared" si="9"/>
        <v>#N/A</v>
      </c>
      <c r="M59" t="e">
        <f t="shared" si="10"/>
        <v>#N/A</v>
      </c>
      <c r="N59" s="1" t="e">
        <f t="shared" si="11"/>
        <v>#N/A</v>
      </c>
      <c r="O59" s="1"/>
    </row>
    <row r="60" spans="7:15" x14ac:dyDescent="0.25">
      <c r="G60">
        <v>57</v>
      </c>
      <c r="H60">
        <f t="shared" si="5"/>
        <v>7</v>
      </c>
      <c r="I60">
        <f t="shared" si="6"/>
        <v>6</v>
      </c>
      <c r="J60">
        <f t="shared" si="7"/>
        <v>7</v>
      </c>
      <c r="K60">
        <f t="shared" si="8"/>
        <v>6</v>
      </c>
      <c r="L60" t="e">
        <f t="shared" si="9"/>
        <v>#N/A</v>
      </c>
      <c r="M60" t="e">
        <f t="shared" si="10"/>
        <v>#N/A</v>
      </c>
      <c r="N60" s="1" t="e">
        <f t="shared" si="11"/>
        <v>#N/A</v>
      </c>
      <c r="O60" s="1"/>
    </row>
    <row r="61" spans="7:15" x14ac:dyDescent="0.25">
      <c r="G61">
        <v>58</v>
      </c>
      <c r="H61">
        <f t="shared" si="5"/>
        <v>8</v>
      </c>
      <c r="I61">
        <f t="shared" si="6"/>
        <v>6</v>
      </c>
      <c r="J61">
        <f t="shared" si="7"/>
        <v>8</v>
      </c>
      <c r="K61">
        <f t="shared" si="8"/>
        <v>6</v>
      </c>
      <c r="L61" t="e">
        <f t="shared" si="9"/>
        <v>#N/A</v>
      </c>
      <c r="M61" t="e">
        <f t="shared" si="10"/>
        <v>#N/A</v>
      </c>
      <c r="N61" s="1" t="e">
        <f t="shared" si="11"/>
        <v>#N/A</v>
      </c>
      <c r="O61" s="1"/>
    </row>
    <row r="62" spans="7:15" x14ac:dyDescent="0.25">
      <c r="G62">
        <v>59</v>
      </c>
      <c r="H62">
        <f t="shared" si="5"/>
        <v>9</v>
      </c>
      <c r="I62">
        <f t="shared" si="6"/>
        <v>6</v>
      </c>
      <c r="J62">
        <f t="shared" si="7"/>
        <v>9</v>
      </c>
      <c r="K62">
        <f t="shared" si="8"/>
        <v>6</v>
      </c>
      <c r="L62" t="e">
        <f t="shared" si="9"/>
        <v>#N/A</v>
      </c>
      <c r="M62" t="e">
        <f t="shared" si="10"/>
        <v>#N/A</v>
      </c>
      <c r="N62" s="1" t="e">
        <f t="shared" si="11"/>
        <v>#N/A</v>
      </c>
      <c r="O62" s="1"/>
    </row>
    <row r="63" spans="7:15" x14ac:dyDescent="0.25">
      <c r="G63">
        <v>60</v>
      </c>
      <c r="H63">
        <f t="shared" si="5"/>
        <v>10</v>
      </c>
      <c r="I63">
        <f t="shared" si="6"/>
        <v>6</v>
      </c>
      <c r="J63">
        <f t="shared" si="7"/>
        <v>10</v>
      </c>
      <c r="K63">
        <f t="shared" si="8"/>
        <v>6</v>
      </c>
      <c r="L63" t="e">
        <f t="shared" si="9"/>
        <v>#N/A</v>
      </c>
      <c r="M63" t="e">
        <f t="shared" si="10"/>
        <v>#N/A</v>
      </c>
      <c r="N63" s="1" t="e">
        <f t="shared" si="11"/>
        <v>#N/A</v>
      </c>
      <c r="O63" s="1"/>
    </row>
    <row r="64" spans="7:15" x14ac:dyDescent="0.25">
      <c r="G64">
        <v>61</v>
      </c>
      <c r="H64">
        <f t="shared" si="5"/>
        <v>1</v>
      </c>
      <c r="I64">
        <f t="shared" si="6"/>
        <v>7</v>
      </c>
      <c r="J64">
        <f t="shared" si="7"/>
        <v>1</v>
      </c>
      <c r="K64">
        <f t="shared" si="8"/>
        <v>7</v>
      </c>
      <c r="L64" t="e">
        <f t="shared" si="9"/>
        <v>#N/A</v>
      </c>
      <c r="M64" t="e">
        <f t="shared" si="10"/>
        <v>#N/A</v>
      </c>
      <c r="N64" s="1" t="e">
        <f t="shared" si="11"/>
        <v>#N/A</v>
      </c>
      <c r="O64" s="1"/>
    </row>
    <row r="65" spans="7:15" x14ac:dyDescent="0.25">
      <c r="G65">
        <v>62</v>
      </c>
      <c r="H65">
        <f t="shared" si="5"/>
        <v>2</v>
      </c>
      <c r="I65">
        <f t="shared" si="6"/>
        <v>7</v>
      </c>
      <c r="J65">
        <f t="shared" si="7"/>
        <v>2</v>
      </c>
      <c r="K65">
        <f t="shared" si="8"/>
        <v>7</v>
      </c>
      <c r="L65" t="e">
        <f t="shared" si="9"/>
        <v>#N/A</v>
      </c>
      <c r="M65" t="e">
        <f t="shared" si="10"/>
        <v>#N/A</v>
      </c>
      <c r="N65" s="1" t="e">
        <f t="shared" si="11"/>
        <v>#N/A</v>
      </c>
      <c r="O65" s="1"/>
    </row>
    <row r="66" spans="7:15" x14ac:dyDescent="0.25">
      <c r="G66">
        <v>63</v>
      </c>
      <c r="H66">
        <f t="shared" si="5"/>
        <v>3</v>
      </c>
      <c r="I66">
        <f t="shared" si="6"/>
        <v>7</v>
      </c>
      <c r="J66">
        <f t="shared" si="7"/>
        <v>3</v>
      </c>
      <c r="K66">
        <f t="shared" si="8"/>
        <v>7</v>
      </c>
      <c r="L66" t="e">
        <f t="shared" si="9"/>
        <v>#N/A</v>
      </c>
      <c r="M66" t="e">
        <f t="shared" si="10"/>
        <v>#N/A</v>
      </c>
      <c r="N66" s="1" t="e">
        <f t="shared" si="11"/>
        <v>#N/A</v>
      </c>
      <c r="O66" s="1"/>
    </row>
    <row r="67" spans="7:15" x14ac:dyDescent="0.25">
      <c r="G67">
        <v>64</v>
      </c>
      <c r="H67">
        <f t="shared" si="5"/>
        <v>4</v>
      </c>
      <c r="I67">
        <f t="shared" si="6"/>
        <v>7</v>
      </c>
      <c r="J67">
        <f t="shared" si="7"/>
        <v>4</v>
      </c>
      <c r="K67">
        <f t="shared" si="8"/>
        <v>7</v>
      </c>
      <c r="L67" t="e">
        <f t="shared" si="9"/>
        <v>#N/A</v>
      </c>
      <c r="M67" t="e">
        <f t="shared" si="10"/>
        <v>#N/A</v>
      </c>
      <c r="N67" s="1" t="e">
        <f t="shared" si="11"/>
        <v>#N/A</v>
      </c>
      <c r="O67" s="1"/>
    </row>
    <row r="68" spans="7:15" x14ac:dyDescent="0.25">
      <c r="G68">
        <v>65</v>
      </c>
      <c r="H68">
        <f t="shared" si="5"/>
        <v>5</v>
      </c>
      <c r="I68">
        <f t="shared" si="6"/>
        <v>7</v>
      </c>
      <c r="J68">
        <f t="shared" ref="J68:J103" si="12">IF($G68&lt;=$Q$3,H68,NA())</f>
        <v>5</v>
      </c>
      <c r="K68">
        <f t="shared" ref="K68:K103" si="13">IF($G68&lt;=$Q$3,I68,NA())</f>
        <v>7</v>
      </c>
      <c r="L68" t="e">
        <f t="shared" ref="L68:L103" si="14">IF($G68=$Q$4,H68,NA())</f>
        <v>#N/A</v>
      </c>
      <c r="M68" t="e">
        <f t="shared" ref="M68:M103" si="15">IF($G68=$Q$4,I68,NA())</f>
        <v>#N/A</v>
      </c>
      <c r="N68" s="1" t="e">
        <f t="shared" ref="N68:N99" si="16">IF(NOT(ISERROR(M68)),$Q$2,NA())</f>
        <v>#N/A</v>
      </c>
      <c r="O68" s="1"/>
    </row>
    <row r="69" spans="7:15" x14ac:dyDescent="0.25">
      <c r="G69">
        <v>66</v>
      </c>
      <c r="H69">
        <f t="shared" si="5"/>
        <v>6</v>
      </c>
      <c r="I69">
        <f t="shared" si="6"/>
        <v>7</v>
      </c>
      <c r="J69" t="e">
        <f t="shared" si="12"/>
        <v>#N/A</v>
      </c>
      <c r="K69" t="e">
        <f t="shared" si="13"/>
        <v>#N/A</v>
      </c>
      <c r="L69" t="e">
        <f t="shared" si="14"/>
        <v>#N/A</v>
      </c>
      <c r="M69" t="e">
        <f t="shared" si="15"/>
        <v>#N/A</v>
      </c>
      <c r="N69" s="1" t="e">
        <f t="shared" si="16"/>
        <v>#N/A</v>
      </c>
      <c r="O69" s="1"/>
    </row>
    <row r="70" spans="7:15" x14ac:dyDescent="0.25">
      <c r="G70">
        <v>67</v>
      </c>
      <c r="H70">
        <f t="shared" si="5"/>
        <v>7</v>
      </c>
      <c r="I70">
        <f t="shared" si="6"/>
        <v>7</v>
      </c>
      <c r="J70" t="e">
        <f t="shared" si="12"/>
        <v>#N/A</v>
      </c>
      <c r="K70" t="e">
        <f t="shared" si="13"/>
        <v>#N/A</v>
      </c>
      <c r="L70" t="e">
        <f t="shared" si="14"/>
        <v>#N/A</v>
      </c>
      <c r="M70" t="e">
        <f t="shared" si="15"/>
        <v>#N/A</v>
      </c>
      <c r="N70" s="1" t="e">
        <f t="shared" si="16"/>
        <v>#N/A</v>
      </c>
      <c r="O70" s="1"/>
    </row>
    <row r="71" spans="7:15" x14ac:dyDescent="0.25">
      <c r="G71">
        <v>68</v>
      </c>
      <c r="H71">
        <f t="shared" si="5"/>
        <v>8</v>
      </c>
      <c r="I71">
        <f t="shared" si="6"/>
        <v>7</v>
      </c>
      <c r="J71" t="e">
        <f t="shared" si="12"/>
        <v>#N/A</v>
      </c>
      <c r="K71" t="e">
        <f t="shared" si="13"/>
        <v>#N/A</v>
      </c>
      <c r="L71" t="e">
        <f t="shared" si="14"/>
        <v>#N/A</v>
      </c>
      <c r="M71" t="e">
        <f t="shared" si="15"/>
        <v>#N/A</v>
      </c>
      <c r="N71" s="1" t="e">
        <f t="shared" si="16"/>
        <v>#N/A</v>
      </c>
      <c r="O71" s="1"/>
    </row>
    <row r="72" spans="7:15" x14ac:dyDescent="0.25">
      <c r="G72">
        <v>69</v>
      </c>
      <c r="H72">
        <f t="shared" si="5"/>
        <v>9</v>
      </c>
      <c r="I72">
        <f t="shared" si="6"/>
        <v>7</v>
      </c>
      <c r="J72" t="e">
        <f t="shared" si="12"/>
        <v>#N/A</v>
      </c>
      <c r="K72" t="e">
        <f t="shared" si="13"/>
        <v>#N/A</v>
      </c>
      <c r="L72" t="e">
        <f t="shared" si="14"/>
        <v>#N/A</v>
      </c>
      <c r="M72" t="e">
        <f t="shared" si="15"/>
        <v>#N/A</v>
      </c>
      <c r="N72" s="1" t="e">
        <f t="shared" si="16"/>
        <v>#N/A</v>
      </c>
      <c r="O72" s="1"/>
    </row>
    <row r="73" spans="7:15" x14ac:dyDescent="0.25">
      <c r="G73">
        <v>70</v>
      </c>
      <c r="H73">
        <f t="shared" si="5"/>
        <v>10</v>
      </c>
      <c r="I73">
        <f t="shared" si="6"/>
        <v>7</v>
      </c>
      <c r="J73" t="e">
        <f t="shared" si="12"/>
        <v>#N/A</v>
      </c>
      <c r="K73" t="e">
        <f t="shared" si="13"/>
        <v>#N/A</v>
      </c>
      <c r="L73">
        <f t="shared" si="14"/>
        <v>10</v>
      </c>
      <c r="M73">
        <f t="shared" si="15"/>
        <v>7</v>
      </c>
      <c r="N73" s="1">
        <f t="shared" si="16"/>
        <v>0.65</v>
      </c>
      <c r="O73" s="1"/>
    </row>
    <row r="74" spans="7:15" x14ac:dyDescent="0.25">
      <c r="G74">
        <v>71</v>
      </c>
      <c r="H74">
        <f t="shared" si="5"/>
        <v>1</v>
      </c>
      <c r="I74">
        <f t="shared" si="6"/>
        <v>8</v>
      </c>
      <c r="J74" t="e">
        <f t="shared" si="12"/>
        <v>#N/A</v>
      </c>
      <c r="K74" t="e">
        <f t="shared" si="13"/>
        <v>#N/A</v>
      </c>
      <c r="L74" t="e">
        <f t="shared" si="14"/>
        <v>#N/A</v>
      </c>
      <c r="M74" t="e">
        <f t="shared" si="15"/>
        <v>#N/A</v>
      </c>
      <c r="N74" s="1" t="e">
        <f t="shared" si="16"/>
        <v>#N/A</v>
      </c>
      <c r="O74" s="1"/>
    </row>
    <row r="75" spans="7:15" x14ac:dyDescent="0.25">
      <c r="G75">
        <v>72</v>
      </c>
      <c r="H75">
        <f t="shared" si="5"/>
        <v>2</v>
      </c>
      <c r="I75">
        <f t="shared" si="6"/>
        <v>8</v>
      </c>
      <c r="J75" t="e">
        <f t="shared" si="12"/>
        <v>#N/A</v>
      </c>
      <c r="K75" t="e">
        <f t="shared" si="13"/>
        <v>#N/A</v>
      </c>
      <c r="L75" t="e">
        <f t="shared" si="14"/>
        <v>#N/A</v>
      </c>
      <c r="M75" t="e">
        <f t="shared" si="15"/>
        <v>#N/A</v>
      </c>
      <c r="N75" s="1" t="e">
        <f t="shared" si="16"/>
        <v>#N/A</v>
      </c>
      <c r="O75" s="1"/>
    </row>
    <row r="76" spans="7:15" x14ac:dyDescent="0.25">
      <c r="G76">
        <v>73</v>
      </c>
      <c r="H76">
        <f t="shared" si="5"/>
        <v>3</v>
      </c>
      <c r="I76">
        <f t="shared" si="6"/>
        <v>8</v>
      </c>
      <c r="J76" t="e">
        <f t="shared" si="12"/>
        <v>#N/A</v>
      </c>
      <c r="K76" t="e">
        <f t="shared" si="13"/>
        <v>#N/A</v>
      </c>
      <c r="L76" t="e">
        <f t="shared" si="14"/>
        <v>#N/A</v>
      </c>
      <c r="M76" t="e">
        <f t="shared" si="15"/>
        <v>#N/A</v>
      </c>
      <c r="N76" s="1" t="e">
        <f t="shared" si="16"/>
        <v>#N/A</v>
      </c>
      <c r="O76" s="1"/>
    </row>
    <row r="77" spans="7:15" x14ac:dyDescent="0.25">
      <c r="G77">
        <v>74</v>
      </c>
      <c r="H77">
        <f t="shared" si="5"/>
        <v>4</v>
      </c>
      <c r="I77">
        <f t="shared" si="6"/>
        <v>8</v>
      </c>
      <c r="J77" t="e">
        <f t="shared" si="12"/>
        <v>#N/A</v>
      </c>
      <c r="K77" t="e">
        <f t="shared" si="13"/>
        <v>#N/A</v>
      </c>
      <c r="L77" t="e">
        <f t="shared" si="14"/>
        <v>#N/A</v>
      </c>
      <c r="M77" t="e">
        <f t="shared" si="15"/>
        <v>#N/A</v>
      </c>
      <c r="N77" s="1" t="e">
        <f t="shared" si="16"/>
        <v>#N/A</v>
      </c>
      <c r="O77" s="1"/>
    </row>
    <row r="78" spans="7:15" x14ac:dyDescent="0.25">
      <c r="G78">
        <v>75</v>
      </c>
      <c r="H78">
        <f t="shared" si="5"/>
        <v>5</v>
      </c>
      <c r="I78">
        <f t="shared" si="6"/>
        <v>8</v>
      </c>
      <c r="J78" t="e">
        <f t="shared" si="12"/>
        <v>#N/A</v>
      </c>
      <c r="K78" t="e">
        <f t="shared" si="13"/>
        <v>#N/A</v>
      </c>
      <c r="L78" t="e">
        <f t="shared" si="14"/>
        <v>#N/A</v>
      </c>
      <c r="M78" t="e">
        <f t="shared" si="15"/>
        <v>#N/A</v>
      </c>
      <c r="N78" s="1" t="e">
        <f t="shared" si="16"/>
        <v>#N/A</v>
      </c>
      <c r="O78" s="1"/>
    </row>
    <row r="79" spans="7:15" x14ac:dyDescent="0.25">
      <c r="G79">
        <v>76</v>
      </c>
      <c r="H79">
        <f t="shared" ref="H79:H103" si="17">H69</f>
        <v>6</v>
      </c>
      <c r="I79">
        <f t="shared" ref="I79:I103" si="18">I69+1</f>
        <v>8</v>
      </c>
      <c r="J79" t="e">
        <f t="shared" si="12"/>
        <v>#N/A</v>
      </c>
      <c r="K79" t="e">
        <f t="shared" si="13"/>
        <v>#N/A</v>
      </c>
      <c r="L79" t="e">
        <f t="shared" si="14"/>
        <v>#N/A</v>
      </c>
      <c r="M79" t="e">
        <f t="shared" si="15"/>
        <v>#N/A</v>
      </c>
      <c r="N79" s="1" t="e">
        <f t="shared" si="16"/>
        <v>#N/A</v>
      </c>
      <c r="O79" s="1"/>
    </row>
    <row r="80" spans="7:15" x14ac:dyDescent="0.25">
      <c r="G80">
        <v>77</v>
      </c>
      <c r="H80">
        <f t="shared" si="17"/>
        <v>7</v>
      </c>
      <c r="I80">
        <f t="shared" si="18"/>
        <v>8</v>
      </c>
      <c r="J80" t="e">
        <f t="shared" si="12"/>
        <v>#N/A</v>
      </c>
      <c r="K80" t="e">
        <f t="shared" si="13"/>
        <v>#N/A</v>
      </c>
      <c r="L80" t="e">
        <f t="shared" si="14"/>
        <v>#N/A</v>
      </c>
      <c r="M80" t="e">
        <f t="shared" si="15"/>
        <v>#N/A</v>
      </c>
      <c r="N80" s="1" t="e">
        <f t="shared" si="16"/>
        <v>#N/A</v>
      </c>
      <c r="O80" s="1"/>
    </row>
    <row r="81" spans="7:15" x14ac:dyDescent="0.25">
      <c r="G81">
        <v>78</v>
      </c>
      <c r="H81">
        <f t="shared" si="17"/>
        <v>8</v>
      </c>
      <c r="I81">
        <f t="shared" si="18"/>
        <v>8</v>
      </c>
      <c r="J81" t="e">
        <f t="shared" si="12"/>
        <v>#N/A</v>
      </c>
      <c r="K81" t="e">
        <f t="shared" si="13"/>
        <v>#N/A</v>
      </c>
      <c r="L81" t="e">
        <f t="shared" si="14"/>
        <v>#N/A</v>
      </c>
      <c r="M81" t="e">
        <f t="shared" si="15"/>
        <v>#N/A</v>
      </c>
      <c r="N81" s="1" t="e">
        <f t="shared" si="16"/>
        <v>#N/A</v>
      </c>
      <c r="O81" s="1"/>
    </row>
    <row r="82" spans="7:15" x14ac:dyDescent="0.25">
      <c r="G82">
        <v>79</v>
      </c>
      <c r="H82">
        <f t="shared" si="17"/>
        <v>9</v>
      </c>
      <c r="I82">
        <f t="shared" si="18"/>
        <v>8</v>
      </c>
      <c r="J82" t="e">
        <f t="shared" si="12"/>
        <v>#N/A</v>
      </c>
      <c r="K82" t="e">
        <f t="shared" si="13"/>
        <v>#N/A</v>
      </c>
      <c r="L82" t="e">
        <f t="shared" si="14"/>
        <v>#N/A</v>
      </c>
      <c r="M82" t="e">
        <f t="shared" si="15"/>
        <v>#N/A</v>
      </c>
      <c r="N82" s="1" t="e">
        <f t="shared" si="16"/>
        <v>#N/A</v>
      </c>
      <c r="O82" s="1"/>
    </row>
    <row r="83" spans="7:15" x14ac:dyDescent="0.25">
      <c r="G83">
        <v>80</v>
      </c>
      <c r="H83">
        <f t="shared" si="17"/>
        <v>10</v>
      </c>
      <c r="I83">
        <f t="shared" si="18"/>
        <v>8</v>
      </c>
      <c r="J83" t="e">
        <f t="shared" si="12"/>
        <v>#N/A</v>
      </c>
      <c r="K83" t="e">
        <f t="shared" si="13"/>
        <v>#N/A</v>
      </c>
      <c r="L83" t="e">
        <f t="shared" si="14"/>
        <v>#N/A</v>
      </c>
      <c r="M83" t="e">
        <f t="shared" si="15"/>
        <v>#N/A</v>
      </c>
      <c r="N83" s="1" t="e">
        <f t="shared" si="16"/>
        <v>#N/A</v>
      </c>
      <c r="O83" s="1"/>
    </row>
    <row r="84" spans="7:15" x14ac:dyDescent="0.25">
      <c r="G84">
        <v>81</v>
      </c>
      <c r="H84">
        <f t="shared" si="17"/>
        <v>1</v>
      </c>
      <c r="I84">
        <f t="shared" si="18"/>
        <v>9</v>
      </c>
      <c r="J84" t="e">
        <f t="shared" si="12"/>
        <v>#N/A</v>
      </c>
      <c r="K84" t="e">
        <f t="shared" si="13"/>
        <v>#N/A</v>
      </c>
      <c r="L84" t="e">
        <f t="shared" si="14"/>
        <v>#N/A</v>
      </c>
      <c r="M84" t="e">
        <f t="shared" si="15"/>
        <v>#N/A</v>
      </c>
      <c r="N84" s="1" t="e">
        <f t="shared" si="16"/>
        <v>#N/A</v>
      </c>
      <c r="O84" s="1"/>
    </row>
    <row r="85" spans="7:15" x14ac:dyDescent="0.25">
      <c r="G85">
        <v>82</v>
      </c>
      <c r="H85">
        <f t="shared" si="17"/>
        <v>2</v>
      </c>
      <c r="I85">
        <f t="shared" si="18"/>
        <v>9</v>
      </c>
      <c r="J85" t="e">
        <f t="shared" si="12"/>
        <v>#N/A</v>
      </c>
      <c r="K85" t="e">
        <f t="shared" si="13"/>
        <v>#N/A</v>
      </c>
      <c r="L85" t="e">
        <f t="shared" si="14"/>
        <v>#N/A</v>
      </c>
      <c r="M85" t="e">
        <f t="shared" si="15"/>
        <v>#N/A</v>
      </c>
      <c r="N85" s="1" t="e">
        <f t="shared" si="16"/>
        <v>#N/A</v>
      </c>
      <c r="O85" s="1"/>
    </row>
    <row r="86" spans="7:15" x14ac:dyDescent="0.25">
      <c r="G86">
        <v>83</v>
      </c>
      <c r="H86">
        <f t="shared" si="17"/>
        <v>3</v>
      </c>
      <c r="I86">
        <f t="shared" si="18"/>
        <v>9</v>
      </c>
      <c r="J86" t="e">
        <f t="shared" si="12"/>
        <v>#N/A</v>
      </c>
      <c r="K86" t="e">
        <f t="shared" si="13"/>
        <v>#N/A</v>
      </c>
      <c r="L86" t="e">
        <f t="shared" si="14"/>
        <v>#N/A</v>
      </c>
      <c r="M86" t="e">
        <f t="shared" si="15"/>
        <v>#N/A</v>
      </c>
      <c r="N86" s="1" t="e">
        <f t="shared" si="16"/>
        <v>#N/A</v>
      </c>
      <c r="O86" s="1"/>
    </row>
    <row r="87" spans="7:15" x14ac:dyDescent="0.25">
      <c r="G87">
        <v>84</v>
      </c>
      <c r="H87">
        <f t="shared" si="17"/>
        <v>4</v>
      </c>
      <c r="I87">
        <f t="shared" si="18"/>
        <v>9</v>
      </c>
      <c r="J87" t="e">
        <f t="shared" si="12"/>
        <v>#N/A</v>
      </c>
      <c r="K87" t="e">
        <f t="shared" si="13"/>
        <v>#N/A</v>
      </c>
      <c r="L87" t="e">
        <f t="shared" si="14"/>
        <v>#N/A</v>
      </c>
      <c r="M87" t="e">
        <f t="shared" si="15"/>
        <v>#N/A</v>
      </c>
      <c r="N87" s="1" t="e">
        <f t="shared" si="16"/>
        <v>#N/A</v>
      </c>
      <c r="O87" s="1"/>
    </row>
    <row r="88" spans="7:15" x14ac:dyDescent="0.25">
      <c r="G88">
        <v>85</v>
      </c>
      <c r="H88">
        <f t="shared" si="17"/>
        <v>5</v>
      </c>
      <c r="I88">
        <f t="shared" si="18"/>
        <v>9</v>
      </c>
      <c r="J88" t="e">
        <f t="shared" si="12"/>
        <v>#N/A</v>
      </c>
      <c r="K88" t="e">
        <f t="shared" si="13"/>
        <v>#N/A</v>
      </c>
      <c r="L88" t="e">
        <f t="shared" si="14"/>
        <v>#N/A</v>
      </c>
      <c r="M88" t="e">
        <f t="shared" si="15"/>
        <v>#N/A</v>
      </c>
      <c r="N88" s="1" t="e">
        <f t="shared" si="16"/>
        <v>#N/A</v>
      </c>
      <c r="O88" s="1"/>
    </row>
    <row r="89" spans="7:15" x14ac:dyDescent="0.25">
      <c r="G89">
        <v>86</v>
      </c>
      <c r="H89">
        <f t="shared" si="17"/>
        <v>6</v>
      </c>
      <c r="I89">
        <f t="shared" si="18"/>
        <v>9</v>
      </c>
      <c r="J89" t="e">
        <f t="shared" si="12"/>
        <v>#N/A</v>
      </c>
      <c r="K89" t="e">
        <f t="shared" si="13"/>
        <v>#N/A</v>
      </c>
      <c r="L89" t="e">
        <f t="shared" si="14"/>
        <v>#N/A</v>
      </c>
      <c r="M89" t="e">
        <f t="shared" si="15"/>
        <v>#N/A</v>
      </c>
      <c r="N89" s="1" t="e">
        <f t="shared" si="16"/>
        <v>#N/A</v>
      </c>
      <c r="O89" s="1"/>
    </row>
    <row r="90" spans="7:15" x14ac:dyDescent="0.25">
      <c r="G90">
        <v>87</v>
      </c>
      <c r="H90">
        <f t="shared" si="17"/>
        <v>7</v>
      </c>
      <c r="I90">
        <f t="shared" si="18"/>
        <v>9</v>
      </c>
      <c r="J90" t="e">
        <f t="shared" si="12"/>
        <v>#N/A</v>
      </c>
      <c r="K90" t="e">
        <f t="shared" si="13"/>
        <v>#N/A</v>
      </c>
      <c r="L90" t="e">
        <f t="shared" si="14"/>
        <v>#N/A</v>
      </c>
      <c r="M90" t="e">
        <f t="shared" si="15"/>
        <v>#N/A</v>
      </c>
      <c r="N90" s="1" t="e">
        <f t="shared" si="16"/>
        <v>#N/A</v>
      </c>
      <c r="O90" s="1"/>
    </row>
    <row r="91" spans="7:15" x14ac:dyDescent="0.25">
      <c r="G91">
        <v>88</v>
      </c>
      <c r="H91">
        <f t="shared" si="17"/>
        <v>8</v>
      </c>
      <c r="I91">
        <f t="shared" si="18"/>
        <v>9</v>
      </c>
      <c r="J91" t="e">
        <f t="shared" si="12"/>
        <v>#N/A</v>
      </c>
      <c r="K91" t="e">
        <f t="shared" si="13"/>
        <v>#N/A</v>
      </c>
      <c r="L91" t="e">
        <f t="shared" si="14"/>
        <v>#N/A</v>
      </c>
      <c r="M91" t="e">
        <f t="shared" si="15"/>
        <v>#N/A</v>
      </c>
      <c r="N91" s="1" t="e">
        <f t="shared" si="16"/>
        <v>#N/A</v>
      </c>
      <c r="O91" s="1"/>
    </row>
    <row r="92" spans="7:15" x14ac:dyDescent="0.25">
      <c r="G92">
        <v>89</v>
      </c>
      <c r="H92">
        <f t="shared" si="17"/>
        <v>9</v>
      </c>
      <c r="I92">
        <f t="shared" si="18"/>
        <v>9</v>
      </c>
      <c r="J92" t="e">
        <f t="shared" si="12"/>
        <v>#N/A</v>
      </c>
      <c r="K92" t="e">
        <f t="shared" si="13"/>
        <v>#N/A</v>
      </c>
      <c r="L92" t="e">
        <f t="shared" si="14"/>
        <v>#N/A</v>
      </c>
      <c r="M92" t="e">
        <f t="shared" si="15"/>
        <v>#N/A</v>
      </c>
      <c r="N92" s="1" t="e">
        <f t="shared" si="16"/>
        <v>#N/A</v>
      </c>
      <c r="O92" s="1"/>
    </row>
    <row r="93" spans="7:15" x14ac:dyDescent="0.25">
      <c r="G93">
        <v>90</v>
      </c>
      <c r="H93">
        <f t="shared" si="17"/>
        <v>10</v>
      </c>
      <c r="I93">
        <f t="shared" si="18"/>
        <v>9</v>
      </c>
      <c r="J93" t="e">
        <f t="shared" si="12"/>
        <v>#N/A</v>
      </c>
      <c r="K93" t="e">
        <f t="shared" si="13"/>
        <v>#N/A</v>
      </c>
      <c r="L93" t="e">
        <f t="shared" si="14"/>
        <v>#N/A</v>
      </c>
      <c r="M93" t="e">
        <f t="shared" si="15"/>
        <v>#N/A</v>
      </c>
      <c r="N93" s="1" t="e">
        <f t="shared" si="16"/>
        <v>#N/A</v>
      </c>
      <c r="O93" s="1"/>
    </row>
    <row r="94" spans="7:15" x14ac:dyDescent="0.25">
      <c r="G94">
        <v>91</v>
      </c>
      <c r="H94">
        <f t="shared" si="17"/>
        <v>1</v>
      </c>
      <c r="I94">
        <f t="shared" si="18"/>
        <v>10</v>
      </c>
      <c r="J94" t="e">
        <f t="shared" si="12"/>
        <v>#N/A</v>
      </c>
      <c r="K94" t="e">
        <f t="shared" si="13"/>
        <v>#N/A</v>
      </c>
      <c r="L94" t="e">
        <f t="shared" si="14"/>
        <v>#N/A</v>
      </c>
      <c r="M94" t="e">
        <f t="shared" si="15"/>
        <v>#N/A</v>
      </c>
      <c r="N94" s="1" t="e">
        <f t="shared" si="16"/>
        <v>#N/A</v>
      </c>
      <c r="O94" s="1"/>
    </row>
    <row r="95" spans="7:15" x14ac:dyDescent="0.25">
      <c r="G95">
        <v>92</v>
      </c>
      <c r="H95">
        <f t="shared" si="17"/>
        <v>2</v>
      </c>
      <c r="I95">
        <f t="shared" si="18"/>
        <v>10</v>
      </c>
      <c r="J95" t="e">
        <f t="shared" si="12"/>
        <v>#N/A</v>
      </c>
      <c r="K95" t="e">
        <f t="shared" si="13"/>
        <v>#N/A</v>
      </c>
      <c r="L95" t="e">
        <f t="shared" si="14"/>
        <v>#N/A</v>
      </c>
      <c r="M95" t="e">
        <f t="shared" si="15"/>
        <v>#N/A</v>
      </c>
      <c r="N95" s="1" t="e">
        <f t="shared" si="16"/>
        <v>#N/A</v>
      </c>
      <c r="O95" s="1"/>
    </row>
    <row r="96" spans="7:15" x14ac:dyDescent="0.25">
      <c r="G96">
        <v>93</v>
      </c>
      <c r="H96">
        <f t="shared" si="17"/>
        <v>3</v>
      </c>
      <c r="I96">
        <f t="shared" si="18"/>
        <v>10</v>
      </c>
      <c r="J96" t="e">
        <f t="shared" si="12"/>
        <v>#N/A</v>
      </c>
      <c r="K96" t="e">
        <f t="shared" si="13"/>
        <v>#N/A</v>
      </c>
      <c r="L96" t="e">
        <f t="shared" si="14"/>
        <v>#N/A</v>
      </c>
      <c r="M96" t="e">
        <f t="shared" si="15"/>
        <v>#N/A</v>
      </c>
      <c r="N96" s="1" t="e">
        <f t="shared" si="16"/>
        <v>#N/A</v>
      </c>
      <c r="O96" s="1"/>
    </row>
    <row r="97" spans="7:15" x14ac:dyDescent="0.25">
      <c r="G97">
        <v>94</v>
      </c>
      <c r="H97">
        <f t="shared" si="17"/>
        <v>4</v>
      </c>
      <c r="I97">
        <f t="shared" si="18"/>
        <v>10</v>
      </c>
      <c r="J97" t="e">
        <f t="shared" si="12"/>
        <v>#N/A</v>
      </c>
      <c r="K97" t="e">
        <f t="shared" si="13"/>
        <v>#N/A</v>
      </c>
      <c r="L97" t="e">
        <f t="shared" si="14"/>
        <v>#N/A</v>
      </c>
      <c r="M97" t="e">
        <f t="shared" si="15"/>
        <v>#N/A</v>
      </c>
      <c r="N97" s="1" t="e">
        <f t="shared" si="16"/>
        <v>#N/A</v>
      </c>
      <c r="O97" s="1"/>
    </row>
    <row r="98" spans="7:15" x14ac:dyDescent="0.25">
      <c r="G98">
        <v>95</v>
      </c>
      <c r="H98">
        <f t="shared" si="17"/>
        <v>5</v>
      </c>
      <c r="I98">
        <f t="shared" si="18"/>
        <v>10</v>
      </c>
      <c r="J98" t="e">
        <f t="shared" si="12"/>
        <v>#N/A</v>
      </c>
      <c r="K98" t="e">
        <f t="shared" si="13"/>
        <v>#N/A</v>
      </c>
      <c r="L98" t="e">
        <f t="shared" si="14"/>
        <v>#N/A</v>
      </c>
      <c r="M98" t="e">
        <f t="shared" si="15"/>
        <v>#N/A</v>
      </c>
      <c r="N98" s="1" t="e">
        <f t="shared" si="16"/>
        <v>#N/A</v>
      </c>
      <c r="O98" s="1"/>
    </row>
    <row r="99" spans="7:15" x14ac:dyDescent="0.25">
      <c r="G99">
        <v>96</v>
      </c>
      <c r="H99">
        <f t="shared" si="17"/>
        <v>6</v>
      </c>
      <c r="I99">
        <f t="shared" si="18"/>
        <v>10</v>
      </c>
      <c r="J99" t="e">
        <f t="shared" si="12"/>
        <v>#N/A</v>
      </c>
      <c r="K99" t="e">
        <f t="shared" si="13"/>
        <v>#N/A</v>
      </c>
      <c r="L99" t="e">
        <f t="shared" si="14"/>
        <v>#N/A</v>
      </c>
      <c r="M99" t="e">
        <f t="shared" si="15"/>
        <v>#N/A</v>
      </c>
      <c r="N99" s="1" t="e">
        <f t="shared" si="16"/>
        <v>#N/A</v>
      </c>
      <c r="O99" s="1"/>
    </row>
    <row r="100" spans="7:15" x14ac:dyDescent="0.25">
      <c r="G100">
        <v>97</v>
      </c>
      <c r="H100">
        <f t="shared" si="17"/>
        <v>7</v>
      </c>
      <c r="I100">
        <f t="shared" si="18"/>
        <v>10</v>
      </c>
      <c r="J100" t="e">
        <f t="shared" si="12"/>
        <v>#N/A</v>
      </c>
      <c r="K100" t="e">
        <f t="shared" si="13"/>
        <v>#N/A</v>
      </c>
      <c r="L100" t="e">
        <f t="shared" si="14"/>
        <v>#N/A</v>
      </c>
      <c r="M100" t="e">
        <f t="shared" si="15"/>
        <v>#N/A</v>
      </c>
      <c r="N100" s="1" t="e">
        <f>IF(NOT(ISERROR(M100)),$Q$2,NA())</f>
        <v>#N/A</v>
      </c>
      <c r="O100" s="1"/>
    </row>
    <row r="101" spans="7:15" x14ac:dyDescent="0.25">
      <c r="G101">
        <v>98</v>
      </c>
      <c r="H101">
        <f t="shared" si="17"/>
        <v>8</v>
      </c>
      <c r="I101">
        <f t="shared" si="18"/>
        <v>10</v>
      </c>
      <c r="J101" t="e">
        <f t="shared" si="12"/>
        <v>#N/A</v>
      </c>
      <c r="K101" t="e">
        <f t="shared" si="13"/>
        <v>#N/A</v>
      </c>
      <c r="L101" t="e">
        <f t="shared" si="14"/>
        <v>#N/A</v>
      </c>
      <c r="M101" t="e">
        <f t="shared" si="15"/>
        <v>#N/A</v>
      </c>
      <c r="N101" s="1" t="e">
        <f>IF(NOT(ISERROR(M101)),$Q$2,NA())</f>
        <v>#N/A</v>
      </c>
      <c r="O101" s="1"/>
    </row>
    <row r="102" spans="7:15" x14ac:dyDescent="0.25">
      <c r="G102">
        <v>99</v>
      </c>
      <c r="H102">
        <f t="shared" si="17"/>
        <v>9</v>
      </c>
      <c r="I102">
        <f t="shared" si="18"/>
        <v>10</v>
      </c>
      <c r="J102" t="e">
        <f t="shared" si="12"/>
        <v>#N/A</v>
      </c>
      <c r="K102" t="e">
        <f t="shared" si="13"/>
        <v>#N/A</v>
      </c>
      <c r="L102" t="e">
        <f t="shared" si="14"/>
        <v>#N/A</v>
      </c>
      <c r="M102" t="e">
        <f t="shared" si="15"/>
        <v>#N/A</v>
      </c>
      <c r="N102" s="1" t="e">
        <f>IF(NOT(ISERROR(M102)),$Q$2,NA())</f>
        <v>#N/A</v>
      </c>
      <c r="O102" s="1"/>
    </row>
    <row r="103" spans="7:15" x14ac:dyDescent="0.25">
      <c r="G103">
        <v>100</v>
      </c>
      <c r="H103">
        <f t="shared" si="17"/>
        <v>10</v>
      </c>
      <c r="I103">
        <f t="shared" si="18"/>
        <v>10</v>
      </c>
      <c r="J103" t="e">
        <f t="shared" si="12"/>
        <v>#N/A</v>
      </c>
      <c r="K103" t="e">
        <f t="shared" si="13"/>
        <v>#N/A</v>
      </c>
      <c r="L103" t="e">
        <f t="shared" si="14"/>
        <v>#N/A</v>
      </c>
      <c r="M103" t="e">
        <f t="shared" si="15"/>
        <v>#N/A</v>
      </c>
      <c r="N103" s="1" t="e">
        <f>IF(NOT(ISERROR(M103)),$Q$2,NA())</f>
        <v>#N/A</v>
      </c>
      <c r="O103" s="1"/>
    </row>
  </sheetData>
  <hyperlinks>
    <hyperlink ref="A1" location="'TOC Gallery'!A1" tooltip="Go To: Table of Contents" display="'TOC Gallery'!A1" xr:uid="{E92F7E30-7DBE-4589-87DB-0EE69E34F702}"/>
  </hyperlink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69715-1559-412B-BEF2-4440A8E9BD51}">
  <sheetPr codeName="Sheet6"/>
  <dimension ref="A1:R102"/>
  <sheetViews>
    <sheetView workbookViewId="0">
      <selection activeCell="O2" sqref="O2"/>
    </sheetView>
  </sheetViews>
  <sheetFormatPr defaultRowHeight="15" x14ac:dyDescent="0.25"/>
  <cols>
    <col min="1" max="1" width="2.7109375" customWidth="1"/>
    <col min="17" max="17" width="10.28515625" bestFit="1" customWidth="1"/>
  </cols>
  <sheetData>
    <row r="1" spans="1:18" x14ac:dyDescent="0.25">
      <c r="A1" s="15">
        <v>3</v>
      </c>
      <c r="B1" s="2" t="s">
        <v>42</v>
      </c>
      <c r="M1" s="2" t="s">
        <v>41</v>
      </c>
      <c r="N1" s="2" t="s">
        <v>5</v>
      </c>
      <c r="O1" s="2" t="s">
        <v>40</v>
      </c>
      <c r="P1" s="2"/>
      <c r="Q1" s="2" t="s">
        <v>37</v>
      </c>
      <c r="R1" s="5">
        <v>0.47</v>
      </c>
    </row>
    <row r="2" spans="1:18" x14ac:dyDescent="0.25">
      <c r="M2" cm="1">
        <f t="array" ref="M2:M101">_xlfn.SEQUENCE(100)</f>
        <v>1</v>
      </c>
      <c r="N2" cm="1">
        <f t="array" ref="N2:N101">_xlfn.SEQUENCE(100)*0+1</f>
        <v>1</v>
      </c>
      <c r="O2" cm="1">
        <f t="array" ref="O2:O101">IF(_xlfn.ANCHORARRAY(M2)&lt;=(R1*100),1,0)</f>
        <v>1</v>
      </c>
    </row>
    <row r="3" spans="1:18" x14ac:dyDescent="0.25">
      <c r="M3">
        <v>2</v>
      </c>
      <c r="N3">
        <v>1</v>
      </c>
      <c r="O3">
        <v>1</v>
      </c>
    </row>
    <row r="4" spans="1:18" x14ac:dyDescent="0.25">
      <c r="M4">
        <v>3</v>
      </c>
      <c r="N4">
        <v>1</v>
      </c>
      <c r="O4">
        <v>1</v>
      </c>
    </row>
    <row r="5" spans="1:18" x14ac:dyDescent="0.25">
      <c r="M5">
        <v>4</v>
      </c>
      <c r="N5">
        <v>1</v>
      </c>
      <c r="O5">
        <v>1</v>
      </c>
    </row>
    <row r="6" spans="1:18" x14ac:dyDescent="0.25">
      <c r="M6">
        <v>5</v>
      </c>
      <c r="N6">
        <v>1</v>
      </c>
      <c r="O6">
        <v>1</v>
      </c>
    </row>
    <row r="7" spans="1:18" x14ac:dyDescent="0.25">
      <c r="M7">
        <v>6</v>
      </c>
      <c r="N7">
        <v>1</v>
      </c>
      <c r="O7">
        <v>1</v>
      </c>
    </row>
    <row r="8" spans="1:18" x14ac:dyDescent="0.25">
      <c r="M8">
        <v>7</v>
      </c>
      <c r="N8">
        <v>1</v>
      </c>
      <c r="O8">
        <v>1</v>
      </c>
    </row>
    <row r="9" spans="1:18" x14ac:dyDescent="0.25">
      <c r="M9">
        <v>8</v>
      </c>
      <c r="N9">
        <v>1</v>
      </c>
      <c r="O9">
        <v>1</v>
      </c>
    </row>
    <row r="10" spans="1:18" x14ac:dyDescent="0.25">
      <c r="M10">
        <v>9</v>
      </c>
      <c r="N10">
        <v>1</v>
      </c>
      <c r="O10">
        <v>1</v>
      </c>
    </row>
    <row r="11" spans="1:18" x14ac:dyDescent="0.25">
      <c r="M11">
        <v>10</v>
      </c>
      <c r="N11">
        <v>1</v>
      </c>
      <c r="O11">
        <v>1</v>
      </c>
    </row>
    <row r="12" spans="1:18" x14ac:dyDescent="0.25">
      <c r="M12">
        <v>11</v>
      </c>
      <c r="N12">
        <v>1</v>
      </c>
      <c r="O12">
        <v>1</v>
      </c>
    </row>
    <row r="13" spans="1:18" x14ac:dyDescent="0.25">
      <c r="M13">
        <v>12</v>
      </c>
      <c r="N13">
        <v>1</v>
      </c>
      <c r="O13">
        <v>1</v>
      </c>
    </row>
    <row r="14" spans="1:18" x14ac:dyDescent="0.25">
      <c r="M14">
        <v>13</v>
      </c>
      <c r="N14">
        <v>1</v>
      </c>
      <c r="O14">
        <v>1</v>
      </c>
    </row>
    <row r="15" spans="1:18" x14ac:dyDescent="0.25">
      <c r="M15">
        <v>14</v>
      </c>
      <c r="N15">
        <v>1</v>
      </c>
      <c r="O15">
        <v>1</v>
      </c>
    </row>
    <row r="16" spans="1:18" x14ac:dyDescent="0.25">
      <c r="M16">
        <v>15</v>
      </c>
      <c r="N16">
        <v>1</v>
      </c>
      <c r="O16">
        <v>1</v>
      </c>
    </row>
    <row r="17" spans="13:15" x14ac:dyDescent="0.25">
      <c r="M17">
        <v>16</v>
      </c>
      <c r="N17">
        <v>1</v>
      </c>
      <c r="O17">
        <v>1</v>
      </c>
    </row>
    <row r="18" spans="13:15" x14ac:dyDescent="0.25">
      <c r="M18">
        <v>17</v>
      </c>
      <c r="N18">
        <v>1</v>
      </c>
      <c r="O18">
        <v>1</v>
      </c>
    </row>
    <row r="19" spans="13:15" x14ac:dyDescent="0.25">
      <c r="M19">
        <v>18</v>
      </c>
      <c r="N19">
        <v>1</v>
      </c>
      <c r="O19">
        <v>1</v>
      </c>
    </row>
    <row r="20" spans="13:15" x14ac:dyDescent="0.25">
      <c r="M20">
        <v>19</v>
      </c>
      <c r="N20">
        <v>1</v>
      </c>
      <c r="O20">
        <v>1</v>
      </c>
    </row>
    <row r="21" spans="13:15" x14ac:dyDescent="0.25">
      <c r="M21">
        <v>20</v>
      </c>
      <c r="N21">
        <v>1</v>
      </c>
      <c r="O21">
        <v>1</v>
      </c>
    </row>
    <row r="22" spans="13:15" x14ac:dyDescent="0.25">
      <c r="M22">
        <v>21</v>
      </c>
      <c r="N22">
        <v>1</v>
      </c>
      <c r="O22">
        <v>1</v>
      </c>
    </row>
    <row r="23" spans="13:15" x14ac:dyDescent="0.25">
      <c r="M23">
        <v>22</v>
      </c>
      <c r="N23">
        <v>1</v>
      </c>
      <c r="O23">
        <v>1</v>
      </c>
    </row>
    <row r="24" spans="13:15" x14ac:dyDescent="0.25">
      <c r="M24">
        <v>23</v>
      </c>
      <c r="N24">
        <v>1</v>
      </c>
      <c r="O24">
        <v>1</v>
      </c>
    </row>
    <row r="25" spans="13:15" x14ac:dyDescent="0.25">
      <c r="M25">
        <v>24</v>
      </c>
      <c r="N25">
        <v>1</v>
      </c>
      <c r="O25">
        <v>1</v>
      </c>
    </row>
    <row r="26" spans="13:15" x14ac:dyDescent="0.25">
      <c r="M26">
        <v>25</v>
      </c>
      <c r="N26">
        <v>1</v>
      </c>
      <c r="O26">
        <v>1</v>
      </c>
    </row>
    <row r="27" spans="13:15" x14ac:dyDescent="0.25">
      <c r="M27">
        <v>26</v>
      </c>
      <c r="N27">
        <v>1</v>
      </c>
      <c r="O27">
        <v>1</v>
      </c>
    </row>
    <row r="28" spans="13:15" x14ac:dyDescent="0.25">
      <c r="M28">
        <v>27</v>
      </c>
      <c r="N28">
        <v>1</v>
      </c>
      <c r="O28">
        <v>1</v>
      </c>
    </row>
    <row r="29" spans="13:15" x14ac:dyDescent="0.25">
      <c r="M29">
        <v>28</v>
      </c>
      <c r="N29">
        <v>1</v>
      </c>
      <c r="O29">
        <v>1</v>
      </c>
    </row>
    <row r="30" spans="13:15" x14ac:dyDescent="0.25">
      <c r="M30">
        <v>29</v>
      </c>
      <c r="N30">
        <v>1</v>
      </c>
      <c r="O30">
        <v>1</v>
      </c>
    </row>
    <row r="31" spans="13:15" x14ac:dyDescent="0.25">
      <c r="M31">
        <v>30</v>
      </c>
      <c r="N31">
        <v>1</v>
      </c>
      <c r="O31">
        <v>1</v>
      </c>
    </row>
    <row r="32" spans="13:15" x14ac:dyDescent="0.25">
      <c r="M32">
        <v>31</v>
      </c>
      <c r="N32">
        <v>1</v>
      </c>
      <c r="O32">
        <v>1</v>
      </c>
    </row>
    <row r="33" spans="13:15" x14ac:dyDescent="0.25">
      <c r="M33">
        <v>32</v>
      </c>
      <c r="N33">
        <v>1</v>
      </c>
      <c r="O33">
        <v>1</v>
      </c>
    </row>
    <row r="34" spans="13:15" x14ac:dyDescent="0.25">
      <c r="M34">
        <v>33</v>
      </c>
      <c r="N34">
        <v>1</v>
      </c>
      <c r="O34">
        <v>1</v>
      </c>
    </row>
    <row r="35" spans="13:15" x14ac:dyDescent="0.25">
      <c r="M35">
        <v>34</v>
      </c>
      <c r="N35">
        <v>1</v>
      </c>
      <c r="O35">
        <v>1</v>
      </c>
    </row>
    <row r="36" spans="13:15" x14ac:dyDescent="0.25">
      <c r="M36">
        <v>35</v>
      </c>
      <c r="N36">
        <v>1</v>
      </c>
      <c r="O36">
        <v>1</v>
      </c>
    </row>
    <row r="37" spans="13:15" x14ac:dyDescent="0.25">
      <c r="M37">
        <v>36</v>
      </c>
      <c r="N37">
        <v>1</v>
      </c>
      <c r="O37">
        <v>1</v>
      </c>
    </row>
    <row r="38" spans="13:15" x14ac:dyDescent="0.25">
      <c r="M38">
        <v>37</v>
      </c>
      <c r="N38">
        <v>1</v>
      </c>
      <c r="O38">
        <v>1</v>
      </c>
    </row>
    <row r="39" spans="13:15" x14ac:dyDescent="0.25">
      <c r="M39">
        <v>38</v>
      </c>
      <c r="N39">
        <v>1</v>
      </c>
      <c r="O39">
        <v>1</v>
      </c>
    </row>
    <row r="40" spans="13:15" x14ac:dyDescent="0.25">
      <c r="M40">
        <v>39</v>
      </c>
      <c r="N40">
        <v>1</v>
      </c>
      <c r="O40">
        <v>1</v>
      </c>
    </row>
    <row r="41" spans="13:15" x14ac:dyDescent="0.25">
      <c r="M41">
        <v>40</v>
      </c>
      <c r="N41">
        <v>1</v>
      </c>
      <c r="O41">
        <v>1</v>
      </c>
    </row>
    <row r="42" spans="13:15" x14ac:dyDescent="0.25">
      <c r="M42">
        <v>41</v>
      </c>
      <c r="N42">
        <v>1</v>
      </c>
      <c r="O42">
        <v>1</v>
      </c>
    </row>
    <row r="43" spans="13:15" x14ac:dyDescent="0.25">
      <c r="M43">
        <v>42</v>
      </c>
      <c r="N43">
        <v>1</v>
      </c>
      <c r="O43">
        <v>1</v>
      </c>
    </row>
    <row r="44" spans="13:15" x14ac:dyDescent="0.25">
      <c r="M44">
        <v>43</v>
      </c>
      <c r="N44">
        <v>1</v>
      </c>
      <c r="O44">
        <v>1</v>
      </c>
    </row>
    <row r="45" spans="13:15" x14ac:dyDescent="0.25">
      <c r="M45">
        <v>44</v>
      </c>
      <c r="N45">
        <v>1</v>
      </c>
      <c r="O45">
        <v>1</v>
      </c>
    </row>
    <row r="46" spans="13:15" x14ac:dyDescent="0.25">
      <c r="M46">
        <v>45</v>
      </c>
      <c r="N46">
        <v>1</v>
      </c>
      <c r="O46">
        <v>1</v>
      </c>
    </row>
    <row r="47" spans="13:15" x14ac:dyDescent="0.25">
      <c r="M47">
        <v>46</v>
      </c>
      <c r="N47">
        <v>1</v>
      </c>
      <c r="O47">
        <v>1</v>
      </c>
    </row>
    <row r="48" spans="13:15" x14ac:dyDescent="0.25">
      <c r="M48">
        <v>47</v>
      </c>
      <c r="N48">
        <v>1</v>
      </c>
      <c r="O48">
        <v>1</v>
      </c>
    </row>
    <row r="49" spans="13:15" x14ac:dyDescent="0.25">
      <c r="M49">
        <v>48</v>
      </c>
      <c r="N49">
        <v>1</v>
      </c>
      <c r="O49">
        <v>0</v>
      </c>
    </row>
    <row r="50" spans="13:15" x14ac:dyDescent="0.25">
      <c r="M50">
        <v>49</v>
      </c>
      <c r="N50">
        <v>1</v>
      </c>
      <c r="O50">
        <v>0</v>
      </c>
    </row>
    <row r="51" spans="13:15" x14ac:dyDescent="0.25">
      <c r="M51">
        <v>50</v>
      </c>
      <c r="N51">
        <v>1</v>
      </c>
      <c r="O51">
        <v>0</v>
      </c>
    </row>
    <row r="52" spans="13:15" x14ac:dyDescent="0.25">
      <c r="M52">
        <v>51</v>
      </c>
      <c r="N52">
        <v>1</v>
      </c>
      <c r="O52">
        <v>0</v>
      </c>
    </row>
    <row r="53" spans="13:15" x14ac:dyDescent="0.25">
      <c r="M53">
        <v>52</v>
      </c>
      <c r="N53">
        <v>1</v>
      </c>
      <c r="O53">
        <v>0</v>
      </c>
    </row>
    <row r="54" spans="13:15" x14ac:dyDescent="0.25">
      <c r="M54">
        <v>53</v>
      </c>
      <c r="N54">
        <v>1</v>
      </c>
      <c r="O54">
        <v>0</v>
      </c>
    </row>
    <row r="55" spans="13:15" x14ac:dyDescent="0.25">
      <c r="M55">
        <v>54</v>
      </c>
      <c r="N55">
        <v>1</v>
      </c>
      <c r="O55">
        <v>0</v>
      </c>
    </row>
    <row r="56" spans="13:15" x14ac:dyDescent="0.25">
      <c r="M56">
        <v>55</v>
      </c>
      <c r="N56">
        <v>1</v>
      </c>
      <c r="O56">
        <v>0</v>
      </c>
    </row>
    <row r="57" spans="13:15" x14ac:dyDescent="0.25">
      <c r="M57">
        <v>56</v>
      </c>
      <c r="N57">
        <v>1</v>
      </c>
      <c r="O57">
        <v>0</v>
      </c>
    </row>
    <row r="58" spans="13:15" x14ac:dyDescent="0.25">
      <c r="M58">
        <v>57</v>
      </c>
      <c r="N58">
        <v>1</v>
      </c>
      <c r="O58">
        <v>0</v>
      </c>
    </row>
    <row r="59" spans="13:15" x14ac:dyDescent="0.25">
      <c r="M59">
        <v>58</v>
      </c>
      <c r="N59">
        <v>1</v>
      </c>
      <c r="O59">
        <v>0</v>
      </c>
    </row>
    <row r="60" spans="13:15" x14ac:dyDescent="0.25">
      <c r="M60">
        <v>59</v>
      </c>
      <c r="N60">
        <v>1</v>
      </c>
      <c r="O60">
        <v>0</v>
      </c>
    </row>
    <row r="61" spans="13:15" x14ac:dyDescent="0.25">
      <c r="M61">
        <v>60</v>
      </c>
      <c r="N61">
        <v>1</v>
      </c>
      <c r="O61">
        <v>0</v>
      </c>
    </row>
    <row r="62" spans="13:15" x14ac:dyDescent="0.25">
      <c r="M62">
        <v>61</v>
      </c>
      <c r="N62">
        <v>1</v>
      </c>
      <c r="O62">
        <v>0</v>
      </c>
    </row>
    <row r="63" spans="13:15" x14ac:dyDescent="0.25">
      <c r="M63">
        <v>62</v>
      </c>
      <c r="N63">
        <v>1</v>
      </c>
      <c r="O63">
        <v>0</v>
      </c>
    </row>
    <row r="64" spans="13:15" x14ac:dyDescent="0.25">
      <c r="M64">
        <v>63</v>
      </c>
      <c r="N64">
        <v>1</v>
      </c>
      <c r="O64">
        <v>0</v>
      </c>
    </row>
    <row r="65" spans="13:15" x14ac:dyDescent="0.25">
      <c r="M65">
        <v>64</v>
      </c>
      <c r="N65">
        <v>1</v>
      </c>
      <c r="O65">
        <v>0</v>
      </c>
    </row>
    <row r="66" spans="13:15" x14ac:dyDescent="0.25">
      <c r="M66">
        <v>65</v>
      </c>
      <c r="N66">
        <v>1</v>
      </c>
      <c r="O66">
        <v>0</v>
      </c>
    </row>
    <row r="67" spans="13:15" x14ac:dyDescent="0.25">
      <c r="M67">
        <v>66</v>
      </c>
      <c r="N67">
        <v>1</v>
      </c>
      <c r="O67">
        <v>0</v>
      </c>
    </row>
    <row r="68" spans="13:15" x14ac:dyDescent="0.25">
      <c r="M68">
        <v>67</v>
      </c>
      <c r="N68">
        <v>1</v>
      </c>
      <c r="O68">
        <v>0</v>
      </c>
    </row>
    <row r="69" spans="13:15" x14ac:dyDescent="0.25">
      <c r="M69">
        <v>68</v>
      </c>
      <c r="N69">
        <v>1</v>
      </c>
      <c r="O69">
        <v>0</v>
      </c>
    </row>
    <row r="70" spans="13:15" x14ac:dyDescent="0.25">
      <c r="M70">
        <v>69</v>
      </c>
      <c r="N70">
        <v>1</v>
      </c>
      <c r="O70">
        <v>0</v>
      </c>
    </row>
    <row r="71" spans="13:15" x14ac:dyDescent="0.25">
      <c r="M71">
        <v>70</v>
      </c>
      <c r="N71">
        <v>1</v>
      </c>
      <c r="O71">
        <v>0</v>
      </c>
    </row>
    <row r="72" spans="13:15" x14ac:dyDescent="0.25">
      <c r="M72">
        <v>71</v>
      </c>
      <c r="N72">
        <v>1</v>
      </c>
      <c r="O72">
        <v>0</v>
      </c>
    </row>
    <row r="73" spans="13:15" x14ac:dyDescent="0.25">
      <c r="M73">
        <v>72</v>
      </c>
      <c r="N73">
        <v>1</v>
      </c>
      <c r="O73">
        <v>0</v>
      </c>
    </row>
    <row r="74" spans="13:15" x14ac:dyDescent="0.25">
      <c r="M74">
        <v>73</v>
      </c>
      <c r="N74">
        <v>1</v>
      </c>
      <c r="O74">
        <v>0</v>
      </c>
    </row>
    <row r="75" spans="13:15" x14ac:dyDescent="0.25">
      <c r="M75">
        <v>74</v>
      </c>
      <c r="N75">
        <v>1</v>
      </c>
      <c r="O75">
        <v>0</v>
      </c>
    </row>
    <row r="76" spans="13:15" x14ac:dyDescent="0.25">
      <c r="M76">
        <v>75</v>
      </c>
      <c r="N76">
        <v>1</v>
      </c>
      <c r="O76">
        <v>0</v>
      </c>
    </row>
    <row r="77" spans="13:15" x14ac:dyDescent="0.25">
      <c r="M77">
        <v>76</v>
      </c>
      <c r="N77">
        <v>1</v>
      </c>
      <c r="O77">
        <v>0</v>
      </c>
    </row>
    <row r="78" spans="13:15" x14ac:dyDescent="0.25">
      <c r="M78">
        <v>77</v>
      </c>
      <c r="N78">
        <v>1</v>
      </c>
      <c r="O78">
        <v>0</v>
      </c>
    </row>
    <row r="79" spans="13:15" x14ac:dyDescent="0.25">
      <c r="M79">
        <v>78</v>
      </c>
      <c r="N79">
        <v>1</v>
      </c>
      <c r="O79">
        <v>0</v>
      </c>
    </row>
    <row r="80" spans="13:15" x14ac:dyDescent="0.25">
      <c r="M80">
        <v>79</v>
      </c>
      <c r="N80">
        <v>1</v>
      </c>
      <c r="O80">
        <v>0</v>
      </c>
    </row>
    <row r="81" spans="13:15" x14ac:dyDescent="0.25">
      <c r="M81">
        <v>80</v>
      </c>
      <c r="N81">
        <v>1</v>
      </c>
      <c r="O81">
        <v>0</v>
      </c>
    </row>
    <row r="82" spans="13:15" x14ac:dyDescent="0.25">
      <c r="M82">
        <v>81</v>
      </c>
      <c r="N82">
        <v>1</v>
      </c>
      <c r="O82">
        <v>0</v>
      </c>
    </row>
    <row r="83" spans="13:15" x14ac:dyDescent="0.25">
      <c r="M83">
        <v>82</v>
      </c>
      <c r="N83">
        <v>1</v>
      </c>
      <c r="O83">
        <v>0</v>
      </c>
    </row>
    <row r="84" spans="13:15" x14ac:dyDescent="0.25">
      <c r="M84">
        <v>83</v>
      </c>
      <c r="N84">
        <v>1</v>
      </c>
      <c r="O84">
        <v>0</v>
      </c>
    </row>
    <row r="85" spans="13:15" x14ac:dyDescent="0.25">
      <c r="M85">
        <v>84</v>
      </c>
      <c r="N85">
        <v>1</v>
      </c>
      <c r="O85">
        <v>0</v>
      </c>
    </row>
    <row r="86" spans="13:15" x14ac:dyDescent="0.25">
      <c r="M86">
        <v>85</v>
      </c>
      <c r="N86">
        <v>1</v>
      </c>
      <c r="O86">
        <v>0</v>
      </c>
    </row>
    <row r="87" spans="13:15" x14ac:dyDescent="0.25">
      <c r="M87">
        <v>86</v>
      </c>
      <c r="N87">
        <v>1</v>
      </c>
      <c r="O87">
        <v>0</v>
      </c>
    </row>
    <row r="88" spans="13:15" x14ac:dyDescent="0.25">
      <c r="M88">
        <v>87</v>
      </c>
      <c r="N88">
        <v>1</v>
      </c>
      <c r="O88">
        <v>0</v>
      </c>
    </row>
    <row r="89" spans="13:15" x14ac:dyDescent="0.25">
      <c r="M89">
        <v>88</v>
      </c>
      <c r="N89">
        <v>1</v>
      </c>
      <c r="O89">
        <v>0</v>
      </c>
    </row>
    <row r="90" spans="13:15" x14ac:dyDescent="0.25">
      <c r="M90">
        <v>89</v>
      </c>
      <c r="N90">
        <v>1</v>
      </c>
      <c r="O90">
        <v>0</v>
      </c>
    </row>
    <row r="91" spans="13:15" x14ac:dyDescent="0.25">
      <c r="M91">
        <v>90</v>
      </c>
      <c r="N91">
        <v>1</v>
      </c>
      <c r="O91">
        <v>0</v>
      </c>
    </row>
    <row r="92" spans="13:15" x14ac:dyDescent="0.25">
      <c r="M92">
        <v>91</v>
      </c>
      <c r="N92">
        <v>1</v>
      </c>
      <c r="O92">
        <v>0</v>
      </c>
    </row>
    <row r="93" spans="13:15" x14ac:dyDescent="0.25">
      <c r="M93">
        <v>92</v>
      </c>
      <c r="N93">
        <v>1</v>
      </c>
      <c r="O93">
        <v>0</v>
      </c>
    </row>
    <row r="94" spans="13:15" x14ac:dyDescent="0.25">
      <c r="M94">
        <v>93</v>
      </c>
      <c r="N94">
        <v>1</v>
      </c>
      <c r="O94">
        <v>0</v>
      </c>
    </row>
    <row r="95" spans="13:15" x14ac:dyDescent="0.25">
      <c r="M95">
        <v>94</v>
      </c>
      <c r="N95">
        <v>1</v>
      </c>
      <c r="O95">
        <v>0</v>
      </c>
    </row>
    <row r="96" spans="13:15" x14ac:dyDescent="0.25">
      <c r="M96">
        <v>95</v>
      </c>
      <c r="N96">
        <v>1</v>
      </c>
      <c r="O96">
        <v>0</v>
      </c>
    </row>
    <row r="97" spans="13:15" x14ac:dyDescent="0.25">
      <c r="M97">
        <v>96</v>
      </c>
      <c r="N97">
        <v>1</v>
      </c>
      <c r="O97">
        <v>0</v>
      </c>
    </row>
    <row r="98" spans="13:15" x14ac:dyDescent="0.25">
      <c r="M98">
        <v>97</v>
      </c>
      <c r="N98">
        <v>1</v>
      </c>
      <c r="O98">
        <v>0</v>
      </c>
    </row>
    <row r="99" spans="13:15" x14ac:dyDescent="0.25">
      <c r="M99">
        <v>98</v>
      </c>
      <c r="N99">
        <v>1</v>
      </c>
      <c r="O99">
        <v>0</v>
      </c>
    </row>
    <row r="100" spans="13:15" x14ac:dyDescent="0.25">
      <c r="M100">
        <v>99</v>
      </c>
      <c r="N100">
        <v>1</v>
      </c>
      <c r="O100">
        <v>0</v>
      </c>
    </row>
    <row r="101" spans="13:15" x14ac:dyDescent="0.25">
      <c r="M101">
        <v>100</v>
      </c>
      <c r="N101">
        <v>1</v>
      </c>
      <c r="O101">
        <v>0</v>
      </c>
    </row>
    <row r="102" spans="13:15" x14ac:dyDescent="0.25">
      <c r="N102">
        <v>100</v>
      </c>
      <c r="O102">
        <f>200-(R1*100)</f>
        <v>153</v>
      </c>
    </row>
  </sheetData>
  <hyperlinks>
    <hyperlink ref="A1" location="'TOC Gallery'!A1" display="'TOC Gallery'!A1" xr:uid="{0F8D300D-082F-4524-A886-AAAC62479C1D}"/>
  </hyperlink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0601A-5A2B-4F33-BE3C-E720995A6AF8}">
  <sheetPr codeName="Sheet13"/>
  <dimension ref="A1"/>
  <sheetViews>
    <sheetView showGridLines="0" zoomScaleNormal="100" workbookViewId="0"/>
  </sheetViews>
  <sheetFormatPr defaultRowHeight="15" x14ac:dyDescent="0.25"/>
  <cols>
    <col min="1" max="16384" width="9.140625" style="11"/>
  </cols>
  <sheetData>
    <row r="1" spans="1:1" x14ac:dyDescent="0.25">
      <c r="A1" s="17">
        <v>3</v>
      </c>
    </row>
  </sheetData>
  <hyperlinks>
    <hyperlink ref="A1" location="'TOC Gallery'!A1" tooltip="Go To: Table of Contents" display="'TOC Gallery'!A1" xr:uid="{98CDC585-AE94-4A89-A94E-6AC0B693524D}"/>
  </hyperlink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CE070-3281-46B1-9C97-5A068A250526}">
  <sheetPr codeName="Sheet15"/>
  <dimension ref="A1"/>
  <sheetViews>
    <sheetView showGridLines="0" zoomScaleNormal="100" workbookViewId="0"/>
  </sheetViews>
  <sheetFormatPr defaultRowHeight="15" x14ac:dyDescent="0.25"/>
  <cols>
    <col min="1" max="16384" width="9.140625" style="12"/>
  </cols>
  <sheetData>
    <row r="1" spans="1:1" x14ac:dyDescent="0.25">
      <c r="A1" s="16">
        <v>3</v>
      </c>
    </row>
  </sheetData>
  <hyperlinks>
    <hyperlink ref="A1" location="'TOC Gallery'!A1" tooltip="Go To: Table of Contents" display="'TOC Gallery'!A1" xr:uid="{76F86FE7-49EB-4562-B5F1-70F896AFA1A5}"/>
  </hyperlink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87761-81C9-4DBA-8DF1-55C5637071C4}">
  <dimension ref="A1:B2"/>
  <sheetViews>
    <sheetView workbookViewId="0">
      <selection activeCell="B2" sqref="B2"/>
    </sheetView>
  </sheetViews>
  <sheetFormatPr defaultRowHeight="15" x14ac:dyDescent="0.25"/>
  <cols>
    <col min="2" max="2" width="61.85546875" bestFit="1" customWidth="1"/>
  </cols>
  <sheetData>
    <row r="1" spans="1:2" x14ac:dyDescent="0.25">
      <c r="A1" s="2" t="s">
        <v>46</v>
      </c>
      <c r="B1" t="s">
        <v>47</v>
      </c>
    </row>
    <row r="2" spans="1:2" x14ac:dyDescent="0.25">
      <c r="A2" s="2" t="s">
        <v>48</v>
      </c>
      <c r="B2" s="18" t="s">
        <v>49</v>
      </c>
    </row>
  </sheetData>
  <hyperlinks>
    <hyperlink ref="B2" r:id="rId1" xr:uid="{77E9AF65-2F15-4130-BA96-BFA9744931F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TOC Gallery</vt:lpstr>
      <vt:lpstr>Control</vt:lpstr>
      <vt:lpstr>Dashboard</vt:lpstr>
      <vt:lpstr>Dashboard Dark</vt:lpstr>
      <vt:lpstr>Calendar Styles</vt:lpstr>
      <vt:lpstr>Follow Along</vt:lpstr>
      <vt:lpstr>Original Calendar</vt:lpstr>
      <vt:lpstr>Month Only</vt:lpstr>
      <vt:lpstr>Full Calendar</vt:lpstr>
      <vt:lpstr>Goals</vt:lpstr>
      <vt:lpstr>Donut</vt:lpstr>
      <vt:lpstr>Progress Bar</vt:lpstr>
      <vt:lpstr>Dot</vt:lpstr>
      <vt:lpstr>Steps</vt:lpstr>
      <vt:lpstr>Scorecard</vt:lpstr>
      <vt:lpstr>Calendar</vt:lpstr>
      <vt:lpstr>Outline</vt:lpstr>
      <vt:lpstr>Waffle</vt:lpstr>
      <vt:lpstr>Gauge</vt:lpstr>
      <vt:lpstr>Dashboard Vertical</vt:lpstr>
      <vt:lpstr>Dashboard Dark Vertical</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Acampora</dc:creator>
  <cp:lastModifiedBy>Mark Biegert</cp:lastModifiedBy>
  <cp:lastPrinted>2023-06-13T19:08:07Z</cp:lastPrinted>
  <dcterms:created xsi:type="dcterms:W3CDTF">2023-06-12T21:34:15Z</dcterms:created>
  <dcterms:modified xsi:type="dcterms:W3CDTF">2023-10-12T15:53:40Z</dcterms:modified>
</cp:coreProperties>
</file>