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1"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42116CAD-9C2B-4E84-AF2E-51FCE61B5DDC}"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86" i="29" l="1"/>
  <c r="E85" i="29"/>
  <c r="D39"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<sst xmlns="http://schemas.openxmlformats.org/spreadsheetml/2006/main" count="6557" uniqueCount="2967">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</sst>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4">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xf numFmtId="9" fontId="0" fillId="19" borderId="0" xfId="0" applyNumberFormat="1" applyFill="1"/>
    <xf numFmtId="0" fontId="11" fillId="0" borderId="0" xfId="0" applyFont="1"/>
    <xf numFmtId="171" fontId="0" fillId="0" borderId="0" xfId="0" applyNumberFormat="1"/>
    <xf numFmtId="10" fontId="0" fillId="0" borderId="0" xfId="19" applyNumberFormat="1" applyFon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6431"/>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605790</xdr:colOff>
          <xdr:row>174</xdr:row>
          <xdr:rowOff>76347</xdr:rowOff>
        </xdr:from>
        <xdr:to>
          <xdr:col>24</xdr:col>
          <xdr:colOff>0</xdr:colOff>
          <xdr:row>214</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5" spid="_x0000_s229937"/>
                </a:ext>
              </a:extLst>
            </xdr:cNvPicPr>
          </xdr:nvPicPr>
          <xdr:blipFill>
            <a:blip xmlns:r="http://schemas.openxmlformats.org/officeDocument/2006/relationships" r:embed="rId1"/>
            <a:srcRect/>
            <a:stretch>
              <a:fillRect/>
            </a:stretch>
          </xdr:blipFill>
          <xdr:spPr bwMode="auto">
            <a:xfrm>
              <a:off x="4423117" y="29530578"/>
              <a:ext cx="2412902" cy="637134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0x7F13D5D44920&gt;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06" activePane="bottomLeft" state="frozen"/>
      <selection activeCell="P541" sqref="P541"/>
      <selection pane="bottomLeft" activeCell="O218" sqref="O218"/>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14" ca="1">TEXT(DATE(2026,1,_xlfn.SEQUENCE(1+_xlfn.DAYS(TODAY(),DATE(2026,1,1)))),"dd-mmm")</f>
        <v>01-Jan</v>
      </c>
      <c r="C5" s="5">
        <v>1</v>
      </c>
      <c r="D5" s="5">
        <v>1</v>
      </c>
      <c r="E5" s="5">
        <v>0</v>
      </c>
      <c r="F5" s="5">
        <v>0</v>
      </c>
      <c r="G5" s="5">
        <v>1</v>
      </c>
      <c r="H5" s="5">
        <v>1</v>
      </c>
      <c r="I5" s="5">
        <v>1</v>
      </c>
      <c r="J5" s="5">
        <v>1</v>
      </c>
      <c r="K5" s="5">
        <v>1</v>
      </c>
      <c r="L5" cm="1">
        <f t="array" aca="1" ref="L5:L214" ca="1">_xlfn.BYROW(_xlfn.TAKE(Banded,,1),_xleta.WEEKNUM)</f>
        <v>1</v>
      </c>
      <c r="M5" cm="1">
        <f t="array" ref="M5:M214">_xlfn.BYROW(_xlfn.DROP(Banded,,1),_xleta.SUM)</f>
        <v>7</v>
      </c>
      <c r="O5" s="38" cm="1">
        <f t="array" aca="1" ref="O5:X35"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3</v>
      </c>
      <c r="Q35" s="5">
        <f ca="1"/>
        <v>4</v>
      </c>
      <c r="R35" s="5">
        <f ca="1"/>
        <v>3</v>
      </c>
      <c r="S35" s="5">
        <f ca="1"/>
        <v>3</v>
      </c>
      <c r="T35" s="5">
        <f ca="1"/>
        <v>4</v>
      </c>
      <c r="U35" s="5">
        <f ca="1"/>
        <v>4</v>
      </c>
      <c r="V35" s="5">
        <f ca="1"/>
        <v>4</v>
      </c>
      <c r="W35" s="5">
        <f ca="1"/>
        <v>3</v>
      </c>
      <c r="X35" s="5">
        <f ca="1"/>
        <v>4</v>
      </c>
    </row>
    <row r="36" spans="2:24">
      <c r="B36" s="40" t="str">
        <f ca="1"/>
        <v>01-Feb</v>
      </c>
      <c r="C36" s="5">
        <v>1</v>
      </c>
      <c r="D36" s="5">
        <v>1</v>
      </c>
      <c r="E36" s="5">
        <v>1</v>
      </c>
      <c r="F36" s="5">
        <v>1</v>
      </c>
      <c r="G36" s="5">
        <v>1</v>
      </c>
      <c r="H36" s="5">
        <v>1</v>
      </c>
      <c r="I36" s="5">
        <v>1</v>
      </c>
      <c r="J36" s="5">
        <v>1</v>
      </c>
      <c r="K36" s="5">
        <v>1</v>
      </c>
      <c r="L36">
        <f ca="1"/>
        <v>6</v>
      </c>
      <c r="M36">
        <v>9</v>
      </c>
      <c r="O36" s="38"/>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0</v>
      </c>
      <c r="D214" s="5">
        <v>1</v>
      </c>
      <c r="E214" s="5">
        <v>0</v>
      </c>
      <c r="F214" s="5">
        <v>0</v>
      </c>
      <c r="G214" s="5">
        <v>1</v>
      </c>
      <c r="H214" s="5">
        <v>1</v>
      </c>
      <c r="I214" s="5">
        <v>1</v>
      </c>
      <c r="J214" s="5">
        <v>0</v>
      </c>
      <c r="K214" s="5">
        <v>1</v>
      </c>
      <c r="L214">
        <f ca="1"/>
        <v>31</v>
      </c>
      <c r="M214">
        <v>5</v>
      </c>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83"/>
  <sheetViews>
    <sheetView topLeftCell="A4" workbookViewId="0">
      <pane ySplit="5" topLeftCell="A569" activePane="bottomLeft" state="frozen"/>
      <selection activeCell="Y145" sqref="Y145"/>
      <selection pane="bottomLeft" activeCell="E582" sqref="E582:Y583"/>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83"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83">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sheetData>
  <conditionalFormatting sqref="E9:Y583">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86"/>
  <sheetViews>
    <sheetView topLeftCell="A49" workbookViewId="0">
      <selection activeCell="E86" sqref="E86"/>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247.5</v>
      </c>
      <c r="D39" s="72">
        <f t="shared" si="0"/>
        <v>0.55000000000000004</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1.6566666666666667</v>
      </c>
      <c r="G47" s="73">
        <f>SUM(G37:G46)</f>
        <v>1.56</v>
      </c>
    </row>
    <row r="49" spans="2:8">
      <c r="B49" t="s">
        <v>2570</v>
      </c>
    </row>
    <row r="50" spans="2:8">
      <c r="B50" t="s">
        <v>2569</v>
      </c>
      <c r="D50">
        <f>C37*D47</f>
        <v>745.5</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11">
      <c r="B66" s="77">
        <v>0.11700000000000001</v>
      </c>
      <c r="C66" s="78">
        <v>0.8</v>
      </c>
      <c r="D66" s="80">
        <v>0.14000000000000001</v>
      </c>
      <c r="E66" s="86">
        <f>C37</f>
        <v>450</v>
      </c>
      <c r="G66" s="92" cm="1">
        <f t="array" ref="G66:G67">MMULT(MINVERSE(B66:C67),D66:D67)*E66</f>
        <v>434.8462664714495</v>
      </c>
    </row>
    <row r="67" spans="2:11">
      <c r="B67" s="79">
        <v>1</v>
      </c>
      <c r="C67" s="79">
        <v>1</v>
      </c>
      <c r="D67" s="81">
        <v>1</v>
      </c>
      <c r="G67" s="92">
        <v>15.153733528550513</v>
      </c>
    </row>
    <row r="69" spans="2:11">
      <c r="B69" s="91" t="s">
        <v>2964</v>
      </c>
    </row>
    <row r="70" spans="2:11">
      <c r="B70" s="51">
        <v>0.11700000000000001</v>
      </c>
      <c r="C70" s="53">
        <v>0.122</v>
      </c>
      <c r="D70" s="53">
        <v>0.8</v>
      </c>
      <c r="E70" s="90">
        <v>0.14000000000000001</v>
      </c>
      <c r="F70" s="92" cm="1">
        <f t="array" ref="F70:F72">MMULT(MINVERSE(B70:D72),E70:E72)*E66</f>
        <v>390.17569546120058</v>
      </c>
      <c r="K70" s="93" cm="1">
        <f t="array" ref="K70">MMULT(B70:D70,_xlfn.ANCHORARRAY(F70))/E66</f>
        <v>0.14000000000000001</v>
      </c>
    </row>
    <row r="71" spans="2:11">
      <c r="B71">
        <v>1</v>
      </c>
      <c r="C71">
        <v>1</v>
      </c>
      <c r="D71">
        <v>1</v>
      </c>
      <c r="E71" s="90">
        <v>1</v>
      </c>
      <c r="F71" s="92">
        <v>45</v>
      </c>
    </row>
    <row r="72" spans="2:11">
      <c r="B72">
        <v>0</v>
      </c>
      <c r="C72">
        <v>1</v>
      </c>
      <c r="D72">
        <v>0</v>
      </c>
      <c r="E72" s="90">
        <v>0.1</v>
      </c>
      <c r="F72" s="92">
        <v>14.824304538799415</v>
      </c>
    </row>
    <row r="85" spans="2:5">
      <c r="B85" t="s">
        <v>2965</v>
      </c>
      <c r="C85">
        <v>28</v>
      </c>
      <c r="D85">
        <v>3</v>
      </c>
      <c r="E85">
        <f>D85/C85</f>
        <v>0.10714285714285714</v>
      </c>
    </row>
    <row r="86" spans="2:5">
      <c r="B86" t="s">
        <v>2966</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29-Jul-2026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29-Jul-2026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29-Jul-2026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2026-07-26T14:34:57Z</cp:lastPrinted>
  <dcterms:created xsi:type="dcterms:W3CDTF">2021-09-27T12:19:57Z</dcterms:created>
  <dcterms:modified xsi:type="dcterms:W3CDTF">2026-07-29T16:40:24Z</dcterms:modified>
</cp:coreProperties>
</file>