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0846314-028C-47B4-801F-5E05DF5E80FD}"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PQ_Alt" sheetId="3" r:id="rId3"/>
    <sheet name="Alt_PQ" sheetId="7" r:id="rId4"/>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a="1"/>
  <c r="O34" i="2" a="1"/>
  <c r="O34" i="2" s="1"/>
  <c r="O33" i="2" a="1"/>
  <c r="O33" i="2" s="1"/>
  <c r="O31" i="2" a="1"/>
  <c r="O31" i="2" s="1"/>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R5" i="2" l="1" a="1"/>
  <c r="R5" i="2" s="1"/>
  <c r="R6" i="2" a="1"/>
  <c r="R6" i="2" s="1"/>
  <c r="R4" i="2" a="1"/>
  <c r="R4" i="2" s="1"/>
  <c r="O29" i="2"/>
  <c r="O35" i="2"/>
  <c r="N3" i="2"/>
  <c r="U3" i="2" s="1" a="1"/>
  <c r="U3" i="2" s="1"/>
  <c r="O25" i="2"/>
  <c r="O21" i="2"/>
  <c r="Q3" i="2" l="1" a="1"/>
  <c r="Q3" i="2" s="1"/>
  <c r="R3" i="2" a="1"/>
  <c r="R3"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<sst xmlns="http://schemas.openxmlformats.org/spreadsheetml/2006/main" count="357" uniqueCount="22">
  <si>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</si>
  <si>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</si>
  <si>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</si>
  <si>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</si>
  <si>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</si>
  <si>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</si>
  <si>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</si>
  <si>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</si>
  <si>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</si>
  <si>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</si>
  <si>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</si>
  <si>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</si>
  <si>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</si>
  <si>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</si>
  <si>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</si>
  <si>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</si>
  <si>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</si>
  <si>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</si>
  <si>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</si>
  <si>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</si>
  <si>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</si>
  <si>
    <t>Need to Try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</si>
</sst>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1">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14" fontId="8" fillId="0" borderId="0" xfId="1" applyNumberFormat="1"/>
    <xf numFmtId="15" fontId="6" fillId="0" borderId="0" xfId="0" applyNumberFormat="1" applyFont="1"/>
    <xf numFmtId="15" fontId="2" fillId="0" borderId="0" xfId="0" applyNumberFormat="1" applyFont="1"/>
    <xf numFmtId="0" fontId="5" fillId="5" borderId="5" xfId="0" applyFont="1" applyFill="1" applyBorder="1" applyAlignment="1">
      <alignment horizontal="center" vertical="center"/>
    </xf>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openxmlformats.org/officeDocument/2006/relationships/customXml" Target="../customXml/item2.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1</v>
  </rv>
</rvData>
</file>

<file path=xl/richData/rdrichvaluestructure.xml><?xml version="1.0" encoding="utf-8"?>
<rvStructures xmlns="http://schemas.microsoft.com/office/spreadsheetml/2017/richdata" count="1">
  <s t="_error">
    <k n="errorType" t="i"/>
    <k n="subType" t="i"/>
  </s>
</rvStructure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D605FD4-0F03-4E36-858B-4593DC61F8D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0" t="s">
        <v>9</v>
      </c>
      <c r="C1" s="50"/>
      <c r="D1" s="50"/>
      <c r="F1" s="50" t="s">
        <v>10</v>
      </c>
      <c r="G1" s="50"/>
      <c r="H1" s="50"/>
      <c r="J1" s="50" t="s">
        <v>0</v>
      </c>
      <c r="K1" s="50"/>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V41"/>
  <sheetViews>
    <sheetView tabSelected="1" topLeftCell="M1" workbookViewId="0">
      <selection activeCell="Y9" sqref="Y9"/>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 min="21" max="21" width="13.6640625" customWidth="1"/>
  </cols>
  <sheetData>
    <row r="1" spans="1:22" s="8" customFormat="1" ht="22.5" customHeight="1" x14ac:dyDescent="0.25">
      <c r="A1" s="1"/>
      <c r="B1" s="50" t="s">
        <v>9</v>
      </c>
      <c r="C1" s="50"/>
      <c r="D1" s="50"/>
      <c r="F1" s="50" t="s">
        <v>10</v>
      </c>
      <c r="G1" s="50"/>
      <c r="H1" s="50"/>
      <c r="J1" s="50" t="s">
        <v>0</v>
      </c>
      <c r="K1" s="50"/>
      <c r="T1" s="8" t="s">
        <v>21</v>
      </c>
    </row>
    <row r="2" spans="1:22" s="1" customFormat="1" x14ac:dyDescent="0.3">
      <c r="A2" s="2"/>
      <c r="B2" s="11" t="s">
        <v>1</v>
      </c>
      <c r="C2" s="13" t="s">
        <v>2</v>
      </c>
      <c r="D2" s="16" t="s">
        <v>3</v>
      </c>
      <c r="F2" s="11" t="s">
        <v>1</v>
      </c>
      <c r="G2" s="13" t="s">
        <v>2</v>
      </c>
      <c r="H2" s="16" t="s">
        <v>11</v>
      </c>
      <c r="J2" s="4" t="s">
        <v>11</v>
      </c>
      <c r="K2" s="5" t="s">
        <v>17</v>
      </c>
    </row>
    <row r="3" spans="1:22" s="1" customFormat="1" x14ac:dyDescent="0.3">
      <c r="A3" s="2"/>
      <c r="B3" s="12">
        <v>45125</v>
      </c>
      <c r="C3" s="14" t="s">
        <v>4</v>
      </c>
      <c r="D3" s="17">
        <v>40</v>
      </c>
      <c r="F3" s="12">
        <v>45108</v>
      </c>
      <c r="G3" s="14" t="s">
        <v>8</v>
      </c>
      <c r="H3" s="17" t="s">
        <v>15</v>
      </c>
      <c r="J3" s="6" t="s">
        <v>15</v>
      </c>
      <c r="K3" s="9">
        <v>155</v>
      </c>
      <c r="M3" s="1" t="s">
        <v>15</v>
      </c>
      <c r="N3" s="48" cm="1">
        <f t="array" ref="N3:P4">_xlfn._xlws.FILTER(F3:H13,_nStates=M3)</f>
        <v>45108</v>
      </c>
      <c r="O3" s="1" t="str">
        <v>C-1</v>
      </c>
      <c r="P3" s="1" t="str">
        <v>TA</v>
      </c>
      <c r="Q3" s="48" t="e" cm="1" vm="1">
        <f t="array" aca="1" ref="Q3" ca="1">_xlfn.BYROW(_xlfn.ANCHORARRAY($N$3), _xlfn.LAMBDA(_xlpm.r, INDEX(_xlfn._xlws.FILTER($F$3:$H$13, ($F$3:$F$13 &gt; INDEX(_xlpm.r, , 1)) * (_nC = INDEX(_xlpm.r, , 2)),TODAY()), 1)))</f>
        <v>#VALUE!</v>
      </c>
      <c r="R3" s="1" cm="1">
        <f t="array" aca="1" ref="R3" ca="1">INDEX(_xlfn._xlws.FILTER($F$3:$H$13,(_nC=O3)*($F$3:$F$13&gt;N3),TODAY()),1,)</f>
        <v>45461</v>
      </c>
      <c r="U3" s="49" cm="1">
        <f t="array" aca="1" ref="U3:V4" ca="1">_xlfn.LET(_xlpm.z,
_xlfn.BYROW(_xlfn.ANCHORARRAY(N3),_xlfn.LAMBDA(_xlpm.r,_xlfn.LET(
_xlpm.fn,_xlfn.LAMBDA(_xlpm.c,_xlpm.d,INDEX(_xlfn._xlws.FILTER($F$3:$H$13,(_nC=_xlpm.c)*($F$3:$F$13&gt;_xlpm.d),TODAY()),1,)),
TEXT(INDEX(_xlpm.r,,1),"dd-mmm-yyyy")&amp;INDEX(_xlpm.r,,2)))),
_xlpm.zz,_xlfn.DROP(_xlfn.REDUCE("",_xlpm.z,_xlfn.LAMBDA(_xlpm.a,_xlpm.v,_xlfn.VSTACK(_xlpm.a,_xlfn.TEXTSPLIT(_xlpm.v,"C")))),1),
_xlfn.HSTACK(_xlfn.TAKE(_xlpm.zz,,1)+0,"C"&amp;_xlfn.TAKE(_xlpm.zz,,-1)))</f>
        <v>45108</v>
      </c>
      <c r="V3" s="1" t="str">
        <f ca="1"/>
        <v>C-1</v>
      </c>
    </row>
    <row r="4" spans="1:22" s="1" customFormat="1" x14ac:dyDescent="0.3">
      <c r="A4" s="2"/>
      <c r="B4" s="12">
        <v>45126</v>
      </c>
      <c r="C4" s="14" t="s">
        <v>5</v>
      </c>
      <c r="D4" s="17">
        <v>22</v>
      </c>
      <c r="F4" s="12">
        <v>45108</v>
      </c>
      <c r="G4" s="14" t="s">
        <v>4</v>
      </c>
      <c r="H4" s="17" t="s">
        <v>12</v>
      </c>
      <c r="J4" s="6" t="s">
        <v>12</v>
      </c>
      <c r="K4" s="7">
        <v>360</v>
      </c>
      <c r="N4" s="49">
        <v>45229</v>
      </c>
      <c r="O4" s="1" t="str">
        <v>C-3</v>
      </c>
      <c r="P4" s="1" t="str">
        <v>TA</v>
      </c>
      <c r="Q4" s="48"/>
      <c r="R4" s="1" cm="1">
        <f t="array" aca="1" ref="R4:T4" ca="1">INDEX(_xlfn._xlws.FILTER($F$3:$H$13,(_nC=O4)*($F$3:$F$13&gt;N4),TODAY()),1,)</f>
        <v>45294</v>
      </c>
      <c r="S4" s="1" t="str">
        <f ca="1"/>
        <v>C-3</v>
      </c>
      <c r="T4" s="1" t="str">
        <f ca="1"/>
        <v>NSW</v>
      </c>
      <c r="U4" s="49">
        <f ca="1"/>
        <v>45229</v>
      </c>
      <c r="V4" s="1" t="str">
        <f ca="1"/>
        <v>C-3</v>
      </c>
    </row>
    <row r="5" spans="1:22" s="1" customFormat="1" x14ac:dyDescent="0.3">
      <c r="A5" s="2"/>
      <c r="B5" s="12">
        <v>45133</v>
      </c>
      <c r="C5" s="14" t="s">
        <v>6</v>
      </c>
      <c r="D5" s="17">
        <v>24</v>
      </c>
      <c r="F5" s="12">
        <v>45108</v>
      </c>
      <c r="G5" s="14" t="s">
        <v>7</v>
      </c>
      <c r="H5" s="17" t="s">
        <v>12</v>
      </c>
      <c r="J5" s="6" t="s">
        <v>14</v>
      </c>
      <c r="K5" s="7">
        <v>91</v>
      </c>
      <c r="N5" s="49"/>
      <c r="Q5" s="48"/>
      <c r="R5" s="1" cm="1">
        <f t="array" aca="1" ref="R5" ca="1">INDEX(_xlfn._xlws.FILTER($F$3:$H$13,(_nC=O5)*($F$3:$F$13&gt;N5),TODAY()),1,)</f>
        <v>45461</v>
      </c>
    </row>
    <row r="6" spans="1:22" s="1" customFormat="1" x14ac:dyDescent="0.3">
      <c r="A6" s="2"/>
      <c r="B6" s="12">
        <v>45134</v>
      </c>
      <c r="C6" s="14" t="s">
        <v>6</v>
      </c>
      <c r="D6" s="17">
        <v>12</v>
      </c>
      <c r="F6" s="12">
        <v>45108</v>
      </c>
      <c r="G6" s="14" t="s">
        <v>6</v>
      </c>
      <c r="H6" s="17" t="s">
        <v>14</v>
      </c>
      <c r="J6" s="6" t="s">
        <v>13</v>
      </c>
      <c r="K6" s="7">
        <v>45</v>
      </c>
      <c r="N6" s="49"/>
      <c r="Q6" s="48"/>
      <c r="R6" s="1" cm="1">
        <f t="array" aca="1" ref="R6" ca="1">INDEX(_xlfn._xlws.FILTER($F$3:$H$13,(_nC=O6)*($F$3:$F$13&gt;N6),TODAY()),1,)</f>
        <v>45461</v>
      </c>
    </row>
    <row r="7" spans="1:22" s="1" customFormat="1" x14ac:dyDescent="0.3">
      <c r="A7" s="2"/>
      <c r="B7" s="12">
        <v>45138</v>
      </c>
      <c r="C7" s="14" t="s">
        <v>7</v>
      </c>
      <c r="D7" s="17">
        <v>31</v>
      </c>
      <c r="F7" s="12">
        <v>45108</v>
      </c>
      <c r="G7" s="14" t="s">
        <v>5</v>
      </c>
      <c r="H7" s="17" t="s">
        <v>13</v>
      </c>
      <c r="I7" s="3"/>
      <c r="J7" s="6" t="s">
        <v>16</v>
      </c>
      <c r="K7" s="7">
        <v>208</v>
      </c>
    </row>
    <row r="8" spans="1:22" x14ac:dyDescent="0.3">
      <c r="B8" s="12">
        <v>45138</v>
      </c>
      <c r="C8" s="14" t="s">
        <v>7</v>
      </c>
      <c r="D8" s="17">
        <v>35</v>
      </c>
      <c r="E8" s="1"/>
      <c r="F8" s="12">
        <v>45158</v>
      </c>
      <c r="G8" s="14" t="s">
        <v>5</v>
      </c>
      <c r="H8" s="17" t="s">
        <v>16</v>
      </c>
      <c r="I8" s="3"/>
    </row>
    <row r="9" spans="1:22" x14ac:dyDescent="0.3">
      <c r="B9" s="12">
        <v>45141</v>
      </c>
      <c r="C9" s="14" t="s">
        <v>7</v>
      </c>
      <c r="D9" s="17">
        <v>25</v>
      </c>
      <c r="E9" s="1"/>
      <c r="F9" s="12">
        <v>45169</v>
      </c>
      <c r="G9" s="14" t="s">
        <v>6</v>
      </c>
      <c r="H9" s="17" t="s">
        <v>12</v>
      </c>
    </row>
    <row r="10" spans="1:22" x14ac:dyDescent="0.3">
      <c r="B10" s="12">
        <v>45157</v>
      </c>
      <c r="C10" s="14" t="s">
        <v>6</v>
      </c>
      <c r="D10" s="17">
        <v>10</v>
      </c>
      <c r="E10" s="1"/>
      <c r="F10" s="12">
        <v>45229</v>
      </c>
      <c r="G10" s="14" t="s">
        <v>7</v>
      </c>
      <c r="H10" s="17" t="s">
        <v>15</v>
      </c>
    </row>
    <row r="11" spans="1:22" x14ac:dyDescent="0.3">
      <c r="B11" s="12">
        <v>45168</v>
      </c>
      <c r="C11" s="14" t="s">
        <v>4</v>
      </c>
      <c r="D11" s="17">
        <v>11</v>
      </c>
      <c r="E11" s="1"/>
      <c r="F11" s="12">
        <v>45252</v>
      </c>
      <c r="G11" s="14" t="s">
        <v>4</v>
      </c>
      <c r="H11" s="17" t="s">
        <v>16</v>
      </c>
    </row>
    <row r="12" spans="1:22" x14ac:dyDescent="0.3">
      <c r="B12" s="12">
        <v>45169</v>
      </c>
      <c r="C12" s="14" t="s">
        <v>7</v>
      </c>
      <c r="D12" s="17">
        <v>25</v>
      </c>
      <c r="E12" s="1"/>
      <c r="F12" s="12">
        <v>45294</v>
      </c>
      <c r="G12" s="14" t="s">
        <v>7</v>
      </c>
      <c r="H12" s="17" t="s">
        <v>12</v>
      </c>
    </row>
    <row r="13" spans="1:22" x14ac:dyDescent="0.3">
      <c r="B13" s="22">
        <v>45172</v>
      </c>
      <c r="C13" s="15" t="s">
        <v>8</v>
      </c>
      <c r="D13" s="18">
        <v>36</v>
      </c>
      <c r="E13" s="1"/>
      <c r="F13" s="12">
        <v>45334</v>
      </c>
      <c r="G13" s="14" t="s">
        <v>7</v>
      </c>
      <c r="H13" s="17" t="s">
        <v>13</v>
      </c>
    </row>
    <row r="14" spans="1:22" x14ac:dyDescent="0.3">
      <c r="B14" s="12">
        <v>45177</v>
      </c>
      <c r="C14" s="14" t="s">
        <v>7</v>
      </c>
      <c r="D14" s="17">
        <v>28</v>
      </c>
      <c r="E14" s="1"/>
      <c r="F14" s="10"/>
    </row>
    <row r="15" spans="1:22" x14ac:dyDescent="0.3">
      <c r="B15" s="12">
        <v>45178</v>
      </c>
      <c r="C15" s="14" t="s">
        <v>5</v>
      </c>
      <c r="D15" s="17">
        <v>11</v>
      </c>
      <c r="E15" s="1"/>
      <c r="F15" s="10"/>
    </row>
    <row r="16" spans="1:22" x14ac:dyDescent="0.3">
      <c r="B16" s="22">
        <v>45183</v>
      </c>
      <c r="C16" s="15" t="s">
        <v>8</v>
      </c>
      <c r="D16" s="18">
        <v>12</v>
      </c>
      <c r="E16" s="1"/>
      <c r="F16" s="47" t="s">
        <v>20</v>
      </c>
      <c r="M16" t="s">
        <v>18</v>
      </c>
      <c r="N16" t="s">
        <v>19</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50" t="s">
        <v>9</v>
      </c>
      <c r="C1" s="50"/>
      <c r="D1" s="50"/>
      <c r="F1" s="50" t="s">
        <v>10</v>
      </c>
      <c r="G1" s="50"/>
      <c r="H1" s="50"/>
      <c r="J1" s="50" t="s">
        <v>0</v>
      </c>
      <c r="K1" s="50"/>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0" t="s">
        <v>9</v>
      </c>
      <c r="C1" s="50"/>
      <c r="D1" s="50"/>
      <c r="F1" s="50" t="s">
        <v>10</v>
      </c>
      <c r="G1" s="50"/>
      <c r="H1" s="50"/>
      <c r="J1" s="50" t="s">
        <v>0</v>
      </c>
      <c r="K1" s="50"/>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2.xml>��
</file>

<file path=customXml/itemProps1.xml><?xml version="1.0" encoding="utf-8"?>
<ds:datastoreItem xmlns:ds="http://schemas.openxmlformats.org/officeDocument/2006/customXml" ds:itemID="{6D605FD4-0F03-4E36-858B-4593DC61F8D2}">
  <ds:schemaRefs>
    <ds:schemaRef ds:uri="http://schemas.advancedformulaenvironment.officeapps.live.com/afejsonblob/1.0"/>
  </ds:schemaRefs>
</ds:datastoreItem>
</file>

<file path=customXml/itemProps2.xml><?xml version="1.0" encoding="utf-8"?>
<ds:datastoreItem xmlns:ds="http://schemas.openxmlformats.org/officeDocument/2006/customXml" ds:itemID="{3D79F0F6-6974-4466-A7FD-BF84DC04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Original</vt:lpstr>
      <vt:lpstr>EDA</vt:lpstr>
      <vt:lpstr>PQ_Alt</vt:lpstr>
      <vt:lpstr>Alt_PQ</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2024-06-18T18:31:03Z</dcterms:modified>
</cp:coreProperties>
</file>