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25"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57" documentId="8_{CCDF8EB8-E5CD-48E5-B442-6901DB6B8BEA}" xr6:coauthVersionLast="47" xr6:coauthVersionMax="47" xr10:uidLastSave="{30103DC9-4EDC-401E-9251-870DD80E13E3}"/>
  <bookViews>
    <workbookView xWindow="1125" yWindow="112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Bread!$A$109:$D$145</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3" i="9" l="1" a="1"/>
  <c r="L13" i="9" a="1"/>
  <c r="C110" i="29"/>
  <c r="F57" i="29" a="1"/>
  <c r="C70" i="29"/>
  <c r="C73" i="29" s="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<sst xmlns="http://schemas.openxmlformats.org/spreadsheetml/2006/main" count="6705" uniqueCount="3057">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</sst>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52">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FFCC"/>
      <color rgb="FFEBFFEB"/>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58"/>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208</xdr:row>
          <xdr:rowOff>66828</xdr:rowOff>
        </xdr:from>
        <xdr:to>
          <xdr:col>24</xdr:col>
          <xdr:colOff>0</xdr:colOff>
          <xdr:row>248</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40" spid="_x0000_s299264"/>
                </a:ext>
              </a:extLst>
            </xdr:cNvPicPr>
          </xdr:nvPicPr>
          <xdr:blipFill>
            <a:blip xmlns:r="http://schemas.openxmlformats.org/officeDocument/2006/relationships" r:embed="rId1"/>
            <a:srcRect/>
            <a:stretch>
              <a:fillRect/>
            </a:stretch>
          </xdr:blipFill>
          <xdr:spPr bwMode="auto">
            <a:xfrm>
              <a:off x="4426634" y="35001597"/>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9525</xdr:colOff>
          <xdr:row>123</xdr:row>
          <xdr:rowOff>66675</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419"/>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0</xdr:rowOff>
        </xdr:from>
        <xdr:to>
          <xdr:col>3</xdr:col>
          <xdr:colOff>685800</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420"/>
                </a:ext>
              </a:extLst>
            </xdr:cNvPicPr>
          </xdr:nvPicPr>
          <xdr:blipFill>
            <a:blip xmlns:r="http://schemas.openxmlformats.org/officeDocument/2006/relationships" r:embed="rId2"/>
            <a:srcRect/>
            <a:stretch>
              <a:fillRect/>
            </a:stretch>
          </xdr:blipFill>
          <xdr:spPr bwMode="auto">
            <a:xfrm>
              <a:off x="638175" y="21012150"/>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0x7F9A12A85A60&gt;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44" activePane="bottomLeft" state="frozen"/>
      <selection activeCell="P541" sqref="P541"/>
      <selection pane="bottomLeft" activeCell="K252" sqref="K25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8" ca="1">TEXT(DATE(2026,1,_xlfn.SEQUENCE(1+_xlfn.DAYS(TODAY(),DATE(2026,1,1)))),"dd-mmm")</f>
        <v>01-Jan</v>
      </c>
      <c r="C5" s="5">
        <v>1</v>
      </c>
      <c r="D5" s="5">
        <v>1</v>
      </c>
      <c r="E5" s="5">
        <v>0</v>
      </c>
      <c r="F5" s="5">
        <v>0</v>
      </c>
      <c r="G5" s="5">
        <v>1</v>
      </c>
      <c r="H5" s="5">
        <v>1</v>
      </c>
      <c r="I5" s="5">
        <v>1</v>
      </c>
      <c r="J5" s="5">
        <v>1</v>
      </c>
      <c r="K5" s="5">
        <v>1</v>
      </c>
      <c r="L5" cm="1">
        <f t="array" aca="1" ref="L5:L248" ca="1">_xlfn.BYROW(_xlfn.TAKE(Banded,,1),_xleta.WEEKNUM)</f>
        <v>1</v>
      </c>
      <c r="M5" cm="1">
        <f t="array" ref="M5:M248">_xlfn.BYROW(_xlfn.DROP(Banded,,1),_xleta.SUM)</f>
        <v>7</v>
      </c>
      <c r="O5" s="38" cm="1">
        <f t="array" aca="1" ref="O5:X4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2</v>
      </c>
      <c r="Q40" s="5">
        <f ca="1"/>
        <v>2</v>
      </c>
      <c r="R40" s="5">
        <f ca="1"/>
        <v>2</v>
      </c>
      <c r="S40" s="5">
        <f ca="1"/>
        <v>2</v>
      </c>
      <c r="T40" s="5">
        <f ca="1"/>
        <v>3</v>
      </c>
      <c r="U40" s="5">
        <f ca="1"/>
        <v>3</v>
      </c>
      <c r="V40" s="5">
        <f ca="1"/>
        <v>3</v>
      </c>
      <c r="W40" s="5">
        <f ca="1"/>
        <v>3</v>
      </c>
      <c r="X40" s="5">
        <f ca="1"/>
        <v>3</v>
      </c>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24">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24">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24">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24">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24">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24">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24">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24">
      <c r="B248" s="40" t="str">
        <f ca="1"/>
        <v>01-Sep</v>
      </c>
      <c r="C248" s="5">
        <v>0</v>
      </c>
      <c r="D248" s="5">
        <v>0</v>
      </c>
      <c r="E248" s="5">
        <v>0</v>
      </c>
      <c r="F248" s="5">
        <v>0</v>
      </c>
      <c r="G248" s="5">
        <v>1</v>
      </c>
      <c r="H248" s="5">
        <v>1</v>
      </c>
      <c r="I248" s="5">
        <v>1</v>
      </c>
      <c r="J248" s="5">
        <v>1</v>
      </c>
      <c r="K248" s="5">
        <v>1</v>
      </c>
      <c r="L248">
        <f ca="1"/>
        <v>36</v>
      </c>
      <c r="M248">
        <v>5</v>
      </c>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17"/>
  <sheetViews>
    <sheetView topLeftCell="A4" workbookViewId="0">
      <pane ySplit="5" topLeftCell="A610" activePane="bottomLeft" state="frozen"/>
      <selection activeCell="Y145" sqref="Y145"/>
      <selection pane="bottomLeft" activeCell="E616" sqref="E616:Y61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sheetData>
  <conditionalFormatting sqref="E9:Y617">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3"/>
  <sheetViews>
    <sheetView topLeftCell="A96" workbookViewId="0">
      <selection activeCell="F113" sqref="F113"/>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v>760</v>
      </c>
      <c r="D68" s="88" t="s">
        <v>2637</v>
      </c>
      <c r="E68" s="88"/>
    </row>
    <row r="69" spans="1:10" ht="15">
      <c r="A69" s="60"/>
      <c r="B69" s="115" t="s">
        <v>3041</v>
      </c>
      <c r="C69" s="101">
        <v>5.0000000000000001E-3</v>
      </c>
      <c r="D69" s="88"/>
      <c r="E69" s="88"/>
    </row>
    <row r="70" spans="1:10">
      <c r="B70" s="115" t="s">
        <v>3030</v>
      </c>
      <c r="C70" s="124">
        <f>C68/(1-C69)</f>
        <v>763.8190954773869</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752.8190954773869</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450.78987753136937</v>
      </c>
    </row>
    <row r="89" spans="1:5">
      <c r="B89" s="132" t="s">
        <v>2557</v>
      </c>
      <c r="C89" s="133">
        <f>C79*C88</f>
        <v>270.4739265188216</v>
      </c>
    </row>
    <row r="90" spans="1:5">
      <c r="B90" s="115" t="s">
        <v>2561</v>
      </c>
      <c r="C90" s="121">
        <f>C80*C88</f>
        <v>9.0157975506273882</v>
      </c>
    </row>
    <row r="91" spans="1:5">
      <c r="B91" s="132" t="s">
        <v>2558</v>
      </c>
      <c r="C91" s="133">
        <f>C81*C88</f>
        <v>9.0157975506273882</v>
      </c>
    </row>
    <row r="92" spans="1:5">
      <c r="B92" s="115" t="s">
        <v>2567</v>
      </c>
      <c r="C92" s="121">
        <f>C82*C88</f>
        <v>9.0157975506273882</v>
      </c>
    </row>
    <row r="93" spans="1:5">
      <c r="B93" s="132" t="s">
        <v>2559</v>
      </c>
      <c r="C93" s="133">
        <f>C83*C88</f>
        <v>4.5078987753136941</v>
      </c>
    </row>
    <row r="94" spans="1:5" ht="13.5" thickBot="1">
      <c r="B94" s="116" t="s">
        <v>3031</v>
      </c>
      <c r="C94" s="122">
        <f>C72</f>
        <v>11</v>
      </c>
      <c r="E94" t="s">
        <v>3043</v>
      </c>
    </row>
    <row r="95" spans="1:5" ht="13.5" thickTop="1">
      <c r="B95" s="117" t="s">
        <v>3042</v>
      </c>
      <c r="C95" s="121">
        <f>SUM(C88:C94)</f>
        <v>763.81909547738701</v>
      </c>
      <c r="E95" t="s">
        <v>3044</v>
      </c>
    </row>
    <row r="96" spans="1:5">
      <c r="B96" s="117" t="s">
        <v>3036</v>
      </c>
      <c r="C96" s="88">
        <f>(1-C69)*C95</f>
        <v>760.00000000000011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390.72856149131871</v>
      </c>
    </row>
    <row r="104" spans="1:12">
      <c r="H104" s="138">
        <v>1</v>
      </c>
      <c r="I104" s="139">
        <v>1</v>
      </c>
      <c r="J104" s="139">
        <v>1</v>
      </c>
      <c r="K104" s="140">
        <v>1</v>
      </c>
      <c r="L104" s="141">
        <v>45.078987753136943</v>
      </c>
    </row>
    <row r="105" spans="1:12" ht="13.5" thickBot="1">
      <c r="H105" s="142">
        <v>0</v>
      </c>
      <c r="I105" s="143">
        <v>1</v>
      </c>
      <c r="J105" s="143">
        <v>0</v>
      </c>
      <c r="K105" s="144">
        <v>0.1</v>
      </c>
      <c r="L105" s="145">
        <v>14.982328286913743</v>
      </c>
    </row>
    <row r="106" spans="1:12" ht="13.5" thickTop="1">
      <c r="K106" s="114" t="s">
        <v>3050</v>
      </c>
      <c r="L106" s="113">
        <f>SUM(_xlfn.ANCHORARRAY(L103))</f>
        <v>450.78987753136943</v>
      </c>
    </row>
    <row r="109" spans="1:12" ht="15">
      <c r="A109" s="60" t="s">
        <v>3020</v>
      </c>
    </row>
    <row r="110" spans="1:12">
      <c r="A110" s="76" t="s">
        <v>3055</v>
      </c>
      <c r="C110" s="146" t="str">
        <f>"Hydration: "&amp;TEXT(C79,"0.0%")</f>
        <v>Hydration: 60.0%</v>
      </c>
    </row>
    <row r="111" spans="1:12">
      <c r="A111" s="76" t="s">
        <v>3056</v>
      </c>
      <c r="C111" s="146" t="str">
        <f>"Dough Mass: "&amp; TEXT(C96,"0")&amp; " grams"</f>
        <v>Dough Mass: 760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05">
        <f>C96</f>
        <v>760.00000000000011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01-Sep-2026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1"/>
  <sheetViews>
    <sheetView workbookViewId="0">
      <selection activeCell="G26" sqref="G26"/>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6" spans="1:13" ht="13.5" thickBot="1">
      <c r="J16" s="148" t="s">
        <v>927</v>
      </c>
      <c r="K16" s="149" t="s">
        <v>161</v>
      </c>
      <c r="L16" s="148" t="s">
        <v>162</v>
      </c>
    </row>
    <row r="17" spans="10:12" ht="13.5" thickTop="1">
      <c r="J17" s="147">
        <v>46014.895833333336</v>
      </c>
      <c r="K17" s="86">
        <v>130</v>
      </c>
      <c r="L17">
        <v>69</v>
      </c>
    </row>
    <row r="18" spans="10:12">
      <c r="J18" s="150">
        <v>46014.931944444441</v>
      </c>
      <c r="K18" s="151">
        <v>139</v>
      </c>
      <c r="L18" s="77">
        <v>75</v>
      </c>
    </row>
    <row r="19" spans="10:12">
      <c r="J19" s="147">
        <v>46020.90625</v>
      </c>
      <c r="K19" s="86">
        <v>138</v>
      </c>
      <c r="L19">
        <v>72</v>
      </c>
    </row>
    <row r="20" spans="10:12">
      <c r="J20" s="150">
        <v>46020.9375</v>
      </c>
      <c r="K20" s="151">
        <v>143</v>
      </c>
      <c r="L20" s="77">
        <v>79</v>
      </c>
    </row>
    <row r="21" spans="10:12">
      <c r="J21" s="147">
        <v>46263</v>
      </c>
      <c r="K21" s="86">
        <v>138</v>
      </c>
      <c r="L21">
        <v>74</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01-Sep-2026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01-Sep-2026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2026-08-31T13:18:21Z</cp:lastPrinted>
  <dcterms:created xsi:type="dcterms:W3CDTF">2021-09-27T12:19:57Z</dcterms:created>
  <dcterms:modified xsi:type="dcterms:W3CDTF">2026-09-01T11:48:49Z</dcterms:modified>
</cp:coreProperties>
</file>