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407"/>
  <workbookPr/>
  <mc:AlternateContent xmlns:mc="http://schemas.openxmlformats.org/markup-compatibility/2006">
    <mc:Choice Requires="x15">
      <x15ac:absPath xmlns:x15ac="http://schemas.microsoft.com/office/spreadsheetml/2010/11/ac" url="C:\Users\mbieg\Dropbox\GitHub\PowerQueryBitsAndPieces\"/>
    </mc:Choice>
  </mc:AlternateContent>
  <xr:revisionPtr revIDLastSave="0" documentId="13_ncr:1_{2FE4E2D2-5ADE-4CE7-88BC-3207CA9B71A2}" xr6:coauthVersionLast="47" xr6:coauthVersionMax="47" xr10:uidLastSave="{00000000-0000-0000-0000-000000000000}"/>
  <bookViews>
    <workbookView xWindow="-108" yWindow="-108" windowWidth="23256" windowHeight="12456" activeTab="1" xr2:uid="{00000000-000D-0000-FFFF-FFFF00000000}"/>
  </bookViews>
  <sheets>
    <sheet name="Original" sheetId="1" r:id="rId1"/>
    <sheet name="EDA" sheetId="2" r:id="rId2"/>
    <sheet name="Alt1" sheetId="3" r:id="rId3"/>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74" i="2" l="1" a="1"/>
  <c r="F74" i="2" s="1"/>
  <c r="I74" i="2" s="1" a="1"/>
  <c r="I74" i="2" s="1"/>
  <c r="F67" i="2" a="1"/>
  <c r="F67" i="2" s="1"/>
  <c r="F66" i="2" a="1"/>
  <c r="F66" i="2" s="1"/>
  <c r="F65" i="2" a="1"/>
  <c r="F65" i="2" s="1"/>
  <c r="F59" i="2" a="1"/>
  <c r="F59" i="2" s="1"/>
  <c r="F60" i="2" a="1"/>
  <c r="F60" i="2" s="1"/>
  <c r="F61" i="2" a="1"/>
  <c r="F61" i="2" s="1"/>
  <c r="F62" i="2" a="1"/>
  <c r="F62" i="2" s="1"/>
  <c r="F63" i="2" a="1"/>
  <c r="F63" i="2" s="1"/>
  <c r="F64" i="2" a="1"/>
  <c r="F64" i="2" s="1"/>
  <c r="F58" i="2" a="1"/>
  <c r="F58" i="2" s="1"/>
  <c r="I36" i="2" a="1"/>
  <c r="F31" i="2"/>
  <c r="F32" i="2" a="1"/>
  <c r="F30" i="2" a="1"/>
  <c r="F30" i="2" s="1"/>
  <c r="K15" i="2" a="1"/>
  <c r="K15" i="2" s="1"/>
  <c r="F15" i="2" a="1"/>
  <c r="F15" i="2" s="1"/>
  <c r="A17" i="3" a="1"/>
  <c r="A17" i="3" s="1"/>
  <c r="G4" i="2" a="1"/>
  <c r="G4" i="2" s="1"/>
  <c r="G5" i="2" a="1"/>
  <c r="G5" i="2" s="1"/>
  <c r="G6" i="2" a="1"/>
  <c r="G6" i="2" s="1"/>
  <c r="G7" i="2" a="1"/>
  <c r="G7" i="2" s="1"/>
  <c r="G8" i="2" a="1"/>
  <c r="G8" i="2" s="1"/>
  <c r="G9" i="2" a="1"/>
  <c r="G9" i="2" s="1"/>
  <c r="G10" i="2" a="1"/>
  <c r="G10" i="2" s="1"/>
  <c r="G11" i="2" a="1"/>
  <c r="G11" i="2" s="1"/>
  <c r="G12" i="2" a="1"/>
  <c r="G12" i="2" s="1"/>
  <c r="F4" i="2" a="1"/>
  <c r="F4" i="2" s="1"/>
  <c r="F5" i="2" a="1"/>
  <c r="F5" i="2" s="1"/>
  <c r="F6" i="2" a="1"/>
  <c r="F6" i="2" s="1"/>
  <c r="F7" i="2" a="1"/>
  <c r="F7" i="2" s="1"/>
  <c r="F8" i="2" a="1"/>
  <c r="F8" i="2" s="1"/>
  <c r="F9" i="2" a="1"/>
  <c r="F9" i="2" s="1"/>
  <c r="F10" i="2" a="1"/>
  <c r="F10" i="2" s="1"/>
  <c r="F11" i="2" a="1"/>
  <c r="F11" i="2" s="1"/>
  <c r="F12" i="2" a="1"/>
  <c r="F12" i="2" s="1"/>
  <c r="F3" i="2" a="1"/>
  <c r="F3" i="2" s="1"/>
  <c r="G3" i="2" a="1"/>
  <c r="G3" i="2" s="1"/>
  <c r="I36" i="2" l="1"/>
  <c r="J36" i="2" s="1"/>
  <c r="J42" i="2"/>
  <c r="J44" i="2"/>
  <c r="J47" i="2"/>
  <c r="J50" i="2"/>
  <c r="J52" i="2"/>
  <c r="J37" i="2"/>
  <c r="J40" i="2"/>
  <c r="J43" i="2"/>
  <c r="J45" i="2"/>
  <c r="J49" i="2"/>
  <c r="J38" i="2"/>
  <c r="J39" i="2"/>
  <c r="J41" i="2"/>
  <c r="J46" i="2"/>
  <c r="J48" i="2"/>
  <c r="J51" i="2"/>
  <c r="F32" i="2"/>
  <c r="L35" i="2" a="1"/>
  <c r="N15" i="2" a="1"/>
  <c r="N15" i="2" s="1"/>
  <c r="I3" i="2" a="1"/>
  <c r="I3" i="2" s="1"/>
  <c r="M43" i="2" l="1"/>
  <c r="M40" i="2"/>
  <c r="M38" i="2"/>
  <c r="M44" i="2"/>
  <c r="M42" i="2"/>
  <c r="M37" i="2"/>
  <c r="M41" i="2"/>
  <c r="M39" i="2"/>
  <c r="M36" i="2"/>
  <c r="L35" i="2"/>
  <c r="M35" i="2" s="1"/>
</calcChain>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<sst xmlns="http://schemas.openxmlformats.org/spreadsheetml/2006/main" count="91" uniqueCount="41">
  <si>
    <t>Answer Expected</t>
  </si>
  <si>
    <t>String</t>
  </si>
  <si>
    <t>Zip</t>
  </si>
  <si>
    <t>Country</t>
  </si>
  <si>
    <t>Michael Johnson, 123 Elm Street, Berlin, 98765, Germany</t>
  </si>
  <si>
    <t>Germany</t>
  </si>
  <si>
    <t>Tokyo - 10293, 789 Sakura Drive, Aiko Tanaka Japan</t>
  </si>
  <si>
    <t>Japan</t>
  </si>
  <si>
    <t>Emily Carter, 56892 Maple Avenue, Toronto - 54321, Canada</t>
  </si>
  <si>
    <t>Canada</t>
  </si>
  <si>
    <t>Rajesh Gupta, 45 Lotus Lane, Mumbai, 400001  India</t>
  </si>
  <si>
    <t>India</t>
  </si>
  <si>
    <t>Samantha Lopez, 56789, Sydney, 88 Ocean Road, Australia</t>
  </si>
  <si>
    <t>Australia</t>
  </si>
  <si>
    <t>Pierre Dubois, 77 Rue de Provence, Paris, 75001, France</t>
  </si>
  <si>
    <t>France</t>
  </si>
  <si>
    <t>Liam O'Connor, 65432, 22 Baker Street, London United Kingdom</t>
  </si>
  <si>
    <t>United Kingdom</t>
  </si>
  <si>
    <t>Maria Alvarez, Calle Sol 34450, São Paulo, 85247, Brazil</t>
  </si>
  <si>
    <t>Brazil</t>
  </si>
  <si>
    <t>John Smith, 12345, 10 Sunset Boulevard, Springfield, United States</t>
  </si>
  <si>
    <t>United States</t>
  </si>
  <si>
    <t>36987, Auckland, 12 Kiwi Crescent, Hana White, New Zealand</t>
  </si>
  <si>
    <t>New Zealand</t>
  </si>
  <si>
    <t>https://www.linkedin.com/feed/update/urn:li:activity:7273184903851036672/</t>
  </si>
  <si>
    <t>\d{5,6}</t>
  </si>
  <si>
    <t>(United|New){0,1} \b([A-Za-z]+)\b(?=\s*$)</t>
  </si>
  <si>
    <t>Two regex at once</t>
  </si>
  <si>
    <t>Wrong answer though on Zip Codes</t>
  </si>
  <si>
    <t>Wrong Zip Codes in Two Locations</t>
  </si>
  <si>
    <t>My Single Function (With Correct Zip Codes)</t>
  </si>
  <si>
    <t>Why is the lookahead at the end needed?</t>
  </si>
  <si>
    <t>A simple grab of the first result</t>
  </si>
  <si>
    <t>The REGEX is returning two cells</t>
  </si>
  <si>
    <t>Are there trailing spaces?</t>
  </si>
  <si>
    <t>I can make a simple REGEX (no lookahead) work</t>
  </si>
  <si>
    <t>Using a 0 or more (*) operator results in two matches and the function showed the last one, which was empty.</t>
  </si>
  <si>
    <t>Why was there an an empty match? It was an option that was TRUE. Using the + operator removed the empty option.</t>
  </si>
  <si>
    <t>Alternate Formula Form</t>
  </si>
  <si>
    <t>The key point here is that if your regex only returns one item, you can just pass it an array of addresses. However, if the regex returns more than 1, you must stack</t>
  </si>
  <si>
    <t>the data in a REDUCE.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</si>
</sst>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sz val="11"/>
      <color theme="1"/>
      <name val="Calibri"/>
      <family val="2"/>
      <scheme val="minor"/>
    </font>
    <font>
      <b/>
      <sz val="11"/>
      <color theme="1"/>
      <name val="Aptos Mono"/>
      <family val="2"/>
    </font>
    <font>
      <b/>
      <i/>
      <sz val="9"/>
      <color rgb="FF7030A0"/>
      <name val="Aptos Mono"/>
      <family val="3"/>
    </font>
  </fonts>
  <fills count="4">
    <fill>
      <patternFill patternType="none"/>
    </fill>
    <fill>
      <patternFill patternType="gray125"/>
    </fill>
    <fill>
      <patternFill patternType="solid">
        <fgColor theme="5" tint="0.59999389629810485"/>
        <bgColor indexed="64"/>
      </patternFill>
    </fill>
    <fill>
      <patternFill patternType="solid">
        <fgColor theme="9" tint="0.39997558519241921"/>
        <bgColor indexed="64"/>
      </patternFill>
    </fill>
  </fills>
  <borders count="1">
    <border>
      <left/>
      <right/>
      <top/>
      <bottom/>
      <diagonal/>
    </border>
  </borders>
  <cellStyleXfs count="3">
    <xf numFmtId="0" fontId="0" fillId="0" borderId="0"/>
    <xf numFmtId="0" fontId="2" fillId="0" borderId="0" applyNumberFormat="0" applyFill="0" applyAlignment="0" applyProtection="0"/>
    <xf numFmtId="0" fontId="3" fillId="0" borderId="0" applyNumberFormat="0" applyFill="0" applyBorder="0" applyAlignment="0" applyProtection="0"/>
  </cellStyleXfs>
  <cellXfs count="10">
    <xf numFmtId="0" fontId="0" fillId="0" borderId="0" xfId="0"/>
    <xf numFmtId="0" fontId="1" fillId="0" borderId="0" xfId="0" applyFont="1"/>
    <xf numFmtId="0" fontId="1" fillId="2" borderId="0" xfId="0" applyFont="1" applyFill="1"/>
    <xf numFmtId="0" fontId="1" fillId="3" borderId="0" xfId="0" applyFont="1" applyFill="1"/>
    <xf numFmtId="0" fontId="1" fillId="3" borderId="0" xfId="0" applyFont="1" applyFill="1" applyAlignment="1">
      <alignment horizontal="centerContinuous"/>
    </xf>
    <xf numFmtId="0" fontId="0" fillId="3" borderId="0" xfId="0" applyFill="1" applyAlignment="1">
      <alignment horizontal="centerContinuous"/>
    </xf>
    <xf numFmtId="0" fontId="0" fillId="0" borderId="0" xfId="0" quotePrefix="1"/>
    <xf numFmtId="0" fontId="0" fillId="0" borderId="0" xfId="0" quotePrefix="1" applyAlignment="1">
      <alignment wrapText="1"/>
    </xf>
    <xf numFmtId="0" fontId="2" fillId="0" borderId="0" xfId="1"/>
    <xf numFmtId="0" fontId="3" fillId="0" borderId="0" xfId="2"/>
  </cellXfs>
  <cellStyles count="3">
    <cellStyle name="Comment" xfId="2" xr:uid="{6FE6F66E-CB93-4D3C-8060-931457AD3CB8}"/>
    <cellStyle name="Heading 1" xfId="1" builtinId="16" customBuiltin="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eetMetadata" Target="metadata.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 Id="rId9" Type="http://schemas.openxmlformats.org/officeDocument/2006/relationships/customXml" Target="../customXml/item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2</xdr:col>
      <xdr:colOff>88900</xdr:colOff>
      <xdr:row>1</xdr:row>
      <xdr:rowOff>63500</xdr:rowOff>
    </xdr:from>
    <xdr:to>
      <xdr:col>6</xdr:col>
      <xdr:colOff>45184</xdr:colOff>
      <xdr:row>55</xdr:row>
      <xdr:rowOff>177800</xdr:rowOff>
    </xdr:to>
    <xdr:pic>
      <xdr:nvPicPr>
        <xdr:cNvPr id="3" name="Picture 2" descr="Business woman using phone">
          <a:extLst>
            <a:ext uri="{FF2B5EF4-FFF2-40B4-BE49-F238E27FC236}">
              <a16:creationId xmlns:a16="http://schemas.microsoft.com/office/drawing/2014/main" id="{FCF8CB4B-2B11-3067-044E-AEA76483B01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495800" y="247650"/>
          <a:ext cx="2775684" cy="10058400"/>
        </a:xfrm>
        <a:prstGeom prst="rect">
          <a:avLst/>
        </a:prstGeom>
      </xdr:spPr>
    </xdr:pic>
    <xdr:clientData/>
  </xdr:twoCellAnchor>
  <xdr:twoCellAnchor>
    <xdr:from>
      <xdr:col>0</xdr:col>
      <xdr:colOff>2774950</xdr:colOff>
      <xdr:row>13</xdr:row>
      <xdr:rowOff>50800</xdr:rowOff>
    </xdr:from>
    <xdr:to>
      <xdr:col>2</xdr:col>
      <xdr:colOff>984250</xdr:colOff>
      <xdr:row>18</xdr:row>
      <xdr:rowOff>171450</xdr:rowOff>
    </xdr:to>
    <xdr:sp macro="" textlink="">
      <xdr:nvSpPr>
        <xdr:cNvPr id="4" name="Thought Bubble: Cloud 3">
          <a:extLst>
            <a:ext uri="{FF2B5EF4-FFF2-40B4-BE49-F238E27FC236}">
              <a16:creationId xmlns:a16="http://schemas.microsoft.com/office/drawing/2014/main" id="{3D5045C3-DD66-76C5-8B88-DF3B75717499}"/>
            </a:ext>
          </a:extLst>
        </xdr:cNvPr>
        <xdr:cNvSpPr/>
      </xdr:nvSpPr>
      <xdr:spPr>
        <a:xfrm>
          <a:off x="2774950" y="2444750"/>
          <a:ext cx="2616200" cy="1041400"/>
        </a:xfrm>
        <a:prstGeom prst="cloudCallout">
          <a:avLst>
            <a:gd name="adj1" fmla="val 57225"/>
            <a:gd name="adj2" fmla="val -127134"/>
          </a:avLst>
        </a:prstGeom>
        <a:solidFill>
          <a:schemeClr val="bg2">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b="1" kern="1200"/>
            <a:t>Extract zip code (5 or 6 digits in length) and country names.</a:t>
          </a:r>
        </a:p>
      </xdr:txBody>
    </xdr:sp>
    <xdr:clientData/>
  </xdr:twoCellAnchor>
  <xdr:twoCellAnchor editAs="oneCell">
    <xdr:from>
      <xdr:col>3</xdr:col>
      <xdr:colOff>76200</xdr:colOff>
      <xdr:row>15</xdr:row>
      <xdr:rowOff>171450</xdr:rowOff>
    </xdr:from>
    <xdr:to>
      <xdr:col>4</xdr:col>
      <xdr:colOff>472440</xdr:colOff>
      <xdr:row>19</xdr:row>
      <xdr:rowOff>55031</xdr:rowOff>
    </xdr:to>
    <xdr:pic>
      <xdr:nvPicPr>
        <xdr:cNvPr id="5" name="Picture 4" descr="A close-up of several logos&#10;&#10;Description automatically generated">
          <a:extLst>
            <a:ext uri="{FF2B5EF4-FFF2-40B4-BE49-F238E27FC236}">
              <a16:creationId xmlns:a16="http://schemas.microsoft.com/office/drawing/2014/main" id="{FDC53B62-2487-414C-BA09-8AF115550513}"/>
            </a:ext>
          </a:extLst>
        </xdr:cNvPr>
        <xdr:cNvPicPr>
          <a:picLocks noChangeAspect="1"/>
        </xdr:cNvPicPr>
      </xdr:nvPicPr>
      <xdr:blipFill>
        <a:blip xmlns:r="http://schemas.openxmlformats.org/officeDocument/2006/relationships" r:embed="rId2"/>
        <a:stretch>
          <a:fillRect/>
        </a:stretch>
      </xdr:blipFill>
      <xdr:spPr>
        <a:xfrm>
          <a:off x="5473700" y="2933700"/>
          <a:ext cx="1005840" cy="620181"/>
        </a:xfrm>
        <a:prstGeom prst="rect">
          <a:avLst/>
        </a:prstGeom>
        <a:ln>
          <a:solidFill>
            <a:schemeClr val="tx1"/>
          </a:solidFill>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222" row="9">
    <wetp:webextensionref xmlns:r="http://schemas.openxmlformats.org/officeDocument/2006/relationships" r:id="rId1"/>
  </wetp:taskpane>
</wetp:taskpanes>
</file>

<file path=xl/webextensions/webextension1.xml><?xml version="1.0" encoding="utf-8"?>
<we:webextension xmlns:we="http://schemas.microsoft.com/office/webextensions/webextension/2010/11" id="{F3BB0D08-F24C-426B-A4BB-FABC0C178FB5}">
  <we:reference id="wa200003696" version="1.3.0.0" store="en-US" storeType="OMEX"/>
  <we:alternateReferences>
    <we:reference id="wa200003696" version="1.3.0.0" store="" storeType="OMEX"/>
  </we:alternateReferences>
  <we:properties>
    <we:property name="projectV0_1-56c6e055-265e-4713-816e-a646dbb708de" value="{&quot;kind&quot;:&quot;AFEJSONBlobNode&quot;,&quot;id&quot;:&quot;{92AF05ED-74F5-458D-ADA2-305E68CBBA47}&quot;}"/>
  </we:properties>
  <we:bindings/>
  <we:snapshot xmlns:r="http://schemas.openxmlformats.org/officeDocument/2006/relationships"/>
  <we:extLst>
    <a:ext xmlns:a="http://schemas.openxmlformats.org/drawingml/2006/main" uri="{7C84B067-C214-45C3-A712-C9D94CD141B2}">
      <we:customFunctionIdList>
        <we:customFunctionIds>_xldudf_LABS_GENERATIVEAI</we:customFunctionIds>
      </we:customFunctionIdList>
    </a:ext>
  </we:extLst>
</we:webextension>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12"/>
  <sheetViews>
    <sheetView workbookViewId="0">
      <selection activeCell="J17" sqref="J17"/>
    </sheetView>
  </sheetViews>
  <sheetFormatPr defaultRowHeight="14.4" x14ac:dyDescent="0.3"/>
  <cols>
    <col min="1" max="1" width="56.33203125" bestFit="1" customWidth="1"/>
    <col min="2" max="2" width="6.88671875" bestFit="1" customWidth="1"/>
    <col min="3" max="3" width="14.109375" bestFit="1" customWidth="1"/>
  </cols>
  <sheetData>
    <row r="1" spans="1:8" x14ac:dyDescent="0.3">
      <c r="B1" s="4" t="s">
        <v>0</v>
      </c>
      <c r="C1" s="5"/>
      <c r="H1" t="s">
        <v>24</v>
      </c>
    </row>
    <row r="2" spans="1:8" s="1" customFormat="1" x14ac:dyDescent="0.3">
      <c r="A2" s="2" t="s">
        <v>1</v>
      </c>
      <c r="B2" s="3" t="s">
        <v>2</v>
      </c>
      <c r="C2" s="3" t="s">
        <v>3</v>
      </c>
    </row>
    <row r="3" spans="1:8" x14ac:dyDescent="0.3">
      <c r="A3" t="s">
        <v>4</v>
      </c>
      <c r="B3">
        <v>98765</v>
      </c>
      <c r="C3" t="s">
        <v>5</v>
      </c>
    </row>
    <row r="4" spans="1:8" x14ac:dyDescent="0.3">
      <c r="A4" t="s">
        <v>6</v>
      </c>
      <c r="B4">
        <v>10293</v>
      </c>
      <c r="C4" t="s">
        <v>7</v>
      </c>
    </row>
    <row r="5" spans="1:8" x14ac:dyDescent="0.3">
      <c r="A5" t="s">
        <v>8</v>
      </c>
      <c r="B5">
        <v>54321</v>
      </c>
      <c r="C5" t="s">
        <v>9</v>
      </c>
    </row>
    <row r="6" spans="1:8" x14ac:dyDescent="0.3">
      <c r="A6" t="s">
        <v>10</v>
      </c>
      <c r="B6">
        <v>400001</v>
      </c>
      <c r="C6" t="s">
        <v>11</v>
      </c>
    </row>
    <row r="7" spans="1:8" x14ac:dyDescent="0.3">
      <c r="A7" t="s">
        <v>12</v>
      </c>
      <c r="B7">
        <v>56789</v>
      </c>
      <c r="C7" t="s">
        <v>13</v>
      </c>
    </row>
    <row r="8" spans="1:8" x14ac:dyDescent="0.3">
      <c r="A8" t="s">
        <v>14</v>
      </c>
      <c r="B8">
        <v>75001</v>
      </c>
      <c r="C8" t="s">
        <v>15</v>
      </c>
    </row>
    <row r="9" spans="1:8" x14ac:dyDescent="0.3">
      <c r="A9" t="s">
        <v>16</v>
      </c>
      <c r="B9">
        <v>65432</v>
      </c>
      <c r="C9" t="s">
        <v>17</v>
      </c>
    </row>
    <row r="10" spans="1:8" x14ac:dyDescent="0.3">
      <c r="A10" t="s">
        <v>18</v>
      </c>
      <c r="B10">
        <v>85247</v>
      </c>
      <c r="C10" t="s">
        <v>19</v>
      </c>
    </row>
    <row r="11" spans="1:8" x14ac:dyDescent="0.3">
      <c r="A11" t="s">
        <v>20</v>
      </c>
      <c r="B11">
        <v>12345</v>
      </c>
      <c r="C11" t="s">
        <v>21</v>
      </c>
    </row>
    <row r="12" spans="1:8" x14ac:dyDescent="0.3">
      <c r="A12" t="s">
        <v>22</v>
      </c>
      <c r="B12">
        <v>36987</v>
      </c>
      <c r="C12" t="s">
        <v>23</v>
      </c>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0A282D-0783-4A1A-A38F-B0C02B4FAB7F}">
  <dimension ref="A1:O86"/>
  <sheetViews>
    <sheetView tabSelected="1" topLeftCell="B70" workbookViewId="0">
      <selection activeCell="O73" sqref="O73"/>
    </sheetView>
  </sheetViews>
  <sheetFormatPr defaultRowHeight="14.4" x14ac:dyDescent="0.3"/>
  <cols>
    <col min="1" max="1" width="56.33203125" bestFit="1" customWidth="1"/>
    <col min="2" max="2" width="6.88671875" bestFit="1" customWidth="1"/>
    <col min="3" max="3" width="14.109375" bestFit="1" customWidth="1"/>
    <col min="6" max="6" width="14.33203125" customWidth="1"/>
    <col min="12" max="12" width="14.109375" customWidth="1"/>
  </cols>
  <sheetData>
    <row r="1" spans="1:15" x14ac:dyDescent="0.3">
      <c r="B1" s="4" t="s">
        <v>0</v>
      </c>
      <c r="C1" s="5"/>
      <c r="H1" t="s">
        <v>24</v>
      </c>
    </row>
    <row r="2" spans="1:15" s="1" customFormat="1" x14ac:dyDescent="0.3">
      <c r="A2" s="2" t="s">
        <v>1</v>
      </c>
      <c r="B2" s="3" t="s">
        <v>2</v>
      </c>
      <c r="C2" s="3" t="s">
        <v>3</v>
      </c>
      <c r="F2" s="1" t="s">
        <v>25</v>
      </c>
      <c r="G2" s="1" t="s">
        <v>26</v>
      </c>
    </row>
    <row r="3" spans="1:15" x14ac:dyDescent="0.3">
      <c r="A3" t="s">
        <v>4</v>
      </c>
      <c r="B3">
        <v>98765</v>
      </c>
      <c r="C3" t="s">
        <v>5</v>
      </c>
      <c r="F3" cm="1">
        <f t="array" ref="F3">_xlfn.TAKE(_xlfn.REGEXEXTRACT(A3,$F$2,1),,-1)+0</f>
        <v>98765</v>
      </c>
      <c r="G3" t="str" cm="1">
        <f t="array" ref="G3">TRIM(_xlfn.REGEXEXTRACT(A3,$G$2,0))</f>
        <v>Germany</v>
      </c>
      <c r="I3" t="b" cm="1">
        <f t="array" ref="I3:J12">B3:C12=F3:G12</f>
        <v>1</v>
      </c>
      <c r="J3" t="b">
        <v>1</v>
      </c>
    </row>
    <row r="4" spans="1:15" x14ac:dyDescent="0.3">
      <c r="A4" t="s">
        <v>6</v>
      </c>
      <c r="B4">
        <v>10293</v>
      </c>
      <c r="C4" t="s">
        <v>7</v>
      </c>
      <c r="F4" cm="1">
        <f t="array" ref="F4">_xlfn.TAKE(_xlfn.REGEXEXTRACT(A4,$F$2,1),,-1)+0</f>
        <v>10293</v>
      </c>
      <c r="G4" t="str" cm="1">
        <f t="array" ref="G4">TRIM(_xlfn.REGEXEXTRACT(A4,$G$2,0))</f>
        <v>Japan</v>
      </c>
      <c r="I4" t="b">
        <v>1</v>
      </c>
      <c r="J4" t="b">
        <v>1</v>
      </c>
    </row>
    <row r="5" spans="1:15" x14ac:dyDescent="0.3">
      <c r="A5" t="s">
        <v>8</v>
      </c>
      <c r="B5">
        <v>54321</v>
      </c>
      <c r="C5" t="s">
        <v>9</v>
      </c>
      <c r="F5" cm="1">
        <f t="array" ref="F5">_xlfn.TAKE(_xlfn.REGEXEXTRACT(A5,$F$2,1),,-1)+0</f>
        <v>54321</v>
      </c>
      <c r="G5" t="str" cm="1">
        <f t="array" ref="G5">TRIM(_xlfn.REGEXEXTRACT(A5,$G$2,0))</f>
        <v>Canada</v>
      </c>
      <c r="I5" t="b">
        <v>1</v>
      </c>
      <c r="J5" t="b">
        <v>1</v>
      </c>
    </row>
    <row r="6" spans="1:15" x14ac:dyDescent="0.3">
      <c r="A6" t="s">
        <v>10</v>
      </c>
      <c r="B6">
        <v>400001</v>
      </c>
      <c r="C6" t="s">
        <v>11</v>
      </c>
      <c r="F6" cm="1">
        <f t="array" ref="F6">_xlfn.TAKE(_xlfn.REGEXEXTRACT(A6,$F$2,1),,-1)+0</f>
        <v>400001</v>
      </c>
      <c r="G6" t="str" cm="1">
        <f t="array" ref="G6">TRIM(_xlfn.REGEXEXTRACT(A6,$G$2,0))</f>
        <v>India</v>
      </c>
      <c r="I6" t="b">
        <v>1</v>
      </c>
      <c r="J6" t="b">
        <v>1</v>
      </c>
    </row>
    <row r="7" spans="1:15" x14ac:dyDescent="0.3">
      <c r="A7" t="s">
        <v>12</v>
      </c>
      <c r="B7">
        <v>56789</v>
      </c>
      <c r="C7" t="s">
        <v>13</v>
      </c>
      <c r="F7" cm="1">
        <f t="array" ref="F7">_xlfn.TAKE(_xlfn.REGEXEXTRACT(A7,$F$2,1),,-1)+0</f>
        <v>56789</v>
      </c>
      <c r="G7" t="str" cm="1">
        <f t="array" ref="G7">TRIM(_xlfn.REGEXEXTRACT(A7,$G$2,0))</f>
        <v>Australia</v>
      </c>
      <c r="I7" t="b">
        <v>1</v>
      </c>
      <c r="J7" t="b">
        <v>1</v>
      </c>
    </row>
    <row r="8" spans="1:15" x14ac:dyDescent="0.3">
      <c r="A8" t="s">
        <v>14</v>
      </c>
      <c r="B8">
        <v>75001</v>
      </c>
      <c r="C8" t="s">
        <v>15</v>
      </c>
      <c r="F8" cm="1">
        <f t="array" ref="F8">_xlfn.TAKE(_xlfn.REGEXEXTRACT(A8,$F$2,1),,-1)+0</f>
        <v>75001</v>
      </c>
      <c r="G8" t="str" cm="1">
        <f t="array" ref="G8">TRIM(_xlfn.REGEXEXTRACT(A8,$G$2,0))</f>
        <v>France</v>
      </c>
      <c r="I8" t="b">
        <v>1</v>
      </c>
      <c r="J8" t="b">
        <v>1</v>
      </c>
    </row>
    <row r="9" spans="1:15" x14ac:dyDescent="0.3">
      <c r="A9" t="s">
        <v>16</v>
      </c>
      <c r="B9">
        <v>65432</v>
      </c>
      <c r="C9" t="s">
        <v>17</v>
      </c>
      <c r="F9" cm="1">
        <f t="array" ref="F9">_xlfn.TAKE(_xlfn.REGEXEXTRACT(A9,$F$2,1),,-1)+0</f>
        <v>65432</v>
      </c>
      <c r="G9" t="str" cm="1">
        <f t="array" ref="G9">TRIM(_xlfn.REGEXEXTRACT(A9,$G$2,0))</f>
        <v>United Kingdom</v>
      </c>
      <c r="I9" t="b">
        <v>1</v>
      </c>
      <c r="J9" t="b">
        <v>1</v>
      </c>
    </row>
    <row r="10" spans="1:15" x14ac:dyDescent="0.3">
      <c r="A10" t="s">
        <v>18</v>
      </c>
      <c r="B10">
        <v>85247</v>
      </c>
      <c r="C10" t="s">
        <v>19</v>
      </c>
      <c r="F10" cm="1">
        <f t="array" ref="F10">_xlfn.TAKE(_xlfn.REGEXEXTRACT(A10,$F$2,1),,-1)+0</f>
        <v>85247</v>
      </c>
      <c r="G10" t="str" cm="1">
        <f t="array" ref="G10">TRIM(_xlfn.REGEXEXTRACT(A10,$G$2,0))</f>
        <v>Brazil</v>
      </c>
      <c r="I10" t="b">
        <v>1</v>
      </c>
      <c r="J10" t="b">
        <v>1</v>
      </c>
    </row>
    <row r="11" spans="1:15" x14ac:dyDescent="0.3">
      <c r="A11" t="s">
        <v>20</v>
      </c>
      <c r="B11">
        <v>12345</v>
      </c>
      <c r="C11" t="s">
        <v>21</v>
      </c>
      <c r="F11" cm="1">
        <f t="array" ref="F11">_xlfn.TAKE(_xlfn.REGEXEXTRACT(A11,$F$2,1),,-1)+0</f>
        <v>12345</v>
      </c>
      <c r="G11" t="str" cm="1">
        <f t="array" ref="G11">TRIM(_xlfn.REGEXEXTRACT(A11,$G$2,0))</f>
        <v>United States</v>
      </c>
      <c r="I11" t="b">
        <v>1</v>
      </c>
      <c r="J11" t="b">
        <v>1</v>
      </c>
    </row>
    <row r="12" spans="1:15" x14ac:dyDescent="0.3">
      <c r="A12" t="s">
        <v>22</v>
      </c>
      <c r="B12">
        <v>36987</v>
      </c>
      <c r="C12" t="s">
        <v>23</v>
      </c>
      <c r="F12" cm="1">
        <f t="array" ref="F12">_xlfn.TAKE(_xlfn.REGEXEXTRACT(A12,$F$2,1),,-1)+0</f>
        <v>36987</v>
      </c>
      <c r="G12" t="str" cm="1">
        <f t="array" ref="G12">TRIM(_xlfn.REGEXEXTRACT(A12,$G$2,0))</f>
        <v>New Zealand</v>
      </c>
      <c r="I12" t="b">
        <v>1</v>
      </c>
      <c r="J12" t="b">
        <v>1</v>
      </c>
    </row>
    <row r="14" spans="1:15" x14ac:dyDescent="0.3">
      <c r="F14" s="8" t="s">
        <v>29</v>
      </c>
      <c r="K14" s="8" t="s">
        <v>30</v>
      </c>
    </row>
    <row r="15" spans="1:15" x14ac:dyDescent="0.3">
      <c r="F15" s="6" t="str" cm="1">
        <f t="array" ref="F15:G24">_xlfn.REGEXEXTRACT(A3:A12,{"\d{5,}","(United|New){0,1} \b([A-Za-z]+)\b(?=\s*$)"},1)</f>
        <v>98765</v>
      </c>
      <c r="G15" t="str">
        <v xml:space="preserve"> Germany</v>
      </c>
      <c r="K15" s="7" cm="1">
        <f t="array" ref="K15:L24">_xlfn.LET(
_xlpm.fc, _xlfn.LAMBDA(_xlpm.x,_xlfn.REGEXEXTRACT(_xlpm.x,"\d{5,}",1)),
_xlpm.sc, _xlfn.LAMBDA(_xlpm.x, TRIM(_xlfn.REGEXEXTRACT(_xlpm.x,"(United|New){0,1} \b([A-Za-z]+)\b(?=\s*$)",0))),
_xlfn.HSTACK(_xlfn.DROP(_xlfn.REDUCE("",A3:A12,_xlfn.LAMBDA(_xlpm.a,_xlpm.v,_xlfn.VSTACK(_xlpm.a,_xlfn.TAKE(_xlpm.fc(_xlpm.v),,-1)))),1)+0,_xlpm.sc(A3:A12))
)</f>
        <v>98765</v>
      </c>
      <c r="L15" t="str">
        <v>Germany</v>
      </c>
      <c r="N15" t="b" cm="1">
        <f t="array" ref="N15:O24">_xlfn.ANCHORARRAY(K15)=B3:C12</f>
        <v>1</v>
      </c>
      <c r="O15" t="b">
        <v>1</v>
      </c>
    </row>
    <row r="16" spans="1:15" x14ac:dyDescent="0.3">
      <c r="F16" t="str">
        <v>10293</v>
      </c>
      <c r="G16" t="str">
        <v xml:space="preserve"> Japan</v>
      </c>
      <c r="K16">
        <v>10293</v>
      </c>
      <c r="L16" t="str">
        <v>Japan</v>
      </c>
      <c r="N16" t="b">
        <v>1</v>
      </c>
      <c r="O16" t="b">
        <v>1</v>
      </c>
    </row>
    <row r="17" spans="6:15" x14ac:dyDescent="0.3">
      <c r="F17" t="str">
        <v>56892</v>
      </c>
      <c r="G17" t="str">
        <v xml:space="preserve"> Canada</v>
      </c>
      <c r="K17">
        <v>54321</v>
      </c>
      <c r="L17" t="str">
        <v>Canada</v>
      </c>
      <c r="N17" t="b">
        <v>1</v>
      </c>
      <c r="O17" t="b">
        <v>1</v>
      </c>
    </row>
    <row r="18" spans="6:15" x14ac:dyDescent="0.3">
      <c r="F18" t="str">
        <v>400001</v>
      </c>
      <c r="G18" t="str">
        <v xml:space="preserve"> India</v>
      </c>
      <c r="K18">
        <v>400001</v>
      </c>
      <c r="L18" t="str">
        <v>India</v>
      </c>
      <c r="N18" t="b">
        <v>1</v>
      </c>
      <c r="O18" t="b">
        <v>1</v>
      </c>
    </row>
    <row r="19" spans="6:15" x14ac:dyDescent="0.3">
      <c r="F19" t="str">
        <v>56789</v>
      </c>
      <c r="G19" t="str">
        <v xml:space="preserve"> Australia</v>
      </c>
      <c r="K19">
        <v>56789</v>
      </c>
      <c r="L19" t="str">
        <v>Australia</v>
      </c>
      <c r="N19" t="b">
        <v>1</v>
      </c>
      <c r="O19" t="b">
        <v>1</v>
      </c>
    </row>
    <row r="20" spans="6:15" x14ac:dyDescent="0.3">
      <c r="F20" t="str">
        <v>75001</v>
      </c>
      <c r="G20" t="str">
        <v xml:space="preserve"> France</v>
      </c>
      <c r="K20">
        <v>75001</v>
      </c>
      <c r="L20" t="str">
        <v>France</v>
      </c>
      <c r="N20" t="b">
        <v>1</v>
      </c>
      <c r="O20" t="b">
        <v>1</v>
      </c>
    </row>
    <row r="21" spans="6:15" x14ac:dyDescent="0.3">
      <c r="F21" t="str">
        <v>65432</v>
      </c>
      <c r="G21" t="str">
        <v>United Kingdom</v>
      </c>
      <c r="K21">
        <v>65432</v>
      </c>
      <c r="L21" t="str">
        <v>United Kingdom</v>
      </c>
      <c r="N21" t="b">
        <v>1</v>
      </c>
      <c r="O21" t="b">
        <v>1</v>
      </c>
    </row>
    <row r="22" spans="6:15" x14ac:dyDescent="0.3">
      <c r="F22" t="str">
        <v>34450</v>
      </c>
      <c r="G22" t="str">
        <v xml:space="preserve"> Brazil</v>
      </c>
      <c r="K22">
        <v>85247</v>
      </c>
      <c r="L22" t="str">
        <v>Brazil</v>
      </c>
      <c r="N22" t="b">
        <v>1</v>
      </c>
      <c r="O22" t="b">
        <v>1</v>
      </c>
    </row>
    <row r="23" spans="6:15" x14ac:dyDescent="0.3">
      <c r="F23" t="str">
        <v>12345</v>
      </c>
      <c r="G23" t="str">
        <v>United States</v>
      </c>
      <c r="K23">
        <v>12345</v>
      </c>
      <c r="L23" t="str">
        <v>United States</v>
      </c>
      <c r="N23" t="b">
        <v>1</v>
      </c>
      <c r="O23" t="b">
        <v>1</v>
      </c>
    </row>
    <row r="24" spans="6:15" x14ac:dyDescent="0.3">
      <c r="F24" t="str">
        <v>36987</v>
      </c>
      <c r="G24" t="str">
        <v>New Zealand</v>
      </c>
      <c r="K24">
        <v>36987</v>
      </c>
      <c r="L24" t="str">
        <v>New Zealand</v>
      </c>
      <c r="N24" t="b">
        <v>1</v>
      </c>
      <c r="O24" t="b">
        <v>1</v>
      </c>
    </row>
    <row r="28" spans="6:15" x14ac:dyDescent="0.3">
      <c r="F28" s="8" t="s">
        <v>31</v>
      </c>
    </row>
    <row r="30" spans="6:15" x14ac:dyDescent="0.3">
      <c r="F30" t="str" cm="1">
        <f t="array" ref="F30">_xlfn.REGEXEXTRACT(A3,"[A-Za-z]*$",0)</f>
        <v>Germany</v>
      </c>
      <c r="I30" s="9" t="s">
        <v>32</v>
      </c>
    </row>
    <row r="31" spans="6:15" x14ac:dyDescent="0.3">
      <c r="F31">
        <f>COLUMNS(_xlfn.REGEXEXTRACT(A3,"[A-Za-z]*$",1))</f>
        <v>2</v>
      </c>
      <c r="I31" s="9" t="s">
        <v>33</v>
      </c>
    </row>
    <row r="32" spans="6:15" x14ac:dyDescent="0.3">
      <c r="F32" t="str" cm="1">
        <f t="array" ref="F32:G32">_xlfn.REGEXEXTRACT(A9,"[A-Za-z]*$",1)</f>
        <v>Kingdom</v>
      </c>
      <c r="G32" t="str">
        <v/>
      </c>
    </row>
    <row r="33" spans="9:13" x14ac:dyDescent="0.3">
      <c r="I33" t="s">
        <v>34</v>
      </c>
    </row>
    <row r="35" spans="9:13" x14ac:dyDescent="0.3">
      <c r="L35" t="str" cm="1">
        <f t="array" ref="L35:L44">MID(G32,_xlfn.SEQUENCE(10,1,1,1),1)</f>
        <v/>
      </c>
      <c r="M35" t="e">
        <f>CODE(L35)</f>
        <v>#VALUE!</v>
      </c>
    </row>
    <row r="36" spans="9:13" x14ac:dyDescent="0.3">
      <c r="I36" t="str" cm="1">
        <f t="array" ref="I36:I55">MID(A4,LEN(A4)-_xlfn.SEQUENCE(20,1,12,-1),1)</f>
        <v xml:space="preserve"> </v>
      </c>
      <c r="J36">
        <f>CODE(I36)</f>
        <v>32</v>
      </c>
      <c r="L36" t="str">
        <v/>
      </c>
      <c r="M36" t="e">
        <f t="shared" ref="M36:M44" si="0">CODE(L36)</f>
        <v>#VALUE!</v>
      </c>
    </row>
    <row r="37" spans="9:13" x14ac:dyDescent="0.3">
      <c r="I37" t="str">
        <v>T</v>
      </c>
      <c r="J37">
        <f t="shared" ref="J37:J52" si="1">CODE(I37)</f>
        <v>84</v>
      </c>
      <c r="L37" t="str">
        <v/>
      </c>
      <c r="M37" t="e">
        <f t="shared" si="0"/>
        <v>#VALUE!</v>
      </c>
    </row>
    <row r="38" spans="9:13" x14ac:dyDescent="0.3">
      <c r="I38" t="str">
        <v>a</v>
      </c>
      <c r="J38">
        <f t="shared" si="1"/>
        <v>97</v>
      </c>
      <c r="L38" t="str">
        <v/>
      </c>
      <c r="M38" t="e">
        <f t="shared" si="0"/>
        <v>#VALUE!</v>
      </c>
    </row>
    <row r="39" spans="9:13" x14ac:dyDescent="0.3">
      <c r="I39" t="str">
        <v>n</v>
      </c>
      <c r="J39">
        <f t="shared" si="1"/>
        <v>110</v>
      </c>
      <c r="L39" t="str">
        <v/>
      </c>
      <c r="M39" t="e">
        <f t="shared" si="0"/>
        <v>#VALUE!</v>
      </c>
    </row>
    <row r="40" spans="9:13" x14ac:dyDescent="0.3">
      <c r="I40" t="str">
        <v>a</v>
      </c>
      <c r="J40">
        <f t="shared" si="1"/>
        <v>97</v>
      </c>
      <c r="L40" t="str">
        <v/>
      </c>
      <c r="M40" t="e">
        <f t="shared" si="0"/>
        <v>#VALUE!</v>
      </c>
    </row>
    <row r="41" spans="9:13" x14ac:dyDescent="0.3">
      <c r="I41" t="str">
        <v>k</v>
      </c>
      <c r="J41">
        <f t="shared" si="1"/>
        <v>107</v>
      </c>
      <c r="L41" t="str">
        <v/>
      </c>
      <c r="M41" t="e">
        <f t="shared" si="0"/>
        <v>#VALUE!</v>
      </c>
    </row>
    <row r="42" spans="9:13" x14ac:dyDescent="0.3">
      <c r="I42" t="str">
        <v>a</v>
      </c>
      <c r="J42">
        <f t="shared" si="1"/>
        <v>97</v>
      </c>
      <c r="L42" t="str">
        <v/>
      </c>
      <c r="M42" t="e">
        <f t="shared" si="0"/>
        <v>#VALUE!</v>
      </c>
    </row>
    <row r="43" spans="9:13" x14ac:dyDescent="0.3">
      <c r="I43" t="str">
        <v xml:space="preserve"> </v>
      </c>
      <c r="J43">
        <f t="shared" si="1"/>
        <v>32</v>
      </c>
      <c r="L43" t="str">
        <v/>
      </c>
      <c r="M43" t="e">
        <f t="shared" si="0"/>
        <v>#VALUE!</v>
      </c>
    </row>
    <row r="44" spans="9:13" x14ac:dyDescent="0.3">
      <c r="I44" t="str">
        <v>J</v>
      </c>
      <c r="J44">
        <f t="shared" si="1"/>
        <v>74</v>
      </c>
      <c r="L44" t="str">
        <v/>
      </c>
      <c r="M44" t="e">
        <f t="shared" si="0"/>
        <v>#VALUE!</v>
      </c>
    </row>
    <row r="45" spans="9:13" x14ac:dyDescent="0.3">
      <c r="I45" t="str">
        <v>a</v>
      </c>
      <c r="J45">
        <f t="shared" si="1"/>
        <v>97</v>
      </c>
    </row>
    <row r="46" spans="9:13" x14ac:dyDescent="0.3">
      <c r="I46" t="str">
        <v>p</v>
      </c>
      <c r="J46">
        <f t="shared" si="1"/>
        <v>112</v>
      </c>
    </row>
    <row r="47" spans="9:13" x14ac:dyDescent="0.3">
      <c r="I47" t="str">
        <v>a</v>
      </c>
      <c r="J47">
        <f t="shared" si="1"/>
        <v>97</v>
      </c>
    </row>
    <row r="48" spans="9:13" x14ac:dyDescent="0.3">
      <c r="I48" t="str">
        <v>n</v>
      </c>
      <c r="J48">
        <f t="shared" si="1"/>
        <v>110</v>
      </c>
    </row>
    <row r="49" spans="6:10" x14ac:dyDescent="0.3">
      <c r="I49" t="str">
        <v/>
      </c>
      <c r="J49" t="e">
        <f t="shared" si="1"/>
        <v>#VALUE!</v>
      </c>
    </row>
    <row r="50" spans="6:10" x14ac:dyDescent="0.3">
      <c r="I50" t="str">
        <v/>
      </c>
      <c r="J50" t="e">
        <f t="shared" si="1"/>
        <v>#VALUE!</v>
      </c>
    </row>
    <row r="51" spans="6:10" x14ac:dyDescent="0.3">
      <c r="I51" t="str">
        <v/>
      </c>
      <c r="J51" t="e">
        <f t="shared" si="1"/>
        <v>#VALUE!</v>
      </c>
    </row>
    <row r="52" spans="6:10" x14ac:dyDescent="0.3">
      <c r="I52" t="str">
        <v/>
      </c>
      <c r="J52" t="e">
        <f t="shared" si="1"/>
        <v>#VALUE!</v>
      </c>
    </row>
    <row r="53" spans="6:10" x14ac:dyDescent="0.3">
      <c r="I53" t="str">
        <v/>
      </c>
    </row>
    <row r="54" spans="6:10" x14ac:dyDescent="0.3">
      <c r="I54" t="str">
        <v/>
      </c>
    </row>
    <row r="55" spans="6:10" x14ac:dyDescent="0.3">
      <c r="I55" t="str">
        <v/>
      </c>
    </row>
    <row r="56" spans="6:10" x14ac:dyDescent="0.3">
      <c r="F56" s="8" t="s">
        <v>35</v>
      </c>
    </row>
    <row r="57" spans="6:10" x14ac:dyDescent="0.3">
      <c r="F57" s="8"/>
    </row>
    <row r="58" spans="6:10" x14ac:dyDescent="0.3">
      <c r="F58" t="str" cm="1">
        <f t="array" ref="F58">_xlfn.REGEXEXTRACT(A3,"(United |New )?[A-Za-z]+$",1)</f>
        <v>Germany</v>
      </c>
    </row>
    <row r="59" spans="6:10" x14ac:dyDescent="0.3">
      <c r="F59" t="str" cm="1">
        <f t="array" ref="F59">_xlfn.REGEXEXTRACT(A4,"(United |New )?[A-Za-z]+$",1)</f>
        <v>Japan</v>
      </c>
    </row>
    <row r="60" spans="6:10" x14ac:dyDescent="0.3">
      <c r="F60" t="str" cm="1">
        <f t="array" ref="F60">_xlfn.REGEXEXTRACT(A5,"(United |New )?[A-Za-z]+$",1)</f>
        <v>Canada</v>
      </c>
    </row>
    <row r="61" spans="6:10" x14ac:dyDescent="0.3">
      <c r="F61" t="str" cm="1">
        <f t="array" ref="F61">_xlfn.REGEXEXTRACT(A6,"(United |New )?[A-Za-z]+$",1)</f>
        <v>India</v>
      </c>
    </row>
    <row r="62" spans="6:10" x14ac:dyDescent="0.3">
      <c r="F62" t="str" cm="1">
        <f t="array" ref="F62">_xlfn.REGEXEXTRACT(A7,"(United |New )?[A-Za-z]+$",1)</f>
        <v>Australia</v>
      </c>
    </row>
    <row r="63" spans="6:10" x14ac:dyDescent="0.3">
      <c r="F63" t="str" cm="1">
        <f t="array" ref="F63">_xlfn.REGEXEXTRACT(A8,"(United |New )?[A-Za-z]+$",1)</f>
        <v>France</v>
      </c>
    </row>
    <row r="64" spans="6:10" x14ac:dyDescent="0.3">
      <c r="F64" t="str" cm="1">
        <f t="array" ref="F64">_xlfn.REGEXEXTRACT(A9,"(United |New )?[A-Za-z]+$",1)</f>
        <v>United Kingdom</v>
      </c>
    </row>
    <row r="65" spans="6:10" x14ac:dyDescent="0.3">
      <c r="F65" t="str" cm="1">
        <f t="array" ref="F65">_xlfn.REGEXEXTRACT(A10,"(United |New )?[A-Za-z]+$",1)</f>
        <v>Brazil</v>
      </c>
    </row>
    <row r="66" spans="6:10" x14ac:dyDescent="0.3">
      <c r="F66" t="str" cm="1">
        <f t="array" ref="F66">_xlfn.REGEXEXTRACT(A11,"(United |New )?[A-Za-z]+$",1)</f>
        <v>United States</v>
      </c>
    </row>
    <row r="67" spans="6:10" x14ac:dyDescent="0.3">
      <c r="F67" t="str" cm="1">
        <f t="array" ref="F67">_xlfn.REGEXEXTRACT(A12,"(United |New )?[A-Za-z]+$",1)</f>
        <v>New Zealand</v>
      </c>
    </row>
    <row r="69" spans="6:10" x14ac:dyDescent="0.3">
      <c r="F69" s="9" t="s">
        <v>36</v>
      </c>
    </row>
    <row r="70" spans="6:10" x14ac:dyDescent="0.3">
      <c r="F70" s="9" t="s">
        <v>37</v>
      </c>
    </row>
    <row r="72" spans="6:10" x14ac:dyDescent="0.3">
      <c r="F72" s="8" t="s">
        <v>38</v>
      </c>
    </row>
    <row r="74" spans="6:10" x14ac:dyDescent="0.3">
      <c r="F74" cm="1">
        <f t="array" ref="F74:G83">_xlfn.HSTACK(
    0 +
        _xlfn.DROP(
            _xlfn.REDUCE(
                "",
                A3:A12,
                _xlfn.LAMBDA(_xlpm.a,_xlpm.v, _xlfn.VSTACK(_xlpm.a, _xlfn.TAKE(_xlfn.REGEXEXTRACT(_xlpm.v, "\d{5,6}", 1), , -1)))
            ),
            1
        ),
    TRIM(_xlfn.REGEXEXTRACT(A3:A12, "(United |New )?[A-Za-z]+$", 1))
)</f>
        <v>98765</v>
      </c>
      <c r="G74" t="str">
        <v>Germany</v>
      </c>
      <c r="I74" t="b" cm="1">
        <f t="array" ref="I74:J83">_xlfn.ANCHORARRAY(F74)=B3:C12</f>
        <v>1</v>
      </c>
      <c r="J74" t="b">
        <v>1</v>
      </c>
    </row>
    <row r="75" spans="6:10" x14ac:dyDescent="0.3">
      <c r="F75">
        <v>10293</v>
      </c>
      <c r="G75" t="str">
        <v>Japan</v>
      </c>
      <c r="I75" t="b">
        <v>1</v>
      </c>
      <c r="J75" t="b">
        <v>1</v>
      </c>
    </row>
    <row r="76" spans="6:10" x14ac:dyDescent="0.3">
      <c r="F76">
        <v>54321</v>
      </c>
      <c r="G76" t="str">
        <v>Canada</v>
      </c>
      <c r="I76" t="b">
        <v>1</v>
      </c>
      <c r="J76" t="b">
        <v>1</v>
      </c>
    </row>
    <row r="77" spans="6:10" x14ac:dyDescent="0.3">
      <c r="F77">
        <v>400001</v>
      </c>
      <c r="G77" t="str">
        <v>India</v>
      </c>
      <c r="I77" t="b">
        <v>1</v>
      </c>
      <c r="J77" t="b">
        <v>1</v>
      </c>
    </row>
    <row r="78" spans="6:10" x14ac:dyDescent="0.3">
      <c r="F78">
        <v>56789</v>
      </c>
      <c r="G78" t="str">
        <v>Australia</v>
      </c>
      <c r="I78" t="b">
        <v>1</v>
      </c>
      <c r="J78" t="b">
        <v>1</v>
      </c>
    </row>
    <row r="79" spans="6:10" x14ac:dyDescent="0.3">
      <c r="F79">
        <v>75001</v>
      </c>
      <c r="G79" t="str">
        <v>France</v>
      </c>
      <c r="I79" t="b">
        <v>1</v>
      </c>
      <c r="J79" t="b">
        <v>1</v>
      </c>
    </row>
    <row r="80" spans="6:10" x14ac:dyDescent="0.3">
      <c r="F80">
        <v>65432</v>
      </c>
      <c r="G80" t="str">
        <v>United Kingdom</v>
      </c>
      <c r="I80" t="b">
        <v>1</v>
      </c>
      <c r="J80" t="b">
        <v>1</v>
      </c>
    </row>
    <row r="81" spans="6:10" x14ac:dyDescent="0.3">
      <c r="F81">
        <v>85247</v>
      </c>
      <c r="G81" t="str">
        <v>Brazil</v>
      </c>
      <c r="I81" t="b">
        <v>1</v>
      </c>
      <c r="J81" t="b">
        <v>1</v>
      </c>
    </row>
    <row r="82" spans="6:10" x14ac:dyDescent="0.3">
      <c r="F82">
        <v>12345</v>
      </c>
      <c r="G82" t="str">
        <v>United States</v>
      </c>
      <c r="I82" t="b">
        <v>1</v>
      </c>
      <c r="J82" t="b">
        <v>1</v>
      </c>
    </row>
    <row r="83" spans="6:10" x14ac:dyDescent="0.3">
      <c r="F83">
        <v>36987</v>
      </c>
      <c r="G83" t="str">
        <v>New Zealand</v>
      </c>
      <c r="I83" t="b">
        <v>1</v>
      </c>
      <c r="J83" t="b">
        <v>1</v>
      </c>
    </row>
    <row r="85" spans="6:10" x14ac:dyDescent="0.3">
      <c r="F85" s="9" t="s">
        <v>39</v>
      </c>
    </row>
    <row r="86" spans="6:10" x14ac:dyDescent="0.3">
      <c r="F86" s="9" t="s">
        <v>40</v>
      </c>
    </row>
  </sheetData>
  <pageMargins left="0.7" right="0.7" top="0.75" bottom="0.75" header="0.3" footer="0.3"/>
  <pageSetup orientation="portrait" horizontalDpi="0"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5CF26C-CB7A-4FE2-B7EB-D88F1A637716}">
  <dimension ref="A1:H26"/>
  <sheetViews>
    <sheetView topLeftCell="A9" workbookViewId="0">
      <selection activeCell="A17" sqref="A17"/>
    </sheetView>
  </sheetViews>
  <sheetFormatPr defaultRowHeight="14.4" x14ac:dyDescent="0.3"/>
  <cols>
    <col min="1" max="1" width="56.33203125" bestFit="1" customWidth="1"/>
    <col min="2" max="2" width="6.88671875" bestFit="1" customWidth="1"/>
    <col min="3" max="3" width="14.109375" bestFit="1" customWidth="1"/>
  </cols>
  <sheetData>
    <row r="1" spans="1:8" x14ac:dyDescent="0.3">
      <c r="B1" s="4" t="s">
        <v>0</v>
      </c>
      <c r="C1" s="5"/>
      <c r="H1" t="s">
        <v>24</v>
      </c>
    </row>
    <row r="2" spans="1:8" s="1" customFormat="1" x14ac:dyDescent="0.3">
      <c r="A2" s="2" t="s">
        <v>1</v>
      </c>
      <c r="B2" s="3" t="s">
        <v>2</v>
      </c>
      <c r="C2" s="3" t="s">
        <v>3</v>
      </c>
    </row>
    <row r="3" spans="1:8" x14ac:dyDescent="0.3">
      <c r="A3" t="s">
        <v>4</v>
      </c>
      <c r="B3">
        <v>98765</v>
      </c>
      <c r="C3" t="s">
        <v>5</v>
      </c>
    </row>
    <row r="4" spans="1:8" x14ac:dyDescent="0.3">
      <c r="A4" t="s">
        <v>6</v>
      </c>
      <c r="B4">
        <v>10293</v>
      </c>
      <c r="C4" t="s">
        <v>7</v>
      </c>
    </row>
    <row r="5" spans="1:8" x14ac:dyDescent="0.3">
      <c r="A5" t="s">
        <v>8</v>
      </c>
      <c r="B5">
        <v>54321</v>
      </c>
      <c r="C5" t="s">
        <v>9</v>
      </c>
    </row>
    <row r="6" spans="1:8" x14ac:dyDescent="0.3">
      <c r="A6" t="s">
        <v>10</v>
      </c>
      <c r="B6">
        <v>400001</v>
      </c>
      <c r="C6" t="s">
        <v>11</v>
      </c>
    </row>
    <row r="7" spans="1:8" x14ac:dyDescent="0.3">
      <c r="A7" t="s">
        <v>12</v>
      </c>
      <c r="B7">
        <v>56789</v>
      </c>
      <c r="C7" t="s">
        <v>13</v>
      </c>
    </row>
    <row r="8" spans="1:8" x14ac:dyDescent="0.3">
      <c r="A8" t="s">
        <v>14</v>
      </c>
      <c r="B8">
        <v>75001</v>
      </c>
      <c r="C8" t="s">
        <v>15</v>
      </c>
    </row>
    <row r="9" spans="1:8" x14ac:dyDescent="0.3">
      <c r="A9" t="s">
        <v>16</v>
      </c>
      <c r="B9">
        <v>65432</v>
      </c>
      <c r="C9" t="s">
        <v>17</v>
      </c>
    </row>
    <row r="10" spans="1:8" x14ac:dyDescent="0.3">
      <c r="A10" t="s">
        <v>18</v>
      </c>
      <c r="B10">
        <v>85247</v>
      </c>
      <c r="C10" t="s">
        <v>19</v>
      </c>
    </row>
    <row r="11" spans="1:8" x14ac:dyDescent="0.3">
      <c r="A11" t="s">
        <v>20</v>
      </c>
      <c r="B11">
        <v>12345</v>
      </c>
      <c r="C11" t="s">
        <v>21</v>
      </c>
    </row>
    <row r="12" spans="1:8" x14ac:dyDescent="0.3">
      <c r="A12" t="s">
        <v>22</v>
      </c>
      <c r="B12">
        <v>36987</v>
      </c>
      <c r="C12" t="s">
        <v>23</v>
      </c>
    </row>
    <row r="14" spans="1:8" x14ac:dyDescent="0.3">
      <c r="C14" t="s">
        <v>27</v>
      </c>
    </row>
    <row r="15" spans="1:8" x14ac:dyDescent="0.3">
      <c r="C15" t="s">
        <v>28</v>
      </c>
    </row>
    <row r="17" spans="1:2" x14ac:dyDescent="0.3">
      <c r="A17" t="str" cm="1">
        <f t="array" ref="A17:B26">_xlfn.REGEXEXTRACT(A3:A12,{"\d{5,}","(\w+[wd] )?\w+$"})</f>
        <v>98765</v>
      </c>
      <c r="B17" t="str">
        <v>Germany</v>
      </c>
    </row>
    <row r="18" spans="1:2" x14ac:dyDescent="0.3">
      <c r="A18" t="str">
        <v>10293</v>
      </c>
      <c r="B18" t="str">
        <v>Japan</v>
      </c>
    </row>
    <row r="19" spans="1:2" x14ac:dyDescent="0.3">
      <c r="A19" t="str">
        <v>56892</v>
      </c>
      <c r="B19" t="str">
        <v>Canada</v>
      </c>
    </row>
    <row r="20" spans="1:2" x14ac:dyDescent="0.3">
      <c r="A20" t="str">
        <v>400001</v>
      </c>
      <c r="B20" t="str">
        <v>India</v>
      </c>
    </row>
    <row r="21" spans="1:2" x14ac:dyDescent="0.3">
      <c r="A21" t="str">
        <v>56789</v>
      </c>
      <c r="B21" t="str">
        <v>Australia</v>
      </c>
    </row>
    <row r="22" spans="1:2" x14ac:dyDescent="0.3">
      <c r="A22" t="str">
        <v>75001</v>
      </c>
      <c r="B22" t="str">
        <v>France</v>
      </c>
    </row>
    <row r="23" spans="1:2" x14ac:dyDescent="0.3">
      <c r="A23" t="str">
        <v>65432</v>
      </c>
      <c r="B23" t="str">
        <v>United Kingdom</v>
      </c>
    </row>
    <row r="24" spans="1:2" x14ac:dyDescent="0.3">
      <c r="A24" t="str">
        <v>34450</v>
      </c>
      <c r="B24" t="str">
        <v>Brazil</v>
      </c>
    </row>
    <row r="25" spans="1:2" x14ac:dyDescent="0.3">
      <c r="A25" t="str">
        <v>12345</v>
      </c>
      <c r="B25" t="str">
        <v>United States</v>
      </c>
    </row>
    <row r="26" spans="1:2" x14ac:dyDescent="0.3">
      <c r="A26" t="str">
        <v>36987</v>
      </c>
      <c r="B26" t="str">
        <v>New Zealand</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xml version="1.0" encoding="utf-8"?>
<AFEJSONBlob xmlns="http://schemas.advancedformulaenvironment.officeapps.live.com/afejsonblob/1.0">ewAiAHMAYwBoAGUAbQBhACIAOgAiAGgAdAB0AHAAOgAvAC8AcwBjAGgAZQBtAGEAcwAuAGEAZAB2AGEAbgBjAGUAZABmAG8AcgBtAHUAbABhAGUAbgB2AGkAcgBvAG4AbQBlAG4AdAAuAG8AZgBmAGkAYwBlAGEAcABwAHMALgBsAGkAdgBlAC4AYwBvAG0ALwBhAGYAZQBwAHIAbwBqAGUAYwB0AHMALwAwAC4AMgAiACwAIgBmAGkAbABlAHMAIgA6AFsAewAiAHAAYQB0AGgAIgA6ACIALwBwAHIAbwBqAGUAYwB0AHMALwBXAG8AcgBrAGIAbwBvAGsAIgAsACIAdABlAHgAdAAiADoAIgAvAC8AIAAtAC0ALQAgAFcAbwByAGsAYgBvAG8AawAgAG0AbwBkAHUAbABlACAALQAtAC0AXABuAC8ALwAgAEEAIABmAGkAbABlACAAbwBmACAAbgBhAG0AZQAgAGQAZQBmAGkAbgBpAHQAaQBvAG4AcwAgAG8AZgAgAHQAaABlACAAZgBvAHIAbQA6AFwAbgAvAC8AIAAgACAAIABuAGEAbQBlACAAPQAgAGQAZQBmAGkAbgBpAHQAaQBvAG4AOwBcAG4AIgB9AF0ALAAiAHAAcgBvAGoAZQBjAHQATgBhAG0AZQBzACIAOgBbAF0ALAAiAGwAbwBjAGEAbABlACIAOgB7ACIAbABpAHMAdABTAGUAcABhAHIAYQB0AG8AcgAiADoAIgAsACIALAAiAHIAbwB3AFMAZQBwAGEAcgBhAHQAbwByACIAOgAiADsAIgAsACIAYwBvAGwAdQBtAG4AUwBlAHAAYQByAGEAdABvAHIAIgA6ACIALAAiACwAIgB0AGgAbwB1AHMAYQBuAGQAcwBTAGUAcABhAHIAYQB0AG8AcgAiADoAIgAsACIALAAiAHQAaABvAHUAcwBhAG4AZABzAFAAbwBzAGkAdABpAG8AbgBzACIAOgBbADMAXQAsACIAZABlAGMAaQBtAGEAbABTAGUAcABhAHIAYQB0AG8AcgAiADoAIgAuACIALAAiAGQAYQB0AGUATwByAGQAZQByACIAOgAiAEQATQBZACIALAAiAGMAdQByAHIAZQBuAGMAeQBTAHkAbQBiAG8AbAAiADoAIgAkACIALAAiAGkAcwBDAHUAcgByAGUAbgBjAHkAUwB5AG0AYgBvAGwATABlAGEAZAAiADoAdAByAHUAZQAsACIAaQBzAEMAdQByAHIAZQBuAGMAeQBTAGUAcABCAHkAUwBwAGEAYwBlACIAOgBmAGEAbABzAGUALAAiAHIAbwB3AEwAZQB0AHQAZQByACIAOgAiAFIAIgAsACIAYwBvAGwAdQBtAG4ATABlAHQAdABlAHIAIgA6ACIAQwAiACwAIgByAGMATABlAGYAdABCAHIAYQBjAGsAZQB0ACIAOgAiAFsAIgAsACIAcgBjAFIAaQBnAGgAdABCAHIAYQBjAGsAZQB0ACIAOgAiAF0AIgAsACIAcwB0AGEAdABlAG0AZQBuAHQAUwBlAHAAYQByAGEAdABvAHIAIgA6ACIAOwAiACwAIgBsAG8AYwBhAGwAZQBOAGEAbQBlACIAOgAiAGUAbgAtAHUAcwAiAH0AfQA=</AFEJSONBlob>
</file>

<file path=customXml/itemProps1.xml><?xml version="1.0" encoding="utf-8"?>
<ds:datastoreItem xmlns:ds="http://schemas.openxmlformats.org/officeDocument/2006/customXml" ds:itemID="{92AF05ED-74F5-458D-ADA2-305E68CBBA47}">
  <ds:schemaRefs>
    <ds:schemaRef ds:uri="http://schemas.advancedformulaenvironment.officeapps.live.com/afejsonblob/1.0"/>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Original</vt:lpstr>
      <vt:lpstr>EDA</vt:lpstr>
      <vt:lpstr>Alt1</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VIJAY VERMA</dc:creator>
  <cp:keywords/>
  <dc:description/>
  <cp:lastModifiedBy>Mark Biegert</cp:lastModifiedBy>
  <cp:revision/>
  <dcterms:created xsi:type="dcterms:W3CDTF">2015-06-05T18:17:20Z</dcterms:created>
  <dcterms:modified xsi:type="dcterms:W3CDTF">2024-12-14T17:39:46Z</dcterms:modified>
  <cp:category/>
  <cp:contentStatus/>
</cp:coreProperties>
</file>