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DC002C-938C-4FFA-8D23-31B9897AA9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xlnm._FilterDatabase" localSheetId="1" hidden="1">EDA!$B$2:$D$23</definedName>
    <definedName name="_xlnm._FilterDatabase" localSheetId="0" hidden="1">Original!$B$2:$D$23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2" l="1" a="1"/>
  <c r="G55" i="2" s="1"/>
  <c r="F45" i="2" a="1"/>
  <c r="F45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E45" i="2" a="1"/>
  <c r="E45" i="2" s="1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45" i="2"/>
  <c r="C45" i="2" a="1"/>
  <c r="C45" i="2" s="1"/>
  <c r="B45" i="2" a="1"/>
  <c r="B45" i="2" s="1"/>
  <c r="G38" i="2" a="1"/>
  <c r="G38" i="2" s="1"/>
  <c r="K38" i="2" s="1" a="1"/>
  <c r="K38" i="2" s="1"/>
  <c r="K21" i="2" a="1"/>
  <c r="K21" i="2" s="1"/>
  <c r="G21" i="2" a="1"/>
  <c r="G21" i="2" s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<sst xmlns="http://schemas.openxmlformats.org/spreadsheetml/2006/main" count="106" uniqueCount="22">
  <si>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</si>
  <si>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</si>
  <si>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</si>
  <si>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</si>
  <si>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</si>
  <si>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</si>
  <si>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</si>
  <si>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</si>
  <si>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</si>
  <si>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</si>
  <si>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</si>
  <si>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</si>
  <si>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</si>
  <si>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</si>
  <si>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</si>
  <si>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</si>
  <si>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</si>
  <si>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</si>
  <si>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</si>
  <si>
    <t>https://www.linkedin.com/in/omid-motamedisedeh-74aba166/recent-activity/all/</t>
  </si>
  <si>
    <t>ROUNDUP(MONTH(--(1 &amp; C3:C39)) / 3, 0)</t>
  </si>
  <si>
    <t>I don't see a way to use PIVOTBY to create the table we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</si>
</sst>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0" fillId="0" borderId="0" xfId="0" quotePrefix="1" applyAlignment="1">
      <alignment horizontal="left"/>
    </xf>
    <xf numFmtId="0" fontId="4" fillId="0" borderId="0" xfId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65940</xdr:rowOff>
    </xdr:from>
    <xdr:to>
      <xdr:col>6</xdr:col>
      <xdr:colOff>2345</xdr:colOff>
      <xdr:row>21</xdr:row>
      <xdr:rowOff>29306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22684" y="710709"/>
          <a:ext cx="2150599" cy="3234105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91CEC9-CDDF-4DA2-A486-41D6CB4AD61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0971B20-B398-44D5-A36C-AF779314A9E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9" width="9.33203125" customWidth="1"/>
  </cols>
  <sheetData>
    <row r="1" spans="1:14" s="6" customFormat="1" ht="22.5" customHeight="1" x14ac:dyDescent="0.3">
      <c r="B1" s="27" t="s">
        <v>0</v>
      </c>
      <c r="C1" s="28"/>
      <c r="D1" s="28"/>
      <c r="E1"/>
      <c r="G1" s="27" t="s">
        <v>1</v>
      </c>
      <c r="H1" s="28"/>
      <c r="I1" s="28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/>
      <c r="G3" s="12">
        <v>2020</v>
      </c>
      <c r="H3" s="13">
        <v>1</v>
      </c>
      <c r="I3" s="14">
        <v>2255464</v>
      </c>
      <c r="J3" s="9"/>
      <c r="K3" s="9"/>
      <c r="L3" s="9"/>
      <c r="M3" s="8"/>
    </row>
    <row r="4" spans="1:14" s="2" customFormat="1" x14ac:dyDescent="0.3">
      <c r="B4" s="12">
        <v>2020</v>
      </c>
      <c r="C4" s="13" t="s">
        <v>5</v>
      </c>
      <c r="D4" s="14">
        <v>809902</v>
      </c>
      <c r="E4"/>
      <c r="G4" s="15">
        <v>2020</v>
      </c>
      <c r="H4" s="16">
        <v>2</v>
      </c>
      <c r="I4" s="17">
        <v>1884296</v>
      </c>
      <c r="J4" s="9"/>
      <c r="K4" s="9"/>
      <c r="L4" s="9"/>
      <c r="M4" s="8"/>
    </row>
    <row r="5" spans="1:14" s="2" customFormat="1" x14ac:dyDescent="0.3">
      <c r="B5" s="12">
        <v>2020</v>
      </c>
      <c r="C5" s="13" t="s">
        <v>6</v>
      </c>
      <c r="D5" s="14">
        <v>617725</v>
      </c>
      <c r="E5"/>
      <c r="G5" s="18">
        <v>2020</v>
      </c>
      <c r="H5" s="19">
        <v>3</v>
      </c>
      <c r="I5" s="20">
        <v>2674392</v>
      </c>
      <c r="J5" s="9"/>
      <c r="K5" s="9"/>
      <c r="L5" s="9"/>
      <c r="M5" s="8"/>
    </row>
    <row r="6" spans="1:14" s="2" customFormat="1" x14ac:dyDescent="0.3">
      <c r="B6" s="15">
        <v>2020</v>
      </c>
      <c r="C6" s="16" t="s">
        <v>7</v>
      </c>
      <c r="D6" s="17">
        <v>968731</v>
      </c>
      <c r="E6"/>
      <c r="G6" s="21">
        <v>2020</v>
      </c>
      <c r="H6" s="22">
        <v>4</v>
      </c>
      <c r="I6" s="23">
        <v>2909572</v>
      </c>
      <c r="J6" s="9"/>
      <c r="K6" s="9"/>
      <c r="L6" s="9"/>
      <c r="M6" s="8"/>
    </row>
    <row r="7" spans="1:14" s="2" customFormat="1" x14ac:dyDescent="0.3">
      <c r="B7" s="15">
        <v>2020</v>
      </c>
      <c r="C7" s="16" t="s">
        <v>8</v>
      </c>
      <c r="D7" s="17">
        <v>915565</v>
      </c>
      <c r="E7"/>
      <c r="G7" s="12">
        <v>2021</v>
      </c>
      <c r="H7" s="13">
        <v>1</v>
      </c>
      <c r="I7" s="14">
        <v>2002380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/>
      <c r="F8"/>
      <c r="G8" s="15">
        <v>2021</v>
      </c>
      <c r="H8" s="16">
        <v>2</v>
      </c>
      <c r="I8" s="17">
        <v>3741940</v>
      </c>
      <c r="J8"/>
      <c r="K8"/>
      <c r="L8"/>
      <c r="M8"/>
    </row>
    <row r="9" spans="1:14" s="2" customFormat="1" x14ac:dyDescent="0.3">
      <c r="B9" s="18">
        <v>2020</v>
      </c>
      <c r="C9" s="19" t="s">
        <v>11</v>
      </c>
      <c r="D9" s="20">
        <v>913712</v>
      </c>
      <c r="E9"/>
      <c r="F9"/>
      <c r="G9" s="18">
        <v>2021</v>
      </c>
      <c r="H9" s="19">
        <v>3</v>
      </c>
      <c r="I9" s="20">
        <v>3894246</v>
      </c>
      <c r="J9"/>
      <c r="K9"/>
      <c r="L9"/>
      <c r="M9"/>
    </row>
    <row r="10" spans="1:14" s="2" customFormat="1" x14ac:dyDescent="0.3">
      <c r="B10" s="18">
        <v>2020</v>
      </c>
      <c r="C10" s="19" t="s">
        <v>12</v>
      </c>
      <c r="D10" s="20">
        <v>1012613</v>
      </c>
      <c r="E10"/>
      <c r="F10"/>
      <c r="G10" s="21">
        <v>2021</v>
      </c>
      <c r="H10" s="22">
        <v>4</v>
      </c>
      <c r="I10" s="23">
        <v>2643503</v>
      </c>
      <c r="J10"/>
      <c r="K10"/>
      <c r="L10"/>
      <c r="M10"/>
    </row>
    <row r="11" spans="1:14" s="2" customFormat="1" x14ac:dyDescent="0.3">
      <c r="B11" s="21">
        <v>2020</v>
      </c>
      <c r="C11" s="22" t="s">
        <v>13</v>
      </c>
      <c r="D11" s="23">
        <v>754216</v>
      </c>
      <c r="E11"/>
      <c r="F11"/>
      <c r="G11" s="12">
        <v>2022</v>
      </c>
      <c r="H11" s="13">
        <v>1</v>
      </c>
      <c r="I11" s="14">
        <v>5857177</v>
      </c>
      <c r="J11"/>
      <c r="K11"/>
      <c r="L11"/>
      <c r="M11"/>
    </row>
    <row r="12" spans="1:14" s="2" customFormat="1" x14ac:dyDescent="0.3">
      <c r="B12" s="21">
        <v>2020</v>
      </c>
      <c r="C12" s="22" t="s">
        <v>14</v>
      </c>
      <c r="D12" s="23">
        <v>1081320</v>
      </c>
      <c r="E12"/>
      <c r="F12"/>
      <c r="G12" s="15">
        <v>2022</v>
      </c>
      <c r="H12" s="16">
        <v>2</v>
      </c>
      <c r="I12" s="17">
        <v>9621708</v>
      </c>
      <c r="J12"/>
      <c r="K12"/>
      <c r="L12"/>
      <c r="M12"/>
      <c r="N12"/>
    </row>
    <row r="13" spans="1:14" x14ac:dyDescent="0.3">
      <c r="B13" s="21">
        <v>2020</v>
      </c>
      <c r="C13" s="22" t="s">
        <v>15</v>
      </c>
      <c r="D13" s="23">
        <v>1074036</v>
      </c>
      <c r="G13" s="18">
        <v>2022</v>
      </c>
      <c r="H13" s="19">
        <v>3</v>
      </c>
      <c r="I13" s="20">
        <v>9939379</v>
      </c>
    </row>
    <row r="14" spans="1:14" x14ac:dyDescent="0.3">
      <c r="B14" s="12">
        <v>2021</v>
      </c>
      <c r="C14" s="13" t="s">
        <v>5</v>
      </c>
      <c r="D14" s="14">
        <v>912368</v>
      </c>
      <c r="G14" s="21">
        <v>2022</v>
      </c>
      <c r="H14" s="22">
        <v>4</v>
      </c>
      <c r="I14" s="23">
        <v>6377741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</row>
    <row r="24" spans="1:14" x14ac:dyDescent="0.3">
      <c r="B24" s="12">
        <v>2022</v>
      </c>
      <c r="C24" s="13" t="s">
        <v>4</v>
      </c>
      <c r="D24" s="14">
        <v>1443727</v>
      </c>
    </row>
    <row r="25" spans="1:14" x14ac:dyDescent="0.3">
      <c r="B25" s="12">
        <v>2022</v>
      </c>
      <c r="C25" s="13" t="s">
        <v>5</v>
      </c>
      <c r="D25" s="14">
        <v>1889325</v>
      </c>
    </row>
    <row r="26" spans="1:14" x14ac:dyDescent="0.3">
      <c r="B26" s="12">
        <v>2022</v>
      </c>
      <c r="C26" s="13" t="s">
        <v>6</v>
      </c>
      <c r="D26" s="14">
        <v>2524125</v>
      </c>
    </row>
    <row r="27" spans="1:14" x14ac:dyDescent="0.3">
      <c r="B27" s="15">
        <v>2022</v>
      </c>
      <c r="C27" s="16" t="s">
        <v>7</v>
      </c>
      <c r="D27" s="17">
        <v>2751283</v>
      </c>
    </row>
    <row r="28" spans="1:14" x14ac:dyDescent="0.3">
      <c r="B28" s="15">
        <v>2022</v>
      </c>
      <c r="C28" s="16" t="s">
        <v>8</v>
      </c>
      <c r="D28" s="17">
        <v>2489202</v>
      </c>
    </row>
    <row r="29" spans="1:14" x14ac:dyDescent="0.3">
      <c r="B29" s="15">
        <v>2022</v>
      </c>
      <c r="C29" s="16" t="s">
        <v>9</v>
      </c>
      <c r="D29" s="17">
        <v>4381223</v>
      </c>
    </row>
    <row r="30" spans="1:14" x14ac:dyDescent="0.3">
      <c r="B30" s="18">
        <v>2022</v>
      </c>
      <c r="C30" s="19" t="s">
        <v>10</v>
      </c>
      <c r="D30" s="20">
        <v>3310724</v>
      </c>
    </row>
    <row r="31" spans="1:14" x14ac:dyDescent="0.3">
      <c r="B31" s="18">
        <v>2022</v>
      </c>
      <c r="C31" s="19" t="s">
        <v>11</v>
      </c>
      <c r="D31" s="20">
        <v>3420565</v>
      </c>
    </row>
    <row r="32" spans="1:14" x14ac:dyDescent="0.3">
      <c r="B32" s="18">
        <v>2022</v>
      </c>
      <c r="C32" s="19" t="s">
        <v>12</v>
      </c>
      <c r="D32" s="20">
        <v>3208090</v>
      </c>
    </row>
    <row r="33" spans="2:4" x14ac:dyDescent="0.3">
      <c r="B33" s="21">
        <v>2022</v>
      </c>
      <c r="C33" s="22" t="s">
        <v>13</v>
      </c>
      <c r="D33" s="23">
        <v>3290083</v>
      </c>
    </row>
    <row r="34" spans="2:4" x14ac:dyDescent="0.3">
      <c r="B34" s="21">
        <v>2022</v>
      </c>
      <c r="C34" s="22" t="s">
        <v>15</v>
      </c>
      <c r="D34" s="23">
        <v>3087658</v>
      </c>
    </row>
    <row r="35" spans="2:4" x14ac:dyDescent="0.3">
      <c r="B35" s="12">
        <v>2023</v>
      </c>
      <c r="C35" s="13" t="s">
        <v>5</v>
      </c>
      <c r="D35" s="14">
        <v>4481515</v>
      </c>
    </row>
    <row r="36" spans="2:4" x14ac:dyDescent="0.3">
      <c r="B36" s="12">
        <v>2023</v>
      </c>
      <c r="C36" s="13" t="s">
        <v>6</v>
      </c>
      <c r="D36" s="14">
        <v>4710153</v>
      </c>
    </row>
    <row r="37" spans="2:4" x14ac:dyDescent="0.3">
      <c r="B37" s="15">
        <v>2023</v>
      </c>
      <c r="C37" s="16" t="s">
        <v>7</v>
      </c>
      <c r="D37" s="17">
        <v>5822480</v>
      </c>
    </row>
    <row r="38" spans="2:4" x14ac:dyDescent="0.3">
      <c r="B38" s="15">
        <v>2023</v>
      </c>
      <c r="C38" s="16" t="s">
        <v>9</v>
      </c>
      <c r="D38" s="17">
        <v>6771061</v>
      </c>
    </row>
    <row r="39" spans="2:4" x14ac:dyDescent="0.3">
      <c r="B39" s="18">
        <v>2023</v>
      </c>
      <c r="C39" s="19" t="s">
        <v>10</v>
      </c>
      <c r="D39" s="20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690E-D8D2-49EA-83E7-40BEABC931DF}">
  <dimension ref="A1:N90"/>
  <sheetViews>
    <sheetView tabSelected="1" topLeftCell="A51" zoomScale="130" zoomScaleNormal="130" workbookViewId="0">
      <selection activeCell="M59" sqref="M59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8" width="9.33203125" customWidth="1"/>
    <col min="9" max="9" width="10.44140625" customWidth="1"/>
  </cols>
  <sheetData>
    <row r="1" spans="1:14" s="6" customFormat="1" ht="22.5" customHeight="1" x14ac:dyDescent="0.3">
      <c r="B1" s="27" t="s">
        <v>0</v>
      </c>
      <c r="C1" s="28"/>
      <c r="D1" s="28"/>
      <c r="E1"/>
      <c r="G1" s="27" t="s">
        <v>1</v>
      </c>
      <c r="H1" s="28"/>
      <c r="I1" s="28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 cm="1">
        <f t="array" ref="E3:E39">_xlfn.XLOOKUP(C3:C39,L3:L14,M3:M14)</f>
        <v>1</v>
      </c>
      <c r="G3" s="12">
        <v>2020</v>
      </c>
      <c r="H3" s="13">
        <v>1</v>
      </c>
      <c r="I3" s="14">
        <v>2255464</v>
      </c>
      <c r="J3" s="9"/>
      <c r="K3" s="9"/>
      <c r="L3" s="9" t="s">
        <v>4</v>
      </c>
      <c r="M3" s="24">
        <v>1</v>
      </c>
    </row>
    <row r="4" spans="1:14" s="2" customFormat="1" x14ac:dyDescent="0.3">
      <c r="B4" s="12">
        <v>2020</v>
      </c>
      <c r="C4" s="13" t="s">
        <v>5</v>
      </c>
      <c r="D4" s="14">
        <v>809902</v>
      </c>
      <c r="E4">
        <v>1</v>
      </c>
      <c r="G4" s="15">
        <v>2020</v>
      </c>
      <c r="H4" s="16">
        <v>2</v>
      </c>
      <c r="I4" s="17">
        <v>1884296</v>
      </c>
      <c r="J4" s="9"/>
      <c r="K4" s="9"/>
      <c r="L4" s="9" t="s">
        <v>5</v>
      </c>
      <c r="M4" s="24">
        <v>1</v>
      </c>
    </row>
    <row r="5" spans="1:14" s="2" customFormat="1" x14ac:dyDescent="0.3">
      <c r="B5" s="12">
        <v>2020</v>
      </c>
      <c r="C5" s="13" t="s">
        <v>6</v>
      </c>
      <c r="D5" s="14">
        <v>617725</v>
      </c>
      <c r="E5">
        <v>1</v>
      </c>
      <c r="G5" s="18">
        <v>2020</v>
      </c>
      <c r="H5" s="19">
        <v>3</v>
      </c>
      <c r="I5" s="20">
        <v>2674392</v>
      </c>
      <c r="J5" s="9"/>
      <c r="K5" s="9"/>
      <c r="L5" s="9" t="s">
        <v>6</v>
      </c>
      <c r="M5" s="24">
        <v>1</v>
      </c>
    </row>
    <row r="6" spans="1:14" s="2" customFormat="1" x14ac:dyDescent="0.3">
      <c r="B6" s="15">
        <v>2020</v>
      </c>
      <c r="C6" s="16" t="s">
        <v>7</v>
      </c>
      <c r="D6" s="17">
        <v>968731</v>
      </c>
      <c r="E6">
        <v>2</v>
      </c>
      <c r="G6" s="21">
        <v>2020</v>
      </c>
      <c r="H6" s="22">
        <v>4</v>
      </c>
      <c r="I6" s="23">
        <v>2909572</v>
      </c>
      <c r="J6" s="9"/>
      <c r="K6" s="9"/>
      <c r="L6" s="9" t="s">
        <v>7</v>
      </c>
      <c r="M6" s="24">
        <v>2</v>
      </c>
    </row>
    <row r="7" spans="1:14" s="2" customFormat="1" x14ac:dyDescent="0.3">
      <c r="B7" s="15">
        <v>2020</v>
      </c>
      <c r="C7" s="16" t="s">
        <v>8</v>
      </c>
      <c r="D7" s="17">
        <v>915565</v>
      </c>
      <c r="E7">
        <v>2</v>
      </c>
      <c r="G7" s="12">
        <v>2021</v>
      </c>
      <c r="H7" s="13">
        <v>1</v>
      </c>
      <c r="I7" s="14">
        <v>2002380</v>
      </c>
      <c r="L7" s="9" t="s">
        <v>8</v>
      </c>
      <c r="M7" s="24">
        <v>2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>
        <v>3</v>
      </c>
      <c r="F8"/>
      <c r="G8" s="15">
        <v>2021</v>
      </c>
      <c r="H8" s="16">
        <v>2</v>
      </c>
      <c r="I8" s="17">
        <v>3741940</v>
      </c>
      <c r="J8"/>
      <c r="K8"/>
      <c r="L8" s="9" t="s">
        <v>9</v>
      </c>
      <c r="M8" s="24">
        <v>2</v>
      </c>
    </row>
    <row r="9" spans="1:14" s="2" customFormat="1" x14ac:dyDescent="0.3">
      <c r="B9" s="18">
        <v>2020</v>
      </c>
      <c r="C9" s="19" t="s">
        <v>11</v>
      </c>
      <c r="D9" s="20">
        <v>913712</v>
      </c>
      <c r="E9">
        <v>3</v>
      </c>
      <c r="F9"/>
      <c r="G9" s="18">
        <v>2021</v>
      </c>
      <c r="H9" s="19">
        <v>3</v>
      </c>
      <c r="I9" s="20">
        <v>3894246</v>
      </c>
      <c r="J9"/>
      <c r="K9"/>
      <c r="L9" s="9" t="s">
        <v>10</v>
      </c>
      <c r="M9" s="24">
        <v>3</v>
      </c>
    </row>
    <row r="10" spans="1:14" s="2" customFormat="1" x14ac:dyDescent="0.3">
      <c r="B10" s="18">
        <v>2020</v>
      </c>
      <c r="C10" s="19" t="s">
        <v>12</v>
      </c>
      <c r="D10" s="20">
        <v>1012613</v>
      </c>
      <c r="E10">
        <v>3</v>
      </c>
      <c r="F10"/>
      <c r="G10" s="21">
        <v>2021</v>
      </c>
      <c r="H10" s="22">
        <v>4</v>
      </c>
      <c r="I10" s="23">
        <v>2643503</v>
      </c>
      <c r="J10"/>
      <c r="K10"/>
      <c r="L10" s="9" t="s">
        <v>11</v>
      </c>
      <c r="M10" s="24">
        <v>3</v>
      </c>
    </row>
    <row r="11" spans="1:14" s="2" customFormat="1" x14ac:dyDescent="0.3">
      <c r="B11" s="21">
        <v>2020</v>
      </c>
      <c r="C11" s="22" t="s">
        <v>13</v>
      </c>
      <c r="D11" s="23">
        <v>754216</v>
      </c>
      <c r="E11">
        <v>4</v>
      </c>
      <c r="F11"/>
      <c r="G11" s="12">
        <v>2022</v>
      </c>
      <c r="H11" s="13">
        <v>1</v>
      </c>
      <c r="I11" s="14">
        <v>5857177</v>
      </c>
      <c r="J11"/>
      <c r="K11"/>
      <c r="L11" s="9" t="s">
        <v>12</v>
      </c>
      <c r="M11" s="24">
        <v>3</v>
      </c>
    </row>
    <row r="12" spans="1:14" s="2" customFormat="1" x14ac:dyDescent="0.3">
      <c r="B12" s="21">
        <v>2020</v>
      </c>
      <c r="C12" s="22" t="s">
        <v>14</v>
      </c>
      <c r="D12" s="23">
        <v>1081320</v>
      </c>
      <c r="E12">
        <v>4</v>
      </c>
      <c r="F12"/>
      <c r="G12" s="15">
        <v>2022</v>
      </c>
      <c r="H12" s="16">
        <v>2</v>
      </c>
      <c r="I12" s="17">
        <v>9621708</v>
      </c>
      <c r="J12"/>
      <c r="K12"/>
      <c r="L12" s="9" t="s">
        <v>13</v>
      </c>
      <c r="M12" s="24">
        <v>4</v>
      </c>
      <c r="N12"/>
    </row>
    <row r="13" spans="1:14" x14ac:dyDescent="0.3">
      <c r="B13" s="21">
        <v>2020</v>
      </c>
      <c r="C13" s="22" t="s">
        <v>15</v>
      </c>
      <c r="D13" s="23">
        <v>1074036</v>
      </c>
      <c r="E13">
        <v>4</v>
      </c>
      <c r="G13" s="18">
        <v>2022</v>
      </c>
      <c r="H13" s="19">
        <v>3</v>
      </c>
      <c r="I13" s="20">
        <v>9939379</v>
      </c>
      <c r="L13" s="9" t="s">
        <v>14</v>
      </c>
      <c r="M13" s="24">
        <v>4</v>
      </c>
    </row>
    <row r="14" spans="1:14" x14ac:dyDescent="0.3">
      <c r="B14" s="12">
        <v>2021</v>
      </c>
      <c r="C14" s="13" t="s">
        <v>5</v>
      </c>
      <c r="D14" s="14">
        <v>912368</v>
      </c>
      <c r="E14">
        <v>1</v>
      </c>
      <c r="G14" s="21">
        <v>2022</v>
      </c>
      <c r="H14" s="22">
        <v>4</v>
      </c>
      <c r="I14" s="23">
        <v>6377741</v>
      </c>
      <c r="L14" s="9" t="s">
        <v>15</v>
      </c>
      <c r="M14" s="24">
        <v>4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E15">
        <v>1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E16">
        <v>2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E17">
        <v>2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  <c r="E18">
        <v>2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  <c r="E19">
        <v>3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  <c r="E20">
        <v>3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  <c r="E21">
        <v>3</v>
      </c>
      <c r="G21" s="12" cm="1">
        <f t="array" ref="G21:I35">_xlfn.GROUPBY(_xlfn.HSTACK(B3:B39,E3:E39),D3:D39,_xleta.SUM,0,0)</f>
        <v>2020</v>
      </c>
      <c r="H21" s="13">
        <v>1</v>
      </c>
      <c r="I21" s="14">
        <v>2255464</v>
      </c>
      <c r="K21" t="b" cm="1">
        <f t="array" ref="K21:M35">_xlfn.ANCHORARRAY(G21)=G3:I17</f>
        <v>1</v>
      </c>
      <c r="L21" t="b">
        <v>1</v>
      </c>
      <c r="M21" t="b">
        <v>1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E22">
        <v>4</v>
      </c>
      <c r="G22" s="15">
        <v>2020</v>
      </c>
      <c r="H22" s="16">
        <v>2</v>
      </c>
      <c r="I22" s="17">
        <v>1884296</v>
      </c>
      <c r="K22" t="b">
        <v>1</v>
      </c>
      <c r="L22" t="b">
        <v>1</v>
      </c>
      <c r="M22" t="b">
        <v>1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  <c r="E23">
        <v>4</v>
      </c>
      <c r="G23" s="18">
        <v>2020</v>
      </c>
      <c r="H23" s="19">
        <v>3</v>
      </c>
      <c r="I23" s="20">
        <v>2674392</v>
      </c>
      <c r="K23" t="b">
        <v>1</v>
      </c>
      <c r="L23" t="b">
        <v>1</v>
      </c>
      <c r="M23" t="b">
        <v>1</v>
      </c>
    </row>
    <row r="24" spans="1:14" x14ac:dyDescent="0.3">
      <c r="B24" s="12">
        <v>2022</v>
      </c>
      <c r="C24" s="13" t="s">
        <v>4</v>
      </c>
      <c r="D24" s="14">
        <v>1443727</v>
      </c>
      <c r="E24">
        <v>1</v>
      </c>
      <c r="G24" s="21">
        <v>2020</v>
      </c>
      <c r="H24" s="22">
        <v>4</v>
      </c>
      <c r="I24" s="23">
        <v>2909572</v>
      </c>
      <c r="K24" t="b">
        <v>1</v>
      </c>
      <c r="L24" t="b">
        <v>1</v>
      </c>
      <c r="M24" t="b">
        <v>1</v>
      </c>
    </row>
    <row r="25" spans="1:14" x14ac:dyDescent="0.3">
      <c r="B25" s="12">
        <v>2022</v>
      </c>
      <c r="C25" s="13" t="s">
        <v>5</v>
      </c>
      <c r="D25" s="14">
        <v>1889325</v>
      </c>
      <c r="E25">
        <v>1</v>
      </c>
      <c r="G25" s="12">
        <v>2021</v>
      </c>
      <c r="H25" s="13">
        <v>1</v>
      </c>
      <c r="I25" s="14">
        <v>2002380</v>
      </c>
      <c r="K25" t="b">
        <v>1</v>
      </c>
      <c r="L25" t="b">
        <v>1</v>
      </c>
      <c r="M25" t="b">
        <v>1</v>
      </c>
    </row>
    <row r="26" spans="1:14" x14ac:dyDescent="0.3">
      <c r="B26" s="12">
        <v>2022</v>
      </c>
      <c r="C26" s="13" t="s">
        <v>6</v>
      </c>
      <c r="D26" s="14">
        <v>2524125</v>
      </c>
      <c r="E26">
        <v>1</v>
      </c>
      <c r="G26" s="15">
        <v>2021</v>
      </c>
      <c r="H26" s="16">
        <v>2</v>
      </c>
      <c r="I26" s="17">
        <v>3741940</v>
      </c>
      <c r="K26" t="b">
        <v>1</v>
      </c>
      <c r="L26" t="b">
        <v>1</v>
      </c>
      <c r="M26" t="b">
        <v>1</v>
      </c>
    </row>
    <row r="27" spans="1:14" x14ac:dyDescent="0.3">
      <c r="B27" s="15">
        <v>2022</v>
      </c>
      <c r="C27" s="16" t="s">
        <v>7</v>
      </c>
      <c r="D27" s="17">
        <v>2751283</v>
      </c>
      <c r="E27">
        <v>2</v>
      </c>
      <c r="G27" s="18">
        <v>2021</v>
      </c>
      <c r="H27" s="19">
        <v>3</v>
      </c>
      <c r="I27" s="20">
        <v>3894246</v>
      </c>
      <c r="K27" t="b">
        <v>1</v>
      </c>
      <c r="L27" t="b">
        <v>1</v>
      </c>
      <c r="M27" t="b">
        <v>1</v>
      </c>
    </row>
    <row r="28" spans="1:14" x14ac:dyDescent="0.3">
      <c r="B28" s="15">
        <v>2022</v>
      </c>
      <c r="C28" s="16" t="s">
        <v>8</v>
      </c>
      <c r="D28" s="17">
        <v>2489202</v>
      </c>
      <c r="E28">
        <v>2</v>
      </c>
      <c r="G28" s="21">
        <v>2021</v>
      </c>
      <c r="H28" s="22">
        <v>4</v>
      </c>
      <c r="I28" s="23">
        <v>2643503</v>
      </c>
      <c r="K28" t="b">
        <v>1</v>
      </c>
      <c r="L28" t="b">
        <v>1</v>
      </c>
      <c r="M28" t="b">
        <v>1</v>
      </c>
    </row>
    <row r="29" spans="1:14" x14ac:dyDescent="0.3">
      <c r="B29" s="15">
        <v>2022</v>
      </c>
      <c r="C29" s="16" t="s">
        <v>9</v>
      </c>
      <c r="D29" s="17">
        <v>4381223</v>
      </c>
      <c r="E29">
        <v>2</v>
      </c>
      <c r="G29" s="12">
        <v>2022</v>
      </c>
      <c r="H29" s="13">
        <v>1</v>
      </c>
      <c r="I29" s="14">
        <v>5857177</v>
      </c>
      <c r="K29" t="b">
        <v>1</v>
      </c>
      <c r="L29" t="b">
        <v>1</v>
      </c>
      <c r="M29" t="b">
        <v>1</v>
      </c>
    </row>
    <row r="30" spans="1:14" x14ac:dyDescent="0.3">
      <c r="B30" s="18">
        <v>2022</v>
      </c>
      <c r="C30" s="19" t="s">
        <v>10</v>
      </c>
      <c r="D30" s="20">
        <v>3310724</v>
      </c>
      <c r="E30">
        <v>3</v>
      </c>
      <c r="G30" s="15">
        <v>2022</v>
      </c>
      <c r="H30" s="16">
        <v>2</v>
      </c>
      <c r="I30" s="17">
        <v>9621708</v>
      </c>
      <c r="K30" t="b">
        <v>1</v>
      </c>
      <c r="L30" t="b">
        <v>1</v>
      </c>
      <c r="M30" t="b">
        <v>1</v>
      </c>
    </row>
    <row r="31" spans="1:14" x14ac:dyDescent="0.3">
      <c r="B31" s="18">
        <v>2022</v>
      </c>
      <c r="C31" s="19" t="s">
        <v>11</v>
      </c>
      <c r="D31" s="20">
        <v>3420565</v>
      </c>
      <c r="E31">
        <v>3</v>
      </c>
      <c r="G31" s="18">
        <v>2022</v>
      </c>
      <c r="H31" s="19">
        <v>3</v>
      </c>
      <c r="I31" s="20">
        <v>9939379</v>
      </c>
      <c r="K31" t="b">
        <v>1</v>
      </c>
      <c r="L31" t="b">
        <v>1</v>
      </c>
      <c r="M31" t="b">
        <v>1</v>
      </c>
    </row>
    <row r="32" spans="1:14" x14ac:dyDescent="0.3">
      <c r="B32" s="18">
        <v>2022</v>
      </c>
      <c r="C32" s="19" t="s">
        <v>12</v>
      </c>
      <c r="D32" s="20">
        <v>3208090</v>
      </c>
      <c r="E32">
        <v>3</v>
      </c>
      <c r="G32" s="21">
        <v>2022</v>
      </c>
      <c r="H32" s="22">
        <v>4</v>
      </c>
      <c r="I32" s="23">
        <v>6377741</v>
      </c>
      <c r="K32" t="b">
        <v>1</v>
      </c>
      <c r="L32" t="b">
        <v>1</v>
      </c>
      <c r="M32" t="b">
        <v>1</v>
      </c>
    </row>
    <row r="33" spans="2:13" x14ac:dyDescent="0.3">
      <c r="B33" s="21">
        <v>2022</v>
      </c>
      <c r="C33" s="22" t="s">
        <v>13</v>
      </c>
      <c r="D33" s="23">
        <v>3290083</v>
      </c>
      <c r="E33">
        <v>4</v>
      </c>
      <c r="G33" s="12">
        <v>2023</v>
      </c>
      <c r="H33" s="13">
        <v>1</v>
      </c>
      <c r="I33" s="14">
        <v>9191668</v>
      </c>
      <c r="K33" t="b">
        <v>1</v>
      </c>
      <c r="L33" t="b">
        <v>1</v>
      </c>
      <c r="M33" t="b">
        <v>1</v>
      </c>
    </row>
    <row r="34" spans="2:13" x14ac:dyDescent="0.3">
      <c r="B34" s="21">
        <v>2022</v>
      </c>
      <c r="C34" s="22" t="s">
        <v>15</v>
      </c>
      <c r="D34" s="23">
        <v>3087658</v>
      </c>
      <c r="E34">
        <v>4</v>
      </c>
      <c r="G34" s="15">
        <v>2023</v>
      </c>
      <c r="H34" s="16">
        <v>2</v>
      </c>
      <c r="I34" s="17">
        <v>12593541</v>
      </c>
      <c r="K34" t="b">
        <v>1</v>
      </c>
      <c r="L34" t="b">
        <v>1</v>
      </c>
      <c r="M34" t="b">
        <v>1</v>
      </c>
    </row>
    <row r="35" spans="2:13" x14ac:dyDescent="0.3">
      <c r="B35" s="12">
        <v>2023</v>
      </c>
      <c r="C35" s="13" t="s">
        <v>5</v>
      </c>
      <c r="D35" s="14">
        <v>4481515</v>
      </c>
      <c r="E35">
        <v>1</v>
      </c>
      <c r="G35" s="18">
        <v>2023</v>
      </c>
      <c r="H35" s="19">
        <v>3</v>
      </c>
      <c r="I35" s="20">
        <v>6500793</v>
      </c>
      <c r="K35" t="b">
        <v>1</v>
      </c>
      <c r="L35" t="b">
        <v>1</v>
      </c>
      <c r="M35" t="b">
        <v>1</v>
      </c>
    </row>
    <row r="36" spans="2:13" x14ac:dyDescent="0.3">
      <c r="B36" s="12">
        <v>2023</v>
      </c>
      <c r="C36" s="13" t="s">
        <v>6</v>
      </c>
      <c r="D36" s="14">
        <v>4710153</v>
      </c>
      <c r="E36">
        <v>1</v>
      </c>
    </row>
    <row r="37" spans="2:13" x14ac:dyDescent="0.3">
      <c r="B37" s="15">
        <v>2023</v>
      </c>
      <c r="C37" s="16" t="s">
        <v>7</v>
      </c>
      <c r="D37" s="17">
        <v>5822480</v>
      </c>
      <c r="E37">
        <v>2</v>
      </c>
    </row>
    <row r="38" spans="2:13" x14ac:dyDescent="0.3">
      <c r="B38" s="15">
        <v>2023</v>
      </c>
      <c r="C38" s="16" t="s">
        <v>9</v>
      </c>
      <c r="D38" s="17">
        <v>6771061</v>
      </c>
      <c r="E38">
        <v>2</v>
      </c>
      <c r="G38" s="12" cm="1">
        <f t="array" ref="G38:I52">_xlfn.LET(
    _xlpm.y, B3:B39,
    _xlpm.s, ROUNDUP(MONTH(--(1 &amp; C3:C39)) / 3, 0),
    _xlfn.GROUPBY(_xlfn.HSTACK(_xlpm.y, _xlpm.s), D3:D39, _xleta.SUM, 0, 0)
)</f>
        <v>2020</v>
      </c>
      <c r="H38" s="13">
        <v>1</v>
      </c>
      <c r="I38" s="14">
        <v>2255464</v>
      </c>
      <c r="K38" t="b" cm="1">
        <f t="array" ref="K38:M52">_xlfn.ANCHORARRAY(G38)=G3:I17</f>
        <v>1</v>
      </c>
      <c r="L38" t="b">
        <v>1</v>
      </c>
      <c r="M38" t="b">
        <v>1</v>
      </c>
    </row>
    <row r="39" spans="2:13" x14ac:dyDescent="0.3">
      <c r="B39" s="18">
        <v>2023</v>
      </c>
      <c r="C39" s="19" t="s">
        <v>10</v>
      </c>
      <c r="D39" s="20">
        <v>6500793</v>
      </c>
      <c r="E39">
        <v>3</v>
      </c>
      <c r="G39" s="15">
        <v>2020</v>
      </c>
      <c r="H39" s="16">
        <v>2</v>
      </c>
      <c r="I39" s="17">
        <v>1884296</v>
      </c>
      <c r="K39" t="b">
        <v>1</v>
      </c>
      <c r="L39" t="b">
        <v>1</v>
      </c>
      <c r="M39" t="b">
        <v>1</v>
      </c>
    </row>
    <row r="40" spans="2:13" x14ac:dyDescent="0.3">
      <c r="G40" s="18">
        <v>2020</v>
      </c>
      <c r="H40" s="19">
        <v>3</v>
      </c>
      <c r="I40" s="20">
        <v>2674392</v>
      </c>
      <c r="K40" t="b">
        <v>1</v>
      </c>
      <c r="L40" t="b">
        <v>1</v>
      </c>
      <c r="M40" t="b">
        <v>1</v>
      </c>
    </row>
    <row r="41" spans="2:13" x14ac:dyDescent="0.3">
      <c r="G41" s="21">
        <v>2020</v>
      </c>
      <c r="H41" s="22">
        <v>4</v>
      </c>
      <c r="I41" s="23">
        <v>2909572</v>
      </c>
      <c r="K41" t="b">
        <v>1</v>
      </c>
      <c r="L41" t="b">
        <v>1</v>
      </c>
      <c r="M41" t="b">
        <v>1</v>
      </c>
    </row>
    <row r="42" spans="2:13" x14ac:dyDescent="0.3">
      <c r="G42" s="12">
        <v>2021</v>
      </c>
      <c r="H42" s="13">
        <v>1</v>
      </c>
      <c r="I42" s="14">
        <v>2002380</v>
      </c>
      <c r="K42" t="b">
        <v>1</v>
      </c>
      <c r="L42" t="b">
        <v>1</v>
      </c>
      <c r="M42" t="b">
        <v>1</v>
      </c>
    </row>
    <row r="43" spans="2:13" x14ac:dyDescent="0.3">
      <c r="B43" s="25" t="s">
        <v>20</v>
      </c>
      <c r="G43" s="15">
        <v>2021</v>
      </c>
      <c r="H43" s="16">
        <v>2</v>
      </c>
      <c r="I43" s="17">
        <v>3741940</v>
      </c>
      <c r="K43" t="b">
        <v>1</v>
      </c>
      <c r="L43" t="b">
        <v>1</v>
      </c>
      <c r="M43" t="b">
        <v>1</v>
      </c>
    </row>
    <row r="44" spans="2:13" x14ac:dyDescent="0.3">
      <c r="G44" s="18">
        <v>2021</v>
      </c>
      <c r="H44" s="19">
        <v>3</v>
      </c>
      <c r="I44" s="20">
        <v>3894246</v>
      </c>
      <c r="K44" t="b">
        <v>1</v>
      </c>
      <c r="L44" t="b">
        <v>1</v>
      </c>
      <c r="M44" t="b">
        <v>1</v>
      </c>
    </row>
    <row r="45" spans="2:13" x14ac:dyDescent="0.3">
      <c r="B45" s="3" t="str" cm="1">
        <f t="array" ref="B45:B81">1&amp;C3:C39</f>
        <v>1Jan</v>
      </c>
      <c r="C45" cm="1">
        <f t="array" ref="C45:C81">MONTH(_xlfn.ANCHORARRAY(B45))/3</f>
        <v>0.33333333333333331</v>
      </c>
      <c r="D45">
        <f>ROUNDUP(C45,0)</f>
        <v>1</v>
      </c>
      <c r="E45" cm="1">
        <f t="array" ref="E45:E81">_fQ(C3:C39)</f>
        <v>1</v>
      </c>
      <c r="F45" t="b" cm="1">
        <f t="array" ref="F45:F82">D45:D82=_xlfn.ANCHORARRAY(E45)</f>
        <v>1</v>
      </c>
      <c r="G45" s="21">
        <v>2021</v>
      </c>
      <c r="H45" s="22">
        <v>4</v>
      </c>
      <c r="I45" s="23">
        <v>2643503</v>
      </c>
      <c r="K45" t="b">
        <v>1</v>
      </c>
      <c r="L45" t="b">
        <v>1</v>
      </c>
      <c r="M45" t="b">
        <v>1</v>
      </c>
    </row>
    <row r="46" spans="2:13" x14ac:dyDescent="0.3">
      <c r="B46" s="3" t="str">
        <v>1Feb</v>
      </c>
      <c r="C46">
        <v>0.66666666666666663</v>
      </c>
      <c r="D46">
        <f t="shared" ref="D46:D81" si="0">ROUNDUP(C46,0)</f>
        <v>1</v>
      </c>
      <c r="E46">
        <v>1</v>
      </c>
      <c r="F46" t="b">
        <v>1</v>
      </c>
      <c r="G46" s="12">
        <v>2022</v>
      </c>
      <c r="H46" s="13">
        <v>1</v>
      </c>
      <c r="I46" s="14">
        <v>5857177</v>
      </c>
      <c r="K46" t="b">
        <v>1</v>
      </c>
      <c r="L46" t="b">
        <v>1</v>
      </c>
      <c r="M46" t="b">
        <v>1</v>
      </c>
    </row>
    <row r="47" spans="2:13" x14ac:dyDescent="0.3">
      <c r="B47" s="3" t="str">
        <v>1Mar</v>
      </c>
      <c r="C47">
        <v>1</v>
      </c>
      <c r="D47">
        <f t="shared" si="0"/>
        <v>1</v>
      </c>
      <c r="E47">
        <v>1</v>
      </c>
      <c r="F47" t="b">
        <v>1</v>
      </c>
      <c r="G47" s="15">
        <v>2022</v>
      </c>
      <c r="H47" s="16">
        <v>2</v>
      </c>
      <c r="I47" s="17">
        <v>9621708</v>
      </c>
      <c r="K47" t="b">
        <v>1</v>
      </c>
      <c r="L47" t="b">
        <v>1</v>
      </c>
      <c r="M47" t="b">
        <v>1</v>
      </c>
    </row>
    <row r="48" spans="2:13" x14ac:dyDescent="0.3">
      <c r="B48" s="3" t="str">
        <v>1Apr</v>
      </c>
      <c r="C48">
        <v>1.3333333333333333</v>
      </c>
      <c r="D48">
        <f t="shared" si="0"/>
        <v>2</v>
      </c>
      <c r="E48">
        <v>2</v>
      </c>
      <c r="F48" t="b">
        <v>1</v>
      </c>
      <c r="G48" s="18">
        <v>2022</v>
      </c>
      <c r="H48" s="19">
        <v>3</v>
      </c>
      <c r="I48" s="20">
        <v>9939379</v>
      </c>
      <c r="K48" t="b">
        <v>1</v>
      </c>
      <c r="L48" t="b">
        <v>1</v>
      </c>
      <c r="M48" t="b">
        <v>1</v>
      </c>
    </row>
    <row r="49" spans="2:13" x14ac:dyDescent="0.3">
      <c r="B49" s="3" t="str">
        <v>1May</v>
      </c>
      <c r="C49">
        <v>1.6666666666666667</v>
      </c>
      <c r="D49">
        <f t="shared" si="0"/>
        <v>2</v>
      </c>
      <c r="E49">
        <v>2</v>
      </c>
      <c r="F49" t="b">
        <v>1</v>
      </c>
      <c r="G49" s="21">
        <v>2022</v>
      </c>
      <c r="H49" s="22">
        <v>4</v>
      </c>
      <c r="I49" s="23">
        <v>6377741</v>
      </c>
      <c r="K49" t="b">
        <v>1</v>
      </c>
      <c r="L49" t="b">
        <v>1</v>
      </c>
      <c r="M49" t="b">
        <v>1</v>
      </c>
    </row>
    <row r="50" spans="2:13" x14ac:dyDescent="0.3">
      <c r="B50" s="3" t="str">
        <v>1Jul</v>
      </c>
      <c r="C50">
        <v>2.3333333333333335</v>
      </c>
      <c r="D50">
        <f t="shared" si="0"/>
        <v>3</v>
      </c>
      <c r="E50">
        <v>3</v>
      </c>
      <c r="F50" t="b">
        <v>1</v>
      </c>
      <c r="G50" s="12">
        <v>2023</v>
      </c>
      <c r="H50" s="13">
        <v>1</v>
      </c>
      <c r="I50" s="14">
        <v>9191668</v>
      </c>
      <c r="K50" t="b">
        <v>1</v>
      </c>
      <c r="L50" t="b">
        <v>1</v>
      </c>
      <c r="M50" t="b">
        <v>1</v>
      </c>
    </row>
    <row r="51" spans="2:13" x14ac:dyDescent="0.3">
      <c r="B51" s="3" t="str">
        <v>1Aug</v>
      </c>
      <c r="C51">
        <v>2.6666666666666665</v>
      </c>
      <c r="D51">
        <f t="shared" si="0"/>
        <v>3</v>
      </c>
      <c r="E51">
        <v>3</v>
      </c>
      <c r="F51" t="b">
        <v>1</v>
      </c>
      <c r="G51" s="15">
        <v>2023</v>
      </c>
      <c r="H51" s="16">
        <v>2</v>
      </c>
      <c r="I51" s="17">
        <v>12593541</v>
      </c>
      <c r="K51" t="b">
        <v>1</v>
      </c>
      <c r="L51" t="b">
        <v>1</v>
      </c>
      <c r="M51" t="b">
        <v>1</v>
      </c>
    </row>
    <row r="52" spans="2:13" x14ac:dyDescent="0.3">
      <c r="B52" s="3" t="str">
        <v>1Sep</v>
      </c>
      <c r="C52">
        <v>3</v>
      </c>
      <c r="D52">
        <f t="shared" si="0"/>
        <v>3</v>
      </c>
      <c r="E52">
        <v>3</v>
      </c>
      <c r="F52" t="b">
        <v>1</v>
      </c>
      <c r="G52" s="18">
        <v>2023</v>
      </c>
      <c r="H52" s="19">
        <v>3</v>
      </c>
      <c r="I52" s="20">
        <v>6500793</v>
      </c>
      <c r="K52" t="b">
        <v>1</v>
      </c>
      <c r="L52" t="b">
        <v>1</v>
      </c>
      <c r="M52" t="b">
        <v>1</v>
      </c>
    </row>
    <row r="53" spans="2:13" x14ac:dyDescent="0.3">
      <c r="B53" s="3" t="str">
        <v>1Oct</v>
      </c>
      <c r="C53">
        <v>3.3333333333333335</v>
      </c>
      <c r="D53">
        <f t="shared" si="0"/>
        <v>4</v>
      </c>
      <c r="E53">
        <v>4</v>
      </c>
      <c r="F53" t="b">
        <v>1</v>
      </c>
    </row>
    <row r="54" spans="2:13" x14ac:dyDescent="0.3">
      <c r="B54" s="3" t="str">
        <v>1Nov</v>
      </c>
      <c r="C54">
        <v>3.6666666666666665</v>
      </c>
      <c r="D54">
        <f t="shared" si="0"/>
        <v>4</v>
      </c>
      <c r="E54">
        <v>4</v>
      </c>
      <c r="F54" t="b">
        <v>1</v>
      </c>
      <c r="G54" s="29" t="s">
        <v>21</v>
      </c>
    </row>
    <row r="55" spans="2:13" x14ac:dyDescent="0.3">
      <c r="B55" s="3" t="str">
        <v>1Dec</v>
      </c>
      <c r="C55">
        <v>4</v>
      </c>
      <c r="D55">
        <f t="shared" si="0"/>
        <v>4</v>
      </c>
      <c r="E55">
        <v>4</v>
      </c>
      <c r="F55" t="b">
        <v>1</v>
      </c>
      <c r="G55" s="4" t="str" cm="1">
        <f t="array" ref="G55:L72">_xlfn.PIVOTBY(_xlfn.HSTACK(B3:B39,E3:E39),E3:E39,D3:D39,_xleta.SUM,3,0,,0,,)</f>
        <v/>
      </c>
      <c r="H55" t="str">
        <v/>
      </c>
      <c r="I55" t="str">
        <v>1</v>
      </c>
      <c r="J55" t="str">
        <v/>
      </c>
      <c r="K55" t="str">
        <v/>
      </c>
      <c r="L55" t="str">
        <v/>
      </c>
    </row>
    <row r="56" spans="2:13" x14ac:dyDescent="0.3">
      <c r="B56" s="3" t="str">
        <v>1Feb</v>
      </c>
      <c r="C56">
        <v>0.66666666666666663</v>
      </c>
      <c r="D56">
        <f t="shared" si="0"/>
        <v>1</v>
      </c>
      <c r="E56">
        <v>1</v>
      </c>
      <c r="F56" t="b">
        <v>1</v>
      </c>
      <c r="G56" s="4" t="str">
        <v/>
      </c>
      <c r="H56" t="str">
        <v/>
      </c>
      <c r="I56">
        <v>1</v>
      </c>
      <c r="J56">
        <v>2</v>
      </c>
      <c r="K56">
        <v>3</v>
      </c>
      <c r="L56">
        <v>4</v>
      </c>
    </row>
    <row r="57" spans="2:13" x14ac:dyDescent="0.3">
      <c r="B57" s="3" t="str">
        <v>1Mar</v>
      </c>
      <c r="C57">
        <v>1</v>
      </c>
      <c r="D57">
        <f t="shared" si="0"/>
        <v>1</v>
      </c>
      <c r="E57">
        <v>1</v>
      </c>
      <c r="F57" t="b">
        <v>1</v>
      </c>
      <c r="G57" s="4">
        <v>2020</v>
      </c>
      <c r="H57">
        <v>1</v>
      </c>
      <c r="I57">
        <v>827837</v>
      </c>
      <c r="J57">
        <v>827837</v>
      </c>
      <c r="K57">
        <v>827837</v>
      </c>
      <c r="L57">
        <v>827837</v>
      </c>
    </row>
    <row r="58" spans="2:13" x14ac:dyDescent="0.3">
      <c r="B58" s="3" t="str">
        <v>1Apr</v>
      </c>
      <c r="C58">
        <v>1.3333333333333333</v>
      </c>
      <c r="D58">
        <f t="shared" si="0"/>
        <v>2</v>
      </c>
      <c r="E58">
        <v>2</v>
      </c>
      <c r="F58" t="b">
        <v>1</v>
      </c>
      <c r="G58" s="4">
        <v>2020</v>
      </c>
      <c r="H58">
        <v>1</v>
      </c>
      <c r="I58">
        <v>1427627</v>
      </c>
      <c r="J58" t="str">
        <v/>
      </c>
      <c r="K58" t="str">
        <v/>
      </c>
      <c r="L58" t="str">
        <v/>
      </c>
    </row>
    <row r="59" spans="2:13" x14ac:dyDescent="0.3">
      <c r="B59" s="3" t="str">
        <v>1May</v>
      </c>
      <c r="C59">
        <v>1.6666666666666667</v>
      </c>
      <c r="D59">
        <f t="shared" si="0"/>
        <v>2</v>
      </c>
      <c r="E59">
        <v>2</v>
      </c>
      <c r="F59" t="b">
        <v>1</v>
      </c>
      <c r="G59" s="4">
        <v>2020</v>
      </c>
      <c r="H59">
        <v>2</v>
      </c>
      <c r="I59" t="str">
        <v/>
      </c>
      <c r="J59">
        <v>1884296</v>
      </c>
      <c r="K59" t="str">
        <v/>
      </c>
      <c r="L59" t="str">
        <v/>
      </c>
    </row>
    <row r="60" spans="2:13" x14ac:dyDescent="0.3">
      <c r="B60" s="3" t="str">
        <v>1Jun</v>
      </c>
      <c r="C60">
        <v>2</v>
      </c>
      <c r="D60">
        <f t="shared" si="0"/>
        <v>2</v>
      </c>
      <c r="E60">
        <v>2</v>
      </c>
      <c r="F60" t="b">
        <v>1</v>
      </c>
      <c r="G60" s="4">
        <v>2020</v>
      </c>
      <c r="H60">
        <v>3</v>
      </c>
      <c r="I60" t="str">
        <v/>
      </c>
      <c r="J60" t="str">
        <v/>
      </c>
      <c r="K60">
        <v>2674392</v>
      </c>
      <c r="L60" t="str">
        <v/>
      </c>
    </row>
    <row r="61" spans="2:13" x14ac:dyDescent="0.3">
      <c r="B61" s="3" t="str">
        <v>1Jul</v>
      </c>
      <c r="C61">
        <v>2.3333333333333335</v>
      </c>
      <c r="D61">
        <f t="shared" si="0"/>
        <v>3</v>
      </c>
      <c r="E61">
        <v>3</v>
      </c>
      <c r="F61" t="b">
        <v>1</v>
      </c>
      <c r="G61" s="4">
        <v>2020</v>
      </c>
      <c r="H61">
        <v>4</v>
      </c>
      <c r="I61" t="str">
        <v/>
      </c>
      <c r="J61" t="str">
        <v/>
      </c>
      <c r="K61" t="str">
        <v/>
      </c>
      <c r="L61">
        <v>2909572</v>
      </c>
    </row>
    <row r="62" spans="2:13" x14ac:dyDescent="0.3">
      <c r="B62" s="3" t="str">
        <v>1Aug</v>
      </c>
      <c r="C62">
        <v>2.6666666666666665</v>
      </c>
      <c r="D62">
        <f t="shared" si="0"/>
        <v>3</v>
      </c>
      <c r="E62">
        <v>3</v>
      </c>
      <c r="F62" t="b">
        <v>1</v>
      </c>
      <c r="G62" s="4">
        <v>2021</v>
      </c>
      <c r="H62">
        <v>1</v>
      </c>
      <c r="I62">
        <v>2002380</v>
      </c>
      <c r="J62" t="str">
        <v/>
      </c>
      <c r="K62" t="str">
        <v/>
      </c>
      <c r="L62" t="str">
        <v/>
      </c>
    </row>
    <row r="63" spans="2:13" x14ac:dyDescent="0.3">
      <c r="B63" s="3" t="str">
        <v>1Sep</v>
      </c>
      <c r="C63">
        <v>3</v>
      </c>
      <c r="D63">
        <f t="shared" si="0"/>
        <v>3</v>
      </c>
      <c r="E63">
        <v>3</v>
      </c>
      <c r="F63" t="b">
        <v>1</v>
      </c>
      <c r="G63" s="4">
        <v>2021</v>
      </c>
      <c r="H63">
        <v>2</v>
      </c>
      <c r="I63" t="str">
        <v/>
      </c>
      <c r="J63">
        <v>3741940</v>
      </c>
      <c r="K63" t="str">
        <v/>
      </c>
      <c r="L63" t="str">
        <v/>
      </c>
    </row>
    <row r="64" spans="2:13" x14ac:dyDescent="0.3">
      <c r="B64" s="3" t="str">
        <v>1Oct</v>
      </c>
      <c r="C64">
        <v>3.3333333333333335</v>
      </c>
      <c r="D64">
        <f t="shared" si="0"/>
        <v>4</v>
      </c>
      <c r="E64">
        <v>4</v>
      </c>
      <c r="F64" t="b">
        <v>1</v>
      </c>
      <c r="G64" s="4">
        <v>2021</v>
      </c>
      <c r="H64">
        <v>3</v>
      </c>
      <c r="I64" t="str">
        <v/>
      </c>
      <c r="J64" t="str">
        <v/>
      </c>
      <c r="K64">
        <v>3894246</v>
      </c>
      <c r="L64" t="str">
        <v/>
      </c>
    </row>
    <row r="65" spans="2:12" x14ac:dyDescent="0.3">
      <c r="B65" s="3" t="str">
        <v>1Nov</v>
      </c>
      <c r="C65">
        <v>3.6666666666666665</v>
      </c>
      <c r="D65">
        <f t="shared" si="0"/>
        <v>4</v>
      </c>
      <c r="E65">
        <v>4</v>
      </c>
      <c r="F65" t="b">
        <v>1</v>
      </c>
      <c r="G65" s="4">
        <v>2021</v>
      </c>
      <c r="H65">
        <v>4</v>
      </c>
      <c r="I65" t="str">
        <v/>
      </c>
      <c r="J65" t="str">
        <v/>
      </c>
      <c r="K65" t="str">
        <v/>
      </c>
      <c r="L65">
        <v>2643503</v>
      </c>
    </row>
    <row r="66" spans="2:12" x14ac:dyDescent="0.3">
      <c r="B66" s="3" t="str">
        <v>1Jan</v>
      </c>
      <c r="C66">
        <v>0.33333333333333331</v>
      </c>
      <c r="D66">
        <f t="shared" si="0"/>
        <v>1</v>
      </c>
      <c r="E66">
        <v>1</v>
      </c>
      <c r="F66" t="b">
        <v>1</v>
      </c>
      <c r="G66" s="4">
        <v>2022</v>
      </c>
      <c r="H66">
        <v>1</v>
      </c>
      <c r="I66">
        <v>5857177</v>
      </c>
      <c r="J66" t="str">
        <v/>
      </c>
      <c r="K66" t="str">
        <v/>
      </c>
      <c r="L66" t="str">
        <v/>
      </c>
    </row>
    <row r="67" spans="2:12" x14ac:dyDescent="0.3">
      <c r="B67" s="3" t="str">
        <v>1Feb</v>
      </c>
      <c r="C67">
        <v>0.66666666666666663</v>
      </c>
      <c r="D67">
        <f t="shared" si="0"/>
        <v>1</v>
      </c>
      <c r="E67">
        <v>1</v>
      </c>
      <c r="F67" t="b">
        <v>1</v>
      </c>
      <c r="G67" s="4">
        <v>2022</v>
      </c>
      <c r="H67">
        <v>2</v>
      </c>
      <c r="I67" t="str">
        <v/>
      </c>
      <c r="J67">
        <v>9621708</v>
      </c>
      <c r="K67" t="str">
        <v/>
      </c>
      <c r="L67" t="str">
        <v/>
      </c>
    </row>
    <row r="68" spans="2:12" x14ac:dyDescent="0.3">
      <c r="B68" s="3" t="str">
        <v>1Mar</v>
      </c>
      <c r="C68">
        <v>1</v>
      </c>
      <c r="D68">
        <f t="shared" si="0"/>
        <v>1</v>
      </c>
      <c r="E68">
        <v>1</v>
      </c>
      <c r="F68" t="b">
        <v>1</v>
      </c>
      <c r="G68" s="4">
        <v>2022</v>
      </c>
      <c r="H68">
        <v>3</v>
      </c>
      <c r="I68" t="str">
        <v/>
      </c>
      <c r="J68" t="str">
        <v/>
      </c>
      <c r="K68">
        <v>9939379</v>
      </c>
      <c r="L68" t="str">
        <v/>
      </c>
    </row>
    <row r="69" spans="2:12" x14ac:dyDescent="0.3">
      <c r="B69" s="3" t="str">
        <v>1Apr</v>
      </c>
      <c r="C69">
        <v>1.3333333333333333</v>
      </c>
      <c r="D69">
        <f t="shared" si="0"/>
        <v>2</v>
      </c>
      <c r="E69">
        <v>2</v>
      </c>
      <c r="F69" t="b">
        <v>1</v>
      </c>
      <c r="G69" s="4">
        <v>2022</v>
      </c>
      <c r="H69">
        <v>4</v>
      </c>
      <c r="I69" t="str">
        <v/>
      </c>
      <c r="J69" t="str">
        <v/>
      </c>
      <c r="K69" t="str">
        <v/>
      </c>
      <c r="L69">
        <v>6377741</v>
      </c>
    </row>
    <row r="70" spans="2:12" x14ac:dyDescent="0.3">
      <c r="B70" s="3" t="str">
        <v>1May</v>
      </c>
      <c r="C70">
        <v>1.6666666666666667</v>
      </c>
      <c r="D70">
        <f t="shared" si="0"/>
        <v>2</v>
      </c>
      <c r="E70">
        <v>2</v>
      </c>
      <c r="F70" t="b">
        <v>1</v>
      </c>
      <c r="G70" s="4">
        <v>2023</v>
      </c>
      <c r="H70">
        <v>1</v>
      </c>
      <c r="I70">
        <v>9191668</v>
      </c>
      <c r="J70" t="str">
        <v/>
      </c>
      <c r="K70" t="str">
        <v/>
      </c>
      <c r="L70" t="str">
        <v/>
      </c>
    </row>
    <row r="71" spans="2:12" x14ac:dyDescent="0.3">
      <c r="B71" s="3" t="str">
        <v>1Jun</v>
      </c>
      <c r="C71">
        <v>2</v>
      </c>
      <c r="D71">
        <f t="shared" si="0"/>
        <v>2</v>
      </c>
      <c r="E71">
        <v>2</v>
      </c>
      <c r="F71" t="b">
        <v>1</v>
      </c>
      <c r="G71" s="4">
        <v>2023</v>
      </c>
      <c r="H71">
        <v>2</v>
      </c>
      <c r="I71" t="str">
        <v/>
      </c>
      <c r="J71">
        <v>12593541</v>
      </c>
      <c r="K71" t="str">
        <v/>
      </c>
      <c r="L71" t="str">
        <v/>
      </c>
    </row>
    <row r="72" spans="2:12" x14ac:dyDescent="0.3">
      <c r="B72" s="3" t="str">
        <v>1Jul</v>
      </c>
      <c r="C72">
        <v>2.3333333333333335</v>
      </c>
      <c r="D72">
        <f t="shared" si="0"/>
        <v>3</v>
      </c>
      <c r="E72">
        <v>3</v>
      </c>
      <c r="F72" t="b">
        <v>1</v>
      </c>
      <c r="G72" s="4">
        <v>2023</v>
      </c>
      <c r="H72">
        <v>3</v>
      </c>
      <c r="I72" t="str">
        <v/>
      </c>
      <c r="J72" t="str">
        <v/>
      </c>
      <c r="K72">
        <v>6500793</v>
      </c>
      <c r="L72" t="str">
        <v/>
      </c>
    </row>
    <row r="73" spans="2:12" x14ac:dyDescent="0.3">
      <c r="B73" s="3" t="str">
        <v>1Aug</v>
      </c>
      <c r="C73">
        <v>2.6666666666666665</v>
      </c>
      <c r="D73">
        <f t="shared" si="0"/>
        <v>3</v>
      </c>
      <c r="E73">
        <v>3</v>
      </c>
      <c r="F73" t="b">
        <v>1</v>
      </c>
    </row>
    <row r="74" spans="2:12" x14ac:dyDescent="0.3">
      <c r="B74" s="3" t="str">
        <v>1Sep</v>
      </c>
      <c r="C74">
        <v>3</v>
      </c>
      <c r="D74">
        <f t="shared" si="0"/>
        <v>3</v>
      </c>
      <c r="E74">
        <v>3</v>
      </c>
      <c r="F74" t="b">
        <v>1</v>
      </c>
    </row>
    <row r="75" spans="2:12" x14ac:dyDescent="0.3">
      <c r="B75" s="3" t="str">
        <v>1Oct</v>
      </c>
      <c r="C75">
        <v>3.3333333333333335</v>
      </c>
      <c r="D75">
        <f t="shared" si="0"/>
        <v>4</v>
      </c>
      <c r="E75">
        <v>4</v>
      </c>
      <c r="F75" t="b">
        <v>1</v>
      </c>
    </row>
    <row r="76" spans="2:12" x14ac:dyDescent="0.3">
      <c r="B76" s="3" t="str">
        <v>1Dec</v>
      </c>
      <c r="C76">
        <v>4</v>
      </c>
      <c r="D76">
        <f t="shared" si="0"/>
        <v>4</v>
      </c>
      <c r="E76">
        <v>4</v>
      </c>
      <c r="F76" t="b">
        <v>1</v>
      </c>
    </row>
    <row r="77" spans="2:12" x14ac:dyDescent="0.3">
      <c r="B77" s="3" t="str">
        <v>1Feb</v>
      </c>
      <c r="C77">
        <v>0.66666666666666663</v>
      </c>
      <c r="D77">
        <f t="shared" si="0"/>
        <v>1</v>
      </c>
      <c r="E77">
        <v>1</v>
      </c>
      <c r="F77" t="b">
        <v>1</v>
      </c>
    </row>
    <row r="78" spans="2:12" x14ac:dyDescent="0.3">
      <c r="B78" s="3" t="str">
        <v>1Mar</v>
      </c>
      <c r="C78">
        <v>1</v>
      </c>
      <c r="D78">
        <f t="shared" si="0"/>
        <v>1</v>
      </c>
      <c r="E78">
        <v>1</v>
      </c>
      <c r="F78" t="b">
        <v>1</v>
      </c>
    </row>
    <row r="79" spans="2:12" x14ac:dyDescent="0.3">
      <c r="B79" s="3" t="str">
        <v>1Apr</v>
      </c>
      <c r="C79">
        <v>1.3333333333333333</v>
      </c>
      <c r="D79">
        <f t="shared" si="0"/>
        <v>2</v>
      </c>
      <c r="E79">
        <v>2</v>
      </c>
      <c r="F79" t="b">
        <v>1</v>
      </c>
    </row>
    <row r="80" spans="2:12" x14ac:dyDescent="0.3">
      <c r="B80" s="3" t="str">
        <v>1Jun</v>
      </c>
      <c r="C80">
        <v>2</v>
      </c>
      <c r="D80">
        <f t="shared" si="0"/>
        <v>2</v>
      </c>
      <c r="E80">
        <v>2</v>
      </c>
      <c r="F80" t="b">
        <v>1</v>
      </c>
    </row>
    <row r="81" spans="2:6" x14ac:dyDescent="0.3">
      <c r="B81" s="3" t="str">
        <v>1Jul</v>
      </c>
      <c r="C81">
        <v>2.3333333333333335</v>
      </c>
      <c r="D81">
        <f t="shared" si="0"/>
        <v>3</v>
      </c>
      <c r="E81">
        <v>3</v>
      </c>
      <c r="F81" t="b">
        <v>1</v>
      </c>
    </row>
    <row r="82" spans="2:6" x14ac:dyDescent="0.3">
      <c r="F82" t="e">
        <v>#N/A</v>
      </c>
    </row>
    <row r="84" spans="2:6" x14ac:dyDescent="0.3">
      <c r="B84" s="26"/>
    </row>
    <row r="85" spans="2:6" x14ac:dyDescent="0.3">
      <c r="B85" s="3" cm="1">
        <f t="array" ref="B85">_xlfn.LAMBDA(_xlpm.x,ROUNDUP(MONTH(1&amp;_xlpm.x)/3,0))(C4)</f>
        <v>1</v>
      </c>
    </row>
    <row r="86" spans="2:6" x14ac:dyDescent="0.3">
      <c r="B86" s="3" cm="1">
        <f t="array" ref="B86">_xlfn.LAMBDA(_xlpm.x,ROUNDUP(MONTH(1&amp;_xlpm.x)/3,0))(C5)</f>
        <v>1</v>
      </c>
    </row>
    <row r="87" spans="2:6" x14ac:dyDescent="0.3">
      <c r="B87" s="3" cm="1">
        <f t="array" ref="B87">_xlfn.LAMBDA(_xlpm.x,ROUNDUP(MONTH(1&amp;_xlpm.x)/3,0))(C6)</f>
        <v>2</v>
      </c>
    </row>
    <row r="88" spans="2:6" x14ac:dyDescent="0.3">
      <c r="B88" s="3" cm="1">
        <f t="array" ref="B88">_xlfn.LAMBDA(_xlpm.x,ROUNDUP(MONTH(1&amp;_xlpm.x)/3,0))(C7)</f>
        <v>2</v>
      </c>
    </row>
    <row r="89" spans="2:6" x14ac:dyDescent="0.3">
      <c r="B89" s="3" cm="1">
        <f t="array" ref="B89">_xlfn.LAMBDA(_xlpm.x,ROUNDUP(MONTH(1&amp;_xlpm.x)/3,0))(C8)</f>
        <v>3</v>
      </c>
    </row>
    <row r="90" spans="2:6" x14ac:dyDescent="0.3">
      <c r="B90" s="3" cm="1">
        <f t="array" ref="B90">_xlfn.LAMBDA(_xlpm.x,ROUNDUP(MONTH(1&amp;_xlpm.x)/3,0))(C9)</f>
        <v>3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0971B20-B398-44D5-A36C-AF779314A9E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2024-12-25T23:13:42Z</dcterms:modified>
</cp:coreProperties>
</file>