
<file path=[Content_Types].xml><?xml version="1.0" encoding="utf-8"?>
<Types xmlns="http://schemas.openxmlformats.org/package/2006/content-types">
  <Default Extension="08d481ce2e6378c8b3492a5438438208" ContentType="image/jpeg"/>
  <Default Extension="1edc269d232791835391410ad86aef09" ContentType="image/jpeg"/>
  <Default Extension="bin" ContentType="application/vnd.openxmlformats-officedocument.spreadsheetml.printerSettings"/>
  <Default Extension="emf" ContentType="image/x-em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3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trlProps/ctrlProp1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drawings/drawing8.xml" ContentType="application/vnd.openxmlformats-officedocument.drawing+xml"/>
  <Override PartName="/xl/pivotTables/pivotTable3.xml" ContentType="application/vnd.openxmlformats-officedocument.spreadsheetml.pivot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E881095-2677-414C-818F-58B16D68011E}" xr6:coauthVersionLast="47" xr6:coauthVersionMax="47" xr10:uidLastSave="{00000000-0000-0000-0000-000000000000}"/>
  <bookViews>
    <workbookView xWindow="-108" yWindow="-108" windowWidth="23256" windowHeight="12456" tabRatio="613" firstSheet="20" activeTab="27" xr2:uid="{AD5FE48E-9CE6-4EDE-8F69-E8FD3B4EAF42}"/>
  </bookViews>
  <sheets>
    <sheet name="Report" sheetId="1" r:id="rId1"/>
    <sheet name="ListOfDupes" sheetId="4" r:id="rId2"/>
    <sheet name="RecursiveLambda" sheetId="5" r:id="rId3"/>
    <sheet name="FunctionFIndReplace" sheetId="7" r:id="rId4"/>
    <sheet name="NTh_Workday" sheetId="8" r:id="rId5"/>
    <sheet name="HolidayFormulas" sheetId="9" r:id="rId6"/>
    <sheet name="TemplateForFunction" sheetId="17" r:id="rId7"/>
    <sheet name="Grant" sheetId="10" r:id="rId8"/>
    <sheet name="Trend Line" sheetId="18" r:id="rId9"/>
    <sheet name="DescriptiveStatistics" sheetId="6" r:id="rId10"/>
    <sheet name="Amortization" sheetId="19" r:id="rId11"/>
    <sheet name="IQR" sheetId="11" r:id="rId12"/>
    <sheet name="ExtractName" sheetId="12" r:id="rId13"/>
    <sheet name="XlookupDrill" sheetId="13" r:id="rId14"/>
    <sheet name="AnotherBYROWDrill" sheetId="14" r:id="rId15"/>
    <sheet name="Aggregate" sheetId="15" r:id="rId16"/>
    <sheet name="JelenChallenge" sheetId="16" r:id="rId17"/>
    <sheet name="AlternateApproachToCharList" sheetId="20" r:id="rId18"/>
    <sheet name="CombineLists" sheetId="21" r:id="rId19"/>
    <sheet name="ListAlternate" sheetId="22" r:id="rId20"/>
    <sheet name="Sheet1" sheetId="23" r:id="rId21"/>
    <sheet name="GoalActualChart" sheetId="24" r:id="rId22"/>
    <sheet name="PieChartWithPictures" sheetId="25" r:id="rId23"/>
    <sheet name="LineChart" sheetId="26" r:id="rId24"/>
    <sheet name="LineNumbering" sheetId="27" r:id="rId25"/>
    <sheet name="WaterfallChart" sheetId="28" r:id="rId26"/>
    <sheet name="Flag" sheetId="29" r:id="rId27"/>
    <sheet name="Sheet2" sheetId="30" r:id="rId28"/>
    <sheet name="Formats" sheetId="2" r:id="rId29"/>
    <sheet name="Lists" sheetId="3" r:id="rId30"/>
  </sheets>
  <externalReferences>
    <externalReference r:id="rId31"/>
  </externalReferences>
  <definedNames>
    <definedName name="_xlnm._FilterDatabase" localSheetId="11" hidden="1">IQR!$C$7:$D$17</definedName>
    <definedName name="_nHolidays2023" localSheetId="10">[1]NTh_Workday!$C$20:$C$30</definedName>
    <definedName name="_nHolidays2023" localSheetId="6">[1]NTh_Workday!$C$20:$C$30</definedName>
    <definedName name="_nHolidays2023" localSheetId="8">[1]NTh_Workday!$C$20:$C$30</definedName>
    <definedName name="_nHolidays2023">NTh_Workday!$C$20:$C$30</definedName>
    <definedName name="_xlchart.v1.0" hidden="1">WaterfallChart!$D$10:$D$16</definedName>
    <definedName name="_xlchart.v1.1" hidden="1">WaterfallChart!$E$10:$E$16</definedName>
    <definedName name="_xlchart.v1.2" hidden="1">WaterfallChart!$E$9</definedName>
    <definedName name="_xlchart.v1.3" hidden="1">WaterfallChart!$D$10:$D$16</definedName>
    <definedName name="_xlchart.v1.4" hidden="1">WaterfallChart!$E$10:$E$16</definedName>
    <definedName name="_xlchart.v1.5" hidden="1">WaterfallChart!$E$9</definedName>
    <definedName name="ExternalData_1" localSheetId="7" hidden="1">Grant!$B$5:$D$10</definedName>
    <definedName name="ExternalData_1" localSheetId="19" hidden="1">ListAlternate!$F$9:$G$13</definedName>
    <definedName name="ExternalData_2" localSheetId="6" hidden="1">TemplateForFunction!$A$1:$D$6</definedName>
    <definedName name="fnTClean" localSheetId="10">_xlfn.LAMBDA(_xlpm.txt,_xlpm.exc, _xlfn.REDUCE(_xlpm.txt,MID(_xlpm.exc,_xlfn.SEQUENCE(LEN(_xlpm.exc)),1),_xlfn.LAMBDA(_xlpm.y,_xlpm.x,SUBSTITUTE(_xlpm.y,_xlpm.x,""))))</definedName>
    <definedName name="fnTClean" localSheetId="6">_xlfn.LAMBDA(_xlpm.txt,_xlpm.exc, _xlfn.REDUCE(_xlpm.txt,MID(_xlpm.exc,_xlfn.SEQUENCE(LEN(_xlpm.exc)),1),_xlfn.LAMBDA(_xlpm.y,_xlpm.x,SUBSTITUTE(_xlpm.y,_xlpm.x,""))))</definedName>
    <definedName name="fnTClean" localSheetId="8">_xlfn.LAMBDA(_xlpm.txt,_xlpm.exc, _xlfn.REDUCE(_xlpm.txt,MID(_xlpm.exc,_xlfn.SEQUENCE(LEN(_xlpm.exc)),1),_xlfn.LAMBDA(_xlpm.y,_xlpm.x,SUBSTITUTE(_xlpm.y,_xlpm.x,""))))</definedName>
    <definedName name="fnTClean">_xlfn.LAMBDA(_xlpm.txt,_xlpm.exc, _xlfn.REDUCE(_xlpm.txt,MID(_xlpm.exc,_xlfn.SEQUENCE(LEN(_xlpm.exc)),1),_xlfn.LAMBDA(_xlpm.y,_xlpm.x,SUBSTITUTE(_xlpm.y,_xlpm.x,""))))</definedName>
    <definedName name="fnTxtClean" localSheetId="10">_xlfn.LAMBDA(_xlpm.z,_xlpm.zz,_xlfn.REDUCE(_xlpm.z,MID(_xlpm.zz,_xlfn.SEQUENCE(LEN(_xlpm.zz)),1),_xlfn.LAMBDA(_xlpm.y,_xlpm.x,SUBSTITUTE(_xlpm.y,_xlpm.x,""))))</definedName>
    <definedName name="fnTxtClean" localSheetId="6">_xlfn.LAMBDA(_xlpm.z,_xlpm.zz,_xlfn.REDUCE(_xlpm.z,MID(_xlpm.zz,_xlfn.SEQUENCE(LEN(_xlpm.zz)),1),_xlfn.LAMBDA(_xlpm.y,_xlpm.x,SUBSTITUTE(_xlpm.y,_xlpm.x,""))))</definedName>
    <definedName name="fnTxtClean" localSheetId="8">_xlfn.LAMBDA(_xlpm.z,_xlpm.zz,_xlfn.REDUCE(_xlpm.z,MID(_xlpm.zz,_xlfn.SEQUENCE(LEN(_xlpm.zz)),1),_xlfn.LAMBDA(_xlpm.y,_xlpm.x,SUBSTITUTE(_xlpm.y,_xlpm.x,""))))</definedName>
    <definedName name="fnTxtClean">_xlfn.LAMBDA(_xlpm.z,_xlpm.zz,_xlfn.REDUCE(_xlpm.z,MID(_xlpm.zz,_xlfn.SEQUENCE(LEN(_xlpm.zz)),1),_xlfn.LAMBDA(_xlpm.y,_xlpm.x,SUBSTITUTE(_xlpm.y,_xlpm.x,""))))</definedName>
    <definedName name="HD_Date" localSheetId="15">_xlfn.LET(_xlpm.dt, TODAY(),      _xlpm.y,  YEAR(_xlpm.dt),      _xlpm.m,  MONTH(_xlpm.dt),      _xlpm.d,  DAY(_xlpm.dt),      TEXT(DATE(_xlpm.y,_xlpm.m,_xlpm.d),"dd-mmm-yyyy")     )</definedName>
    <definedName name="HD_Date" localSheetId="17">_xlfn.LET(_xlpm.dt, TODAY(),      _xlpm.y,  YEAR(_xlpm.dt),      _xlpm.m,  MONTH(_xlpm.dt),      _xlpm.d,  DAY(_xlpm.dt),      TEXT(DATE(_xlpm.y,_xlpm.m,_xlpm.d),"dd-mmm-yyyy")     )</definedName>
    <definedName name="HD_Date" localSheetId="10">_xlfn.LET(_xlpm.dt, TODAY(),      _xlpm.y,  YEAR(_xlpm.dt),      _xlpm.m,  MONTH(_xlpm.dt),      _xlpm.d,  DAY(_xlpm.dt),      TEXT(DATE(_xlpm.y,_xlpm.m,_xlpm.d),"dd-mmm-yyyy")     )</definedName>
    <definedName name="HD_Date" localSheetId="14">_xlfn.LET(_xlpm.dt, TODAY(),      _xlpm.y,  YEAR(_xlpm.dt),      _xlpm.m,  MONTH(_xlpm.dt),      _xlpm.d,  DAY(_xlpm.dt),      TEXT(DATE(_xlpm.y,_xlpm.m,_xlpm.d),"dd-mmm-yyyy")     )</definedName>
    <definedName name="HD_Date" localSheetId="18">_xlfn.LET(_xlpm.dt, TODAY(),      _xlpm.y,  YEAR(_xlpm.dt),      _xlpm.m,  MONTH(_xlpm.dt),      _xlpm.d,  DAY(_xlpm.dt),      TEXT(DATE(_xlpm.y,_xlpm.m,_xlpm.d),"dd-mmm-yyyy")     )</definedName>
    <definedName name="HD_Date" localSheetId="9">_xlfn.LET(_xlpm.dt, TODAY(),      _xlpm.y,  YEAR(_xlpm.dt),      _xlpm.m,  MONTH(_xlpm.dt),      _xlpm.d,  DAY(_xlpm.dt),      TEXT(DATE(_xlpm.y,_xlpm.m,_xlpm.d),"dd-mmm-yyyy")     )</definedName>
    <definedName name="HD_Date" localSheetId="12">_xlfn.LET(_xlpm.dt, TODAY(),      _xlpm.y,  YEAR(_xlpm.dt),      _xlpm.m,  MONTH(_xlpm.dt),      _xlpm.d,  DAY(_xlpm.dt),      TEXT(DATE(_xlpm.y,_xlpm.m,_xlpm.d),"dd-mmm-yyyy")     )</definedName>
    <definedName name="HD_Date" localSheetId="26">_xlfn.LET(_xlpm.dt, TODAY(),      _xlpm.y,  YEAR(_xlpm.dt),      _xlpm.m,  MONTH(_xlpm.dt),      _xlpm.d,  DAY(_xlpm.dt),      TEXT(DATE(_xlpm.y,_xlpm.m,_xlpm.d),"dd-mmm-yyyy")     )</definedName>
    <definedName name="HD_Date" localSheetId="3">_xlfn.LET(_xlpm.dt, TODAY(),      _xlpm.y,  YEAR(_xlpm.dt),      _xlpm.m,  MONTH(_xlpm.dt),      _xlpm.d,  DAY(_xlpm.dt),      TEXT(DATE(_xlpm.y,_xlpm.m,_xlpm.d),"dd-mmm-yyyy")     )</definedName>
    <definedName name="HD_Date" localSheetId="21">_xlfn.LET(_xlpm.dt, TODAY(),      _xlpm.y,  YEAR(_xlpm.dt),      _xlpm.m,  MONTH(_xlpm.dt),      _xlpm.d,  DAY(_xlpm.dt),      TEXT(DATE(_xlpm.y,_xlpm.m,_xlpm.d),"dd-mmm-yyyy")     )</definedName>
    <definedName name="HD_Date" localSheetId="7">_xlfn.LET(_xlpm.dt, TODAY(),      _xlpm.y,  YEAR(_xlpm.dt),      _xlpm.m,  MONTH(_xlpm.dt),      _xlpm.d,  DAY(_xlpm.dt),      TEXT(DATE(_xlpm.y,_xlpm.m,_xlpm.d),"dd-mmm-yyyy")     )</definedName>
    <definedName name="HD_Date" localSheetId="5">_xlfn.LET(_xlpm.dt, TODAY(),      _xlpm.y,  YEAR(_xlpm.dt),      _xlpm.m,  MONTH(_xlpm.dt),      _xlpm.d,  DAY(_xlpm.dt),      TEXT(DATE(_xlpm.y,_xlpm.m,_xlpm.d),"dd-mmm-yyyy")     )</definedName>
    <definedName name="HD_Date" localSheetId="11">_xlfn.LET(_xlpm.dt, TODAY(),      _xlpm.y,  YEAR(_xlpm.dt),      _xlpm.m,  MONTH(_xlpm.dt),      _xlpm.d,  DAY(_xlpm.dt),      TEXT(DATE(_xlpm.y,_xlpm.m,_xlpm.d),"dd-mmm-yyyy")     )</definedName>
    <definedName name="HD_Date" localSheetId="16">_xlfn.LET(_xlpm.dt, TODAY(),      _xlpm.y,  YEAR(_xlpm.dt),      _xlpm.m,  MONTH(_xlpm.dt),      _xlpm.d,  DAY(_xlpm.dt),      TEXT(DATE(_xlpm.y,_xlpm.m,_xlpm.d),"dd-mmm-yyyy")     )</definedName>
    <definedName name="HD_Date" localSheetId="23">_xlfn.LET(_xlpm.dt, TODAY(),      _xlpm.y,  YEAR(_xlpm.dt),      _xlpm.m,  MONTH(_xlpm.dt),      _xlpm.d,  DAY(_xlpm.dt),      TEXT(DATE(_xlpm.y,_xlpm.m,_xlpm.d),"dd-mmm-yyyy")     )</definedName>
    <definedName name="HD_Date" localSheetId="24">_xlfn.LET(_xlpm.dt, TODAY(),      _xlpm.y,  YEAR(_xlpm.dt),      _xlpm.m,  MONTH(_xlpm.dt),      _xlpm.d,  DAY(_xlpm.dt),      TEXT(DATE(_xlpm.y,_xlpm.m,_xlpm.d),"dd-mmm-yyyy")     )</definedName>
    <definedName name="HD_Date" localSheetId="19">_xlfn.LET(_xlpm.dt, TODAY(),      _xlpm.y,  YEAR(_xlpm.dt),      _xlpm.m,  MONTH(_xlpm.dt),      _xlpm.d,  DAY(_xlpm.dt),      TEXT(DATE(_xlpm.y,_xlpm.m,_xlpm.d),"dd-mmm-yyyy")     )</definedName>
    <definedName name="HD_Date" localSheetId="4">_xlfn.LET(_xlpm.dt, TODAY(),      _xlpm.y,  YEAR(_xlpm.dt),      _xlpm.m,  MONTH(_xlpm.dt),      _xlpm.d,  DAY(_xlpm.dt),      TEXT(DATE(_xlpm.y,_xlpm.m,_xlpm.d),"dd-mmm-yyyy")     )</definedName>
    <definedName name="HD_Date" localSheetId="22">_xlfn.LET(_xlpm.dt, TODAY(),      _xlpm.y,  YEAR(_xlpm.dt),      _xlpm.m,  MONTH(_xlpm.dt),      _xlpm.d,  DAY(_xlpm.dt),      TEXT(DATE(_xlpm.y,_xlpm.m,_xlpm.d),"dd-mmm-yyyy")     )</definedName>
    <definedName name="HD_Date" localSheetId="20">_xlfn.LET(_xlpm.dt, TODAY(),      _xlpm.y,  YEAR(_xlpm.dt),      _xlpm.m,  MONTH(_xlpm.dt),      _xlpm.d,  DAY(_xlpm.dt),      TEXT(DATE(_xlpm.y,_xlpm.m,_xlpm.d),"dd-mmm-yyyy")     )</definedName>
    <definedName name="HD_Date" localSheetId="27">_xlfn.LET(_xlpm.dt, TODAY(),      _xlpm.y,  YEAR(_xlpm.dt),      _xlpm.m,  MONTH(_xlpm.dt),      _xlpm.d,  DAY(_xlpm.dt),      TEXT(DATE(_xlpm.y,_xlpm.m,_xlpm.d),"dd-mmm-yyyy")     )</definedName>
    <definedName name="HD_Date" localSheetId="6">_xlfn.LAMBDA(_xlpm.txt,_xlpm.cln,         IF(_xlpm.cln="",_xlpm.txt,            TemplateForFunction!Remove_Text(SUBSTITUTE(_xlpm.txt,LEFT(_xlpm.cln,1),""),                        RIGHT(_xlpm.cln,LEN(_xlpm.cln)-1))))</definedName>
    <definedName name="HD_Date" localSheetId="8">_xlfn.LET(_xlpm.dt, TODAY(),      _xlpm.y,  YEAR(_xlpm.dt),      _xlpm.m,  MONTH(_xlpm.dt),      _xlpm.d,  DAY(_xlpm.dt),      TEXT(DATE(_xlpm.y,_xlpm.m,_xlpm.d),"dd-mmm-yyyy")     )</definedName>
    <definedName name="HD_Date" localSheetId="25">_xlfn.LET(_xlpm.dt, TODAY(),      _xlpm.y,  YEAR(_xlpm.dt),      _xlpm.m,  MONTH(_xlpm.dt),      _xlpm.d,  DAY(_xlpm.dt),      TEXT(DATE(_xlpm.y,_xlpm.m,_xlpm.d),"dd-mmm-yyyy")     )</definedName>
    <definedName name="HD_Date" localSheetId="13">_xlfn.LET(_xlpm.dt, TODAY(),      _xlpm.y,  YEAR(_xlpm.dt),      _xlpm.m,  MONTH(_xlpm.dt),      _xlpm.d,  DAY(_xlpm.dt),      TEXT(DATE(_xlpm.y,_xlpm.m,_xlpm.d),"dd-mmm-yyyy")     )</definedName>
    <definedName name="HD_Date">_xlfn.LAMBDA(_xlpm.txt,_xlpm.cln,         IF(_xlpm.cln="",_xlpm.txt,            Remove_Text(SUBSTITUTE(_xlpm.txt,LEFT(_xlpm.cln,1),""),                        RIGHT(_xlpm.cln,LEN(_xlpm.cln)-1))))</definedName>
    <definedName name="Remove_Text" localSheetId="10">_xlfn.LAMBDA(_xlpm.txt,_xlpm.cln,         IF(_xlpm.cln="",_xlpm.txt,            Amortization!Remove_Text(SUBSTITUTE(_xlpm.txt,LEFT(_xlpm.cln,1),""),                        RIGHT(_xlpm.cln,LEN(_xlpm.cln)-1)                        )           )         )</definedName>
    <definedName name="Remove_Text" localSheetId="6">_xlfn.LAMBDA(_xlpm.txt,_xlpm.cln,         IF(_xlpm.cln="",_xlpm.txt,            TemplateForFunction!Remove_Text(SUBSTITUTE(_xlpm.txt,LEFT(_xlpm.cln,1),""),                        RIGHT(_xlpm.cln,LEN(_xlpm.cln)-1)                        )           )         )</definedName>
    <definedName name="Remove_Text" localSheetId="8">_xlfn.LAMBDA(_xlpm.txt,_xlpm.cln,         IF(_xlpm.cln="",_xlpm.txt,            'Trend Line'!Remove_Text(SUBSTITUTE(_xlpm.txt,LEFT(_xlpm.cln,1),""),                        RIGHT(_xlpm.cln,LEN(_xlpm.cln)-1)                        )           )         )</definedName>
    <definedName name="Remove_Text">_xlfn.LAMBDA(_xlpm.txt,_xlpm.cln,         IF(_xlpm.cln="",_xlpm.txt,            Amortization!Remove_Text(SUBSTITUTE(_xlpm.txt,LEFT(_xlpm.cln,1),""),                        RIGHT(_xlpm.cln,LEN(_xlpm.cln)-1)                        )           )         )</definedName>
  </definedNames>
  <calcPr calcId="191029"/>
  <pivotCaches>
    <pivotCache cacheId="8" r:id="rId32"/>
    <pivotCache cacheId="9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9" i="30" l="1" a="1"/>
  <c r="O19" i="30" s="1"/>
  <c r="O7" i="30" a="1"/>
  <c r="O7" i="30" s="1"/>
  <c r="L7" i="30" a="1"/>
  <c r="L7" i="30" s="1"/>
  <c r="F9" i="29" a="1"/>
  <c r="F9" i="29" s="1"/>
  <c r="F10" i="29" a="1"/>
  <c r="F10" i="29" s="1"/>
  <c r="B8" i="29"/>
  <c r="B9" i="27" a="1"/>
  <c r="B9" i="27" s="1"/>
  <c r="E29" i="26"/>
  <c r="E30" i="26"/>
  <c r="E31" i="26"/>
  <c r="E32" i="26"/>
  <c r="E33" i="26"/>
  <c r="E34" i="26"/>
  <c r="E35" i="26"/>
  <c r="E36" i="26"/>
  <c r="E37" i="26"/>
  <c r="E38" i="26"/>
  <c r="E39" i="26"/>
  <c r="E28" i="26"/>
  <c r="B3" i="25" a="1"/>
  <c r="B3" i="25" s="1"/>
  <c r="B3" i="23" a="1"/>
  <c r="B3" i="23" s="1"/>
  <c r="B3" i="22" a="1"/>
  <c r="B3" i="22" s="1"/>
  <c r="M29" i="21" a="1"/>
  <c r="M29" i="21" s="1"/>
  <c r="M28" i="21" a="1"/>
  <c r="M28" i="21" s="1"/>
  <c r="M27" i="21" a="1"/>
  <c r="M27" i="21" s="1"/>
  <c r="K27" i="21" a="1"/>
  <c r="K27" i="21" s="1"/>
  <c r="K28" i="21" a="1"/>
  <c r="K28" i="21" s="1"/>
  <c r="K29" i="21" a="1"/>
  <c r="K29" i="21" s="1"/>
  <c r="F37" i="21" a="1"/>
  <c r="F37" i="21" s="1"/>
  <c r="F24" i="21" a="1"/>
  <c r="F24" i="21" s="1"/>
  <c r="K24" i="21" a="1"/>
  <c r="K24" i="21" s="1"/>
  <c r="I24" i="21" a="1"/>
  <c r="I24" i="21" s="1"/>
  <c r="H24" i="21" a="1"/>
  <c r="H24" i="21" s="1"/>
  <c r="F8" i="20" a="1"/>
  <c r="F8" i="20" s="1"/>
  <c r="D8" i="20" a="1"/>
  <c r="D8" i="20" s="1"/>
  <c r="B8" i="20" a="1"/>
  <c r="B8" i="20" s="1"/>
  <c r="B3" i="20" a="1"/>
  <c r="B3" i="20" s="1"/>
  <c r="B13" i="19"/>
  <c r="A13" i="19" a="1"/>
  <c r="A13" i="19" s="1"/>
  <c r="D9" i="19"/>
  <c r="B3" i="19" a="1"/>
  <c r="B3" i="19" s="1"/>
  <c r="B3" i="18" a="1"/>
  <c r="B3" i="18" s="1"/>
  <c r="B3" i="16" a="1"/>
  <c r="B3" i="16" s="1"/>
  <c r="C7" i="15" a="1"/>
  <c r="C7" i="15" s="1"/>
  <c r="C8" i="15" a="1"/>
  <c r="C8" i="15" s="1"/>
  <c r="C10" i="15"/>
  <c r="D25" i="15"/>
  <c r="G10" i="14"/>
  <c r="G11" i="14"/>
  <c r="G12" i="14"/>
  <c r="G13" i="14"/>
  <c r="G14" i="14"/>
  <c r="G15" i="14"/>
  <c r="G16" i="14"/>
  <c r="G17" i="14"/>
  <c r="G18" i="14"/>
  <c r="G9" i="14"/>
  <c r="I9" i="14" a="1"/>
  <c r="I9" i="14" s="1"/>
  <c r="B3" i="14" a="1"/>
  <c r="B3" i="14" s="1"/>
  <c r="H7" i="13" a="1"/>
  <c r="H7" i="13" s="1"/>
  <c r="B3" i="13" a="1"/>
  <c r="B3" i="13" s="1"/>
  <c r="D9" i="12" a="1"/>
  <c r="D9" i="12" s="1"/>
  <c r="D10" i="12" a="1"/>
  <c r="D10" i="12" s="1"/>
  <c r="D11" i="12" a="1"/>
  <c r="D11" i="12" s="1"/>
  <c r="D12" i="12" a="1"/>
  <c r="D12" i="12" s="1"/>
  <c r="D8" i="12" a="1"/>
  <c r="D8" i="12" s="1"/>
  <c r="C9" i="12" a="1"/>
  <c r="C9" i="12" s="1"/>
  <c r="C10" i="12" a="1"/>
  <c r="C10" i="12" s="1"/>
  <c r="C11" i="12" a="1"/>
  <c r="C11" i="12" s="1"/>
  <c r="C12" i="12" a="1"/>
  <c r="C12" i="12"/>
  <c r="C8" i="12" a="1"/>
  <c r="C8" i="12" s="1"/>
  <c r="B3" i="12" a="1"/>
  <c r="B3" i="12" s="1"/>
  <c r="G30" i="11"/>
  <c r="G29" i="11"/>
  <c r="F30" i="11"/>
  <c r="D28" i="11" a="1"/>
  <c r="D28" i="11" s="1"/>
  <c r="F34" i="11" s="1"/>
  <c r="E22" i="11"/>
  <c r="E21" i="11"/>
  <c r="F23" i="11"/>
  <c r="F22" i="11"/>
  <c r="F21" i="11"/>
  <c r="G9" i="11"/>
  <c r="F9" i="11"/>
  <c r="H22" i="11"/>
  <c r="H21" i="11"/>
  <c r="H19" i="11"/>
  <c r="I22" i="11" s="1"/>
  <c r="F19" i="11"/>
  <c r="F8" i="11"/>
  <c r="F11" i="11" s="1"/>
  <c r="G8" i="11"/>
  <c r="B3" i="11" a="1"/>
  <c r="B3" i="11" s="1"/>
  <c r="B3" i="10" a="1"/>
  <c r="B3" i="10" s="1"/>
  <c r="C7" i="9"/>
  <c r="C17" i="9"/>
  <c r="C16" i="9"/>
  <c r="C15" i="9"/>
  <c r="C14" i="9"/>
  <c r="C13" i="9"/>
  <c r="C12" i="9"/>
  <c r="C11" i="9"/>
  <c r="C10" i="9"/>
  <c r="C9" i="9"/>
  <c r="C8" i="9"/>
  <c r="B3" i="9" a="1"/>
  <c r="B3" i="9" s="1"/>
  <c r="D36" i="8"/>
  <c r="D16" i="8"/>
  <c r="D10" i="8"/>
  <c r="B3" i="8" a="1"/>
  <c r="B3" i="8" s="1"/>
  <c r="D43" i="7" a="1"/>
  <c r="D43" i="7" s="1"/>
  <c r="C32" i="7" a="1"/>
  <c r="C32" i="7" s="1"/>
  <c r="G32" i="7" s="1" a="1"/>
  <c r="G32" i="7" s="1"/>
  <c r="B8" i="7" a="1"/>
  <c r="B8" i="7" s="1"/>
  <c r="C20" i="7" a="1"/>
  <c r="C20" i="7" s="1"/>
  <c r="B3" i="7" a="1"/>
  <c r="B3" i="7" s="1"/>
  <c r="C49" i="5" a="1"/>
  <c r="C49" i="5" s="1"/>
  <c r="C50" i="5" a="1"/>
  <c r="C50" i="5" s="1"/>
  <c r="C51" i="5" a="1"/>
  <c r="C51" i="5" s="1"/>
  <c r="C48" i="5" a="1"/>
  <c r="C48" i="5" s="1"/>
  <c r="D45" i="5" a="1"/>
  <c r="D45" i="5" s="1"/>
  <c r="C36" i="5" a="1"/>
  <c r="C36" i="5" s="1"/>
  <c r="C25" i="5" a="1"/>
  <c r="C25" i="5" s="1"/>
  <c r="B3" i="6" a="1"/>
  <c r="B3" i="6" s="1"/>
  <c r="C19" i="5" a="1"/>
  <c r="C19" i="5" s="1"/>
  <c r="C20" i="5" a="1"/>
  <c r="C20" i="5" s="1"/>
  <c r="C21" i="5" a="1"/>
  <c r="C21" i="5" s="1"/>
  <c r="C18" i="5" a="1"/>
  <c r="C18" i="5" s="1"/>
  <c r="E10" i="5" a="1"/>
  <c r="E10" i="5" s="1"/>
  <c r="C11" i="5" a="1"/>
  <c r="C11" i="5" s="1"/>
  <c r="C12" i="5" a="1"/>
  <c r="C12" i="5" s="1"/>
  <c r="C13" i="5" a="1"/>
  <c r="C13" i="5" s="1"/>
  <c r="C10" i="5" a="1"/>
  <c r="C10" i="5" s="1"/>
  <c r="E13" i="5" a="1"/>
  <c r="E13" i="5" s="1"/>
  <c r="E11" i="5" a="1"/>
  <c r="E11" i="5" s="1"/>
  <c r="E12" i="5" a="1"/>
  <c r="E12" i="5" s="1"/>
  <c r="E8" i="4" a="1"/>
  <c r="E8" i="4" s="1"/>
  <c r="D8" i="4" a="1"/>
  <c r="D8" i="4" s="1"/>
  <c r="B3" i="4" a="1"/>
  <c r="B3" i="4" s="1"/>
  <c r="D7" i="1" a="1"/>
  <c r="D7" i="1" s="1"/>
  <c r="B3" i="3" a="1"/>
  <c r="B3" i="3" s="1"/>
  <c r="B3" i="2" a="1"/>
  <c r="B3" i="2" s="1"/>
  <c r="B3" i="1" a="1"/>
  <c r="B3" i="1" s="1"/>
  <c r="D36" i="5"/>
  <c r="D7" i="15"/>
  <c r="C8" i="7"/>
  <c r="D8" i="15"/>
  <c r="D10" i="15"/>
  <c r="D372" i="19" l="1"/>
  <c r="D370" i="19"/>
  <c r="D368" i="19"/>
  <c r="D366" i="19"/>
  <c r="D364" i="19"/>
  <c r="D362" i="19"/>
  <c r="D360" i="19"/>
  <c r="D358" i="19"/>
  <c r="D356" i="19"/>
  <c r="D354" i="19"/>
  <c r="D352" i="19"/>
  <c r="D350" i="19"/>
  <c r="D348" i="19"/>
  <c r="D346" i="19"/>
  <c r="D344" i="19"/>
  <c r="D342" i="19"/>
  <c r="D340" i="19"/>
  <c r="D338" i="19"/>
  <c r="D336" i="19"/>
  <c r="D334" i="19"/>
  <c r="D332" i="19"/>
  <c r="D330" i="19"/>
  <c r="D328" i="19"/>
  <c r="D326" i="19"/>
  <c r="D324" i="19"/>
  <c r="D322" i="19"/>
  <c r="D320" i="19"/>
  <c r="D318" i="19"/>
  <c r="D316" i="19"/>
  <c r="D314" i="19"/>
  <c r="D312" i="19"/>
  <c r="D310" i="19"/>
  <c r="D308" i="19"/>
  <c r="D306" i="19"/>
  <c r="D304" i="19"/>
  <c r="D302" i="19"/>
  <c r="D300" i="19"/>
  <c r="D298" i="19"/>
  <c r="D296" i="19"/>
  <c r="D294" i="19"/>
  <c r="D292" i="19"/>
  <c r="D290" i="19"/>
  <c r="D288" i="19"/>
  <c r="D286" i="19"/>
  <c r="D284" i="19"/>
  <c r="D282" i="19"/>
  <c r="D280" i="19"/>
  <c r="D278" i="19"/>
  <c r="D276" i="19"/>
  <c r="D274" i="19"/>
  <c r="D272" i="19"/>
  <c r="D270" i="19"/>
  <c r="D268" i="19"/>
  <c r="D266" i="19"/>
  <c r="D264" i="19"/>
  <c r="D262" i="19"/>
  <c r="D260" i="19"/>
  <c r="D258" i="19"/>
  <c r="D256" i="19"/>
  <c r="D254" i="19"/>
  <c r="D252" i="19"/>
  <c r="D250" i="19"/>
  <c r="D248" i="19"/>
  <c r="D246" i="19"/>
  <c r="D244" i="19"/>
  <c r="D242" i="19"/>
  <c r="D240" i="19"/>
  <c r="D238" i="19"/>
  <c r="D236" i="19"/>
  <c r="D234" i="19"/>
  <c r="D232" i="19"/>
  <c r="D230" i="19"/>
  <c r="D228" i="19"/>
  <c r="D226" i="19"/>
  <c r="D224" i="19"/>
  <c r="D222" i="19"/>
  <c r="D220" i="19"/>
  <c r="D218" i="19"/>
  <c r="D216" i="19"/>
  <c r="D214" i="19"/>
  <c r="D212" i="19"/>
  <c r="D210" i="19"/>
  <c r="D208" i="19"/>
  <c r="D206" i="19"/>
  <c r="D204" i="19"/>
  <c r="D371" i="19"/>
  <c r="D369" i="19"/>
  <c r="D367" i="19"/>
  <c r="D365" i="19"/>
  <c r="D363" i="19"/>
  <c r="D361" i="19"/>
  <c r="D359" i="19"/>
  <c r="D357" i="19"/>
  <c r="D355" i="19"/>
  <c r="D353" i="19"/>
  <c r="D351" i="19"/>
  <c r="D349" i="19"/>
  <c r="D347" i="19"/>
  <c r="D345" i="19"/>
  <c r="D343" i="19"/>
  <c r="D341" i="19"/>
  <c r="D339" i="19"/>
  <c r="D337" i="19"/>
  <c r="D335" i="19"/>
  <c r="D333" i="19"/>
  <c r="D331" i="19"/>
  <c r="D329" i="19"/>
  <c r="D327" i="19"/>
  <c r="D325" i="19"/>
  <c r="D323" i="19"/>
  <c r="D321" i="19"/>
  <c r="D319" i="19"/>
  <c r="D317" i="19"/>
  <c r="D315" i="19"/>
  <c r="D313" i="19"/>
  <c r="D311" i="19"/>
  <c r="D309" i="19"/>
  <c r="D307" i="19"/>
  <c r="D305" i="19"/>
  <c r="D303" i="19"/>
  <c r="D301" i="19"/>
  <c r="D299" i="19"/>
  <c r="D297" i="19"/>
  <c r="D295" i="19"/>
  <c r="D293" i="19"/>
  <c r="D291" i="19"/>
  <c r="D289" i="19"/>
  <c r="D287" i="19"/>
  <c r="D285" i="19"/>
  <c r="D283" i="19"/>
  <c r="D281" i="19"/>
  <c r="D279" i="19"/>
  <c r="D277" i="19"/>
  <c r="D275" i="19"/>
  <c r="D273" i="19"/>
  <c r="D271" i="19"/>
  <c r="D269" i="19"/>
  <c r="D267" i="19"/>
  <c r="D265" i="19"/>
  <c r="D263" i="19"/>
  <c r="D261" i="19"/>
  <c r="D259" i="19"/>
  <c r="D257" i="19"/>
  <c r="D255" i="19"/>
  <c r="D253" i="19"/>
  <c r="D251" i="19"/>
  <c r="D249" i="19"/>
  <c r="D247" i="19"/>
  <c r="D245" i="19"/>
  <c r="D243" i="19"/>
  <c r="D241" i="19"/>
  <c r="D239" i="19"/>
  <c r="D237" i="19"/>
  <c r="D235" i="19"/>
  <c r="D233" i="19"/>
  <c r="D231" i="19"/>
  <c r="D229" i="19"/>
  <c r="D227" i="19"/>
  <c r="D225" i="19"/>
  <c r="D223" i="19"/>
  <c r="D221" i="19"/>
  <c r="D219" i="19"/>
  <c r="D217" i="19"/>
  <c r="D215" i="19"/>
  <c r="D213" i="19"/>
  <c r="D211" i="19"/>
  <c r="D209" i="19"/>
  <c r="D207" i="19"/>
  <c r="D205" i="19"/>
  <c r="D203" i="19"/>
  <c r="D202" i="19"/>
  <c r="D200" i="19"/>
  <c r="D198" i="19"/>
  <c r="D196" i="19"/>
  <c r="D194" i="19"/>
  <c r="D192" i="19"/>
  <c r="D190" i="19"/>
  <c r="D188" i="19"/>
  <c r="D186" i="19"/>
  <c r="D184" i="19"/>
  <c r="D182" i="19"/>
  <c r="D180" i="19"/>
  <c r="D178" i="19"/>
  <c r="D176" i="19"/>
  <c r="D174" i="19"/>
  <c r="D172" i="19"/>
  <c r="D170" i="19"/>
  <c r="D168" i="19"/>
  <c r="D166" i="19"/>
  <c r="D164" i="19"/>
  <c r="D162" i="19"/>
  <c r="D160" i="19"/>
  <c r="D158" i="19"/>
  <c r="D156" i="19"/>
  <c r="D154" i="19"/>
  <c r="D152" i="19"/>
  <c r="D150" i="19"/>
  <c r="D148" i="19"/>
  <c r="D146" i="19"/>
  <c r="D144" i="19"/>
  <c r="D142" i="19"/>
  <c r="D140" i="19"/>
  <c r="D138" i="19"/>
  <c r="D136" i="19"/>
  <c r="D134" i="19"/>
  <c r="D132" i="19"/>
  <c r="D130" i="19"/>
  <c r="D128" i="19"/>
  <c r="D126" i="19"/>
  <c r="D124" i="19"/>
  <c r="D122" i="19"/>
  <c r="D120" i="19"/>
  <c r="D118" i="19"/>
  <c r="D116" i="19"/>
  <c r="D114" i="19"/>
  <c r="D112" i="19"/>
  <c r="D110" i="19"/>
  <c r="D108" i="19"/>
  <c r="D106" i="19"/>
  <c r="D104" i="19"/>
  <c r="D102" i="19"/>
  <c r="D100" i="19"/>
  <c r="D98" i="19"/>
  <c r="D96" i="19"/>
  <c r="D94" i="19"/>
  <c r="D92" i="19"/>
  <c r="D90" i="19"/>
  <c r="D88" i="19"/>
  <c r="D86" i="19"/>
  <c r="D84" i="19"/>
  <c r="D82" i="19"/>
  <c r="D80" i="19"/>
  <c r="D78" i="19"/>
  <c r="D76" i="19"/>
  <c r="D74" i="19"/>
  <c r="D201" i="19"/>
  <c r="D199" i="19"/>
  <c r="D197" i="19"/>
  <c r="D195" i="19"/>
  <c r="D193" i="19"/>
  <c r="D191" i="19"/>
  <c r="D189" i="19"/>
  <c r="D187" i="19"/>
  <c r="D185" i="19"/>
  <c r="D183" i="19"/>
  <c r="D181" i="19"/>
  <c r="D179" i="19"/>
  <c r="D177" i="19"/>
  <c r="D175" i="19"/>
  <c r="D173" i="19"/>
  <c r="D171" i="19"/>
  <c r="D169" i="19"/>
  <c r="D167" i="19"/>
  <c r="D165" i="19"/>
  <c r="D163" i="19"/>
  <c r="D161" i="19"/>
  <c r="D159" i="19"/>
  <c r="D157" i="19"/>
  <c r="D155" i="19"/>
  <c r="D153" i="19"/>
  <c r="D151" i="19"/>
  <c r="D149" i="19"/>
  <c r="D147" i="19"/>
  <c r="D145" i="19"/>
  <c r="D143" i="19"/>
  <c r="D141" i="19"/>
  <c r="D139" i="19"/>
  <c r="D137" i="19"/>
  <c r="D135" i="19"/>
  <c r="D133" i="19"/>
  <c r="D131" i="19"/>
  <c r="D129" i="19"/>
  <c r="D127" i="19"/>
  <c r="D125" i="19"/>
  <c r="D123" i="19"/>
  <c r="D121" i="19"/>
  <c r="D119" i="19"/>
  <c r="D117" i="19"/>
  <c r="D115" i="19"/>
  <c r="D113" i="19"/>
  <c r="D111" i="19"/>
  <c r="D109" i="19"/>
  <c r="D107" i="19"/>
  <c r="D105" i="19"/>
  <c r="D103" i="19"/>
  <c r="D101" i="19"/>
  <c r="D99" i="19"/>
  <c r="D97" i="19"/>
  <c r="D95" i="19"/>
  <c r="D93" i="19"/>
  <c r="D91" i="19"/>
  <c r="D89" i="19"/>
  <c r="D87" i="19"/>
  <c r="D85" i="19"/>
  <c r="D83" i="19"/>
  <c r="D81" i="19"/>
  <c r="D79" i="19"/>
  <c r="D77" i="19"/>
  <c r="D75" i="19"/>
  <c r="D73" i="19"/>
  <c r="D71" i="19"/>
  <c r="D69" i="19"/>
  <c r="D67" i="19"/>
  <c r="D65" i="19"/>
  <c r="D63" i="19"/>
  <c r="D61" i="19"/>
  <c r="D59" i="19"/>
  <c r="D58" i="19"/>
  <c r="D66" i="19"/>
  <c r="D14" i="19"/>
  <c r="D16" i="19"/>
  <c r="D18" i="19"/>
  <c r="D20" i="19"/>
  <c r="D22" i="19"/>
  <c r="D24" i="19"/>
  <c r="D26" i="19"/>
  <c r="D28" i="19"/>
  <c r="D30" i="19"/>
  <c r="D32" i="19"/>
  <c r="D34" i="19"/>
  <c r="D36" i="19"/>
  <c r="D38" i="19"/>
  <c r="D40" i="19"/>
  <c r="D42" i="19"/>
  <c r="D44" i="19"/>
  <c r="D46" i="19"/>
  <c r="D48" i="19"/>
  <c r="D50" i="19"/>
  <c r="D52" i="19"/>
  <c r="D54" i="19"/>
  <c r="D56" i="19"/>
  <c r="D62" i="19"/>
  <c r="D70" i="19"/>
  <c r="C13" i="19"/>
  <c r="D60" i="19"/>
  <c r="D64" i="19"/>
  <c r="D68" i="19"/>
  <c r="D72" i="19"/>
  <c r="D13" i="19"/>
  <c r="E13" i="19" s="1"/>
  <c r="B14" i="19" s="1"/>
  <c r="D15" i="19"/>
  <c r="D17" i="19"/>
  <c r="D19" i="19"/>
  <c r="D21" i="19"/>
  <c r="D23" i="19"/>
  <c r="D25" i="19"/>
  <c r="D27" i="19"/>
  <c r="D29" i="19"/>
  <c r="D31" i="19"/>
  <c r="D33" i="19"/>
  <c r="D35" i="19"/>
  <c r="D37" i="19"/>
  <c r="D39" i="19"/>
  <c r="D41" i="19"/>
  <c r="D43" i="19"/>
  <c r="D45" i="19"/>
  <c r="D47" i="19"/>
  <c r="D49" i="19"/>
  <c r="D51" i="19"/>
  <c r="D53" i="19"/>
  <c r="D55" i="19"/>
  <c r="D57" i="19"/>
  <c r="F29" i="11"/>
  <c r="F31" i="11"/>
  <c r="I21" i="11"/>
  <c r="F32" i="11"/>
  <c r="F33" i="11"/>
  <c r="F28" i="11"/>
  <c r="C14" i="19" l="1"/>
  <c r="E14" i="19" s="1"/>
  <c r="B15" i="19" s="1"/>
  <c r="C15" i="19" l="1"/>
  <c r="E15" i="19" s="1"/>
  <c r="B16" i="19" s="1"/>
  <c r="C16" i="19" l="1"/>
  <c r="E16" i="19" s="1"/>
  <c r="B17" i="19" s="1"/>
  <c r="C17" i="19" l="1"/>
  <c r="E17" i="19" s="1"/>
  <c r="B18" i="19" s="1"/>
  <c r="C18" i="19" l="1"/>
  <c r="E18" i="19" s="1"/>
  <c r="B19" i="19" s="1"/>
  <c r="C19" i="19" l="1"/>
  <c r="E19" i="19" s="1"/>
  <c r="B20" i="19" s="1"/>
  <c r="C20" i="19" l="1"/>
  <c r="E20" i="19"/>
  <c r="B21" i="19" s="1"/>
  <c r="E21" i="19" l="1"/>
  <c r="B22" i="19" s="1"/>
  <c r="C21" i="19"/>
  <c r="C22" i="19" l="1"/>
  <c r="E22" i="19" s="1"/>
  <c r="B23" i="19" s="1"/>
  <c r="C23" i="19" l="1"/>
  <c r="E23" i="19" s="1"/>
  <c r="B24" i="19" s="1"/>
  <c r="C24" i="19" l="1"/>
  <c r="E24" i="19" s="1"/>
  <c r="B25" i="19" s="1"/>
  <c r="C25" i="19" l="1"/>
  <c r="E25" i="19" s="1"/>
  <c r="B26" i="19" s="1"/>
  <c r="C26" i="19" l="1"/>
  <c r="E26" i="19" s="1"/>
  <c r="B27" i="19" s="1"/>
  <c r="C27" i="19" l="1"/>
  <c r="E27" i="19" s="1"/>
  <c r="B28" i="19" s="1"/>
  <c r="C28" i="19" l="1"/>
  <c r="E28" i="19"/>
  <c r="B29" i="19" s="1"/>
  <c r="C29" i="19" l="1"/>
  <c r="E29" i="19" s="1"/>
  <c r="B30" i="19" s="1"/>
  <c r="C30" i="19" l="1"/>
  <c r="E30" i="19" s="1"/>
  <c r="B31" i="19" s="1"/>
  <c r="C31" i="19" l="1"/>
  <c r="E31" i="19" s="1"/>
  <c r="B32" i="19" s="1"/>
  <c r="C32" i="19" l="1"/>
  <c r="E32" i="19"/>
  <c r="B33" i="19" s="1"/>
  <c r="C33" i="19" l="1"/>
  <c r="E33" i="19" s="1"/>
  <c r="B34" i="19" s="1"/>
  <c r="C34" i="19" l="1"/>
  <c r="E34" i="19"/>
  <c r="B35" i="19" s="1"/>
  <c r="C35" i="19" l="1"/>
  <c r="E35" i="19" s="1"/>
  <c r="B36" i="19" s="1"/>
  <c r="C36" i="19" l="1"/>
  <c r="E36" i="19" s="1"/>
  <c r="B37" i="19" s="1"/>
  <c r="C37" i="19" l="1"/>
  <c r="E37" i="19" s="1"/>
  <c r="B38" i="19" s="1"/>
  <c r="C38" i="19" l="1"/>
  <c r="E38" i="19"/>
  <c r="B39" i="19" s="1"/>
  <c r="C39" i="19" l="1"/>
  <c r="E39" i="19" s="1"/>
  <c r="B40" i="19" s="1"/>
  <c r="E40" i="19" l="1"/>
  <c r="B41" i="19" s="1"/>
  <c r="C40" i="19"/>
  <c r="C41" i="19" l="1"/>
  <c r="E41" i="19" s="1"/>
  <c r="B42" i="19" s="1"/>
  <c r="C42" i="19" l="1"/>
  <c r="E42" i="19"/>
  <c r="B43" i="19" s="1"/>
  <c r="C43" i="19" l="1"/>
  <c r="E43" i="19" s="1"/>
  <c r="B44" i="19" s="1"/>
  <c r="C44" i="19" l="1"/>
  <c r="E44" i="19" s="1"/>
  <c r="B45" i="19" s="1"/>
  <c r="C45" i="19" l="1"/>
  <c r="E45" i="19" s="1"/>
  <c r="B46" i="19" s="1"/>
  <c r="C46" i="19" l="1"/>
  <c r="E46" i="19" s="1"/>
  <c r="B47" i="19" s="1"/>
  <c r="C47" i="19" l="1"/>
  <c r="E47" i="19" s="1"/>
  <c r="B48" i="19" s="1"/>
  <c r="C48" i="19" l="1"/>
  <c r="E48" i="19"/>
  <c r="B49" i="19" s="1"/>
  <c r="C49" i="19" l="1"/>
  <c r="E49" i="19" s="1"/>
  <c r="B50" i="19" s="1"/>
  <c r="C50" i="19" l="1"/>
  <c r="E50" i="19" s="1"/>
  <c r="B51" i="19" s="1"/>
  <c r="C51" i="19" l="1"/>
  <c r="E51" i="19" s="1"/>
  <c r="B52" i="19" s="1"/>
  <c r="C52" i="19" l="1"/>
  <c r="E52" i="19"/>
  <c r="B53" i="19" s="1"/>
  <c r="C53" i="19" l="1"/>
  <c r="E53" i="19" s="1"/>
  <c r="B54" i="19" s="1"/>
  <c r="C54" i="19" l="1"/>
  <c r="E54" i="19" s="1"/>
  <c r="B55" i="19" s="1"/>
  <c r="C55" i="19" l="1"/>
  <c r="E55" i="19" s="1"/>
  <c r="B56" i="19" s="1"/>
  <c r="C56" i="19" l="1"/>
  <c r="E56" i="19"/>
  <c r="B57" i="19" s="1"/>
  <c r="C57" i="19" l="1"/>
  <c r="E57" i="19" s="1"/>
  <c r="B58" i="19" s="1"/>
  <c r="C58" i="19" l="1"/>
  <c r="E58" i="19" s="1"/>
  <c r="B59" i="19" s="1"/>
  <c r="C59" i="19" l="1"/>
  <c r="E59" i="19"/>
  <c r="B60" i="19" s="1"/>
  <c r="C60" i="19" l="1"/>
  <c r="E60" i="19" s="1"/>
  <c r="B61" i="19" s="1"/>
  <c r="C61" i="19" l="1"/>
  <c r="E61" i="19" s="1"/>
  <c r="B62" i="19" s="1"/>
  <c r="C62" i="19" l="1"/>
  <c r="E62" i="19"/>
  <c r="B63" i="19" s="1"/>
  <c r="C63" i="19" l="1"/>
  <c r="E63" i="19"/>
  <c r="B64" i="19" s="1"/>
  <c r="C64" i="19" l="1"/>
  <c r="E64" i="19" s="1"/>
  <c r="B65" i="19" s="1"/>
  <c r="C65" i="19" l="1"/>
  <c r="E65" i="19" s="1"/>
  <c r="B66" i="19" s="1"/>
  <c r="C66" i="19" l="1"/>
  <c r="E66" i="19" s="1"/>
  <c r="B67" i="19" s="1"/>
  <c r="C67" i="19" l="1"/>
  <c r="E67" i="19"/>
  <c r="B68" i="19" s="1"/>
  <c r="C68" i="19" l="1"/>
  <c r="E68" i="19"/>
  <c r="B69" i="19" s="1"/>
  <c r="C69" i="19" l="1"/>
  <c r="E69" i="19" s="1"/>
  <c r="B70" i="19" s="1"/>
  <c r="C70" i="19" l="1"/>
  <c r="E70" i="19" s="1"/>
  <c r="B71" i="19" s="1"/>
  <c r="C71" i="19" l="1"/>
  <c r="E71" i="19" s="1"/>
  <c r="B72" i="19" s="1"/>
  <c r="C72" i="19" l="1"/>
  <c r="E72" i="19" s="1"/>
  <c r="B73" i="19" s="1"/>
  <c r="C73" i="19" l="1"/>
  <c r="E73" i="19" s="1"/>
  <c r="B74" i="19" s="1"/>
  <c r="C74" i="19" l="1"/>
  <c r="E74" i="19"/>
  <c r="B75" i="19" s="1"/>
  <c r="C75" i="19" l="1"/>
  <c r="E75" i="19"/>
  <c r="B76" i="19" s="1"/>
  <c r="C76" i="19" l="1"/>
  <c r="E76" i="19" s="1"/>
  <c r="B77" i="19" s="1"/>
  <c r="C77" i="19" l="1"/>
  <c r="E77" i="19" s="1"/>
  <c r="B78" i="19" s="1"/>
  <c r="C78" i="19" l="1"/>
  <c r="E78" i="19"/>
  <c r="B79" i="19" s="1"/>
  <c r="C79" i="19" l="1"/>
  <c r="E79" i="19" s="1"/>
  <c r="B80" i="19" s="1"/>
  <c r="C80" i="19" l="1"/>
  <c r="E80" i="19"/>
  <c r="B81" i="19" s="1"/>
  <c r="C81" i="19" l="1"/>
  <c r="E81" i="19" s="1"/>
  <c r="B82" i="19" s="1"/>
  <c r="C82" i="19" l="1"/>
  <c r="E82" i="19"/>
  <c r="B83" i="19" s="1"/>
  <c r="C83" i="19" l="1"/>
  <c r="E83" i="19" s="1"/>
  <c r="B84" i="19" s="1"/>
  <c r="C84" i="19" l="1"/>
  <c r="E84" i="19" s="1"/>
  <c r="B85" i="19" s="1"/>
  <c r="C85" i="19" l="1"/>
  <c r="E85" i="19" s="1"/>
  <c r="B86" i="19" s="1"/>
  <c r="C86" i="19" l="1"/>
  <c r="E86" i="19" s="1"/>
  <c r="B87" i="19" s="1"/>
  <c r="C87" i="19" l="1"/>
  <c r="E87" i="19" s="1"/>
  <c r="B88" i="19" s="1"/>
  <c r="C88" i="19" l="1"/>
  <c r="E88" i="19" s="1"/>
  <c r="B89" i="19" s="1"/>
  <c r="C89" i="19" l="1"/>
  <c r="E89" i="19" s="1"/>
  <c r="B90" i="19" s="1"/>
  <c r="C90" i="19" l="1"/>
  <c r="E90" i="19" s="1"/>
  <c r="B91" i="19" s="1"/>
  <c r="C91" i="19" l="1"/>
  <c r="E91" i="19" s="1"/>
  <c r="B92" i="19" s="1"/>
  <c r="C92" i="19" l="1"/>
  <c r="E92" i="19" s="1"/>
  <c r="B93" i="19" s="1"/>
  <c r="C93" i="19" l="1"/>
  <c r="E93" i="19" s="1"/>
  <c r="B94" i="19" s="1"/>
  <c r="C94" i="19" l="1"/>
  <c r="E94" i="19"/>
  <c r="B95" i="19" s="1"/>
  <c r="C95" i="19" l="1"/>
  <c r="E95" i="19" s="1"/>
  <c r="B96" i="19" s="1"/>
  <c r="C96" i="19" l="1"/>
  <c r="E96" i="19" s="1"/>
  <c r="B97" i="19" s="1"/>
  <c r="E97" i="19" l="1"/>
  <c r="B98" i="19" s="1"/>
  <c r="C97" i="19"/>
  <c r="C98" i="19" l="1"/>
  <c r="E98" i="19" s="1"/>
  <c r="B99" i="19" s="1"/>
  <c r="C99" i="19" l="1"/>
  <c r="E99" i="19" s="1"/>
  <c r="B100" i="19" s="1"/>
  <c r="C100" i="19" l="1"/>
  <c r="E100" i="19" s="1"/>
  <c r="B101" i="19" s="1"/>
  <c r="C101" i="19" l="1"/>
  <c r="E101" i="19" s="1"/>
  <c r="B102" i="19" s="1"/>
  <c r="C102" i="19" l="1"/>
  <c r="E102" i="19"/>
  <c r="B103" i="19" s="1"/>
  <c r="C103" i="19" l="1"/>
  <c r="E103" i="19" s="1"/>
  <c r="B104" i="19" s="1"/>
  <c r="C104" i="19" l="1"/>
  <c r="E104" i="19" s="1"/>
  <c r="B105" i="19" s="1"/>
  <c r="C105" i="19" l="1"/>
  <c r="E105" i="19" s="1"/>
  <c r="B106" i="19" s="1"/>
  <c r="C106" i="19" l="1"/>
  <c r="E106" i="19"/>
  <c r="B107" i="19" s="1"/>
  <c r="E107" i="19" l="1"/>
  <c r="B108" i="19" s="1"/>
  <c r="C107" i="19"/>
  <c r="C108" i="19" l="1"/>
  <c r="E108" i="19" s="1"/>
  <c r="B109" i="19" s="1"/>
  <c r="C109" i="19" l="1"/>
  <c r="E109" i="19" s="1"/>
  <c r="B110" i="19" s="1"/>
  <c r="C110" i="19" l="1"/>
  <c r="E110" i="19"/>
  <c r="B111" i="19" s="1"/>
  <c r="C111" i="19" l="1"/>
  <c r="E111" i="19" s="1"/>
  <c r="B112" i="19" s="1"/>
  <c r="C112" i="19" l="1"/>
  <c r="E112" i="19" s="1"/>
  <c r="B113" i="19" s="1"/>
  <c r="C113" i="19" l="1"/>
  <c r="E113" i="19" s="1"/>
  <c r="B114" i="19" s="1"/>
  <c r="C114" i="19" l="1"/>
  <c r="E114" i="19"/>
  <c r="B115" i="19" s="1"/>
  <c r="C115" i="19" l="1"/>
  <c r="E115" i="19" s="1"/>
  <c r="B116" i="19" s="1"/>
  <c r="C116" i="19" l="1"/>
  <c r="E116" i="19" s="1"/>
  <c r="B117" i="19" s="1"/>
  <c r="C117" i="19" l="1"/>
  <c r="E117" i="19" s="1"/>
  <c r="B118" i="19" s="1"/>
  <c r="C118" i="19" l="1"/>
  <c r="E118" i="19" s="1"/>
  <c r="B119" i="19" s="1"/>
  <c r="C119" i="19" l="1"/>
  <c r="E119" i="19" s="1"/>
  <c r="B120" i="19" s="1"/>
  <c r="C120" i="19" l="1"/>
  <c r="E120" i="19"/>
  <c r="B121" i="19" s="1"/>
  <c r="C121" i="19" l="1"/>
  <c r="E121" i="19" s="1"/>
  <c r="B122" i="19" s="1"/>
  <c r="C122" i="19" l="1"/>
  <c r="E122" i="19"/>
  <c r="B123" i="19" s="1"/>
  <c r="C123" i="19" l="1"/>
  <c r="E123" i="19" s="1"/>
  <c r="B124" i="19" s="1"/>
  <c r="C124" i="19" l="1"/>
  <c r="E124" i="19"/>
  <c r="B125" i="19" s="1"/>
  <c r="C125" i="19" l="1"/>
  <c r="E125" i="19" s="1"/>
  <c r="B126" i="19" s="1"/>
  <c r="C126" i="19" l="1"/>
  <c r="E126" i="19"/>
  <c r="B127" i="19" s="1"/>
  <c r="C127" i="19" l="1"/>
  <c r="E127" i="19" s="1"/>
  <c r="B128" i="19" s="1"/>
  <c r="C128" i="19" l="1"/>
  <c r="E128" i="19"/>
  <c r="B129" i="19" s="1"/>
  <c r="C129" i="19" l="1"/>
  <c r="E129" i="19" s="1"/>
  <c r="B130" i="19" s="1"/>
  <c r="C130" i="19" l="1"/>
  <c r="E130" i="19" s="1"/>
  <c r="B131" i="19" s="1"/>
  <c r="C131" i="19" l="1"/>
  <c r="E131" i="19" s="1"/>
  <c r="B132" i="19" s="1"/>
  <c r="C132" i="19" l="1"/>
  <c r="E132" i="19" s="1"/>
  <c r="B133" i="19" s="1"/>
  <c r="C133" i="19" l="1"/>
  <c r="E133" i="19" s="1"/>
  <c r="B134" i="19" s="1"/>
  <c r="C134" i="19" l="1"/>
  <c r="E134" i="19" s="1"/>
  <c r="B135" i="19" s="1"/>
  <c r="E135" i="19" l="1"/>
  <c r="B136" i="19" s="1"/>
  <c r="C135" i="19"/>
  <c r="C136" i="19" l="1"/>
  <c r="E136" i="19" s="1"/>
  <c r="B137" i="19" s="1"/>
  <c r="E137" i="19" l="1"/>
  <c r="B138" i="19" s="1"/>
  <c r="C137" i="19"/>
  <c r="C138" i="19" l="1"/>
  <c r="E138" i="19" s="1"/>
  <c r="B139" i="19" s="1"/>
  <c r="C139" i="19" l="1"/>
  <c r="E139" i="19" s="1"/>
  <c r="B140" i="19" s="1"/>
  <c r="C140" i="19" l="1"/>
  <c r="E140" i="19" s="1"/>
  <c r="B141" i="19" s="1"/>
  <c r="C141" i="19" l="1"/>
  <c r="E141" i="19" s="1"/>
  <c r="B142" i="19" s="1"/>
  <c r="C142" i="19" l="1"/>
  <c r="E142" i="19"/>
  <c r="B143" i="19" s="1"/>
  <c r="C143" i="19" l="1"/>
  <c r="E143" i="19" s="1"/>
  <c r="B144" i="19" s="1"/>
  <c r="C144" i="19" l="1"/>
  <c r="E144" i="19" s="1"/>
  <c r="B145" i="19" s="1"/>
  <c r="C145" i="19" l="1"/>
  <c r="E145" i="19" s="1"/>
  <c r="B146" i="19" s="1"/>
  <c r="C146" i="19" l="1"/>
  <c r="E146" i="19" s="1"/>
  <c r="B147" i="19" s="1"/>
  <c r="C147" i="19" l="1"/>
  <c r="E147" i="19" s="1"/>
  <c r="B148" i="19" s="1"/>
  <c r="C148" i="19" l="1"/>
  <c r="E148" i="19"/>
  <c r="B149" i="19" s="1"/>
  <c r="C149" i="19" l="1"/>
  <c r="E149" i="19" s="1"/>
  <c r="B150" i="19" s="1"/>
  <c r="C150" i="19" l="1"/>
  <c r="E150" i="19" s="1"/>
  <c r="B151" i="19" s="1"/>
  <c r="C151" i="19" l="1"/>
  <c r="E151" i="19" s="1"/>
  <c r="B152" i="19" s="1"/>
  <c r="C152" i="19" l="1"/>
  <c r="E152" i="19"/>
  <c r="B153" i="19" s="1"/>
  <c r="C153" i="19" l="1"/>
  <c r="E153" i="19" s="1"/>
  <c r="B154" i="19" s="1"/>
  <c r="C154" i="19" l="1"/>
  <c r="E154" i="19" s="1"/>
  <c r="B155" i="19" s="1"/>
  <c r="C155" i="19" l="1"/>
  <c r="E155" i="19" s="1"/>
  <c r="B156" i="19" s="1"/>
  <c r="C156" i="19" l="1"/>
  <c r="E156" i="19" s="1"/>
  <c r="B157" i="19" s="1"/>
  <c r="C157" i="19" l="1"/>
  <c r="E157" i="19" s="1"/>
  <c r="B158" i="19" s="1"/>
  <c r="C158" i="19" l="1"/>
  <c r="E158" i="19"/>
  <c r="B159" i="19" s="1"/>
  <c r="C159" i="19" l="1"/>
  <c r="E159" i="19" s="1"/>
  <c r="B160" i="19" s="1"/>
  <c r="C160" i="19" l="1"/>
  <c r="E160" i="19" s="1"/>
  <c r="B161" i="19" s="1"/>
  <c r="C161" i="19" l="1"/>
  <c r="E161" i="19" s="1"/>
  <c r="B162" i="19" s="1"/>
  <c r="C162" i="19" l="1"/>
  <c r="E162" i="19" s="1"/>
  <c r="B163" i="19" s="1"/>
  <c r="C163" i="19" l="1"/>
  <c r="E163" i="19" s="1"/>
  <c r="B164" i="19" s="1"/>
  <c r="C164" i="19" l="1"/>
  <c r="E164" i="19" s="1"/>
  <c r="B165" i="19" s="1"/>
  <c r="C165" i="19" l="1"/>
  <c r="E165" i="19" s="1"/>
  <c r="B166" i="19" s="1"/>
  <c r="C166" i="19" l="1"/>
  <c r="E166" i="19"/>
  <c r="B167" i="19" s="1"/>
  <c r="C167" i="19" l="1"/>
  <c r="E167" i="19" s="1"/>
  <c r="B168" i="19" s="1"/>
  <c r="C168" i="19" l="1"/>
  <c r="E168" i="19"/>
  <c r="B169" i="19" s="1"/>
  <c r="C169" i="19" l="1"/>
  <c r="E169" i="19" s="1"/>
  <c r="B170" i="19" s="1"/>
  <c r="C170" i="19" l="1"/>
  <c r="E170" i="19" s="1"/>
  <c r="B171" i="19" s="1"/>
  <c r="C171" i="19" l="1"/>
  <c r="E171" i="19" s="1"/>
  <c r="B172" i="19" s="1"/>
  <c r="C172" i="19" l="1"/>
  <c r="E172" i="19" s="1"/>
  <c r="B173" i="19" s="1"/>
  <c r="C173" i="19" l="1"/>
  <c r="E173" i="19" s="1"/>
  <c r="B174" i="19" s="1"/>
  <c r="C174" i="19" l="1"/>
  <c r="E174" i="19" s="1"/>
  <c r="B175" i="19" s="1"/>
  <c r="C175" i="19" l="1"/>
  <c r="E175" i="19" s="1"/>
  <c r="B176" i="19" s="1"/>
  <c r="C176" i="19" l="1"/>
  <c r="E176" i="19" s="1"/>
  <c r="B177" i="19" s="1"/>
  <c r="C177" i="19" l="1"/>
  <c r="E177" i="19" s="1"/>
  <c r="B178" i="19" s="1"/>
  <c r="C178" i="19" l="1"/>
  <c r="E178" i="19"/>
  <c r="B179" i="19" s="1"/>
  <c r="C179" i="19" l="1"/>
  <c r="E179" i="19" s="1"/>
  <c r="B180" i="19" s="1"/>
  <c r="C180" i="19" l="1"/>
  <c r="E180" i="19"/>
  <c r="B181" i="19" s="1"/>
  <c r="C181" i="19" l="1"/>
  <c r="E181" i="19" s="1"/>
  <c r="B182" i="19" s="1"/>
  <c r="C182" i="19" l="1"/>
  <c r="E182" i="19" s="1"/>
  <c r="B183" i="19" s="1"/>
  <c r="C183" i="19" l="1"/>
  <c r="E183" i="19" s="1"/>
  <c r="B184" i="19" s="1"/>
  <c r="C184" i="19" l="1"/>
  <c r="E184" i="19" s="1"/>
  <c r="B185" i="19" s="1"/>
  <c r="C185" i="19" l="1"/>
  <c r="E185" i="19" s="1"/>
  <c r="B186" i="19" s="1"/>
  <c r="C186" i="19" l="1"/>
  <c r="E186" i="19"/>
  <c r="B187" i="19" s="1"/>
  <c r="C187" i="19" l="1"/>
  <c r="E187" i="19" s="1"/>
  <c r="B188" i="19" s="1"/>
  <c r="C188" i="19" l="1"/>
  <c r="E188" i="19"/>
  <c r="B189" i="19" s="1"/>
  <c r="C189" i="19" l="1"/>
  <c r="E189" i="19" s="1"/>
  <c r="B190" i="19" s="1"/>
  <c r="C190" i="19" l="1"/>
  <c r="E190" i="19"/>
  <c r="B191" i="19" s="1"/>
  <c r="C191" i="19" l="1"/>
  <c r="E191" i="19" s="1"/>
  <c r="B192" i="19" s="1"/>
  <c r="C192" i="19" l="1"/>
  <c r="E192" i="19"/>
  <c r="B193" i="19" s="1"/>
  <c r="C193" i="19" l="1"/>
  <c r="E193" i="19" s="1"/>
  <c r="B194" i="19" s="1"/>
  <c r="C194" i="19" l="1"/>
  <c r="E194" i="19"/>
  <c r="B195" i="19" s="1"/>
  <c r="C195" i="19" l="1"/>
  <c r="E195" i="19" s="1"/>
  <c r="B196" i="19" s="1"/>
  <c r="C196" i="19" l="1"/>
  <c r="E196" i="19"/>
  <c r="B197" i="19" s="1"/>
  <c r="C197" i="19" l="1"/>
  <c r="E197" i="19" s="1"/>
  <c r="B198" i="19" s="1"/>
  <c r="C198" i="19" l="1"/>
  <c r="E198" i="19"/>
  <c r="B199" i="19" s="1"/>
  <c r="C199" i="19" l="1"/>
  <c r="E199" i="19" s="1"/>
  <c r="B200" i="19" s="1"/>
  <c r="C200" i="19" l="1"/>
  <c r="E200" i="19"/>
  <c r="B201" i="19" s="1"/>
  <c r="C201" i="19" l="1"/>
  <c r="E201" i="19" s="1"/>
  <c r="B202" i="19" s="1"/>
  <c r="C202" i="19" l="1"/>
  <c r="E202" i="19"/>
  <c r="B203" i="19" s="1"/>
  <c r="C203" i="19" l="1"/>
  <c r="E203" i="19" s="1"/>
  <c r="B204" i="19" s="1"/>
  <c r="C204" i="19" l="1"/>
  <c r="E204" i="19" s="1"/>
  <c r="B205" i="19" s="1"/>
  <c r="C205" i="19" l="1"/>
  <c r="E205" i="19" s="1"/>
  <c r="B206" i="19" s="1"/>
  <c r="C206" i="19" l="1"/>
  <c r="E206" i="19" s="1"/>
  <c r="B207" i="19" s="1"/>
  <c r="C207" i="19" l="1"/>
  <c r="E207" i="19" s="1"/>
  <c r="B208" i="19" s="1"/>
  <c r="C208" i="19" l="1"/>
  <c r="E208" i="19" s="1"/>
  <c r="B209" i="19" s="1"/>
  <c r="C209" i="19" l="1"/>
  <c r="E209" i="19" s="1"/>
  <c r="B210" i="19" s="1"/>
  <c r="C210" i="19" l="1"/>
  <c r="E210" i="19" s="1"/>
  <c r="B211" i="19" s="1"/>
  <c r="C211" i="19" l="1"/>
  <c r="E211" i="19" s="1"/>
  <c r="B212" i="19" s="1"/>
  <c r="C212" i="19" l="1"/>
  <c r="E212" i="19" s="1"/>
  <c r="B213" i="19" s="1"/>
  <c r="C213" i="19" l="1"/>
  <c r="E213" i="19" s="1"/>
  <c r="B214" i="19" s="1"/>
  <c r="E214" i="19" l="1"/>
  <c r="B215" i="19" s="1"/>
  <c r="C214" i="19"/>
  <c r="E215" i="19" l="1"/>
  <c r="B216" i="19" s="1"/>
  <c r="C215" i="19"/>
  <c r="C216" i="19" l="1"/>
  <c r="E216" i="19" s="1"/>
  <c r="B217" i="19" s="1"/>
  <c r="C217" i="19" l="1"/>
  <c r="E217" i="19" s="1"/>
  <c r="B218" i="19" s="1"/>
  <c r="C218" i="19" l="1"/>
  <c r="E218" i="19" s="1"/>
  <c r="B219" i="19" s="1"/>
  <c r="C219" i="19" l="1"/>
  <c r="E219" i="19" s="1"/>
  <c r="B220" i="19" s="1"/>
  <c r="E220" i="19" l="1"/>
  <c r="B221" i="19" s="1"/>
  <c r="C220" i="19"/>
  <c r="C221" i="19" l="1"/>
  <c r="E221" i="19" s="1"/>
  <c r="B222" i="19" s="1"/>
  <c r="C222" i="19" l="1"/>
  <c r="E222" i="19" s="1"/>
  <c r="B223" i="19" s="1"/>
  <c r="C223" i="19" l="1"/>
  <c r="E223" i="19" s="1"/>
  <c r="B224" i="19" s="1"/>
  <c r="C224" i="19" l="1"/>
  <c r="E224" i="19" s="1"/>
  <c r="B225" i="19" s="1"/>
  <c r="C225" i="19" l="1"/>
  <c r="E225" i="19" s="1"/>
  <c r="B226" i="19" s="1"/>
  <c r="E226" i="19" l="1"/>
  <c r="B227" i="19" s="1"/>
  <c r="C226" i="19"/>
  <c r="E227" i="19" l="1"/>
  <c r="B228" i="19" s="1"/>
  <c r="C227" i="19"/>
  <c r="C228" i="19" l="1"/>
  <c r="E228" i="19" s="1"/>
  <c r="B229" i="19" s="1"/>
  <c r="C229" i="19" l="1"/>
  <c r="E229" i="19" s="1"/>
  <c r="B230" i="19" s="1"/>
  <c r="E230" i="19" l="1"/>
  <c r="B231" i="19" s="1"/>
  <c r="C230" i="19"/>
  <c r="C231" i="19" l="1"/>
  <c r="E231" i="19" s="1"/>
  <c r="B232" i="19" s="1"/>
  <c r="C232" i="19" l="1"/>
  <c r="E232" i="19" s="1"/>
  <c r="B233" i="19" s="1"/>
  <c r="C233" i="19" l="1"/>
  <c r="E233" i="19" s="1"/>
  <c r="B234" i="19" s="1"/>
  <c r="C234" i="19" l="1"/>
  <c r="E234" i="19" s="1"/>
  <c r="B235" i="19" s="1"/>
  <c r="C235" i="19" l="1"/>
  <c r="E235" i="19" s="1"/>
  <c r="B236" i="19" s="1"/>
  <c r="C236" i="19" l="1"/>
  <c r="E236" i="19" s="1"/>
  <c r="B237" i="19" s="1"/>
  <c r="C237" i="19" l="1"/>
  <c r="E237" i="19" s="1"/>
  <c r="B238" i="19" s="1"/>
  <c r="C238" i="19" l="1"/>
  <c r="E238" i="19" s="1"/>
  <c r="B239" i="19" s="1"/>
  <c r="C239" i="19" l="1"/>
  <c r="E239" i="19" s="1"/>
  <c r="B240" i="19" s="1"/>
  <c r="C240" i="19" l="1"/>
  <c r="E240" i="19" s="1"/>
  <c r="B241" i="19" s="1"/>
  <c r="C241" i="19" l="1"/>
  <c r="E241" i="19" s="1"/>
  <c r="B242" i="19" s="1"/>
  <c r="C242" i="19" l="1"/>
  <c r="E242" i="19" s="1"/>
  <c r="B243" i="19" s="1"/>
  <c r="C243" i="19" l="1"/>
  <c r="E243" i="19" s="1"/>
  <c r="B244" i="19" s="1"/>
  <c r="C244" i="19" l="1"/>
  <c r="E244" i="19" s="1"/>
  <c r="B245" i="19" s="1"/>
  <c r="C245" i="19" l="1"/>
  <c r="E245" i="19" s="1"/>
  <c r="B246" i="19" s="1"/>
  <c r="C246" i="19" l="1"/>
  <c r="E246" i="19" s="1"/>
  <c r="B247" i="19" s="1"/>
  <c r="C247" i="19" l="1"/>
  <c r="E247" i="19" s="1"/>
  <c r="B248" i="19" s="1"/>
  <c r="C248" i="19" l="1"/>
  <c r="E248" i="19" s="1"/>
  <c r="B249" i="19" s="1"/>
  <c r="C249" i="19" l="1"/>
  <c r="E249" i="19" s="1"/>
  <c r="B250" i="19" s="1"/>
  <c r="C250" i="19" l="1"/>
  <c r="E250" i="19" s="1"/>
  <c r="B251" i="19" s="1"/>
  <c r="C251" i="19" l="1"/>
  <c r="E251" i="19" s="1"/>
  <c r="B252" i="19" s="1"/>
  <c r="C252" i="19" l="1"/>
  <c r="E252" i="19" s="1"/>
  <c r="B253" i="19" s="1"/>
  <c r="C253" i="19" l="1"/>
  <c r="E253" i="19" s="1"/>
  <c r="B254" i="19" s="1"/>
  <c r="C254" i="19" l="1"/>
  <c r="E254" i="19" s="1"/>
  <c r="B255" i="19" s="1"/>
  <c r="C255" i="19" l="1"/>
  <c r="E255" i="19" s="1"/>
  <c r="B256" i="19" s="1"/>
  <c r="E256" i="19" l="1"/>
  <c r="B257" i="19" s="1"/>
  <c r="C256" i="19"/>
  <c r="E257" i="19" l="1"/>
  <c r="B258" i="19" s="1"/>
  <c r="C257" i="19"/>
  <c r="E258" i="19" l="1"/>
  <c r="B259" i="19" s="1"/>
  <c r="C258" i="19"/>
  <c r="E259" i="19" l="1"/>
  <c r="B260" i="19" s="1"/>
  <c r="C259" i="19"/>
  <c r="E260" i="19" l="1"/>
  <c r="B261" i="19" s="1"/>
  <c r="C260" i="19"/>
  <c r="C261" i="19" l="1"/>
  <c r="E261" i="19" s="1"/>
  <c r="B262" i="19" s="1"/>
  <c r="E262" i="19" l="1"/>
  <c r="B263" i="19" s="1"/>
  <c r="C262" i="19"/>
  <c r="E263" i="19" l="1"/>
  <c r="B264" i="19" s="1"/>
  <c r="C263" i="19"/>
  <c r="C264" i="19" l="1"/>
  <c r="E264" i="19" s="1"/>
  <c r="B265" i="19" s="1"/>
  <c r="C265" i="19" l="1"/>
  <c r="E265" i="19" s="1"/>
  <c r="B266" i="19" s="1"/>
  <c r="C266" i="19" l="1"/>
  <c r="E266" i="19" s="1"/>
  <c r="B267" i="19" s="1"/>
  <c r="C267" i="19" l="1"/>
  <c r="E267" i="19" s="1"/>
  <c r="B268" i="19" s="1"/>
  <c r="C268" i="19" l="1"/>
  <c r="E268" i="19" s="1"/>
  <c r="B269" i="19" s="1"/>
  <c r="E269" i="19" l="1"/>
  <c r="B270" i="19" s="1"/>
  <c r="C269" i="19"/>
  <c r="C270" i="19" l="1"/>
  <c r="E270" i="19" s="1"/>
  <c r="B271" i="19" s="1"/>
  <c r="C271" i="19" l="1"/>
  <c r="E271" i="19" s="1"/>
  <c r="B272" i="19" s="1"/>
  <c r="E272" i="19" l="1"/>
  <c r="B273" i="19" s="1"/>
  <c r="C272" i="19"/>
  <c r="C273" i="19" l="1"/>
  <c r="E273" i="19" s="1"/>
  <c r="B274" i="19" s="1"/>
  <c r="C274" i="19" l="1"/>
  <c r="E274" i="19" s="1"/>
  <c r="B275" i="19" s="1"/>
  <c r="C275" i="19" l="1"/>
  <c r="E275" i="19" s="1"/>
  <c r="B276" i="19" s="1"/>
  <c r="E276" i="19" l="1"/>
  <c r="B277" i="19" s="1"/>
  <c r="C276" i="19"/>
  <c r="E277" i="19" l="1"/>
  <c r="B278" i="19" s="1"/>
  <c r="C277" i="19"/>
  <c r="C278" i="19" l="1"/>
  <c r="E278" i="19" s="1"/>
  <c r="B279" i="19" s="1"/>
  <c r="E279" i="19" l="1"/>
  <c r="B280" i="19" s="1"/>
  <c r="C279" i="19"/>
  <c r="E280" i="19" l="1"/>
  <c r="B281" i="19" s="1"/>
  <c r="C280" i="19"/>
  <c r="E281" i="19" l="1"/>
  <c r="B282" i="19" s="1"/>
  <c r="C281" i="19"/>
  <c r="C282" i="19" l="1"/>
  <c r="E282" i="19" s="1"/>
  <c r="B283" i="19" s="1"/>
  <c r="C283" i="19" l="1"/>
  <c r="E283" i="19" s="1"/>
  <c r="B284" i="19" s="1"/>
  <c r="E284" i="19" l="1"/>
  <c r="B285" i="19" s="1"/>
  <c r="C284" i="19"/>
  <c r="C285" i="19" l="1"/>
  <c r="E285" i="19" s="1"/>
  <c r="B286" i="19" s="1"/>
  <c r="E286" i="19" l="1"/>
  <c r="B287" i="19" s="1"/>
  <c r="C286" i="19"/>
  <c r="C287" i="19" l="1"/>
  <c r="E287" i="19" s="1"/>
  <c r="B288" i="19" s="1"/>
  <c r="C288" i="19" l="1"/>
  <c r="E288" i="19" s="1"/>
  <c r="B289" i="19" s="1"/>
  <c r="E289" i="19" l="1"/>
  <c r="B290" i="19" s="1"/>
  <c r="C289" i="19"/>
  <c r="E290" i="19" l="1"/>
  <c r="B291" i="19" s="1"/>
  <c r="C290" i="19"/>
  <c r="E291" i="19" l="1"/>
  <c r="B292" i="19" s="1"/>
  <c r="C291" i="19"/>
  <c r="E292" i="19" l="1"/>
  <c r="B293" i="19" s="1"/>
  <c r="C292" i="19"/>
  <c r="C293" i="19" l="1"/>
  <c r="E293" i="19" s="1"/>
  <c r="B294" i="19" s="1"/>
  <c r="C294" i="19" l="1"/>
  <c r="E294" i="19" s="1"/>
  <c r="B295" i="19" s="1"/>
  <c r="C295" i="19" l="1"/>
  <c r="E295" i="19" s="1"/>
  <c r="B296" i="19" s="1"/>
  <c r="C296" i="19" l="1"/>
  <c r="E296" i="19" s="1"/>
  <c r="B297" i="19" s="1"/>
  <c r="C297" i="19" l="1"/>
  <c r="E297" i="19" s="1"/>
  <c r="B298" i="19" s="1"/>
  <c r="C298" i="19" l="1"/>
  <c r="E298" i="19" s="1"/>
  <c r="B299" i="19" s="1"/>
  <c r="E299" i="19" l="1"/>
  <c r="B300" i="19" s="1"/>
  <c r="C299" i="19"/>
  <c r="E300" i="19" l="1"/>
  <c r="B301" i="19" s="1"/>
  <c r="C300" i="19"/>
  <c r="C301" i="19" l="1"/>
  <c r="E301" i="19" s="1"/>
  <c r="B302" i="19" s="1"/>
  <c r="E302" i="19" l="1"/>
  <c r="B303" i="19" s="1"/>
  <c r="C302" i="19"/>
  <c r="C303" i="19" l="1"/>
  <c r="E303" i="19" s="1"/>
  <c r="B304" i="19" s="1"/>
  <c r="E304" i="19" l="1"/>
  <c r="B305" i="19" s="1"/>
  <c r="C304" i="19"/>
  <c r="C305" i="19" l="1"/>
  <c r="E305" i="19" s="1"/>
  <c r="B306" i="19" s="1"/>
  <c r="C306" i="19" l="1"/>
  <c r="E306" i="19" s="1"/>
  <c r="B307" i="19" s="1"/>
  <c r="E307" i="19" l="1"/>
  <c r="B308" i="19" s="1"/>
  <c r="C307" i="19"/>
  <c r="C308" i="19" l="1"/>
  <c r="E308" i="19" s="1"/>
  <c r="B309" i="19" s="1"/>
  <c r="C309" i="19" l="1"/>
  <c r="E309" i="19" s="1"/>
  <c r="B310" i="19" s="1"/>
  <c r="C310" i="19" l="1"/>
  <c r="E310" i="19" s="1"/>
  <c r="B311" i="19" s="1"/>
  <c r="C311" i="19" l="1"/>
  <c r="E311" i="19" s="1"/>
  <c r="B312" i="19" s="1"/>
  <c r="C312" i="19" l="1"/>
  <c r="E312" i="19" s="1"/>
  <c r="B313" i="19" s="1"/>
  <c r="C313" i="19" l="1"/>
  <c r="E313" i="19" s="1"/>
  <c r="B314" i="19" s="1"/>
  <c r="C314" i="19" l="1"/>
  <c r="E314" i="19" s="1"/>
  <c r="B315" i="19" s="1"/>
  <c r="C315" i="19" l="1"/>
  <c r="E315" i="19" s="1"/>
  <c r="B316" i="19" s="1"/>
  <c r="C316" i="19" l="1"/>
  <c r="E316" i="19" s="1"/>
  <c r="B317" i="19" s="1"/>
  <c r="C317" i="19" l="1"/>
  <c r="E317" i="19" s="1"/>
  <c r="B318" i="19" s="1"/>
  <c r="C318" i="19" l="1"/>
  <c r="E318" i="19" s="1"/>
  <c r="B319" i="19" s="1"/>
  <c r="E319" i="19" l="1"/>
  <c r="B320" i="19" s="1"/>
  <c r="C319" i="19"/>
  <c r="C320" i="19" l="1"/>
  <c r="E320" i="19" s="1"/>
  <c r="B321" i="19" s="1"/>
  <c r="C321" i="19" l="1"/>
  <c r="E321" i="19" s="1"/>
  <c r="B322" i="19" s="1"/>
  <c r="E322" i="19" l="1"/>
  <c r="B323" i="19" s="1"/>
  <c r="C322" i="19"/>
  <c r="C323" i="19" l="1"/>
  <c r="E323" i="19" s="1"/>
  <c r="B324" i="19" s="1"/>
  <c r="C324" i="19" l="1"/>
  <c r="E324" i="19" s="1"/>
  <c r="B325" i="19" s="1"/>
  <c r="E325" i="19" l="1"/>
  <c r="B326" i="19" s="1"/>
  <c r="C325" i="19"/>
  <c r="C326" i="19" l="1"/>
  <c r="E326" i="19" s="1"/>
  <c r="B327" i="19" s="1"/>
  <c r="E327" i="19" l="1"/>
  <c r="B328" i="19" s="1"/>
  <c r="C327" i="19"/>
  <c r="E328" i="19" l="1"/>
  <c r="B329" i="19" s="1"/>
  <c r="C328" i="19"/>
  <c r="C329" i="19" l="1"/>
  <c r="E329" i="19" s="1"/>
  <c r="B330" i="19" s="1"/>
  <c r="C330" i="19" l="1"/>
  <c r="E330" i="19" s="1"/>
  <c r="B331" i="19" s="1"/>
  <c r="C331" i="19" l="1"/>
  <c r="E331" i="19" s="1"/>
  <c r="B332" i="19" s="1"/>
  <c r="C332" i="19" l="1"/>
  <c r="E332" i="19" s="1"/>
  <c r="B333" i="19" s="1"/>
  <c r="C333" i="19" l="1"/>
  <c r="E333" i="19" s="1"/>
  <c r="B334" i="19" s="1"/>
  <c r="C334" i="19" l="1"/>
  <c r="E334" i="19" s="1"/>
  <c r="B335" i="19" s="1"/>
  <c r="E335" i="19" l="1"/>
  <c r="B336" i="19" s="1"/>
  <c r="C335" i="19"/>
  <c r="E336" i="19" l="1"/>
  <c r="B337" i="19" s="1"/>
  <c r="C336" i="19"/>
  <c r="E337" i="19" l="1"/>
  <c r="B338" i="19" s="1"/>
  <c r="C337" i="19"/>
  <c r="C338" i="19" l="1"/>
  <c r="E338" i="19" s="1"/>
  <c r="B339" i="19" s="1"/>
  <c r="C339" i="19" l="1"/>
  <c r="E339" i="19" s="1"/>
  <c r="B340" i="19" s="1"/>
  <c r="C340" i="19" l="1"/>
  <c r="E340" i="19" s="1"/>
  <c r="B341" i="19" s="1"/>
  <c r="E341" i="19" l="1"/>
  <c r="B342" i="19" s="1"/>
  <c r="C341" i="19"/>
  <c r="E342" i="19" l="1"/>
  <c r="B343" i="19" s="1"/>
  <c r="C342" i="19"/>
  <c r="C343" i="19" l="1"/>
  <c r="E343" i="19" s="1"/>
  <c r="B344" i="19" s="1"/>
  <c r="E344" i="19" l="1"/>
  <c r="B345" i="19" s="1"/>
  <c r="C344" i="19"/>
  <c r="E345" i="19" l="1"/>
  <c r="B346" i="19" s="1"/>
  <c r="C345" i="19"/>
  <c r="E346" i="19" l="1"/>
  <c r="B347" i="19" s="1"/>
  <c r="C346" i="19"/>
  <c r="E347" i="19" l="1"/>
  <c r="B348" i="19" s="1"/>
  <c r="C347" i="19"/>
  <c r="C348" i="19" l="1"/>
  <c r="E348" i="19" s="1"/>
  <c r="B349" i="19" s="1"/>
  <c r="E349" i="19" l="1"/>
  <c r="B350" i="19" s="1"/>
  <c r="C349" i="19"/>
  <c r="C350" i="19" l="1"/>
  <c r="E350" i="19" s="1"/>
  <c r="B351" i="19" s="1"/>
  <c r="E351" i="19" l="1"/>
  <c r="B352" i="19" s="1"/>
  <c r="C351" i="19"/>
  <c r="C352" i="19" l="1"/>
  <c r="E352" i="19" s="1"/>
  <c r="B353" i="19" s="1"/>
  <c r="E353" i="19" l="1"/>
  <c r="B354" i="19" s="1"/>
  <c r="C353" i="19"/>
  <c r="E354" i="19" l="1"/>
  <c r="B355" i="19" s="1"/>
  <c r="C354" i="19"/>
  <c r="C355" i="19" l="1"/>
  <c r="E355" i="19" s="1"/>
  <c r="B356" i="19" s="1"/>
  <c r="C356" i="19" l="1"/>
  <c r="E356" i="19" s="1"/>
  <c r="B357" i="19" s="1"/>
  <c r="E357" i="19" l="1"/>
  <c r="B358" i="19" s="1"/>
  <c r="C357" i="19"/>
  <c r="C358" i="19" l="1"/>
  <c r="E358" i="19" s="1"/>
  <c r="B359" i="19" s="1"/>
  <c r="C359" i="19" l="1"/>
  <c r="E359" i="19" s="1"/>
  <c r="B360" i="19" s="1"/>
  <c r="C360" i="19" l="1"/>
  <c r="E360" i="19" s="1"/>
  <c r="B361" i="19" s="1"/>
  <c r="E361" i="19" l="1"/>
  <c r="B362" i="19" s="1"/>
  <c r="C361" i="19"/>
  <c r="C362" i="19" l="1"/>
  <c r="E362" i="19" s="1"/>
  <c r="B363" i="19" s="1"/>
  <c r="C363" i="19" l="1"/>
  <c r="E363" i="19" s="1"/>
  <c r="B364" i="19" s="1"/>
  <c r="E364" i="19" l="1"/>
  <c r="B365" i="19" s="1"/>
  <c r="C364" i="19"/>
  <c r="E365" i="19" l="1"/>
  <c r="B366" i="19" s="1"/>
  <c r="C365" i="19"/>
  <c r="C366" i="19" l="1"/>
  <c r="E366" i="19" s="1"/>
  <c r="B367" i="19" s="1"/>
  <c r="C367" i="19" l="1"/>
  <c r="E367" i="19" s="1"/>
  <c r="B368" i="19" s="1"/>
  <c r="C368" i="19" l="1"/>
  <c r="E368" i="19" s="1"/>
  <c r="B369" i="19" s="1"/>
  <c r="C369" i="19" l="1"/>
  <c r="E369" i="19" s="1"/>
  <c r="B370" i="19" s="1"/>
  <c r="C370" i="19" l="1"/>
  <c r="E370" i="19" s="1"/>
  <c r="B371" i="19" s="1"/>
  <c r="C371" i="19" l="1"/>
  <c r="E371" i="19" s="1"/>
  <c r="B372" i="19" s="1"/>
  <c r="E372" i="19" l="1"/>
  <c r="C372" i="1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3638F18-1FD8-4EBC-8A8C-D24135980391}" keepAlive="1" name="Query - AlternateApproach" description="Connection to the 'AlternateApproach' query in the workbook." type="5" refreshedVersion="0" background="1" saveData="1">
    <dbPr connection="Provider=Microsoft.Mashup.OleDb.1;Data Source=$Workbook$;Location=AlternateApproach;Extended Properties=&quot;&quot;" command="SELECT * FROM [AlternateApproach]"/>
  </connection>
  <connection id="2" xr16:uid="{F79D1898-578A-40D8-AF69-D4906744D03F}" keepAlive="1" name="Query - AlternateApproach2" description="Connection to the 'AlternateApproach2' query in the workbook." type="5" refreshedVersion="0" background="1" saveData="1">
    <dbPr connection="Provider=Microsoft.Mashup.OleDb.1;Data Source=$Workbook$;Location=AlternateApproach2;Extended Properties=&quot;&quot;" command="SELECT * FROM [AlternateApproach2]"/>
  </connection>
  <connection id="3" xr16:uid="{FFCFDFF8-AA86-4ED9-945B-508F99BAB7B6}" keepAlive="1" name="Query - Attempt2Expand" description="Connection to the 'Attempt2Expand' query in the workbook." type="5" refreshedVersion="8" background="1" saveData="1">
    <dbPr connection="Provider=Microsoft.Mashup.OleDb.1;Data Source=$Workbook$;Location=Attempt2Expand;Extended Properties=&quot;&quot;" command="SELECT * FROM [Attempt2Expand]"/>
  </connection>
  <connection id="4" xr16:uid="{007F58BD-E070-4760-AC09-D877A908266E}" keepAlive="1" name="Query - Functions" description="Connection to the 'Functions' query in the workbook." type="5" refreshedVersion="0" background="1">
    <dbPr connection="Provider=Microsoft.Mashup.OleDb.1;Data Source=$Workbook$;Location=Functions;Extended Properties=&quot;&quot;" command="SELECT * FROM [Functions]"/>
  </connection>
  <connection id="5" xr16:uid="{D9EFA2AB-B8A8-4D9F-B790-0DBE85BC68DE}" keepAlive="1" name="Query - ListAlternate" description="Connection to the 'ListAlternate' query in the workbook." type="5" refreshedVersion="8" background="1" saveData="1">
    <dbPr connection="Provider=Microsoft.Mashup.OleDb.1;Data Source=$Workbook$;Location=ListAlternate;Extended Properties=&quot;&quot;" command="SELECT * FROM [ListAlternate]"/>
  </connection>
  <connection id="6" xr16:uid="{D829A86A-D1AA-46D8-924B-8869D78BD618}" keepAlive="1" name="Query - Model_List" description="Connection to the 'Model_List' query in the workbook." type="5" refreshedVersion="0" background="1" saveData="1">
    <dbPr connection="Provider=Microsoft.Mashup.OleDb.1;Data Source=$Workbook$;Location=Model_List;Extended Properties=&quot;&quot;" command="SELECT * FROM [Model_List]"/>
  </connection>
  <connection id="7" xr16:uid="{EC84F8BC-CB4A-4966-BA9E-22710AF22718}" keepAlive="1" name="Query - TableExpandExample" description="Connection to the 'TableExpandExample' query in the workbook." type="5" refreshedVersion="0" background="1" saveData="1">
    <dbPr connection="Provider=Microsoft.Mashup.OleDb.1;Data Source=$Workbook$;Location=TableExpandExample;Extended Properties=&quot;&quot;" command="SELECT * FROM [TableExpandExample]"/>
  </connection>
  <connection id="8" xr16:uid="{18C82629-77AD-438D-906E-C2FF2650805A}" keepAlive="1" name="Query - TemplateForFunction" description="Connection to the 'TemplateForFunction' query in the workbook." type="5" refreshedVersion="8" background="1" saveData="1">
    <dbPr connection="Provider=Microsoft.Mashup.OleDb.1;Data Source=$Workbook$;Location=TemplateForFunction;Extended Properties=&quot;&quot;" command="SELECT * FROM [TemplateForFunc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178"/>
        </ext>
      </extLst>
    </bk>
  </futureMetadata>
  <cellMetadata count="1">
    <bk>
      <rc t="1" v="0"/>
    </bk>
  </cellMetadata>
  <valueMetadata count="6">
    <bk>
      <rc t="2" v="0"/>
    </bk>
    <bk>
      <rc t="2" v="1"/>
    </bk>
    <bk>
      <rc t="2" v="2"/>
    </bk>
    <bk>
      <rc t="2" v="3"/>
    </bk>
    <bk>
      <rc t="2" v="4"/>
    </bk>
    <bk>
      <rc t="2" v="5"/>
    </bk>
  </valueMetadata>
</metadata>
</file>

<file path=xl/sharedStrings.xml><?xml version="1.0" encoding="utf-8"?>
<sst xmlns="http://schemas.openxmlformats.org/spreadsheetml/2006/main" count="12548" uniqueCount="4061">
  <si>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</si>
  <si>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</si>
  <si>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</si>
  <si>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</si>
  <si>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</si>
  <si>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</si>
  <si>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</si>
  <si>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</si>
  <si>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</si>
  <si>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</si>
  <si>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</si>
  <si>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</si>
  <si>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</si>
  <si>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</si>
  <si>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</si>
  <si>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</si>
  <si>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</si>
  <si>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</si>
  <si>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</si>
  <si>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</si>
  <si>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</si>
  <si>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Gantt Chart in Excel</t>
  </si>
  <si>
    <t>Milestone</t>
  </si>
  <si>
    <t>Task 1</t>
  </si>
  <si>
    <t>Task 2</t>
  </si>
  <si>
    <t>Task 3</t>
  </si>
  <si>
    <t>Task 4</t>
  </si>
  <si>
    <t>Task 5</t>
  </si>
  <si>
    <t>Task 6</t>
  </si>
  <si>
    <t>Task 7</t>
  </si>
  <si>
    <t>Task 8</t>
  </si>
  <si>
    <t>Task 9</t>
  </si>
  <si>
    <t>Task 10</t>
  </si>
  <si>
    <t>Start</t>
  </si>
  <si>
    <t>Due</t>
  </si>
  <si>
    <t>Dupe Methods</t>
  </si>
  <si>
    <t>Mark</t>
  </si>
  <si>
    <t>Craig</t>
  </si>
  <si>
    <t>Tim</t>
  </si>
  <si>
    <t>Pat</t>
  </si>
  <si>
    <t>Katee</t>
  </si>
  <si>
    <t>Biff</t>
  </si>
  <si>
    <t>Zip</t>
  </si>
  <si>
    <t>Dale</t>
  </si>
  <si>
    <t>Miki</t>
  </si>
  <si>
    <t>Thia</t>
  </si>
  <si>
    <t>D</t>
  </si>
  <si>
    <t>E</t>
  </si>
  <si>
    <t>F</t>
  </si>
  <si>
    <t>Recursive Lambda Example</t>
  </si>
  <si>
    <t>123Mark456</t>
  </si>
  <si>
    <t>P123a456t</t>
  </si>
  <si>
    <t>Ti9876m</t>
  </si>
  <si>
    <t>Chars to Rem</t>
  </si>
  <si>
    <t>Mar123</t>
  </si>
  <si>
    <t>abc</t>
  </si>
  <si>
    <t>1a2a3</t>
  </si>
  <si>
    <t>1b2a3c</t>
  </si>
  <si>
    <t>4b2c1a</t>
  </si>
  <si>
    <t>44b22c11a</t>
  </si>
  <si>
    <t>123456789</t>
  </si>
  <si>
    <t>Data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</si>
  <si>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</si>
  <si>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</si>
  <si>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</si>
  <si>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</si>
  <si>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</si>
  <si>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</si>
  <si>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</si>
  <si>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</si>
  <si>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</si>
  <si>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</si>
  <si>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</si>
  <si>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</si>
  <si>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</si>
  <si>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</si>
  <si>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</si>
  <si>
    <t>Descriptive Statistics</t>
  </si>
  <si>
    <t>Bin</t>
  </si>
  <si>
    <t>More</t>
  </si>
  <si>
    <t>Frequency</t>
  </si>
  <si>
    <t>https://www.youtube.com/watch?v=sn9s5WLF5_E</t>
  </si>
  <si>
    <t>Sum of Data</t>
  </si>
  <si>
    <t>Values</t>
  </si>
  <si>
    <t>Count of Data2</t>
  </si>
  <si>
    <t>Average of Data3</t>
  </si>
  <si>
    <t>Max of Data4</t>
  </si>
  <si>
    <t>Min of Data5</t>
  </si>
  <si>
    <t>StdDev of Data6</t>
  </si>
  <si>
    <t>Var of Data7</t>
  </si>
  <si>
    <t>Population</t>
  </si>
  <si>
    <t>3.656977-3.657977</t>
  </si>
  <si>
    <t>3.657977-3.658977</t>
  </si>
  <si>
    <t>3.658977-3.659977</t>
  </si>
  <si>
    <t>3.659977-3.660977</t>
  </si>
  <si>
    <t>3.660977-3.661977</t>
  </si>
  <si>
    <t>Count of Data</t>
  </si>
  <si>
    <t>Recursive Example</t>
  </si>
  <si>
    <t>Reduce Example</t>
  </si>
  <si>
    <t>Practice Function Replace</t>
  </si>
  <si>
    <t>Year</t>
  </si>
  <si>
    <t>What Day</t>
  </si>
  <si>
    <t>Result</t>
  </si>
  <si>
    <t>Nth Workday</t>
  </si>
  <si>
    <t>WORKDAY.INTL function</t>
  </si>
  <si>
    <t>WORKDAY function</t>
  </si>
  <si>
    <t>Assume workdays are Mon, Wed, Fri</t>
  </si>
  <si>
    <t>What day</t>
  </si>
  <si>
    <t>Standard Weekend (Sat,Sun) with no holidays.</t>
  </si>
  <si>
    <t>Let's try this now with holidays included</t>
  </si>
  <si>
    <t>New Year’s Day January 1</t>
  </si>
  <si>
    <t>Martin Luther King’s Birthday 3rd Monday in January</t>
  </si>
  <si>
    <t>Washington’s Birthday 3rd Monday in February</t>
  </si>
  <si>
    <t>Memorial Day last Monday in May</t>
  </si>
  <si>
    <t>Juneteenth National Independence Day June 19</t>
  </si>
  <si>
    <t>Independence Day July 4</t>
  </si>
  <si>
    <t>Labor Day 1st Monday in September</t>
  </si>
  <si>
    <t>Columbus Day 2nd Monday in October</t>
  </si>
  <si>
    <t>Veterans’ Day November 11</t>
  </si>
  <si>
    <t>Thanksgiving Day 4th Thursday in November</t>
  </si>
  <si>
    <t>Christmas Day December 25</t>
  </si>
  <si>
    <t>Computing Holiday Functions</t>
  </si>
  <si>
    <t>Thanksgiving</t>
  </si>
  <si>
    <t>Memorial Day</t>
  </si>
  <si>
    <t>MLK Day</t>
  </si>
  <si>
    <t>Presidents Day</t>
  </si>
  <si>
    <t>Independence Day</t>
  </si>
  <si>
    <t>Labor Day</t>
  </si>
  <si>
    <t>Columbus Day</t>
  </si>
  <si>
    <t>Veterans Day</t>
  </si>
  <si>
    <t>Christmas</t>
  </si>
  <si>
    <t>The 3rd Monday In January</t>
  </si>
  <si>
    <t>3rd Monday in February</t>
  </si>
  <si>
    <t>The last Monday in May</t>
  </si>
  <si>
    <t>The 1st Monday in September</t>
  </si>
  <si>
    <t>The 2nd Monday in Octomber</t>
  </si>
  <si>
    <t>The 4th Thursday in November</t>
  </si>
  <si>
    <t>New Years</t>
  </si>
  <si>
    <t>Christmas Observed</t>
  </si>
  <si>
    <t>Grant JSON Example</t>
  </si>
  <si>
    <t>ListA</t>
  </si>
  <si>
    <t>ListB</t>
  </si>
  <si>
    <t>ListC</t>
  </si>
  <si>
    <t>USA</t>
  </si>
  <si>
    <t>Canada</t>
  </si>
  <si>
    <t>Mexico</t>
  </si>
  <si>
    <t>Brazil</t>
  </si>
  <si>
    <t>Argentina</t>
  </si>
  <si>
    <t>France</t>
  </si>
  <si>
    <t>Iceland</t>
  </si>
  <si>
    <t>Poland</t>
  </si>
  <si>
    <t>Russia</t>
  </si>
  <si>
    <t>China</t>
  </si>
  <si>
    <t>Country</t>
  </si>
  <si>
    <t>Per Capita Income in Thousands</t>
  </si>
  <si>
    <t>Q3</t>
  </si>
  <si>
    <t>Q1</t>
  </si>
  <si>
    <t>IQR</t>
  </si>
  <si>
    <t>QUARTILE</t>
  </si>
  <si>
    <t>4, 6, 6, 7, 8, 12, 15, 17, 20, 21, 21, 23, 24, 27, 28</t>
  </si>
  <si>
    <t>Pick Out Name from List</t>
  </si>
  <si>
    <t>Name</t>
  </si>
  <si>
    <t>Mark Richard Biegert</t>
  </si>
  <si>
    <t>Craig Allen Biegert</t>
  </si>
  <si>
    <t>Tim Fred Biegert</t>
  </si>
  <si>
    <t>Biff Ziggle Macro Fred</t>
  </si>
  <si>
    <t>Last</t>
  </si>
  <si>
    <t>First</t>
  </si>
  <si>
    <t>Xlookup Drill</t>
  </si>
  <si>
    <t>Value1</t>
  </si>
  <si>
    <t>Value2</t>
  </si>
  <si>
    <t>BYROW and INDEX for Calculations</t>
  </si>
  <si>
    <t>14-Nov-2023</t>
  </si>
  <si>
    <t>Aggregrate Function -- Clever Usage</t>
  </si>
  <si>
    <t>Using Aggregrate with Numerical Filter</t>
  </si>
  <si>
    <t>Program</t>
  </si>
  <si>
    <t>Region</t>
  </si>
  <si>
    <t>Viewers</t>
  </si>
  <si>
    <t>Bat Man</t>
  </si>
  <si>
    <t>Ben Ten</t>
  </si>
  <si>
    <t>Spider Man</t>
  </si>
  <si>
    <t>North</t>
  </si>
  <si>
    <t>South</t>
  </si>
  <si>
    <t>West</t>
  </si>
  <si>
    <t>East</t>
  </si>
  <si>
    <t>Sales</t>
  </si>
  <si>
    <t>1st Highest</t>
  </si>
  <si>
    <t>2nd Highest</t>
  </si>
  <si>
    <t>Smallest&gt;Ave</t>
  </si>
  <si>
    <t>Fill in every third row.</t>
  </si>
  <si>
    <t>Bill Jelen Challenge</t>
  </si>
  <si>
    <t>Link</t>
  </si>
  <si>
    <t>Product</t>
  </si>
  <si>
    <t>Date</t>
  </si>
  <si>
    <t>Customer</t>
  </si>
  <si>
    <t>Revenue</t>
  </si>
  <si>
    <t>Tremendous</t>
  </si>
  <si>
    <t>Mouthwash</t>
  </si>
  <si>
    <t>Persuasive</t>
  </si>
  <si>
    <t>Inventive</t>
  </si>
  <si>
    <t>Matchless</t>
  </si>
  <si>
    <t>T660</t>
  </si>
  <si>
    <t>T766</t>
  </si>
  <si>
    <t>U853</t>
  </si>
  <si>
    <t>B683</t>
  </si>
  <si>
    <t>Z774</t>
  </si>
  <si>
    <t>F773</t>
  </si>
  <si>
    <t>V651</t>
  </si>
  <si>
    <t>D132</t>
  </si>
  <si>
    <t>D245</t>
  </si>
  <si>
    <t>F448</t>
  </si>
  <si>
    <t>V487</t>
  </si>
  <si>
    <t>R749</t>
  </si>
  <si>
    <t>V005</t>
  </si>
  <si>
    <t>W015</t>
  </si>
  <si>
    <t>I198</t>
  </si>
  <si>
    <t>Z002</t>
  </si>
  <si>
    <t>S352</t>
  </si>
  <si>
    <t>X602</t>
  </si>
  <si>
    <t>G065</t>
  </si>
  <si>
    <t>D530</t>
  </si>
  <si>
    <t>N464</t>
  </si>
  <si>
    <t>H401</t>
  </si>
  <si>
    <t>X533</t>
  </si>
  <si>
    <t>P635</t>
  </si>
  <si>
    <t>C933</t>
  </si>
  <si>
    <t>O107</t>
  </si>
  <si>
    <t>U735</t>
  </si>
  <si>
    <t>O741</t>
  </si>
  <si>
    <t>E216</t>
  </si>
  <si>
    <t>T032</t>
  </si>
  <si>
    <t>F416</t>
  </si>
  <si>
    <t>H682</t>
  </si>
  <si>
    <t>G417</t>
  </si>
  <si>
    <t>B111</t>
  </si>
  <si>
    <t>J502</t>
  </si>
  <si>
    <t>W986</t>
  </si>
  <si>
    <t>P964</t>
  </si>
  <si>
    <t>X430</t>
  </si>
  <si>
    <t>X107</t>
  </si>
  <si>
    <t>S658</t>
  </si>
  <si>
    <t>Q136</t>
  </si>
  <si>
    <t>B028</t>
  </si>
  <si>
    <t>S675</t>
  </si>
  <si>
    <t>X962</t>
  </si>
  <si>
    <t>Q334</t>
  </si>
  <si>
    <t>K540</t>
  </si>
  <si>
    <t>Y098</t>
  </si>
  <si>
    <t>D434</t>
  </si>
  <si>
    <t>S797</t>
  </si>
  <si>
    <t>L192</t>
  </si>
  <si>
    <t>Z586</t>
  </si>
  <si>
    <t>S766</t>
  </si>
  <si>
    <t>L365</t>
  </si>
  <si>
    <t>C637</t>
  </si>
  <si>
    <t>S144</t>
  </si>
  <si>
    <t>S214</t>
  </si>
  <si>
    <t>R579</t>
  </si>
  <si>
    <t>I197</t>
  </si>
  <si>
    <t>Z497</t>
  </si>
  <si>
    <t>S859</t>
  </si>
  <si>
    <t>W343</t>
  </si>
  <si>
    <t>O868</t>
  </si>
  <si>
    <t>U482</t>
  </si>
  <si>
    <t>I354</t>
  </si>
  <si>
    <t>B230</t>
  </si>
  <si>
    <t>R008</t>
  </si>
  <si>
    <t>F997</t>
  </si>
  <si>
    <t>R622</t>
  </si>
  <si>
    <t>J472</t>
  </si>
  <si>
    <t>Y644</t>
  </si>
  <si>
    <t>K601</t>
  </si>
  <si>
    <t>W385</t>
  </si>
  <si>
    <t>K520</t>
  </si>
  <si>
    <t>G345</t>
  </si>
  <si>
    <t>C467</t>
  </si>
  <si>
    <t>H447</t>
  </si>
  <si>
    <t>Q986</t>
  </si>
  <si>
    <t>E161</t>
  </si>
  <si>
    <t>S074</t>
  </si>
  <si>
    <t>C110</t>
  </si>
  <si>
    <t>W958</t>
  </si>
  <si>
    <t>S955</t>
  </si>
  <si>
    <t>H804</t>
  </si>
  <si>
    <t>K273</t>
  </si>
  <si>
    <t>B756</t>
  </si>
  <si>
    <t>Q402</t>
  </si>
  <si>
    <t>Q339</t>
  </si>
  <si>
    <t>T805</t>
  </si>
  <si>
    <t>Z725</t>
  </si>
  <si>
    <t>O212</t>
  </si>
  <si>
    <t>L787</t>
  </si>
  <si>
    <t>B144</t>
  </si>
  <si>
    <t>F608</t>
  </si>
  <si>
    <t>G642</t>
  </si>
  <si>
    <t>Y438</t>
  </si>
  <si>
    <t>W733</t>
  </si>
  <si>
    <t>Z483</t>
  </si>
  <si>
    <t>X787</t>
  </si>
  <si>
    <t>O978</t>
  </si>
  <si>
    <t>X249</t>
  </si>
  <si>
    <t>W269</t>
  </si>
  <si>
    <t>Z875</t>
  </si>
  <si>
    <t>P396</t>
  </si>
  <si>
    <t>P703</t>
  </si>
  <si>
    <t>U951</t>
  </si>
  <si>
    <t>S174</t>
  </si>
  <si>
    <t>E824</t>
  </si>
  <si>
    <t>C840</t>
  </si>
  <si>
    <t>W552</t>
  </si>
  <si>
    <t>X462</t>
  </si>
  <si>
    <t>W430</t>
  </si>
  <si>
    <t>D223</t>
  </si>
  <si>
    <t>V760</t>
  </si>
  <si>
    <t>G090</t>
  </si>
  <si>
    <t>B494</t>
  </si>
  <si>
    <t>U006</t>
  </si>
  <si>
    <t>H770</t>
  </si>
  <si>
    <t>N440</t>
  </si>
  <si>
    <t>V715</t>
  </si>
  <si>
    <t>L952</t>
  </si>
  <si>
    <t>P671</t>
  </si>
  <si>
    <t>I630</t>
  </si>
  <si>
    <t>P548</t>
  </si>
  <si>
    <t>K618</t>
  </si>
  <si>
    <t>O987</t>
  </si>
  <si>
    <t>D896</t>
  </si>
  <si>
    <t>X211</t>
  </si>
  <si>
    <t>O308</t>
  </si>
  <si>
    <t>P842</t>
  </si>
  <si>
    <t>J365</t>
  </si>
  <si>
    <t>E074</t>
  </si>
  <si>
    <t>N541</t>
  </si>
  <si>
    <t>M578</t>
  </si>
  <si>
    <t>Y697</t>
  </si>
  <si>
    <t>M366</t>
  </si>
  <si>
    <t>K447</t>
  </si>
  <si>
    <t>A683</t>
  </si>
  <si>
    <t>U892</t>
  </si>
  <si>
    <t>S412</t>
  </si>
  <si>
    <t>X406</t>
  </si>
  <si>
    <t>O398</t>
  </si>
  <si>
    <t>P867</t>
  </si>
  <si>
    <t>L839</t>
  </si>
  <si>
    <t>F012</t>
  </si>
  <si>
    <t>S200</t>
  </si>
  <si>
    <t>F778</t>
  </si>
  <si>
    <t>G351</t>
  </si>
  <si>
    <t>W440</t>
  </si>
  <si>
    <t>F869</t>
  </si>
  <si>
    <t>X812</t>
  </si>
  <si>
    <t>U887</t>
  </si>
  <si>
    <t>A158</t>
  </si>
  <si>
    <t>A649</t>
  </si>
  <si>
    <t>K178</t>
  </si>
  <si>
    <t>A489</t>
  </si>
  <si>
    <t>V513</t>
  </si>
  <si>
    <t>J016</t>
  </si>
  <si>
    <t>L663</t>
  </si>
  <si>
    <t>O434</t>
  </si>
  <si>
    <t>A307</t>
  </si>
  <si>
    <t>X274</t>
  </si>
  <si>
    <t>R845</t>
  </si>
  <si>
    <t>A080</t>
  </si>
  <si>
    <t>K067</t>
  </si>
  <si>
    <t>Z386</t>
  </si>
  <si>
    <t>X791</t>
  </si>
  <si>
    <t>X750</t>
  </si>
  <si>
    <t>R260</t>
  </si>
  <si>
    <t>G140</t>
  </si>
  <si>
    <t>T912</t>
  </si>
  <si>
    <t>J316</t>
  </si>
  <si>
    <t>M077</t>
  </si>
  <si>
    <t>U541</t>
  </si>
  <si>
    <t>N524</t>
  </si>
  <si>
    <t>Y872</t>
  </si>
  <si>
    <t>F053</t>
  </si>
  <si>
    <t>L737</t>
  </si>
  <si>
    <t>I739</t>
  </si>
  <si>
    <t>U906</t>
  </si>
  <si>
    <t>E998</t>
  </si>
  <si>
    <t>Q906</t>
  </si>
  <si>
    <t>R664</t>
  </si>
  <si>
    <t>G943</t>
  </si>
  <si>
    <t>K725</t>
  </si>
  <si>
    <t>M275</t>
  </si>
  <si>
    <t>Y145</t>
  </si>
  <si>
    <t>S079</t>
  </si>
  <si>
    <t>J629</t>
  </si>
  <si>
    <t>G075</t>
  </si>
  <si>
    <t>J635</t>
  </si>
  <si>
    <t>Y440</t>
  </si>
  <si>
    <t>C845</t>
  </si>
  <si>
    <t>A877</t>
  </si>
  <si>
    <t>C660</t>
  </si>
  <si>
    <t>R738</t>
  </si>
  <si>
    <t>A394</t>
  </si>
  <si>
    <t>Q186</t>
  </si>
  <si>
    <t>U602</t>
  </si>
  <si>
    <t>J859</t>
  </si>
  <si>
    <t>E869</t>
  </si>
  <si>
    <t>J746</t>
  </si>
  <si>
    <t>R518</t>
  </si>
  <si>
    <t>W392</t>
  </si>
  <si>
    <t>R839</t>
  </si>
  <si>
    <t>T514</t>
  </si>
  <si>
    <t>M381</t>
  </si>
  <si>
    <t>D440</t>
  </si>
  <si>
    <t>P115</t>
  </si>
  <si>
    <t>Q190</t>
  </si>
  <si>
    <t>W674</t>
  </si>
  <si>
    <t>T316</t>
  </si>
  <si>
    <t>M839</t>
  </si>
  <si>
    <t>P456</t>
  </si>
  <si>
    <t>B582</t>
  </si>
  <si>
    <t>U180</t>
  </si>
  <si>
    <t>P622</t>
  </si>
  <si>
    <t>R088</t>
  </si>
  <si>
    <t>V253</t>
  </si>
  <si>
    <t>M470</t>
  </si>
  <si>
    <t>Q947</t>
  </si>
  <si>
    <t>W957</t>
  </si>
  <si>
    <t>A308</t>
  </si>
  <si>
    <t>D921</t>
  </si>
  <si>
    <t>D568</t>
  </si>
  <si>
    <t>W261</t>
  </si>
  <si>
    <t>B611</t>
  </si>
  <si>
    <t>T445</t>
  </si>
  <si>
    <t>T466</t>
  </si>
  <si>
    <t>X585</t>
  </si>
  <si>
    <t>W746</t>
  </si>
  <si>
    <t>P593</t>
  </si>
  <si>
    <t>C089</t>
  </si>
  <si>
    <t>V747</t>
  </si>
  <si>
    <t>H365</t>
  </si>
  <si>
    <t>J234</t>
  </si>
  <si>
    <t>G983</t>
  </si>
  <si>
    <t>F580</t>
  </si>
  <si>
    <t>O529</t>
  </si>
  <si>
    <t>X994</t>
  </si>
  <si>
    <t>C964</t>
  </si>
  <si>
    <t>C274</t>
  </si>
  <si>
    <t>G895</t>
  </si>
  <si>
    <t>C992</t>
  </si>
  <si>
    <t>Y508</t>
  </si>
  <si>
    <t>W053</t>
  </si>
  <si>
    <t>L299</t>
  </si>
  <si>
    <t>P127</t>
  </si>
  <si>
    <t>V523</t>
  </si>
  <si>
    <t>I626</t>
  </si>
  <si>
    <t>F590</t>
  </si>
  <si>
    <t>L837</t>
  </si>
  <si>
    <t>O680</t>
  </si>
  <si>
    <t>U719</t>
  </si>
  <si>
    <t>O195</t>
  </si>
  <si>
    <t>G466</t>
  </si>
  <si>
    <t>P937</t>
  </si>
  <si>
    <t>S136</t>
  </si>
  <si>
    <t>V141</t>
  </si>
  <si>
    <t>L957</t>
  </si>
  <si>
    <t>V385</t>
  </si>
  <si>
    <t>Z230</t>
  </si>
  <si>
    <t>W050</t>
  </si>
  <si>
    <t>I957</t>
  </si>
  <si>
    <t>V485</t>
  </si>
  <si>
    <t>I043</t>
  </si>
  <si>
    <t>C562</t>
  </si>
  <si>
    <t>N273</t>
  </si>
  <si>
    <t>S835</t>
  </si>
  <si>
    <t>E308</t>
  </si>
  <si>
    <t>N856</t>
  </si>
  <si>
    <t>F264</t>
  </si>
  <si>
    <t>V823</t>
  </si>
  <si>
    <t>P678</t>
  </si>
  <si>
    <t>Y079</t>
  </si>
  <si>
    <t>W100</t>
  </si>
  <si>
    <t>V472</t>
  </si>
  <si>
    <t>K979</t>
  </si>
  <si>
    <t>M688</t>
  </si>
  <si>
    <t>N819</t>
  </si>
  <si>
    <t>X882</t>
  </si>
  <si>
    <t>P595</t>
  </si>
  <si>
    <t>A140</t>
  </si>
  <si>
    <t>Q821</t>
  </si>
  <si>
    <t>M535</t>
  </si>
  <si>
    <t>C609</t>
  </si>
  <si>
    <t>C422</t>
  </si>
  <si>
    <t>G838</t>
  </si>
  <si>
    <t>I146</t>
  </si>
  <si>
    <t>D094</t>
  </si>
  <si>
    <t>V570</t>
  </si>
  <si>
    <t>O513</t>
  </si>
  <si>
    <t>O486</t>
  </si>
  <si>
    <t>K196</t>
  </si>
  <si>
    <t>H264</t>
  </si>
  <si>
    <t>T064</t>
  </si>
  <si>
    <t>T533</t>
  </si>
  <si>
    <t>G653</t>
  </si>
  <si>
    <t>O447</t>
  </si>
  <si>
    <t>X731</t>
  </si>
  <si>
    <t>J936</t>
  </si>
  <si>
    <t>E393</t>
  </si>
  <si>
    <t>L856</t>
  </si>
  <si>
    <t>U097</t>
  </si>
  <si>
    <t>K025</t>
  </si>
  <si>
    <t>I955</t>
  </si>
  <si>
    <t>N981</t>
  </si>
  <si>
    <t>D606</t>
  </si>
  <si>
    <t>Z211</t>
  </si>
  <si>
    <t>I773</t>
  </si>
  <si>
    <t>R356</t>
  </si>
  <si>
    <t>D414</t>
  </si>
  <si>
    <t>A296</t>
  </si>
  <si>
    <t>G390</t>
  </si>
  <si>
    <t>L774</t>
  </si>
  <si>
    <t>D021</t>
  </si>
  <si>
    <t>J578</t>
  </si>
  <si>
    <t>X139</t>
  </si>
  <si>
    <t>I200</t>
  </si>
  <si>
    <t>S709</t>
  </si>
  <si>
    <t>H110</t>
  </si>
  <si>
    <t>R358</t>
  </si>
  <si>
    <t>Z733</t>
  </si>
  <si>
    <t>A948</t>
  </si>
  <si>
    <t>G925</t>
  </si>
  <si>
    <t>D437</t>
  </si>
  <si>
    <t>Y635</t>
  </si>
  <si>
    <t>E659</t>
  </si>
  <si>
    <t>W503</t>
  </si>
  <si>
    <t>Y110</t>
  </si>
  <si>
    <t>C192</t>
  </si>
  <si>
    <t>F822</t>
  </si>
  <si>
    <t>L697</t>
  </si>
  <si>
    <t>D685</t>
  </si>
  <si>
    <t>B478</t>
  </si>
  <si>
    <t>B602</t>
  </si>
  <si>
    <t>J344</t>
  </si>
  <si>
    <t>H355</t>
  </si>
  <si>
    <t>A950</t>
  </si>
  <si>
    <t>H688</t>
  </si>
  <si>
    <t>E115</t>
  </si>
  <si>
    <t>L730</t>
  </si>
  <si>
    <t>W750</t>
  </si>
  <si>
    <t>O359</t>
  </si>
  <si>
    <t>B220</t>
  </si>
  <si>
    <t>K738</t>
  </si>
  <si>
    <t>Y432</t>
  </si>
  <si>
    <t>G651</t>
  </si>
  <si>
    <t>H685</t>
  </si>
  <si>
    <t>A006</t>
  </si>
  <si>
    <t>Z478</t>
  </si>
  <si>
    <t>D594</t>
  </si>
  <si>
    <t>Q802</t>
  </si>
  <si>
    <t>T202</t>
  </si>
  <si>
    <t>D654</t>
  </si>
  <si>
    <t>O509</t>
  </si>
  <si>
    <t>I113</t>
  </si>
  <si>
    <t>C619</t>
  </si>
  <si>
    <t>V171</t>
  </si>
  <si>
    <t>S278</t>
  </si>
  <si>
    <t>L098</t>
  </si>
  <si>
    <t>Y529</t>
  </si>
  <si>
    <t>E882</t>
  </si>
  <si>
    <t>S002</t>
  </si>
  <si>
    <t>M056</t>
  </si>
  <si>
    <t>V537</t>
  </si>
  <si>
    <t>X081</t>
  </si>
  <si>
    <t>M906</t>
  </si>
  <si>
    <t>J084</t>
  </si>
  <si>
    <t>C549</t>
  </si>
  <si>
    <t>J804</t>
  </si>
  <si>
    <t>G510</t>
  </si>
  <si>
    <t>E099</t>
  </si>
  <si>
    <t>W132</t>
  </si>
  <si>
    <t>X213</t>
  </si>
  <si>
    <t>J373</t>
  </si>
  <si>
    <t>H458</t>
  </si>
  <si>
    <t>H274</t>
  </si>
  <si>
    <t>R560</t>
  </si>
  <si>
    <t>D480</t>
  </si>
  <si>
    <t>V215</t>
  </si>
  <si>
    <t>J109</t>
  </si>
  <si>
    <t>S571</t>
  </si>
  <si>
    <t>J772</t>
  </si>
  <si>
    <t>P363</t>
  </si>
  <si>
    <t>D867</t>
  </si>
  <si>
    <t>L723</t>
  </si>
  <si>
    <t>U461</t>
  </si>
  <si>
    <t>Z351</t>
  </si>
  <si>
    <t>D214</t>
  </si>
  <si>
    <t>R190</t>
  </si>
  <si>
    <t>A999</t>
  </si>
  <si>
    <t>X446</t>
  </si>
  <si>
    <t>D272</t>
  </si>
  <si>
    <t>P419</t>
  </si>
  <si>
    <t>I807</t>
  </si>
  <si>
    <t>S519</t>
  </si>
  <si>
    <t>Q091</t>
  </si>
  <si>
    <t>V604</t>
  </si>
  <si>
    <t>D313</t>
  </si>
  <si>
    <t>R401</t>
  </si>
  <si>
    <t>L510</t>
  </si>
  <si>
    <t>Z703</t>
  </si>
  <si>
    <t>Y358</t>
  </si>
  <si>
    <t>D644</t>
  </si>
  <si>
    <t>P318</t>
  </si>
  <si>
    <t>I885</t>
  </si>
  <si>
    <t>S256</t>
  </si>
  <si>
    <t>P921</t>
  </si>
  <si>
    <t>W926</t>
  </si>
  <si>
    <t>O660</t>
  </si>
  <si>
    <t>P559</t>
  </si>
  <si>
    <t>Y577</t>
  </si>
  <si>
    <t>A446</t>
  </si>
  <si>
    <t>M322</t>
  </si>
  <si>
    <t>X156</t>
  </si>
  <si>
    <t>V745</t>
  </si>
  <si>
    <t>H384</t>
  </si>
  <si>
    <t>L374</t>
  </si>
  <si>
    <t>L282</t>
  </si>
  <si>
    <t>L864</t>
  </si>
  <si>
    <t>B534</t>
  </si>
  <si>
    <t>N378</t>
  </si>
  <si>
    <t>F485</t>
  </si>
  <si>
    <t>E137</t>
  </si>
  <si>
    <t>P939</t>
  </si>
  <si>
    <t>E132</t>
  </si>
  <si>
    <t>J210</t>
  </si>
  <si>
    <t>Y608</t>
  </si>
  <si>
    <t>O339</t>
  </si>
  <si>
    <t>S636</t>
  </si>
  <si>
    <t>W245</t>
  </si>
  <si>
    <t>R608</t>
  </si>
  <si>
    <t>M574</t>
  </si>
  <si>
    <t>S587</t>
  </si>
  <si>
    <t>Q539</t>
  </si>
  <si>
    <t>G167</t>
  </si>
  <si>
    <t>F996</t>
  </si>
  <si>
    <t>W365</t>
  </si>
  <si>
    <t>R691</t>
  </si>
  <si>
    <t>P629</t>
  </si>
  <si>
    <t>O450</t>
  </si>
  <si>
    <t>I231</t>
  </si>
  <si>
    <t>H484</t>
  </si>
  <si>
    <t>C729</t>
  </si>
  <si>
    <t>Q774</t>
  </si>
  <si>
    <t>Q320</t>
  </si>
  <si>
    <t>P491</t>
  </si>
  <si>
    <t>Y601</t>
  </si>
  <si>
    <t>R955</t>
  </si>
  <si>
    <t>R679</t>
  </si>
  <si>
    <t>V594</t>
  </si>
  <si>
    <t>H633</t>
  </si>
  <si>
    <t>H217</t>
  </si>
  <si>
    <t>A237</t>
  </si>
  <si>
    <t>S761</t>
  </si>
  <si>
    <t>B806</t>
  </si>
  <si>
    <t>Y397</t>
  </si>
  <si>
    <t>N169</t>
  </si>
  <si>
    <t>L441</t>
  </si>
  <si>
    <t>I999</t>
  </si>
  <si>
    <t>I378</t>
  </si>
  <si>
    <t>I330</t>
  </si>
  <si>
    <t>G656</t>
  </si>
  <si>
    <t>P258</t>
  </si>
  <si>
    <t>V370</t>
  </si>
  <si>
    <t>X921</t>
  </si>
  <si>
    <t>X282</t>
  </si>
  <si>
    <t>N505</t>
  </si>
  <si>
    <t>Y867</t>
  </si>
  <si>
    <t>F320</t>
  </si>
  <si>
    <t>Q242</t>
  </si>
  <si>
    <t>K578</t>
  </si>
  <si>
    <t>T360</t>
  </si>
  <si>
    <t>R325</t>
  </si>
  <si>
    <t>X095</t>
  </si>
  <si>
    <t>T944</t>
  </si>
  <si>
    <t>S741</t>
  </si>
  <si>
    <t>E385</t>
  </si>
  <si>
    <t>N475</t>
  </si>
  <si>
    <t>H419</t>
  </si>
  <si>
    <t>H743</t>
  </si>
  <si>
    <t>H225</t>
  </si>
  <si>
    <t>X087</t>
  </si>
  <si>
    <t>F371</t>
  </si>
  <si>
    <t>P919</t>
  </si>
  <si>
    <t>L631</t>
  </si>
  <si>
    <t>W817</t>
  </si>
  <si>
    <t>R418</t>
  </si>
  <si>
    <t>I877</t>
  </si>
  <si>
    <t>E378</t>
  </si>
  <si>
    <t>I838</t>
  </si>
  <si>
    <t>O562</t>
  </si>
  <si>
    <t>E240</t>
  </si>
  <si>
    <t>Z414</t>
  </si>
  <si>
    <t>P940</t>
  </si>
  <si>
    <t>I213</t>
  </si>
  <si>
    <t>S718</t>
  </si>
  <si>
    <t>L319</t>
  </si>
  <si>
    <t>E514</t>
  </si>
  <si>
    <t>Z854</t>
  </si>
  <si>
    <t>H747</t>
  </si>
  <si>
    <t>N610</t>
  </si>
  <si>
    <t>Q416</t>
  </si>
  <si>
    <t>U839</t>
  </si>
  <si>
    <t>I713</t>
  </si>
  <si>
    <t>K899</t>
  </si>
  <si>
    <t>C679</t>
  </si>
  <si>
    <t>B119</t>
  </si>
  <si>
    <t>S839</t>
  </si>
  <si>
    <t>F481</t>
  </si>
  <si>
    <t>C926</t>
  </si>
  <si>
    <t>O265</t>
  </si>
  <si>
    <t>O895</t>
  </si>
  <si>
    <t>F369</t>
  </si>
  <si>
    <t>G989</t>
  </si>
  <si>
    <t>W472</t>
  </si>
  <si>
    <t>R924</t>
  </si>
  <si>
    <t>A496</t>
  </si>
  <si>
    <t>O847</t>
  </si>
  <si>
    <t>R744</t>
  </si>
  <si>
    <t>G622</t>
  </si>
  <si>
    <t>K208</t>
  </si>
  <si>
    <t>T154</t>
  </si>
  <si>
    <t>U732</t>
  </si>
  <si>
    <t>O084</t>
  </si>
  <si>
    <t>E127</t>
  </si>
  <si>
    <t>Q815</t>
  </si>
  <si>
    <t>D934</t>
  </si>
  <si>
    <t>Z886</t>
  </si>
  <si>
    <t>O091</t>
  </si>
  <si>
    <t>D487</t>
  </si>
  <si>
    <t>N432</t>
  </si>
  <si>
    <t>W314</t>
  </si>
  <si>
    <t>S918</t>
  </si>
  <si>
    <t>M970</t>
  </si>
  <si>
    <t>S299</t>
  </si>
  <si>
    <t>Z398</t>
  </si>
  <si>
    <t>I398</t>
  </si>
  <si>
    <t>U361</t>
  </si>
  <si>
    <t>Q123</t>
  </si>
  <si>
    <t>F907</t>
  </si>
  <si>
    <t>C281</t>
  </si>
  <si>
    <t>S043</t>
  </si>
  <si>
    <t>X883</t>
  </si>
  <si>
    <t>X570</t>
  </si>
  <si>
    <t>B797</t>
  </si>
  <si>
    <t>S680</t>
  </si>
  <si>
    <t>H941</t>
  </si>
  <si>
    <t>F696</t>
  </si>
  <si>
    <t>J270</t>
  </si>
  <si>
    <t>K252</t>
  </si>
  <si>
    <t>T432</t>
  </si>
  <si>
    <t>F573</t>
  </si>
  <si>
    <t>L394</t>
  </si>
  <si>
    <t>L889</t>
  </si>
  <si>
    <t>W835</t>
  </si>
  <si>
    <t>M720</t>
  </si>
  <si>
    <t>X278</t>
  </si>
  <si>
    <t>F770</t>
  </si>
  <si>
    <t>Z522</t>
  </si>
  <si>
    <t>C072</t>
  </si>
  <si>
    <t>G967</t>
  </si>
  <si>
    <t>S850</t>
  </si>
  <si>
    <t>L464</t>
  </si>
  <si>
    <t>N312</t>
  </si>
  <si>
    <t>S868</t>
  </si>
  <si>
    <t>I319</t>
  </si>
  <si>
    <t>Q645</t>
  </si>
  <si>
    <t>P682</t>
  </si>
  <si>
    <t>K341</t>
  </si>
  <si>
    <t>Z127</t>
  </si>
  <si>
    <t>O002</t>
  </si>
  <si>
    <t>R147</t>
  </si>
  <si>
    <t>D580</t>
  </si>
  <si>
    <t>W882</t>
  </si>
  <si>
    <t>R623</t>
  </si>
  <si>
    <t>K500</t>
  </si>
  <si>
    <t>L128</t>
  </si>
  <si>
    <t>I943</t>
  </si>
  <si>
    <t>H498</t>
  </si>
  <si>
    <t>L667</t>
  </si>
  <si>
    <t>B237</t>
  </si>
  <si>
    <t>K947</t>
  </si>
  <si>
    <t>T394</t>
  </si>
  <si>
    <t>I431</t>
  </si>
  <si>
    <t>O356</t>
  </si>
  <si>
    <t>S377</t>
  </si>
  <si>
    <t>I032</t>
  </si>
  <si>
    <t>T658</t>
  </si>
  <si>
    <t>G211</t>
  </si>
  <si>
    <t>A684</t>
  </si>
  <si>
    <t>S197</t>
  </si>
  <si>
    <t>A601</t>
  </si>
  <si>
    <t>K483</t>
  </si>
  <si>
    <t>I017</t>
  </si>
  <si>
    <t>W505</t>
  </si>
  <si>
    <t>A767</t>
  </si>
  <si>
    <t>F215</t>
  </si>
  <si>
    <t>L659</t>
  </si>
  <si>
    <t>G215</t>
  </si>
  <si>
    <t>A219</t>
  </si>
  <si>
    <t>M045</t>
  </si>
  <si>
    <t>G718</t>
  </si>
  <si>
    <t>R787</t>
  </si>
  <si>
    <t>K486</t>
  </si>
  <si>
    <t>Y659</t>
  </si>
  <si>
    <t>H145</t>
  </si>
  <si>
    <t>M312</t>
  </si>
  <si>
    <t>N216</t>
  </si>
  <si>
    <t>E213</t>
  </si>
  <si>
    <t>I094</t>
  </si>
  <si>
    <t>E390</t>
  </si>
  <si>
    <t>N033</t>
  </si>
  <si>
    <t>W952</t>
  </si>
  <si>
    <t>H100</t>
  </si>
  <si>
    <t>Z121</t>
  </si>
  <si>
    <t>E005</t>
  </si>
  <si>
    <t>I187</t>
  </si>
  <si>
    <t>O808</t>
  </si>
  <si>
    <t>N021</t>
  </si>
  <si>
    <t>J623</t>
  </si>
  <si>
    <t>D445</t>
  </si>
  <si>
    <t>B084</t>
  </si>
  <si>
    <t>O826</t>
  </si>
  <si>
    <t>P807</t>
  </si>
  <si>
    <t>F152</t>
  </si>
  <si>
    <t>S362</t>
  </si>
  <si>
    <t>E850</t>
  </si>
  <si>
    <t>N906</t>
  </si>
  <si>
    <t>M874</t>
  </si>
  <si>
    <t>U413</t>
  </si>
  <si>
    <t>U084</t>
  </si>
  <si>
    <t>Q666</t>
  </si>
  <si>
    <t>U476</t>
  </si>
  <si>
    <t>V957</t>
  </si>
  <si>
    <t>D627</t>
  </si>
  <si>
    <t>O407</t>
  </si>
  <si>
    <t>B173</t>
  </si>
  <si>
    <t>V632</t>
  </si>
  <si>
    <t>C011</t>
  </si>
  <si>
    <t>B608</t>
  </si>
  <si>
    <t>V966</t>
  </si>
  <si>
    <t>C863</t>
  </si>
  <si>
    <t>L305</t>
  </si>
  <si>
    <t>V565</t>
  </si>
  <si>
    <t>Z042</t>
  </si>
  <si>
    <t>J266</t>
  </si>
  <si>
    <t>E543</t>
  </si>
  <si>
    <t>W044</t>
  </si>
  <si>
    <t>B667</t>
  </si>
  <si>
    <t>X178</t>
  </si>
  <si>
    <t>K961</t>
  </si>
  <si>
    <t>W959</t>
  </si>
  <si>
    <t>G374</t>
  </si>
  <si>
    <t>W778</t>
  </si>
  <si>
    <t>V489</t>
  </si>
  <si>
    <t>L844</t>
  </si>
  <si>
    <t>M597</t>
  </si>
  <si>
    <t>A400</t>
  </si>
  <si>
    <t>G775</t>
  </si>
  <si>
    <t>F777</t>
  </si>
  <si>
    <t>J652</t>
  </si>
  <si>
    <t>G897</t>
  </si>
  <si>
    <t>Z580</t>
  </si>
  <si>
    <t>X950</t>
  </si>
  <si>
    <t>V599</t>
  </si>
  <si>
    <t>Q709</t>
  </si>
  <si>
    <t>E427</t>
  </si>
  <si>
    <t>Q980</t>
  </si>
  <si>
    <t>U394</t>
  </si>
  <si>
    <t>G707</t>
  </si>
  <si>
    <t>F202</t>
  </si>
  <si>
    <t>F038</t>
  </si>
  <si>
    <t>T934</t>
  </si>
  <si>
    <t>Q110</t>
  </si>
  <si>
    <t>W313</t>
  </si>
  <si>
    <t>A917</t>
  </si>
  <si>
    <t>L806</t>
  </si>
  <si>
    <t>Z300</t>
  </si>
  <si>
    <t>Y179</t>
  </si>
  <si>
    <t>I631</t>
  </si>
  <si>
    <t>J637</t>
  </si>
  <si>
    <t>G934</t>
  </si>
  <si>
    <t>C442</t>
  </si>
  <si>
    <t>G599</t>
  </si>
  <si>
    <t>T029</t>
  </si>
  <si>
    <t>F466</t>
  </si>
  <si>
    <t>X979</t>
  </si>
  <si>
    <t>V460</t>
  </si>
  <si>
    <t>U597</t>
  </si>
  <si>
    <t>M518</t>
  </si>
  <si>
    <t>F318</t>
  </si>
  <si>
    <t>D184</t>
  </si>
  <si>
    <t>B623</t>
  </si>
  <si>
    <t>L803</t>
  </si>
  <si>
    <t>X223</t>
  </si>
  <si>
    <t>V591</t>
  </si>
  <si>
    <t>V578</t>
  </si>
  <si>
    <t>Y063</t>
  </si>
  <si>
    <t>W076</t>
  </si>
  <si>
    <t>L958</t>
  </si>
  <si>
    <t>B345</t>
  </si>
  <si>
    <t>I280</t>
  </si>
  <si>
    <t>Z146</t>
  </si>
  <si>
    <t>F121</t>
  </si>
  <si>
    <t>G627</t>
  </si>
  <si>
    <t>N847</t>
  </si>
  <si>
    <t>W944</t>
  </si>
  <si>
    <t>V680</t>
  </si>
  <si>
    <t>Y868</t>
  </si>
  <si>
    <t>W655</t>
  </si>
  <si>
    <t>R709</t>
  </si>
  <si>
    <t>G764</t>
  </si>
  <si>
    <t>Z261</t>
  </si>
  <si>
    <t>H550</t>
  </si>
  <si>
    <t>Y844</t>
  </si>
  <si>
    <t>V025</t>
  </si>
  <si>
    <t>J684</t>
  </si>
  <si>
    <t>G698</t>
  </si>
  <si>
    <t>W504</t>
  </si>
  <si>
    <t>R326</t>
  </si>
  <si>
    <t>D997</t>
  </si>
  <si>
    <t>J983</t>
  </si>
  <si>
    <t>C477</t>
  </si>
  <si>
    <t>C529</t>
  </si>
  <si>
    <t>Q739</t>
  </si>
  <si>
    <t>Q757</t>
  </si>
  <si>
    <t>X244</t>
  </si>
  <si>
    <t>O713</t>
  </si>
  <si>
    <t>Z925</t>
  </si>
  <si>
    <t>E217</t>
  </si>
  <si>
    <t>O010</t>
  </si>
  <si>
    <t>P646</t>
  </si>
  <si>
    <t>I206</t>
  </si>
  <si>
    <t>F982</t>
  </si>
  <si>
    <t>V353</t>
  </si>
  <si>
    <t>A424</t>
  </si>
  <si>
    <t>H194</t>
  </si>
  <si>
    <t>Y051</t>
  </si>
  <si>
    <t>U703</t>
  </si>
  <si>
    <t>I926</t>
  </si>
  <si>
    <t>Z255</t>
  </si>
  <si>
    <t>H062</t>
  </si>
  <si>
    <t>V114</t>
  </si>
  <si>
    <t>C760</t>
  </si>
  <si>
    <t>B158</t>
  </si>
  <si>
    <t>S243</t>
  </si>
  <si>
    <t>A763</t>
  </si>
  <si>
    <t>T377</t>
  </si>
  <si>
    <t>R571</t>
  </si>
  <si>
    <t>B197</t>
  </si>
  <si>
    <t>B227</t>
  </si>
  <si>
    <t>E953</t>
  </si>
  <si>
    <t>Y710</t>
  </si>
  <si>
    <t>Y818</t>
  </si>
  <si>
    <t>I466</t>
  </si>
  <si>
    <t>N292</t>
  </si>
  <si>
    <t>X827</t>
  </si>
  <si>
    <t>U681</t>
  </si>
  <si>
    <t>I042</t>
  </si>
  <si>
    <t>Y784</t>
  </si>
  <si>
    <t>J958</t>
  </si>
  <si>
    <t>O769</t>
  </si>
  <si>
    <t>K613</t>
  </si>
  <si>
    <t>M128</t>
  </si>
  <si>
    <t>H018</t>
  </si>
  <si>
    <t>A878</t>
  </si>
  <si>
    <t>P961</t>
  </si>
  <si>
    <t>B471</t>
  </si>
  <si>
    <t>B614</t>
  </si>
  <si>
    <t>D020</t>
  </si>
  <si>
    <t>F876</t>
  </si>
  <si>
    <t>P888</t>
  </si>
  <si>
    <t>O512</t>
  </si>
  <si>
    <t>O997</t>
  </si>
  <si>
    <t>X745</t>
  </si>
  <si>
    <t>Z401</t>
  </si>
  <si>
    <t>U908</t>
  </si>
  <si>
    <t>L962</t>
  </si>
  <si>
    <t>S531</t>
  </si>
  <si>
    <t>T673</t>
  </si>
  <si>
    <t>X262</t>
  </si>
  <si>
    <t>I203</t>
  </si>
  <si>
    <t>Y088</t>
  </si>
  <si>
    <t>D291</t>
  </si>
  <si>
    <t>A813</t>
  </si>
  <si>
    <t>I795</t>
  </si>
  <si>
    <t>F790</t>
  </si>
  <si>
    <t>D027</t>
  </si>
  <si>
    <t>Z960</t>
  </si>
  <si>
    <t>B841</t>
  </si>
  <si>
    <t>O508</t>
  </si>
  <si>
    <t>J053</t>
  </si>
  <si>
    <t>D774</t>
  </si>
  <si>
    <t>V691</t>
  </si>
  <si>
    <t>R020</t>
  </si>
  <si>
    <t>D158</t>
  </si>
  <si>
    <t>C371</t>
  </si>
  <si>
    <t>W238</t>
  </si>
  <si>
    <t>E776</t>
  </si>
  <si>
    <t>T975</t>
  </si>
  <si>
    <t>D751</t>
  </si>
  <si>
    <t>B168</t>
  </si>
  <si>
    <t>I080</t>
  </si>
  <si>
    <t>V290</t>
  </si>
  <si>
    <t>S558</t>
  </si>
  <si>
    <t>K712</t>
  </si>
  <si>
    <t>F472</t>
  </si>
  <si>
    <t>O736</t>
  </si>
  <si>
    <t>J721</t>
  </si>
  <si>
    <t>U603</t>
  </si>
  <si>
    <t>S899</t>
  </si>
  <si>
    <t>U840</t>
  </si>
  <si>
    <t>M212</t>
  </si>
  <si>
    <t>Z417</t>
  </si>
  <si>
    <t>C880</t>
  </si>
  <si>
    <t>D278</t>
  </si>
  <si>
    <t>M549</t>
  </si>
  <si>
    <t>F191</t>
  </si>
  <si>
    <t>C482</t>
  </si>
  <si>
    <t>M171</t>
  </si>
  <si>
    <t>S870</t>
  </si>
  <si>
    <t>H370</t>
  </si>
  <si>
    <t>Z804</t>
  </si>
  <si>
    <t>Z846</t>
  </si>
  <si>
    <t>J743</t>
  </si>
  <si>
    <t>I321</t>
  </si>
  <si>
    <t>C911</t>
  </si>
  <si>
    <t>U094</t>
  </si>
  <si>
    <t>Q598</t>
  </si>
  <si>
    <t>L497</t>
  </si>
  <si>
    <t>H395</t>
  </si>
  <si>
    <t>Y506</t>
  </si>
  <si>
    <t>G766</t>
  </si>
  <si>
    <t>W318</t>
  </si>
  <si>
    <t>T440</t>
  </si>
  <si>
    <t>Y780</t>
  </si>
  <si>
    <t>S444</t>
  </si>
  <si>
    <t>L475</t>
  </si>
  <si>
    <t>R134</t>
  </si>
  <si>
    <t>L529</t>
  </si>
  <si>
    <t>V845</t>
  </si>
  <si>
    <t>E407</t>
  </si>
  <si>
    <t>N771</t>
  </si>
  <si>
    <t>J969</t>
  </si>
  <si>
    <t>S540</t>
  </si>
  <si>
    <t>N666</t>
  </si>
  <si>
    <t>I642</t>
  </si>
  <si>
    <t>K772</t>
  </si>
  <si>
    <t>F523</t>
  </si>
  <si>
    <t>A729</t>
  </si>
  <si>
    <t>G702</t>
  </si>
  <si>
    <t>M146</t>
  </si>
  <si>
    <t>E634</t>
  </si>
  <si>
    <t>I986</t>
  </si>
  <si>
    <t>J813</t>
  </si>
  <si>
    <t>S768</t>
  </si>
  <si>
    <t>P189</t>
  </si>
  <si>
    <t>K732</t>
  </si>
  <si>
    <t>C250</t>
  </si>
  <si>
    <t>P970</t>
  </si>
  <si>
    <t>W436</t>
  </si>
  <si>
    <t>G046</t>
  </si>
  <si>
    <t>B928</t>
  </si>
  <si>
    <t>I483</t>
  </si>
  <si>
    <t>M898</t>
  </si>
  <si>
    <t>L739</t>
  </si>
  <si>
    <t>J129</t>
  </si>
  <si>
    <t>X735</t>
  </si>
  <si>
    <t>E142</t>
  </si>
  <si>
    <t>U805</t>
  </si>
  <si>
    <t>A562</t>
  </si>
  <si>
    <t>Z396</t>
  </si>
  <si>
    <t>D563</t>
  </si>
  <si>
    <t>V268</t>
  </si>
  <si>
    <t>R842</t>
  </si>
  <si>
    <t>K608</t>
  </si>
  <si>
    <t>D191</t>
  </si>
  <si>
    <t>L222</t>
  </si>
  <si>
    <t>W699</t>
  </si>
  <si>
    <t>J770</t>
  </si>
  <si>
    <t>V124</t>
  </si>
  <si>
    <t>C082</t>
  </si>
  <si>
    <t>W227</t>
  </si>
  <si>
    <t>R627</t>
  </si>
  <si>
    <t>R720</t>
  </si>
  <si>
    <t>X850</t>
  </si>
  <si>
    <t>J765</t>
  </si>
  <si>
    <t>S746</t>
  </si>
  <si>
    <t>F295</t>
  </si>
  <si>
    <t>S066</t>
  </si>
  <si>
    <t>N766</t>
  </si>
  <si>
    <t>P753</t>
  </si>
  <si>
    <t>I061</t>
  </si>
  <si>
    <t>W476</t>
  </si>
  <si>
    <t>I606</t>
  </si>
  <si>
    <t>L741</t>
  </si>
  <si>
    <t>G382</t>
  </si>
  <si>
    <t>O008</t>
  </si>
  <si>
    <t>P032</t>
  </si>
  <si>
    <t>R242</t>
  </si>
  <si>
    <t>I910</t>
  </si>
  <si>
    <t>G101</t>
  </si>
  <si>
    <t>N011</t>
  </si>
  <si>
    <t>Q867</t>
  </si>
  <si>
    <t>F936</t>
  </si>
  <si>
    <t>A719</t>
  </si>
  <si>
    <t>D218</t>
  </si>
  <si>
    <t>K111</t>
  </si>
  <si>
    <t>V276</t>
  </si>
  <si>
    <t>X552</t>
  </si>
  <si>
    <t>Q726</t>
  </si>
  <si>
    <t>B044</t>
  </si>
  <si>
    <t>D117</t>
  </si>
  <si>
    <t>B314</t>
  </si>
  <si>
    <t>Z618</t>
  </si>
  <si>
    <t>P752</t>
  </si>
  <si>
    <t>B486</t>
  </si>
  <si>
    <t>O355</t>
  </si>
  <si>
    <t>P171</t>
  </si>
  <si>
    <t>N883</t>
  </si>
  <si>
    <t>I632</t>
  </si>
  <si>
    <t>R685</t>
  </si>
  <si>
    <t>G727</t>
  </si>
  <si>
    <t>L048</t>
  </si>
  <si>
    <t>S177</t>
  </si>
  <si>
    <t>W388</t>
  </si>
  <si>
    <t>I772</t>
  </si>
  <si>
    <t>E937</t>
  </si>
  <si>
    <t>E853</t>
  </si>
  <si>
    <t>F373</t>
  </si>
  <si>
    <t>Z856</t>
  </si>
  <si>
    <t>X710</t>
  </si>
  <si>
    <t>D757</t>
  </si>
  <si>
    <t>O542</t>
  </si>
  <si>
    <t>U133</t>
  </si>
  <si>
    <t>T076</t>
  </si>
  <si>
    <t>E184</t>
  </si>
  <si>
    <t>Y846</t>
  </si>
  <si>
    <t>M420</t>
  </si>
  <si>
    <t>U654</t>
  </si>
  <si>
    <t>K140</t>
  </si>
  <si>
    <t>J457</t>
  </si>
  <si>
    <t>X521</t>
  </si>
  <si>
    <t>L278</t>
  </si>
  <si>
    <t>V787</t>
  </si>
  <si>
    <t>P591</t>
  </si>
  <si>
    <t>T398</t>
  </si>
  <si>
    <t>P392</t>
  </si>
  <si>
    <t>V214</t>
  </si>
  <si>
    <t>D978</t>
  </si>
  <si>
    <t>V273</t>
  </si>
  <si>
    <t>E964</t>
  </si>
  <si>
    <t>F447</t>
  </si>
  <si>
    <t>V840</t>
  </si>
  <si>
    <t>S645</t>
  </si>
  <si>
    <t>D002</t>
  </si>
  <si>
    <t>Q375</t>
  </si>
  <si>
    <t>C107</t>
  </si>
  <si>
    <t>A842</t>
  </si>
  <si>
    <t>W145</t>
  </si>
  <si>
    <t>V027</t>
  </si>
  <si>
    <t>B491</t>
  </si>
  <si>
    <t>U018</t>
  </si>
  <si>
    <t>E640</t>
  </si>
  <si>
    <t>Q028</t>
  </si>
  <si>
    <t>J587</t>
  </si>
  <si>
    <t>I178</t>
  </si>
  <si>
    <t>O935</t>
  </si>
  <si>
    <t>N726</t>
  </si>
  <si>
    <t>F795</t>
  </si>
  <si>
    <t>N429</t>
  </si>
  <si>
    <t>Z400</t>
  </si>
  <si>
    <t>G275</t>
  </si>
  <si>
    <t>J240</t>
  </si>
  <si>
    <t>U913</t>
  </si>
  <si>
    <t>E012</t>
  </si>
  <si>
    <t>C564</t>
  </si>
  <si>
    <t>P063</t>
  </si>
  <si>
    <t>X011</t>
  </si>
  <si>
    <t>G936</t>
  </si>
  <si>
    <t>H741</t>
  </si>
  <si>
    <t>G844</t>
  </si>
  <si>
    <t>C054</t>
  </si>
  <si>
    <t>D567</t>
  </si>
  <si>
    <t>B262</t>
  </si>
  <si>
    <t>Q752</t>
  </si>
  <si>
    <t>Q971</t>
  </si>
  <si>
    <t>N901</t>
  </si>
  <si>
    <t>M927</t>
  </si>
  <si>
    <t>J402</t>
  </si>
  <si>
    <t>M859</t>
  </si>
  <si>
    <t>M472</t>
  </si>
  <si>
    <t>N279</t>
  </si>
  <si>
    <t>V587</t>
  </si>
  <si>
    <t>U513</t>
  </si>
  <si>
    <t>D998</t>
  </si>
  <si>
    <t>T857</t>
  </si>
  <si>
    <t>F921</t>
  </si>
  <si>
    <t>U260</t>
  </si>
  <si>
    <t>O429</t>
  </si>
  <si>
    <t>H525</t>
  </si>
  <si>
    <t>Z212</t>
  </si>
  <si>
    <t>M054</t>
  </si>
  <si>
    <t>E495</t>
  </si>
  <si>
    <t>D513</t>
  </si>
  <si>
    <t>A086</t>
  </si>
  <si>
    <t>L277</t>
  </si>
  <si>
    <t>Y087</t>
  </si>
  <si>
    <t>T168</t>
  </si>
  <si>
    <t>E739</t>
  </si>
  <si>
    <t>O822</t>
  </si>
  <si>
    <t>V150</t>
  </si>
  <si>
    <t>N204</t>
  </si>
  <si>
    <t>F175</t>
  </si>
  <si>
    <t>R015</t>
  </si>
  <si>
    <t>G324</t>
  </si>
  <si>
    <t>Y241</t>
  </si>
  <si>
    <t>V089</t>
  </si>
  <si>
    <t>Z643</t>
  </si>
  <si>
    <t>Q640</t>
  </si>
  <si>
    <t>D874</t>
  </si>
  <si>
    <t>I369</t>
  </si>
  <si>
    <t>S957</t>
  </si>
  <si>
    <t>L883</t>
  </si>
  <si>
    <t>P925</t>
  </si>
  <si>
    <t>S378</t>
  </si>
  <si>
    <t>Q792</t>
  </si>
  <si>
    <t>M609</t>
  </si>
  <si>
    <t>X644</t>
  </si>
  <si>
    <t>L012</t>
  </si>
  <si>
    <t>N099</t>
  </si>
  <si>
    <t>Y841</t>
  </si>
  <si>
    <t>N700</t>
  </si>
  <si>
    <t>O166</t>
  </si>
  <si>
    <t>V983</t>
  </si>
  <si>
    <t>J018</t>
  </si>
  <si>
    <t>H705</t>
  </si>
  <si>
    <t>E257</t>
  </si>
  <si>
    <t>M840</t>
  </si>
  <si>
    <t>M044</t>
  </si>
  <si>
    <t>G878</t>
  </si>
  <si>
    <t>T536</t>
  </si>
  <si>
    <t>F719</t>
  </si>
  <si>
    <t>I135</t>
  </si>
  <si>
    <t>B786</t>
  </si>
  <si>
    <t>R850</t>
  </si>
  <si>
    <t>Y900</t>
  </si>
  <si>
    <t>V861</t>
  </si>
  <si>
    <t>M169</t>
  </si>
  <si>
    <t>O538</t>
  </si>
  <si>
    <t>C513</t>
  </si>
  <si>
    <t>I435</t>
  </si>
  <si>
    <t>D552</t>
  </si>
  <si>
    <t>P436</t>
  </si>
  <si>
    <t>D953</t>
  </si>
  <si>
    <t>M074</t>
  </si>
  <si>
    <t>A386</t>
  </si>
  <si>
    <t>E549</t>
  </si>
  <si>
    <t>E194</t>
  </si>
  <si>
    <t>E663</t>
  </si>
  <si>
    <t>U689</t>
  </si>
  <si>
    <t>Q844</t>
  </si>
  <si>
    <t>W965</t>
  </si>
  <si>
    <t>V794</t>
  </si>
  <si>
    <t>W119</t>
  </si>
  <si>
    <t>L506</t>
  </si>
  <si>
    <t>K513</t>
  </si>
  <si>
    <t>I962</t>
  </si>
  <si>
    <t>S662</t>
  </si>
  <si>
    <t>B513</t>
  </si>
  <si>
    <t>S931</t>
  </si>
  <si>
    <t>C777</t>
  </si>
  <si>
    <t>P497</t>
  </si>
  <si>
    <t>E197</t>
  </si>
  <si>
    <t>X130</t>
  </si>
  <si>
    <t>S396</t>
  </si>
  <si>
    <t>Z051</t>
  </si>
  <si>
    <t>V707</t>
  </si>
  <si>
    <t>X300</t>
  </si>
  <si>
    <t>U387</t>
  </si>
  <si>
    <t>K989</t>
  </si>
  <si>
    <t>W789</t>
  </si>
  <si>
    <t>Z219</t>
  </si>
  <si>
    <t>Q104</t>
  </si>
  <si>
    <t>I565</t>
  </si>
  <si>
    <t>N591</t>
  </si>
  <si>
    <t>B872</t>
  </si>
  <si>
    <t>J536</t>
  </si>
  <si>
    <t>I192</t>
  </si>
  <si>
    <t>I336</t>
  </si>
  <si>
    <t>S629</t>
  </si>
  <si>
    <t>A993</t>
  </si>
  <si>
    <t>K752</t>
  </si>
  <si>
    <t>M354</t>
  </si>
  <si>
    <t>C291</t>
  </si>
  <si>
    <t>D337</t>
  </si>
  <si>
    <t>G631</t>
  </si>
  <si>
    <t>U092</t>
  </si>
  <si>
    <t>P776</t>
  </si>
  <si>
    <t>V107</t>
  </si>
  <si>
    <t>P572</t>
  </si>
  <si>
    <t>P288</t>
  </si>
  <si>
    <t>B951</t>
  </si>
  <si>
    <t>T267</t>
  </si>
  <si>
    <t>C462</t>
  </si>
  <si>
    <t>C299</t>
  </si>
  <si>
    <t>U247</t>
  </si>
  <si>
    <t>M138</t>
  </si>
  <si>
    <t>Q697</t>
  </si>
  <si>
    <t>W496</t>
  </si>
  <si>
    <t>V711</t>
  </si>
  <si>
    <t>E050</t>
  </si>
  <si>
    <t>Q932</t>
  </si>
  <si>
    <t>E265</t>
  </si>
  <si>
    <t>O206</t>
  </si>
  <si>
    <t>D322</t>
  </si>
  <si>
    <t>A391</t>
  </si>
  <si>
    <t>Y150</t>
  </si>
  <si>
    <t>N044</t>
  </si>
  <si>
    <t>W002</t>
  </si>
  <si>
    <t>A109</t>
  </si>
  <si>
    <t>T991</t>
  </si>
  <si>
    <t>O490</t>
  </si>
  <si>
    <t>P366</t>
  </si>
  <si>
    <t>D357</t>
  </si>
  <si>
    <t>A254</t>
  </si>
  <si>
    <t>I830</t>
  </si>
  <si>
    <t>O065</t>
  </si>
  <si>
    <t>A432</t>
  </si>
  <si>
    <t>T473</t>
  </si>
  <si>
    <t>X719</t>
  </si>
  <si>
    <t>D196</t>
  </si>
  <si>
    <t>Z226</t>
  </si>
  <si>
    <t>A160</t>
  </si>
  <si>
    <t>K634</t>
  </si>
  <si>
    <t>B694</t>
  </si>
  <si>
    <t>C358</t>
  </si>
  <si>
    <t>K702</t>
  </si>
  <si>
    <t>T940</t>
  </si>
  <si>
    <t>G976</t>
  </si>
  <si>
    <t>T825</t>
  </si>
  <si>
    <t>I551</t>
  </si>
  <si>
    <t>S111</t>
  </si>
  <si>
    <t>B686</t>
  </si>
  <si>
    <t>U574</t>
  </si>
  <si>
    <t>S919</t>
  </si>
  <si>
    <t>N190</t>
  </si>
  <si>
    <t>T034</t>
  </si>
  <si>
    <t>V378</t>
  </si>
  <si>
    <t>V200</t>
  </si>
  <si>
    <t>H680</t>
  </si>
  <si>
    <t>J842</t>
  </si>
  <si>
    <t>K257</t>
  </si>
  <si>
    <t>K050</t>
  </si>
  <si>
    <t>X748</t>
  </si>
  <si>
    <t>E731</t>
  </si>
  <si>
    <t>P594</t>
  </si>
  <si>
    <t>R636</t>
  </si>
  <si>
    <t>G566</t>
  </si>
  <si>
    <t>P672</t>
  </si>
  <si>
    <t>H973</t>
  </si>
  <si>
    <t>V877</t>
  </si>
  <si>
    <t>R259</t>
  </si>
  <si>
    <t>I797</t>
  </si>
  <si>
    <t>A636</t>
  </si>
  <si>
    <t>C386</t>
  </si>
  <si>
    <t>L509</t>
  </si>
  <si>
    <t>Q854</t>
  </si>
  <si>
    <t>Q819</t>
  </si>
  <si>
    <t>F713</t>
  </si>
  <si>
    <t>U873</t>
  </si>
  <si>
    <t>P026</t>
  </si>
  <si>
    <t>V835</t>
  </si>
  <si>
    <t>X049</t>
  </si>
  <si>
    <t>W670</t>
  </si>
  <si>
    <t>U197</t>
  </si>
  <si>
    <t>T276</t>
  </si>
  <si>
    <t>Y641</t>
  </si>
  <si>
    <t>M952</t>
  </si>
  <si>
    <t>P918</t>
  </si>
  <si>
    <t>Q006</t>
  </si>
  <si>
    <t>G271</t>
  </si>
  <si>
    <t>C663</t>
  </si>
  <si>
    <t>M221</t>
  </si>
  <si>
    <t>D660</t>
  </si>
  <si>
    <t>V868</t>
  </si>
  <si>
    <t>Y783</t>
  </si>
  <si>
    <t>R169</t>
  </si>
  <si>
    <t>G496</t>
  </si>
  <si>
    <t>R367</t>
  </si>
  <si>
    <t>O689</t>
  </si>
  <si>
    <t>Q445</t>
  </si>
  <si>
    <t>Y004</t>
  </si>
  <si>
    <t>N942</t>
  </si>
  <si>
    <t>I027</t>
  </si>
  <si>
    <t>Q229</t>
  </si>
  <si>
    <t>J636</t>
  </si>
  <si>
    <t>K443</t>
  </si>
  <si>
    <t>W023</t>
  </si>
  <si>
    <t>O840</t>
  </si>
  <si>
    <t>O115</t>
  </si>
  <si>
    <t>A547</t>
  </si>
  <si>
    <t>B511</t>
  </si>
  <si>
    <t>J364</t>
  </si>
  <si>
    <t>Z717</t>
  </si>
  <si>
    <t>K622</t>
  </si>
  <si>
    <t>I229</t>
  </si>
  <si>
    <t>I368</t>
  </si>
  <si>
    <t>Z864</t>
  </si>
  <si>
    <t>X443</t>
  </si>
  <si>
    <t>D318</t>
  </si>
  <si>
    <t>U759</t>
  </si>
  <si>
    <t>R093</t>
  </si>
  <si>
    <t>F426</t>
  </si>
  <si>
    <t>A611</t>
  </si>
  <si>
    <t>C169</t>
  </si>
  <si>
    <t>C962</t>
  </si>
  <si>
    <t>Q855</t>
  </si>
  <si>
    <t>S047</t>
  </si>
  <si>
    <t>G241</t>
  </si>
  <si>
    <t>J423</t>
  </si>
  <si>
    <t>D587</t>
  </si>
  <si>
    <t>J950</t>
  </si>
  <si>
    <t>S476</t>
  </si>
  <si>
    <t>J515</t>
  </si>
  <si>
    <t>V986</t>
  </si>
  <si>
    <t>A874</t>
  </si>
  <si>
    <t>N270</t>
  </si>
  <si>
    <t>Z496</t>
  </si>
  <si>
    <t>Y444</t>
  </si>
  <si>
    <t>S165</t>
  </si>
  <si>
    <t>H386</t>
  </si>
  <si>
    <t>A956</t>
  </si>
  <si>
    <t>D841</t>
  </si>
  <si>
    <t>Y116</t>
  </si>
  <si>
    <t>U679</t>
  </si>
  <si>
    <t>D794</t>
  </si>
  <si>
    <t>U595</t>
  </si>
  <si>
    <t>L160</t>
  </si>
  <si>
    <t>W741</t>
  </si>
  <si>
    <t>W203</t>
  </si>
  <si>
    <t>J298</t>
  </si>
  <si>
    <t>O806</t>
  </si>
  <si>
    <t>W653</t>
  </si>
  <si>
    <t>K335</t>
  </si>
  <si>
    <t>B322</t>
  </si>
  <si>
    <t>U614</t>
  </si>
  <si>
    <t>M998</t>
  </si>
  <si>
    <t>E211</t>
  </si>
  <si>
    <t>B533</t>
  </si>
  <si>
    <t>U847</t>
  </si>
  <si>
    <t>B888</t>
  </si>
  <si>
    <t>N106</t>
  </si>
  <si>
    <t>G624</t>
  </si>
  <si>
    <t>J812</t>
  </si>
  <si>
    <t>O032</t>
  </si>
  <si>
    <t>W992</t>
  </si>
  <si>
    <t>H670</t>
  </si>
  <si>
    <t>W450</t>
  </si>
  <si>
    <t>O340</t>
  </si>
  <si>
    <t>Z270</t>
  </si>
  <si>
    <t>S762</t>
  </si>
  <si>
    <t>C455</t>
  </si>
  <si>
    <t>B141</t>
  </si>
  <si>
    <t>E387</t>
  </si>
  <si>
    <t>G095</t>
  </si>
  <si>
    <t>C524</t>
  </si>
  <si>
    <t>L412</t>
  </si>
  <si>
    <t>B353</t>
  </si>
  <si>
    <t>J830</t>
  </si>
  <si>
    <t>P011</t>
  </si>
  <si>
    <t>T049</t>
  </si>
  <si>
    <t>G778</t>
  </si>
  <si>
    <t>B662</t>
  </si>
  <si>
    <t>H121</t>
  </si>
  <si>
    <t>Q014</t>
  </si>
  <si>
    <t>A269</t>
  </si>
  <si>
    <t>V619</t>
  </si>
  <si>
    <t>E232</t>
  </si>
  <si>
    <t>D100</t>
  </si>
  <si>
    <t>E128</t>
  </si>
  <si>
    <t>X030</t>
  </si>
  <si>
    <t>M262</t>
  </si>
  <si>
    <t>M555</t>
  </si>
  <si>
    <t>U220</t>
  </si>
  <si>
    <t>N327</t>
  </si>
  <si>
    <t>M854</t>
  </si>
  <si>
    <t>A353</t>
  </si>
  <si>
    <t>Z347</t>
  </si>
  <si>
    <t>Y975</t>
  </si>
  <si>
    <t>G367</t>
  </si>
  <si>
    <t>T457</t>
  </si>
  <si>
    <t>Z120</t>
  </si>
  <si>
    <t>E475</t>
  </si>
  <si>
    <t>K939</t>
  </si>
  <si>
    <t>L896</t>
  </si>
  <si>
    <t>H257</t>
  </si>
  <si>
    <t>X548</t>
  </si>
  <si>
    <t>Y013</t>
  </si>
  <si>
    <t>I055</t>
  </si>
  <si>
    <t>G264</t>
  </si>
  <si>
    <t>V402</t>
  </si>
  <si>
    <t>Y576</t>
  </si>
  <si>
    <t>G860</t>
  </si>
  <si>
    <t>X455</t>
  </si>
  <si>
    <t>K563</t>
  </si>
  <si>
    <t>R268</t>
  </si>
  <si>
    <t>U782</t>
  </si>
  <si>
    <t>B851</t>
  </si>
  <si>
    <t>K127</t>
  </si>
  <si>
    <t>F653</t>
  </si>
  <si>
    <t>N339</t>
  </si>
  <si>
    <t>M413</t>
  </si>
  <si>
    <t>I680</t>
  </si>
  <si>
    <t>L666</t>
  </si>
  <si>
    <t>W025</t>
  </si>
  <si>
    <t>N582</t>
  </si>
  <si>
    <t>Z357</t>
  </si>
  <si>
    <t>N480</t>
  </si>
  <si>
    <t>E045</t>
  </si>
  <si>
    <t>O425</t>
  </si>
  <si>
    <t>G492</t>
  </si>
  <si>
    <t>G426</t>
  </si>
  <si>
    <t>X285</t>
  </si>
  <si>
    <t>T218</t>
  </si>
  <si>
    <t>N002</t>
  </si>
  <si>
    <t>J567</t>
  </si>
  <si>
    <t>H712</t>
  </si>
  <si>
    <t>R766</t>
  </si>
  <si>
    <t>L253</t>
  </si>
  <si>
    <t>A004</t>
  </si>
  <si>
    <t>S227</t>
  </si>
  <si>
    <t>B768</t>
  </si>
  <si>
    <t>M313</t>
  </si>
  <si>
    <t>F712</t>
  </si>
  <si>
    <t>O772</t>
  </si>
  <si>
    <t>H572</t>
  </si>
  <si>
    <t>X118</t>
  </si>
  <si>
    <t>V522</t>
  </si>
  <si>
    <t>I560</t>
  </si>
  <si>
    <t>S232</t>
  </si>
  <si>
    <t>L802</t>
  </si>
  <si>
    <t>V479</t>
  </si>
  <si>
    <t>U021</t>
  </si>
  <si>
    <t>C523</t>
  </si>
  <si>
    <t>N748</t>
  </si>
  <si>
    <t>T017</t>
  </si>
  <si>
    <t>M251</t>
  </si>
  <si>
    <t>B629</t>
  </si>
  <si>
    <t>E501</t>
  </si>
  <si>
    <t>K788</t>
  </si>
  <si>
    <t>I331</t>
  </si>
  <si>
    <t>I695</t>
  </si>
  <si>
    <t>E689</t>
  </si>
  <si>
    <t>O860</t>
  </si>
  <si>
    <t>P813</t>
  </si>
  <si>
    <t>F009</t>
  </si>
  <si>
    <t>L743</t>
  </si>
  <si>
    <t>Q177</t>
  </si>
  <si>
    <t>O612</t>
  </si>
  <si>
    <t>M862</t>
  </si>
  <si>
    <t>Q306</t>
  </si>
  <si>
    <t>H461</t>
  </si>
  <si>
    <t>N976</t>
  </si>
  <si>
    <t>N558</t>
  </si>
  <si>
    <t>C731</t>
  </si>
  <si>
    <t>Q227</t>
  </si>
  <si>
    <t>U640</t>
  </si>
  <si>
    <t>R449</t>
  </si>
  <si>
    <t>I872</t>
  </si>
  <si>
    <t>Z079</t>
  </si>
  <si>
    <t>L005</t>
  </si>
  <si>
    <t>H247</t>
  </si>
  <si>
    <t>J245</t>
  </si>
  <si>
    <t>T348</t>
  </si>
  <si>
    <t>E874</t>
  </si>
  <si>
    <t>O368</t>
  </si>
  <si>
    <t>G613</t>
  </si>
  <si>
    <t>T684</t>
  </si>
  <si>
    <t>J232</t>
  </si>
  <si>
    <t>U508</t>
  </si>
  <si>
    <t>U807</t>
  </si>
  <si>
    <t>E843</t>
  </si>
  <si>
    <t>X659</t>
  </si>
  <si>
    <t>P207</t>
  </si>
  <si>
    <t>N953</t>
  </si>
  <si>
    <t>U737</t>
  </si>
  <si>
    <t>R004</t>
  </si>
  <si>
    <t>D584</t>
  </si>
  <si>
    <t>D647</t>
  </si>
  <si>
    <t>Y629</t>
  </si>
  <si>
    <t>D323</t>
  </si>
  <si>
    <t>D927</t>
  </si>
  <si>
    <t>L628</t>
  </si>
  <si>
    <t>J243</t>
  </si>
  <si>
    <t>Q567</t>
  </si>
  <si>
    <t>B727</t>
  </si>
  <si>
    <t>W535</t>
  </si>
  <si>
    <t>P656</t>
  </si>
  <si>
    <t>Y365</t>
  </si>
  <si>
    <t>K300</t>
  </si>
  <si>
    <t>A288</t>
  </si>
  <si>
    <t>V655</t>
  </si>
  <si>
    <t>G318</t>
  </si>
  <si>
    <t>Y503</t>
  </si>
  <si>
    <t>U860</t>
  </si>
  <si>
    <t>M032</t>
  </si>
  <si>
    <t>X162</t>
  </si>
  <si>
    <t>N114</t>
  </si>
  <si>
    <t>P016</t>
  </si>
  <si>
    <t>C794</t>
  </si>
  <si>
    <t>W616</t>
  </si>
  <si>
    <t>B239</t>
  </si>
  <si>
    <t>O168</t>
  </si>
  <si>
    <t>H263</t>
  </si>
  <si>
    <t>E189</t>
  </si>
  <si>
    <t>S676</t>
  </si>
  <si>
    <t>W463</t>
  </si>
  <si>
    <t>C432</t>
  </si>
  <si>
    <t>Y290</t>
  </si>
  <si>
    <t>K236</t>
  </si>
  <si>
    <t>C116</t>
  </si>
  <si>
    <t>D740</t>
  </si>
  <si>
    <t>X152</t>
  </si>
  <si>
    <t>O737</t>
  </si>
  <si>
    <t>G187</t>
  </si>
  <si>
    <t>I514</t>
  </si>
  <si>
    <t>Y522</t>
  </si>
  <si>
    <t>P999</t>
  </si>
  <si>
    <t>R042</t>
  </si>
  <si>
    <t>H978</t>
  </si>
  <si>
    <t>X227</t>
  </si>
  <si>
    <t>D883</t>
  </si>
  <si>
    <t>G436</t>
  </si>
  <si>
    <t>B413</t>
  </si>
  <si>
    <t>W173</t>
  </si>
  <si>
    <t>R828</t>
  </si>
  <si>
    <t>X039</t>
  </si>
  <si>
    <t>F213</t>
  </si>
  <si>
    <t>F282</t>
  </si>
  <si>
    <t>E849</t>
  </si>
  <si>
    <t>O740</t>
  </si>
  <si>
    <t>K918</t>
  </si>
  <si>
    <t>P148</t>
  </si>
  <si>
    <t>T530</t>
  </si>
  <si>
    <t>B348</t>
  </si>
  <si>
    <t>U270</t>
  </si>
  <si>
    <t>J825</t>
  </si>
  <si>
    <t>P236</t>
  </si>
  <si>
    <t>O732</t>
  </si>
  <si>
    <t>B388</t>
  </si>
  <si>
    <t>I386</t>
  </si>
  <si>
    <t>I385</t>
  </si>
  <si>
    <t>N844</t>
  </si>
  <si>
    <t>T746</t>
  </si>
  <si>
    <t>Q864</t>
  </si>
  <si>
    <t>D593</t>
  </si>
  <si>
    <t>T873</t>
  </si>
  <si>
    <t>F488</t>
  </si>
  <si>
    <t>J674</t>
  </si>
  <si>
    <t>B139</t>
  </si>
  <si>
    <t>W265</t>
  </si>
  <si>
    <t>M062</t>
  </si>
  <si>
    <t>I249</t>
  </si>
  <si>
    <t>X401</t>
  </si>
  <si>
    <t>H738</t>
  </si>
  <si>
    <t>S189</t>
  </si>
  <si>
    <t>T789</t>
  </si>
  <si>
    <t>J120</t>
  </si>
  <si>
    <t>N895</t>
  </si>
  <si>
    <t>N702</t>
  </si>
  <si>
    <t>I339</t>
  </si>
  <si>
    <t>E032</t>
  </si>
  <si>
    <t>S212</t>
  </si>
  <si>
    <t>R046</t>
  </si>
  <si>
    <t>Y605</t>
  </si>
  <si>
    <t>X339</t>
  </si>
  <si>
    <t>B821</t>
  </si>
  <si>
    <t>S951</t>
  </si>
  <si>
    <t>D546</t>
  </si>
  <si>
    <t>K508</t>
  </si>
  <si>
    <t>E670</t>
  </si>
  <si>
    <t>L224</t>
  </si>
  <si>
    <t>E733</t>
  </si>
  <si>
    <t>O477</t>
  </si>
  <si>
    <t>X804</t>
  </si>
  <si>
    <t>A881</t>
  </si>
  <si>
    <t>P446</t>
  </si>
  <si>
    <t>J189</t>
  </si>
  <si>
    <t>Q741</t>
  </si>
  <si>
    <t>A566</t>
  </si>
  <si>
    <t>W449</t>
  </si>
  <si>
    <t>T939</t>
  </si>
  <si>
    <t>Q362</t>
  </si>
  <si>
    <t>Y359</t>
  </si>
  <si>
    <t>O410</t>
  </si>
  <si>
    <t>F027</t>
  </si>
  <si>
    <t>H865</t>
  </si>
  <si>
    <t>A069</t>
  </si>
  <si>
    <t>Y462</t>
  </si>
  <si>
    <t>T889</t>
  </si>
  <si>
    <t>E912</t>
  </si>
  <si>
    <t>Z392</t>
  </si>
  <si>
    <t>D539</t>
  </si>
  <si>
    <t>F871</t>
  </si>
  <si>
    <t>M779</t>
  </si>
  <si>
    <t>C083</t>
  </si>
  <si>
    <t>H063</t>
  </si>
  <si>
    <t>B887</t>
  </si>
  <si>
    <t>C342</t>
  </si>
  <si>
    <t>F616</t>
  </si>
  <si>
    <t>Y306</t>
  </si>
  <si>
    <t>H327</t>
  </si>
  <si>
    <t>D358</t>
  </si>
  <si>
    <t>T855</t>
  </si>
  <si>
    <t>F634</t>
  </si>
  <si>
    <t>O233</t>
  </si>
  <si>
    <t>M619</t>
  </si>
  <si>
    <t>X852</t>
  </si>
  <si>
    <t>H994</t>
  </si>
  <si>
    <t>X816</t>
  </si>
  <si>
    <t>Q366</t>
  </si>
  <si>
    <t>K709</t>
  </si>
  <si>
    <t>D290</t>
  </si>
  <si>
    <t>K484</t>
  </si>
  <si>
    <t>R977</t>
  </si>
  <si>
    <t>E345</t>
  </si>
  <si>
    <t>N991</t>
  </si>
  <si>
    <t>F753</t>
  </si>
  <si>
    <t>F540</t>
  </si>
  <si>
    <t>D116</t>
  </si>
  <si>
    <t>H405</t>
  </si>
  <si>
    <t>V371</t>
  </si>
  <si>
    <t>W683</t>
  </si>
  <si>
    <t>J404</t>
  </si>
  <si>
    <t>B936</t>
  </si>
  <si>
    <t>A989</t>
  </si>
  <si>
    <t>G572</t>
  </si>
  <si>
    <t>V964</t>
  </si>
  <si>
    <t>U017</t>
  </si>
  <si>
    <t>K650</t>
  </si>
  <si>
    <t>L694</t>
  </si>
  <si>
    <t>M868</t>
  </si>
  <si>
    <t>J470</t>
  </si>
  <si>
    <t>F431</t>
  </si>
  <si>
    <t>A135</t>
  </si>
  <si>
    <t>I848</t>
  </si>
  <si>
    <t>E175</t>
  </si>
  <si>
    <t>U077</t>
  </si>
  <si>
    <t>K627</t>
  </si>
  <si>
    <t>Q348</t>
  </si>
  <si>
    <t>H360</t>
  </si>
  <si>
    <t>Z625</t>
  </si>
  <si>
    <t>W185</t>
  </si>
  <si>
    <t>H675</t>
  </si>
  <si>
    <t>V636</t>
  </si>
  <si>
    <t>Y873</t>
  </si>
  <si>
    <t>B030</t>
  </si>
  <si>
    <t>J648</t>
  </si>
  <si>
    <t>E767</t>
  </si>
  <si>
    <t>I646</t>
  </si>
  <si>
    <t>D642</t>
  </si>
  <si>
    <t>K491</t>
  </si>
  <si>
    <t>A987</t>
  </si>
  <si>
    <t>B175</t>
  </si>
  <si>
    <t>B882</t>
  </si>
  <si>
    <t>F672</t>
  </si>
  <si>
    <t>I069</t>
  </si>
  <si>
    <t>L648</t>
  </si>
  <si>
    <t>W157</t>
  </si>
  <si>
    <t>V941</t>
  </si>
  <si>
    <t>B164</t>
  </si>
  <si>
    <t>Z296</t>
  </si>
  <si>
    <t>O698</t>
  </si>
  <si>
    <t>G448</t>
  </si>
  <si>
    <t>R293</t>
  </si>
  <si>
    <t>X606</t>
  </si>
  <si>
    <t>L945</t>
  </si>
  <si>
    <t>T501</t>
  </si>
  <si>
    <t>E996</t>
  </si>
  <si>
    <t>W886</t>
  </si>
  <si>
    <t>E630</t>
  </si>
  <si>
    <t>Z033</t>
  </si>
  <si>
    <t>W705</t>
  </si>
  <si>
    <t>T903</t>
  </si>
  <si>
    <t>H153</t>
  </si>
  <si>
    <t>E056</t>
  </si>
  <si>
    <t>L759</t>
  </si>
  <si>
    <t>J111</t>
  </si>
  <si>
    <t>B862</t>
  </si>
  <si>
    <t>T619</t>
  </si>
  <si>
    <t>K459</t>
  </si>
  <si>
    <t>O436</t>
  </si>
  <si>
    <t>S236</t>
  </si>
  <si>
    <t>Q654</t>
  </si>
  <si>
    <t>G523</t>
  </si>
  <si>
    <t>J057</t>
  </si>
  <si>
    <t>K367</t>
  </si>
  <si>
    <t>D768</t>
  </si>
  <si>
    <t>Z501</t>
  </si>
  <si>
    <t>G133</t>
  </si>
  <si>
    <t>B646</t>
  </si>
  <si>
    <t>G108</t>
  </si>
  <si>
    <t>O288</t>
  </si>
  <si>
    <t>R373</t>
  </si>
  <si>
    <t>K776</t>
  </si>
  <si>
    <t>T358</t>
  </si>
  <si>
    <t>R434</t>
  </si>
  <si>
    <t>O886</t>
  </si>
  <si>
    <t>E782</t>
  </si>
  <si>
    <t>G670</t>
  </si>
  <si>
    <t>Y971</t>
  </si>
  <si>
    <t>A248</t>
  </si>
  <si>
    <t>T587</t>
  </si>
  <si>
    <t>P973</t>
  </si>
  <si>
    <t>R935</t>
  </si>
  <si>
    <t>S426</t>
  </si>
  <si>
    <t>B178</t>
  </si>
  <si>
    <t>E134</t>
  </si>
  <si>
    <t>C275</t>
  </si>
  <si>
    <t>F768</t>
  </si>
  <si>
    <t>U162</t>
  </si>
  <si>
    <t>M735</t>
  </si>
  <si>
    <t>G252</t>
  </si>
  <si>
    <t>I521</t>
  </si>
  <si>
    <t>C692</t>
  </si>
  <si>
    <t>A374</t>
  </si>
  <si>
    <t>U042</t>
  </si>
  <si>
    <t>U523</t>
  </si>
  <si>
    <t>Z280</t>
  </si>
  <si>
    <t>S550</t>
  </si>
  <si>
    <t>X226</t>
  </si>
  <si>
    <t>V975</t>
  </si>
  <si>
    <t>X936</t>
  </si>
  <si>
    <t>O779</t>
  </si>
  <si>
    <t>B367</t>
  </si>
  <si>
    <t>Q851</t>
  </si>
  <si>
    <t>G681</t>
  </si>
  <si>
    <t>O170</t>
  </si>
  <si>
    <t>R659</t>
  </si>
  <si>
    <t>X214</t>
  </si>
  <si>
    <t>Z549</t>
  </si>
  <si>
    <t>Q589</t>
  </si>
  <si>
    <t>A860</t>
  </si>
  <si>
    <t>K785</t>
  </si>
  <si>
    <t>G944</t>
  </si>
  <si>
    <t>R322</t>
  </si>
  <si>
    <t>P890</t>
  </si>
  <si>
    <t>U208</t>
  </si>
  <si>
    <t>Y060</t>
  </si>
  <si>
    <t>R959</t>
  </si>
  <si>
    <t>T745</t>
  </si>
  <si>
    <t>E847</t>
  </si>
  <si>
    <t>O712</t>
  </si>
  <si>
    <t>L918</t>
  </si>
  <si>
    <t>D071</t>
  </si>
  <si>
    <t>J876</t>
  </si>
  <si>
    <t>H581</t>
  </si>
  <si>
    <t>W075</t>
  </si>
  <si>
    <t>X621</t>
  </si>
  <si>
    <t>E887</t>
  </si>
  <si>
    <t>N454</t>
  </si>
  <si>
    <t>H319</t>
  </si>
  <si>
    <t>Z025</t>
  </si>
  <si>
    <t>J999</t>
  </si>
  <si>
    <t>L353</t>
  </si>
  <si>
    <t>S036</t>
  </si>
  <si>
    <t>W518</t>
  </si>
  <si>
    <t>D569</t>
  </si>
  <si>
    <t>I634</t>
  </si>
  <si>
    <t>M885</t>
  </si>
  <si>
    <t>M291</t>
  </si>
  <si>
    <t>K885</t>
  </si>
  <si>
    <t>E702</t>
  </si>
  <si>
    <t>E618</t>
  </si>
  <si>
    <t>C217</t>
  </si>
  <si>
    <t>K523</t>
  </si>
  <si>
    <t>E810</t>
  </si>
  <si>
    <t>G052</t>
  </si>
  <si>
    <t>P333</t>
  </si>
  <si>
    <t>U947</t>
  </si>
  <si>
    <t>R166</t>
  </si>
  <si>
    <t>C379</t>
  </si>
  <si>
    <t>U429</t>
  </si>
  <si>
    <t>U321</t>
  </si>
  <si>
    <t>P516</t>
  </si>
  <si>
    <t>S605</t>
  </si>
  <si>
    <t>Z149</t>
  </si>
  <si>
    <t>Z290</t>
  </si>
  <si>
    <t>U050</t>
  </si>
  <si>
    <t>Q659</t>
  </si>
  <si>
    <t>K429</t>
  </si>
  <si>
    <t>Y345</t>
  </si>
  <si>
    <t>R711</t>
  </si>
  <si>
    <t>D863</t>
  </si>
  <si>
    <t>E784</t>
  </si>
  <si>
    <t>P030</t>
  </si>
  <si>
    <t>O525</t>
  </si>
  <si>
    <t>G782</t>
  </si>
  <si>
    <t>N979</t>
  </si>
  <si>
    <t>T197</t>
  </si>
  <si>
    <t>Z926</t>
  </si>
  <si>
    <t>E397</t>
  </si>
  <si>
    <t>W437</t>
  </si>
  <si>
    <t>M711</t>
  </si>
  <si>
    <t>B343</t>
  </si>
  <si>
    <t>H696</t>
  </si>
  <si>
    <t>V350</t>
  </si>
  <si>
    <t>D185</t>
  </si>
  <si>
    <t>L193</t>
  </si>
  <si>
    <t>C303</t>
  </si>
  <si>
    <t>M739</t>
  </si>
  <si>
    <t>K040</t>
  </si>
  <si>
    <t>Z575</t>
  </si>
  <si>
    <t>Z372</t>
  </si>
  <si>
    <t>O077</t>
  </si>
  <si>
    <t>K671</t>
  </si>
  <si>
    <t>R112</t>
  </si>
  <si>
    <t>A929</t>
  </si>
  <si>
    <t>S069</t>
  </si>
  <si>
    <t>L045</t>
  </si>
  <si>
    <t>U701</t>
  </si>
  <si>
    <t>Y413</t>
  </si>
  <si>
    <t>M273</t>
  </si>
  <si>
    <t>Q929</t>
  </si>
  <si>
    <t>S408</t>
  </si>
  <si>
    <t>F197</t>
  </si>
  <si>
    <t>Q032</t>
  </si>
  <si>
    <t>Z350</t>
  </si>
  <si>
    <t>A841</t>
  </si>
  <si>
    <t>W652</t>
  </si>
  <si>
    <t>K910</t>
  </si>
  <si>
    <t>K970</t>
  </si>
  <si>
    <t>F977</t>
  </si>
  <si>
    <t>V718</t>
  </si>
  <si>
    <t>J883</t>
  </si>
  <si>
    <t>K873</t>
  </si>
  <si>
    <t>P057</t>
  </si>
  <si>
    <t>X786</t>
  </si>
  <si>
    <t>D075</t>
  </si>
  <si>
    <t>G587</t>
  </si>
  <si>
    <t>D085</t>
  </si>
  <si>
    <t>V746</t>
  </si>
  <si>
    <t>R006</t>
  </si>
  <si>
    <t>Y996</t>
  </si>
  <si>
    <t>S754</t>
  </si>
  <si>
    <t>C775</t>
  </si>
  <si>
    <t>Q510</t>
  </si>
  <si>
    <t>A225</t>
  </si>
  <si>
    <t>M596</t>
  </si>
  <si>
    <t>L764</t>
  </si>
  <si>
    <t>M829</t>
  </si>
  <si>
    <t>V575</t>
  </si>
  <si>
    <t>Y528</t>
  </si>
  <si>
    <t>X160</t>
  </si>
  <si>
    <t>H864</t>
  </si>
  <si>
    <t>S173</t>
  </si>
  <si>
    <t>A541</t>
  </si>
  <si>
    <t>K352</t>
  </si>
  <si>
    <t>H631</t>
  </si>
  <si>
    <t>U315</t>
  </si>
  <si>
    <t>C412</t>
  </si>
  <si>
    <t>E925</t>
  </si>
  <si>
    <t>G604</t>
  </si>
  <si>
    <t>U762</t>
  </si>
  <si>
    <t>A635</t>
  </si>
  <si>
    <t>C509</t>
  </si>
  <si>
    <t>D955</t>
  </si>
  <si>
    <t>F755</t>
  </si>
  <si>
    <t>Z107</t>
  </si>
  <si>
    <t>L372</t>
  </si>
  <si>
    <t>L859</t>
  </si>
  <si>
    <t>R930</t>
  </si>
  <si>
    <t>E072</t>
  </si>
  <si>
    <t>F434</t>
  </si>
  <si>
    <t>M306</t>
  </si>
  <si>
    <t>F941</t>
  </si>
  <si>
    <t>O703</t>
  </si>
  <si>
    <t>Z761</t>
  </si>
  <si>
    <t>P965</t>
  </si>
  <si>
    <t>Y499</t>
  </si>
  <si>
    <t>V082</t>
  </si>
  <si>
    <t>A401</t>
  </si>
  <si>
    <t>G522</t>
  </si>
  <si>
    <t>G557</t>
  </si>
  <si>
    <t>F654</t>
  </si>
  <si>
    <t>D666</t>
  </si>
  <si>
    <t>F909</t>
  </si>
  <si>
    <t>B549</t>
  </si>
  <si>
    <t>E489</t>
  </si>
  <si>
    <t>F806</t>
  </si>
  <si>
    <t>S485</t>
  </si>
  <si>
    <t>B643</t>
  </si>
  <si>
    <t>M113</t>
  </si>
  <si>
    <t>X826</t>
  </si>
  <si>
    <t>U201</t>
  </si>
  <si>
    <t>N238</t>
  </si>
  <si>
    <t>X513</t>
  </si>
  <si>
    <t>B079</t>
  </si>
  <si>
    <t>R204</t>
  </si>
  <si>
    <t>A147</t>
  </si>
  <si>
    <t>F841</t>
  </si>
  <si>
    <t>Q910</t>
  </si>
  <si>
    <t>R914</t>
  </si>
  <si>
    <t>P558</t>
  </si>
  <si>
    <t>R380</t>
  </si>
  <si>
    <t>Q653</t>
  </si>
  <si>
    <t>P962</t>
  </si>
  <si>
    <t>O304</t>
  </si>
  <si>
    <t>O437</t>
  </si>
  <si>
    <t>J899</t>
  </si>
  <si>
    <t>B697</t>
  </si>
  <si>
    <t>T036</t>
  </si>
  <si>
    <t>I120</t>
  </si>
  <si>
    <t>O244</t>
  </si>
  <si>
    <t>Q249</t>
  </si>
  <si>
    <t>E957</t>
  </si>
  <si>
    <t>J905</t>
  </si>
  <si>
    <t>H580</t>
  </si>
  <si>
    <t>A008</t>
  </si>
  <si>
    <t>D556</t>
  </si>
  <si>
    <t>B704</t>
  </si>
  <si>
    <t>F020</t>
  </si>
  <si>
    <t>I636</t>
  </si>
  <si>
    <t>K567</t>
  </si>
  <si>
    <t>T550</t>
  </si>
  <si>
    <t>A124</t>
  </si>
  <si>
    <t>L220</t>
  </si>
  <si>
    <t>G759</t>
  </si>
  <si>
    <t>H711</t>
  </si>
  <si>
    <t>B076</t>
  </si>
  <si>
    <t>P781</t>
  </si>
  <si>
    <t>O794</t>
  </si>
  <si>
    <t>K855</t>
  </si>
  <si>
    <t>U590</t>
  </si>
  <si>
    <t>Y112</t>
  </si>
  <si>
    <t>D258</t>
  </si>
  <si>
    <t>H621</t>
  </si>
  <si>
    <t>I276</t>
  </si>
  <si>
    <t>B627</t>
  </si>
  <si>
    <t>D289</t>
  </si>
  <si>
    <t>L123</t>
  </si>
  <si>
    <t>D175</t>
  </si>
  <si>
    <t>K490</t>
  </si>
  <si>
    <t>O540</t>
  </si>
  <si>
    <t>Z317</t>
  </si>
  <si>
    <t>Z988</t>
  </si>
  <si>
    <t>D273</t>
  </si>
  <si>
    <t>V567</t>
  </si>
  <si>
    <t>U586</t>
  </si>
  <si>
    <t>O431</t>
  </si>
  <si>
    <t>C977</t>
  </si>
  <si>
    <t>T961</t>
  </si>
  <si>
    <t>A879</t>
  </si>
  <si>
    <t>U588</t>
  </si>
  <si>
    <t>M542</t>
  </si>
  <si>
    <t>V451</t>
  </si>
  <si>
    <t>T071</t>
  </si>
  <si>
    <t>E327</t>
  </si>
  <si>
    <t>R772</t>
  </si>
  <si>
    <t>L311</t>
  </si>
  <si>
    <t>A042</t>
  </si>
  <si>
    <t>Q836</t>
  </si>
  <si>
    <t>N424</t>
  </si>
  <si>
    <t>X394</t>
  </si>
  <si>
    <t>Q337</t>
  </si>
  <si>
    <t>Z383</t>
  </si>
  <si>
    <t>T667</t>
  </si>
  <si>
    <t>H388</t>
  </si>
  <si>
    <t>H708</t>
  </si>
  <si>
    <t>T134</t>
  </si>
  <si>
    <t>O386</t>
  </si>
  <si>
    <t>Z772</t>
  </si>
  <si>
    <t>Y296</t>
  </si>
  <si>
    <t>Q399</t>
  </si>
  <si>
    <t>D935</t>
  </si>
  <si>
    <t>B325</t>
  </si>
  <si>
    <t>M123</t>
  </si>
  <si>
    <t>G370</t>
  </si>
  <si>
    <t>D976</t>
  </si>
  <si>
    <t>I678</t>
  </si>
  <si>
    <t>R105</t>
  </si>
  <si>
    <t>P384</t>
  </si>
  <si>
    <t>O959</t>
  </si>
  <si>
    <t>L421</t>
  </si>
  <si>
    <t>N519</t>
  </si>
  <si>
    <t>O465</t>
  </si>
  <si>
    <t>R384</t>
  </si>
  <si>
    <t>C304</t>
  </si>
  <si>
    <t>I693</t>
  </si>
  <si>
    <t>S858</t>
  </si>
  <si>
    <t>V665</t>
  </si>
  <si>
    <t>M297</t>
  </si>
  <si>
    <t>X575</t>
  </si>
  <si>
    <t>Z782</t>
  </si>
  <si>
    <t>T287</t>
  </si>
  <si>
    <t>N389</t>
  </si>
  <si>
    <t>C074</t>
  </si>
  <si>
    <t>G102</t>
  </si>
  <si>
    <t>C847</t>
  </si>
  <si>
    <t>D389</t>
  </si>
  <si>
    <t>P984</t>
  </si>
  <si>
    <t>I490</t>
  </si>
  <si>
    <t>V295</t>
  </si>
  <si>
    <t>X096</t>
  </si>
  <si>
    <t>S274</t>
  </si>
  <si>
    <t>A465</t>
  </si>
  <si>
    <t>R366</t>
  </si>
  <si>
    <t>G831</t>
  </si>
  <si>
    <t>V002</t>
  </si>
  <si>
    <t>S697</t>
  </si>
  <si>
    <t>L060</t>
  </si>
  <si>
    <t>V050</t>
  </si>
  <si>
    <t>F150</t>
  </si>
  <si>
    <t>E047</t>
  </si>
  <si>
    <t>B835</t>
  </si>
  <si>
    <t>H109</t>
  </si>
  <si>
    <t>T923</t>
  </si>
  <si>
    <t>M337</t>
  </si>
  <si>
    <t>N064</t>
  </si>
  <si>
    <t>M344</t>
  </si>
  <si>
    <t>E503</t>
  </si>
  <si>
    <t>J628</t>
  </si>
  <si>
    <t>Y633</t>
  </si>
  <si>
    <t>B199</t>
  </si>
  <si>
    <t>M355</t>
  </si>
  <si>
    <t>H549</t>
  </si>
  <si>
    <t>T538</t>
  </si>
  <si>
    <t>B592</t>
  </si>
  <si>
    <t>O986</t>
  </si>
  <si>
    <t>S238</t>
  </si>
  <si>
    <t>E324</t>
  </si>
  <si>
    <t>R141</t>
  </si>
  <si>
    <t>K988</t>
  </si>
  <si>
    <t>Y032</t>
  </si>
  <si>
    <t>V151</t>
  </si>
  <si>
    <t>N453</t>
  </si>
  <si>
    <t>J809</t>
  </si>
  <si>
    <t>M286</t>
  </si>
  <si>
    <t>O275</t>
  </si>
  <si>
    <t>T547</t>
  </si>
  <si>
    <t>V527</t>
  </si>
  <si>
    <t>K687</t>
  </si>
  <si>
    <t>D139</t>
  </si>
  <si>
    <t>H446</t>
  </si>
  <si>
    <t>Z362</t>
  </si>
  <si>
    <t>B958</t>
  </si>
  <si>
    <t>T098</t>
  </si>
  <si>
    <t>I974</t>
  </si>
  <si>
    <t>V737</t>
  </si>
  <si>
    <t>B891</t>
  </si>
  <si>
    <t>X271</t>
  </si>
  <si>
    <t>G100</t>
  </si>
  <si>
    <t>J412</t>
  </si>
  <si>
    <t>L742</t>
  </si>
  <si>
    <t>U868</t>
  </si>
  <si>
    <t>B157</t>
  </si>
  <si>
    <t>G537</t>
  </si>
  <si>
    <t>L503</t>
  </si>
  <si>
    <t>H657</t>
  </si>
  <si>
    <t>Y225</t>
  </si>
  <si>
    <t>U789</t>
  </si>
  <si>
    <t>Q499</t>
  </si>
  <si>
    <t>Y672</t>
  </si>
  <si>
    <t>D717</t>
  </si>
  <si>
    <t>E508</t>
  </si>
  <si>
    <t>R644</t>
  </si>
  <si>
    <t>Q642</t>
  </si>
  <si>
    <t>D063</t>
  </si>
  <si>
    <t>F598</t>
  </si>
  <si>
    <t>E155</t>
  </si>
  <si>
    <t>Y236</t>
  </si>
  <si>
    <t>D583</t>
  </si>
  <si>
    <t>M801</t>
  </si>
  <si>
    <t>S305</t>
  </si>
  <si>
    <t>S429</t>
  </si>
  <si>
    <t>P693</t>
  </si>
  <si>
    <t>R116</t>
  </si>
  <si>
    <t>F644</t>
  </si>
  <si>
    <t>O945</t>
  </si>
  <si>
    <t>O494</t>
  </si>
  <si>
    <t>F122</t>
  </si>
  <si>
    <t>F476</t>
  </si>
  <si>
    <t>S433</t>
  </si>
  <si>
    <t>T634</t>
  </si>
  <si>
    <t>P625</t>
  </si>
  <si>
    <t>Q019</t>
  </si>
  <si>
    <t>I742</t>
  </si>
  <si>
    <t>G236</t>
  </si>
  <si>
    <t>V030</t>
  </si>
  <si>
    <t>R800</t>
  </si>
  <si>
    <t>G214</t>
  </si>
  <si>
    <t>Q394</t>
  </si>
  <si>
    <t>P378</t>
  </si>
  <si>
    <t>G234</t>
  </si>
  <si>
    <t>A362</t>
  </si>
  <si>
    <t>F507</t>
  </si>
  <si>
    <t>G783</t>
  </si>
  <si>
    <t>U998</t>
  </si>
  <si>
    <t>H494</t>
  </si>
  <si>
    <t>L833</t>
  </si>
  <si>
    <t>F029</t>
  </si>
  <si>
    <t>T057</t>
  </si>
  <si>
    <t>F048</t>
  </si>
  <si>
    <t>J247</t>
  </si>
  <si>
    <t>X181</t>
  </si>
  <si>
    <t>O416</t>
  </si>
  <si>
    <t>A010</t>
  </si>
  <si>
    <t>D243</t>
  </si>
  <si>
    <t>J058</t>
  </si>
  <si>
    <t>T525</t>
  </si>
  <si>
    <t>Z662</t>
  </si>
  <si>
    <t>G721</t>
  </si>
  <si>
    <t>D368</t>
  </si>
  <si>
    <t>D965</t>
  </si>
  <si>
    <t>M075</t>
  </si>
  <si>
    <t>E096</t>
  </si>
  <si>
    <t>P817</t>
  </si>
  <si>
    <t>E551</t>
  </si>
  <si>
    <t>N081</t>
  </si>
  <si>
    <t>P252</t>
  </si>
  <si>
    <t>P853</t>
  </si>
  <si>
    <t>Q393</t>
  </si>
  <si>
    <t>Y434</t>
  </si>
  <si>
    <t>C749</t>
  </si>
  <si>
    <t>Z464</t>
  </si>
  <si>
    <t>Q990</t>
  </si>
  <si>
    <t>V199</t>
  </si>
  <si>
    <t>I638</t>
  </si>
  <si>
    <t>C209</t>
  </si>
  <si>
    <t>B358</t>
  </si>
  <si>
    <t>W723</t>
  </si>
  <si>
    <t>N077</t>
  </si>
  <si>
    <t>B778</t>
  </si>
  <si>
    <t>A938</t>
  </si>
  <si>
    <t>C616</t>
  </si>
  <si>
    <t>T056</t>
  </si>
  <si>
    <t>G812</t>
  </si>
  <si>
    <t>V017</t>
  </si>
  <si>
    <t>F698</t>
  </si>
  <si>
    <t>E917</t>
  </si>
  <si>
    <t>S772</t>
  </si>
  <si>
    <t>K164</t>
  </si>
  <si>
    <t>B137</t>
  </si>
  <si>
    <t>J473</t>
  </si>
  <si>
    <t>R933</t>
  </si>
  <si>
    <t>L519</t>
  </si>
  <si>
    <t>P151</t>
  </si>
  <si>
    <t>O760</t>
  </si>
  <si>
    <t>A144</t>
  </si>
  <si>
    <t>Z142</t>
  </si>
  <si>
    <t>C716</t>
  </si>
  <si>
    <t>Y080</t>
  </si>
  <si>
    <t>F864</t>
  </si>
  <si>
    <t>C531</t>
  </si>
  <si>
    <t>Z852</t>
  </si>
  <si>
    <t>M236</t>
  </si>
  <si>
    <t>M915</t>
  </si>
  <si>
    <t>X124</t>
  </si>
  <si>
    <t>O952</t>
  </si>
  <si>
    <t>Q183</t>
  </si>
  <si>
    <t>H539</t>
  </si>
  <si>
    <t>Q883</t>
  </si>
  <si>
    <t>Q492</t>
  </si>
  <si>
    <t>H937</t>
  </si>
  <si>
    <t>I357</t>
  </si>
  <si>
    <t>E219</t>
  </si>
  <si>
    <t>Z188</t>
  </si>
  <si>
    <t>K034</t>
  </si>
  <si>
    <t>G600</t>
  </si>
  <si>
    <t>V170</t>
  </si>
  <si>
    <t>N162</t>
  </si>
  <si>
    <t>Q729</t>
  </si>
  <si>
    <t>Q781</t>
  </si>
  <si>
    <t>K905</t>
  </si>
  <si>
    <t>T028</t>
  </si>
  <si>
    <t>L624</t>
  </si>
  <si>
    <t>F167</t>
  </si>
  <si>
    <t>K020</t>
  </si>
  <si>
    <t>T108</t>
  </si>
  <si>
    <t>M971</t>
  </si>
  <si>
    <t>X281</t>
  </si>
  <si>
    <t>I021</t>
  </si>
  <si>
    <t>D850</t>
  </si>
  <si>
    <t>T319</t>
  </si>
  <si>
    <t>V052</t>
  </si>
  <si>
    <t>I653</t>
  </si>
  <si>
    <t>Y541</t>
  </si>
  <si>
    <t>I275</t>
  </si>
  <si>
    <t>Z644</t>
  </si>
  <si>
    <t>W783</t>
  </si>
  <si>
    <t>I114</t>
  </si>
  <si>
    <t>Y495</t>
  </si>
  <si>
    <t>Q116</t>
  </si>
  <si>
    <t>U537</t>
  </si>
  <si>
    <t>G869</t>
  </si>
  <si>
    <t>Y823</t>
  </si>
  <si>
    <t>V384</t>
  </si>
  <si>
    <t>G148</t>
  </si>
  <si>
    <t>H807</t>
  </si>
  <si>
    <t>K680</t>
  </si>
  <si>
    <t>R879</t>
  </si>
  <si>
    <t>Z982</t>
  </si>
  <si>
    <t>O773</t>
  </si>
  <si>
    <t>X678</t>
  </si>
  <si>
    <t>U165</t>
  </si>
  <si>
    <t>K692</t>
  </si>
  <si>
    <t>G493</t>
  </si>
  <si>
    <t>H212</t>
  </si>
  <si>
    <t>M409</t>
  </si>
  <si>
    <t>V282</t>
  </si>
  <si>
    <t>R794</t>
  </si>
  <si>
    <t>K204</t>
  </si>
  <si>
    <t>E285</t>
  </si>
  <si>
    <t>Z486</t>
  </si>
  <si>
    <t>G135</t>
  </si>
  <si>
    <t>R953</t>
  </si>
  <si>
    <t>V881</t>
  </si>
  <si>
    <t>U776</t>
  </si>
  <si>
    <t>F104</t>
  </si>
  <si>
    <t>N525</t>
  </si>
  <si>
    <t>U626</t>
  </si>
  <si>
    <t>M756</t>
  </si>
  <si>
    <t>U596</t>
  </si>
  <si>
    <t>U692</t>
  </si>
  <si>
    <t>L552</t>
  </si>
  <si>
    <t>I555</t>
  </si>
  <si>
    <t>H669</t>
  </si>
  <si>
    <t>J276</t>
  </si>
  <si>
    <t>S452</t>
  </si>
  <si>
    <t>V852</t>
  </si>
  <si>
    <t>X186</t>
  </si>
  <si>
    <t>E342</t>
  </si>
  <si>
    <t>N051</t>
  </si>
  <si>
    <t>U715</t>
  </si>
  <si>
    <t>G027</t>
  </si>
  <si>
    <t>O148</t>
  </si>
  <si>
    <t>J394</t>
  </si>
  <si>
    <t>M152</t>
  </si>
  <si>
    <t>K852</t>
  </si>
  <si>
    <t>N957</t>
  </si>
  <si>
    <t>L934</t>
  </si>
  <si>
    <t>Q675</t>
  </si>
  <si>
    <t>W102</t>
  </si>
  <si>
    <t>X027</t>
  </si>
  <si>
    <t>Z783</t>
  </si>
  <si>
    <t>O125</t>
  </si>
  <si>
    <t>O942</t>
  </si>
  <si>
    <t>B538</t>
  </si>
  <si>
    <t>L660</t>
  </si>
  <si>
    <t>N510</t>
  </si>
  <si>
    <t>X013</t>
  </si>
  <si>
    <t>X163</t>
  </si>
  <si>
    <t>D670</t>
  </si>
  <si>
    <t>I635</t>
  </si>
  <si>
    <t>U622</t>
  </si>
  <si>
    <t>U774</t>
  </si>
  <si>
    <t>E906</t>
  </si>
  <si>
    <t>S553</t>
  </si>
  <si>
    <t>D436</t>
  </si>
  <si>
    <t>A485</t>
  </si>
  <si>
    <t>T067</t>
  </si>
  <si>
    <t>I660</t>
  </si>
  <si>
    <t>U226</t>
  </si>
  <si>
    <t>A143</t>
  </si>
  <si>
    <t>F338</t>
  </si>
  <si>
    <t>Y267</t>
  </si>
  <si>
    <t>S723</t>
  </si>
  <si>
    <t>K470</t>
  </si>
  <si>
    <t>L528</t>
  </si>
  <si>
    <t>F760</t>
  </si>
  <si>
    <t>E261</t>
  </si>
  <si>
    <t>Z435</t>
  </si>
  <si>
    <t>J659</t>
  </si>
  <si>
    <t>S584</t>
  </si>
  <si>
    <t>X265</t>
  </si>
  <si>
    <t>V658</t>
  </si>
  <si>
    <t>L350</t>
  </si>
  <si>
    <t>B432</t>
  </si>
  <si>
    <t>Y559</t>
  </si>
  <si>
    <t>M246</t>
  </si>
  <si>
    <t>A638</t>
  </si>
  <si>
    <t>F903</t>
  </si>
  <si>
    <t>K128</t>
  </si>
  <si>
    <t>B459</t>
  </si>
  <si>
    <t>D060</t>
  </si>
  <si>
    <t>K059</t>
  </si>
  <si>
    <t>K454</t>
  </si>
  <si>
    <t>L494</t>
  </si>
  <si>
    <t>A965</t>
  </si>
  <si>
    <t>H201</t>
  </si>
  <si>
    <t>J389</t>
  </si>
  <si>
    <t>G237</t>
  </si>
  <si>
    <t>X445</t>
  </si>
  <si>
    <t>H019</t>
  </si>
  <si>
    <t>D730</t>
  </si>
  <si>
    <t>H638</t>
  </si>
  <si>
    <t>T612</t>
  </si>
  <si>
    <t>D719</t>
  </si>
  <si>
    <t>U543</t>
  </si>
  <si>
    <t>W226</t>
  </si>
  <si>
    <t>M287</t>
  </si>
  <si>
    <t>Z704</t>
  </si>
  <si>
    <t>E805</t>
  </si>
  <si>
    <t>O118</t>
  </si>
  <si>
    <t>T861</t>
  </si>
  <si>
    <t>V576</t>
  </si>
  <si>
    <t>J688</t>
  </si>
  <si>
    <t>Q506</t>
  </si>
  <si>
    <t>Y998</t>
  </si>
  <si>
    <t>O096</t>
  </si>
  <si>
    <t>T532</t>
  </si>
  <si>
    <t>K960</t>
  </si>
  <si>
    <t>Q505</t>
  </si>
  <si>
    <t>A620</t>
  </si>
  <si>
    <t>F699</t>
  </si>
  <si>
    <t>O430</t>
  </si>
  <si>
    <t>W020</t>
  </si>
  <si>
    <t>Z156</t>
  </si>
  <si>
    <t>N149</t>
  </si>
  <si>
    <t>D831</t>
  </si>
  <si>
    <t>R220</t>
  </si>
  <si>
    <t>U460</t>
  </si>
  <si>
    <t>U864</t>
  </si>
  <si>
    <t>D855</t>
  </si>
  <si>
    <t>Y211</t>
  </si>
  <si>
    <t>A453</t>
  </si>
  <si>
    <t>A785</t>
  </si>
  <si>
    <t>I020</t>
  </si>
  <si>
    <t>O856</t>
  </si>
  <si>
    <t>U203</t>
  </si>
  <si>
    <t>D579</t>
  </si>
  <si>
    <t>V817</t>
  </si>
  <si>
    <t>L306</t>
  </si>
  <si>
    <t>L082</t>
  </si>
  <si>
    <t>W010</t>
  </si>
  <si>
    <t>L068</t>
  </si>
  <si>
    <t>K894</t>
  </si>
  <si>
    <t>K440</t>
  </si>
  <si>
    <t>L801</t>
  </si>
  <si>
    <t>V940</t>
  </si>
  <si>
    <t>F883</t>
  </si>
  <si>
    <t>O974</t>
  </si>
  <si>
    <t>U052</t>
  </si>
  <si>
    <t>S893</t>
  </si>
  <si>
    <t>Q250</t>
  </si>
  <si>
    <t>X726</t>
  </si>
  <si>
    <t>H294</t>
  </si>
  <si>
    <t>X772</t>
  </si>
  <si>
    <t>F408</t>
  </si>
  <si>
    <t>Z029</t>
  </si>
  <si>
    <t>M515</t>
  </si>
  <si>
    <t>C480</t>
  </si>
  <si>
    <t>N443</t>
  </si>
  <si>
    <t>J870</t>
  </si>
  <si>
    <t>T885</t>
  </si>
  <si>
    <t>Z197</t>
  </si>
  <si>
    <t>Q409</t>
  </si>
  <si>
    <t>Q483</t>
  </si>
  <si>
    <t>Y862</t>
  </si>
  <si>
    <t>Y295</t>
  </si>
  <si>
    <t>I068</t>
  </si>
  <si>
    <t>J252</t>
  </si>
  <si>
    <t>Y961</t>
  </si>
  <si>
    <t>J001</t>
  </si>
  <si>
    <t>U982</t>
  </si>
  <si>
    <t>S716</t>
  </si>
  <si>
    <t>H053</t>
  </si>
  <si>
    <t>Y901</t>
  </si>
  <si>
    <t>A280</t>
  </si>
  <si>
    <t>Y626</t>
  </si>
  <si>
    <t>P342</t>
  </si>
  <si>
    <t>M930</t>
  </si>
  <si>
    <t>F054</t>
  </si>
  <si>
    <t>P618</t>
  </si>
  <si>
    <t>C680</t>
  </si>
  <si>
    <t>W236</t>
  </si>
  <si>
    <t>O683</t>
  </si>
  <si>
    <t>R155</t>
  </si>
  <si>
    <t>K956</t>
  </si>
  <si>
    <t>H851</t>
  </si>
  <si>
    <t>U937</t>
  </si>
  <si>
    <t>L163</t>
  </si>
  <si>
    <t>P796</t>
  </si>
  <si>
    <t>W519</t>
  </si>
  <si>
    <t>G019</t>
  </si>
  <si>
    <t>P653</t>
  </si>
  <si>
    <t>D176</t>
  </si>
  <si>
    <t>A909</t>
  </si>
  <si>
    <t>D990</t>
  </si>
  <si>
    <t>R277</t>
  </si>
  <si>
    <t>Y778</t>
  </si>
  <si>
    <t>H166</t>
  </si>
  <si>
    <t>P044</t>
  </si>
  <si>
    <t>I909</t>
  </si>
  <si>
    <t>N427</t>
  </si>
  <si>
    <t>P075</t>
  </si>
  <si>
    <t>J228</t>
  </si>
  <si>
    <t>E423</t>
  </si>
  <si>
    <t>R132</t>
  </si>
  <si>
    <t>Q127</t>
  </si>
  <si>
    <t>M904</t>
  </si>
  <si>
    <t>T476</t>
  </si>
  <si>
    <t>V388</t>
  </si>
  <si>
    <t>B065</t>
  </si>
  <si>
    <t>K496</t>
  </si>
  <si>
    <t>Q528</t>
  </si>
  <si>
    <t>V039</t>
  </si>
  <si>
    <t>U198</t>
  </si>
  <si>
    <t>S289</t>
  </si>
  <si>
    <t>U930</t>
  </si>
  <si>
    <t>B899</t>
  </si>
  <si>
    <t>M853</t>
  </si>
  <si>
    <t>X408</t>
  </si>
  <si>
    <t>U478</t>
  </si>
  <si>
    <t>E209</t>
  </si>
  <si>
    <t>K977</t>
  </si>
  <si>
    <t>X314</t>
  </si>
  <si>
    <t>V514</t>
  </si>
  <si>
    <t>F330</t>
  </si>
  <si>
    <t>G620</t>
  </si>
  <si>
    <t>W667</t>
  </si>
  <si>
    <t>S513</t>
  </si>
  <si>
    <t>Y244</t>
  </si>
  <si>
    <t>O699</t>
  </si>
  <si>
    <t>Q592</t>
  </si>
  <si>
    <t>O894</t>
  </si>
  <si>
    <t>U464</t>
  </si>
  <si>
    <t>F018</t>
  </si>
  <si>
    <t>L482</t>
  </si>
  <si>
    <t>I875</t>
  </si>
  <si>
    <t>T552</t>
  </si>
  <si>
    <t>O710</t>
  </si>
  <si>
    <t>B007</t>
  </si>
  <si>
    <t>N323</t>
  </si>
  <si>
    <t>K185</t>
  </si>
  <si>
    <t>I654</t>
  </si>
  <si>
    <t>L447</t>
  </si>
  <si>
    <t>H034</t>
  </si>
  <si>
    <t>O866</t>
  </si>
  <si>
    <t>Y940</t>
  </si>
  <si>
    <t>I052</t>
  </si>
  <si>
    <t>E185</t>
  </si>
  <si>
    <t>B849</t>
  </si>
  <si>
    <t>G828</t>
  </si>
  <si>
    <t>T021</t>
  </si>
  <si>
    <t>L479</t>
  </si>
  <si>
    <t>N756</t>
  </si>
  <si>
    <t>B723</t>
  </si>
  <si>
    <t>C378</t>
  </si>
  <si>
    <t>I476</t>
  </si>
  <si>
    <t>O889</t>
  </si>
  <si>
    <t>E535</t>
  </si>
  <si>
    <t>Y490</t>
  </si>
  <si>
    <t>P185</t>
  </si>
  <si>
    <t>J475</t>
  </si>
  <si>
    <t>W757</t>
  </si>
  <si>
    <t>X957</t>
  </si>
  <si>
    <t>T058</t>
  </si>
  <si>
    <t>C382</t>
  </si>
  <si>
    <t>K431</t>
  </si>
  <si>
    <t>W030</t>
  </si>
  <si>
    <t>C988</t>
  </si>
  <si>
    <t>Q967</t>
  </si>
  <si>
    <t>R058</t>
  </si>
  <si>
    <t>A479</t>
  </si>
  <si>
    <t>Z186</t>
  </si>
  <si>
    <t>N170</t>
  </si>
  <si>
    <t>G396</t>
  </si>
  <si>
    <t>L671</t>
  </si>
  <si>
    <t>F927</t>
  </si>
  <si>
    <t>M659</t>
  </si>
  <si>
    <t>L003</t>
  </si>
  <si>
    <t>Y351</t>
  </si>
  <si>
    <t>X939</t>
  </si>
  <si>
    <t>K631</t>
  </si>
  <si>
    <t>B541</t>
  </si>
  <si>
    <t>V398</t>
  </si>
  <si>
    <t>Y324</t>
  </si>
  <si>
    <t>K224</t>
  </si>
  <si>
    <t>I707</t>
  </si>
  <si>
    <t>C097</t>
  </si>
  <si>
    <t>W598</t>
  </si>
  <si>
    <t>V381</t>
  </si>
  <si>
    <t>O700</t>
  </si>
  <si>
    <t>U623</t>
  </si>
  <si>
    <t>P435</t>
  </si>
  <si>
    <t>F317</t>
  </si>
  <si>
    <t>K884</t>
  </si>
  <si>
    <t>Y984</t>
  </si>
  <si>
    <t>Y967</t>
  </si>
  <si>
    <t>J504</t>
  </si>
  <si>
    <t>B870</t>
  </si>
  <si>
    <t>P670</t>
  </si>
  <si>
    <t>N482</t>
  </si>
  <si>
    <t>L244</t>
  </si>
  <si>
    <t>Z407</t>
  </si>
  <si>
    <t>S539</t>
  </si>
  <si>
    <t>P269</t>
  </si>
  <si>
    <t>S430</t>
  </si>
  <si>
    <t>V509</t>
  </si>
  <si>
    <t>Q422</t>
  </si>
  <si>
    <t>T369</t>
  </si>
  <si>
    <t>U939</t>
  </si>
  <si>
    <t>R343</t>
  </si>
  <si>
    <t>C212</t>
  </si>
  <si>
    <t>J011</t>
  </si>
  <si>
    <t>D426</t>
  </si>
  <si>
    <t>T371</t>
  </si>
  <si>
    <t>S132</t>
  </si>
  <si>
    <t>B005</t>
  </si>
  <si>
    <t>I446</t>
  </si>
  <si>
    <t>G072</t>
  </si>
  <si>
    <t>R458</t>
  </si>
  <si>
    <t>F858</t>
  </si>
  <si>
    <t>H275</t>
  </si>
  <si>
    <t>S455</t>
  </si>
  <si>
    <t>M636</t>
  </si>
  <si>
    <t>D302</t>
  </si>
  <si>
    <t>S638</t>
  </si>
  <si>
    <t>T471</t>
  </si>
  <si>
    <t>M206</t>
  </si>
  <si>
    <t>R932</t>
  </si>
  <si>
    <t>M210</t>
  </si>
  <si>
    <t>J166</t>
  </si>
  <si>
    <t>B794</t>
  </si>
  <si>
    <t>C540</t>
  </si>
  <si>
    <t>Y592</t>
  </si>
  <si>
    <t>T724</t>
  </si>
  <si>
    <t>R484</t>
  </si>
  <si>
    <t>F354</t>
  </si>
  <si>
    <t>X293</t>
  </si>
  <si>
    <t>D706</t>
  </si>
  <si>
    <t>M956</t>
  </si>
  <si>
    <t>E893</t>
  </si>
  <si>
    <t>R934</t>
  </si>
  <si>
    <t>F378</t>
  </si>
  <si>
    <t>I736</t>
  </si>
  <si>
    <t>N272</t>
  </si>
  <si>
    <t>A570</t>
  </si>
  <si>
    <t>B210</t>
  </si>
  <si>
    <t>C025</t>
  </si>
  <si>
    <t>M581</t>
  </si>
  <si>
    <t>C574</t>
  </si>
  <si>
    <t>W972</t>
  </si>
  <si>
    <t>C256</t>
  </si>
  <si>
    <t>P058</t>
  </si>
  <si>
    <t>R025</t>
  </si>
  <si>
    <t>I458</t>
  </si>
  <si>
    <t>L726</t>
  </si>
  <si>
    <t>R997</t>
  </si>
  <si>
    <t>G973</t>
  </si>
  <si>
    <t>F370</t>
  </si>
  <si>
    <t>N742</t>
  </si>
  <si>
    <t>L495</t>
  </si>
  <si>
    <t>O716</t>
  </si>
  <si>
    <t>R773</t>
  </si>
  <si>
    <t>T540</t>
  </si>
  <si>
    <t>D296</t>
  </si>
  <si>
    <t>R918</t>
  </si>
  <si>
    <t>W694</t>
  </si>
  <si>
    <t>H846</t>
  </si>
  <si>
    <t>Z690</t>
  </si>
  <si>
    <t>F788</t>
  </si>
  <si>
    <t>P894</t>
  </si>
  <si>
    <t>N946</t>
  </si>
  <si>
    <t>D977</t>
  </si>
  <si>
    <t>U916</t>
  </si>
  <si>
    <t>Y237</t>
  </si>
  <si>
    <t>R400</t>
  </si>
  <si>
    <t>Z818</t>
  </si>
  <si>
    <t>L876</t>
  </si>
  <si>
    <t>K313</t>
  </si>
  <si>
    <t>X758</t>
  </si>
  <si>
    <t>N140</t>
  </si>
  <si>
    <t>D054</t>
  </si>
  <si>
    <t>A573</t>
  </si>
  <si>
    <t>B750</t>
  </si>
  <si>
    <t>C881</t>
  </si>
  <si>
    <t>M594</t>
  </si>
  <si>
    <t>H624</t>
  </si>
  <si>
    <t>X411</t>
  </si>
  <si>
    <t>M050</t>
  </si>
  <si>
    <t>H593</t>
  </si>
  <si>
    <t>B093</t>
  </si>
  <si>
    <t>L162</t>
  </si>
  <si>
    <t>V286</t>
  </si>
  <si>
    <t>O841</t>
  </si>
  <si>
    <t>N036</t>
  </si>
  <si>
    <t>L260</t>
  </si>
  <si>
    <t>V869</t>
  </si>
  <si>
    <t>W186</t>
  </si>
  <si>
    <t>C850</t>
  </si>
  <si>
    <t>M882</t>
  </si>
  <si>
    <t>A455</t>
  </si>
  <si>
    <t>D789</t>
  </si>
  <si>
    <t>A171</t>
  </si>
  <si>
    <t>H416</t>
  </si>
  <si>
    <t>P247</t>
  </si>
  <si>
    <t>Y463</t>
  </si>
  <si>
    <t>J967</t>
  </si>
  <si>
    <t>G071</t>
  </si>
  <si>
    <t>W113</t>
  </si>
  <si>
    <t>V256</t>
  </si>
  <si>
    <t>J932</t>
  </si>
  <si>
    <t>E468</t>
  </si>
  <si>
    <t>E933</t>
  </si>
  <si>
    <t>Q179</t>
  </si>
  <si>
    <t>S556</t>
  </si>
  <si>
    <t>R680</t>
  </si>
  <si>
    <t>E643</t>
  </si>
  <si>
    <t>J501</t>
  </si>
  <si>
    <t>O489</t>
  </si>
  <si>
    <t>D293</t>
  </si>
  <si>
    <t>E438</t>
  </si>
  <si>
    <t>J575</t>
  </si>
  <si>
    <t>M052</t>
  </si>
  <si>
    <t>X126</t>
  </si>
  <si>
    <t>C166</t>
  </si>
  <si>
    <t>F970</t>
  </si>
  <si>
    <t>H342</t>
  </si>
  <si>
    <t>I774</t>
  </si>
  <si>
    <t>W197</t>
  </si>
  <si>
    <t>P966</t>
  </si>
  <si>
    <t>X484</t>
  </si>
  <si>
    <t>I701</t>
  </si>
  <si>
    <t>G675</t>
  </si>
  <si>
    <t>I728</t>
  </si>
  <si>
    <t>D492</t>
  </si>
  <si>
    <t>I727</t>
  </si>
  <si>
    <t>M479</t>
  </si>
  <si>
    <t>J957</t>
  </si>
  <si>
    <t>C694</t>
  </si>
  <si>
    <t>T761</t>
  </si>
  <si>
    <t>H003</t>
  </si>
  <si>
    <t>A441</t>
  </si>
  <si>
    <t>M751</t>
  </si>
  <si>
    <t>U093</t>
  </si>
  <si>
    <t>L081</t>
  </si>
  <si>
    <t>R907</t>
  </si>
  <si>
    <t>B516</t>
  </si>
  <si>
    <t>D192</t>
  </si>
  <si>
    <t>E046</t>
  </si>
  <si>
    <t>I406</t>
  </si>
  <si>
    <t>Z917</t>
  </si>
  <si>
    <t>G463</t>
  </si>
  <si>
    <t>Q520</t>
  </si>
  <si>
    <t>R252</t>
  </si>
  <si>
    <t>H601</t>
  </si>
  <si>
    <t>K777</t>
  </si>
  <si>
    <t>L922</t>
  </si>
  <si>
    <t>J902</t>
  </si>
  <si>
    <t>K480</t>
  </si>
  <si>
    <t>R067</t>
  </si>
  <si>
    <t>O516</t>
  </si>
  <si>
    <t>O042</t>
  </si>
  <si>
    <t>N597</t>
  </si>
  <si>
    <t>G686</t>
  </si>
  <si>
    <t>P268</t>
  </si>
  <si>
    <t>R984</t>
  </si>
  <si>
    <t>V739</t>
  </si>
  <si>
    <t>W043</t>
  </si>
  <si>
    <t>H725</t>
  </si>
  <si>
    <t>H700</t>
  </si>
  <si>
    <t>S643</t>
  </si>
  <si>
    <t>U804</t>
  </si>
  <si>
    <t>A568</t>
  </si>
  <si>
    <t>D422</t>
  </si>
  <si>
    <t>Y906</t>
  </si>
  <si>
    <t>A352</t>
  </si>
  <si>
    <t>B562</t>
  </si>
  <si>
    <t>L019</t>
  </si>
  <si>
    <t>W479</t>
  </si>
  <si>
    <t>B754</t>
  </si>
  <si>
    <t>B265</t>
  </si>
  <si>
    <t>S139</t>
  </si>
  <si>
    <t>T906</t>
  </si>
  <si>
    <t>N097</t>
  </si>
  <si>
    <t>O054</t>
  </si>
  <si>
    <t>N031</t>
  </si>
  <si>
    <t>R923</t>
  </si>
  <si>
    <t>Y459</t>
  </si>
  <si>
    <t>I219</t>
  </si>
  <si>
    <t>N974</t>
  </si>
  <si>
    <t>C720</t>
  </si>
  <si>
    <t>F780</t>
  </si>
  <si>
    <t>X400</t>
  </si>
  <si>
    <t>F650</t>
  </si>
  <si>
    <t>M706</t>
  </si>
  <si>
    <t>Q870</t>
  </si>
  <si>
    <t>B678</t>
  </si>
  <si>
    <t>K501</t>
  </si>
  <si>
    <t>A762</t>
  </si>
  <si>
    <t>V308</t>
  </si>
  <si>
    <t>S993</t>
  </si>
  <si>
    <t>U802</t>
  </si>
  <si>
    <t>Q266</t>
  </si>
  <si>
    <t>M592</t>
  </si>
  <si>
    <t>V501</t>
  </si>
  <si>
    <t>T467</t>
  </si>
  <si>
    <t>T033</t>
  </si>
  <si>
    <t>P666</t>
  </si>
  <si>
    <t>T132</t>
  </si>
  <si>
    <t>C658</t>
  </si>
  <si>
    <t>A180</t>
  </si>
  <si>
    <t>Y226</t>
  </si>
  <si>
    <t>T613</t>
  </si>
  <si>
    <t>K222</t>
  </si>
  <si>
    <t>I649</t>
  </si>
  <si>
    <t>L680</t>
  </si>
  <si>
    <t>U473</t>
  </si>
  <si>
    <t>F900</t>
  </si>
  <si>
    <t>M799</t>
  </si>
  <si>
    <t>M511</t>
  </si>
  <si>
    <t>Q938</t>
  </si>
  <si>
    <t>I145</t>
  </si>
  <si>
    <t>W085</t>
  </si>
  <si>
    <t>B825</t>
  </si>
  <si>
    <t>M600</t>
  </si>
  <si>
    <t>E180</t>
  </si>
  <si>
    <t>P070</t>
  </si>
  <si>
    <t>D909</t>
  </si>
  <si>
    <t>H196</t>
  </si>
  <si>
    <t>D908</t>
  </si>
  <si>
    <t>N425</t>
  </si>
  <si>
    <t>L711</t>
  </si>
  <si>
    <t>Y125</t>
  </si>
  <si>
    <t>B800</t>
  </si>
  <si>
    <t>G927</t>
  </si>
  <si>
    <t>R282</t>
  </si>
  <si>
    <t>I037</t>
  </si>
  <si>
    <t>C129</t>
  </si>
  <si>
    <t>D888</t>
  </si>
  <si>
    <t>I222</t>
  </si>
  <si>
    <t>I647</t>
  </si>
  <si>
    <t>V884</t>
  </si>
  <si>
    <t>N924</t>
  </si>
  <si>
    <t>Y604</t>
  </si>
  <si>
    <t>T237</t>
  </si>
  <si>
    <t>R121</t>
  </si>
  <si>
    <t>X593</t>
  </si>
  <si>
    <t>L937</t>
  </si>
  <si>
    <t>W331</t>
  </si>
  <si>
    <t>H050</t>
  </si>
  <si>
    <t>W214</t>
  </si>
  <si>
    <t>X930</t>
  </si>
  <si>
    <t>E528</t>
  </si>
  <si>
    <t>E131</t>
  </si>
  <si>
    <t>U675</t>
  </si>
  <si>
    <t>M132</t>
  </si>
  <si>
    <t>Q208</t>
  </si>
  <si>
    <t>Y524</t>
  </si>
  <si>
    <t>R162</t>
  </si>
  <si>
    <t>M213</t>
  </si>
  <si>
    <t>R340</t>
  </si>
  <si>
    <t>L893</t>
  </si>
  <si>
    <t>M943</t>
  </si>
  <si>
    <t>W069</t>
  </si>
  <si>
    <t>R396</t>
  </si>
  <si>
    <t>D146</t>
  </si>
  <si>
    <t>D738</t>
  </si>
  <si>
    <t>U323</t>
  </si>
  <si>
    <t>O843</t>
  </si>
  <si>
    <t>T582</t>
  </si>
  <si>
    <t>U934</t>
  </si>
  <si>
    <t>E677</t>
  </si>
  <si>
    <t>H023</t>
  </si>
  <si>
    <t>B198</t>
  </si>
  <si>
    <t>Y568</t>
  </si>
  <si>
    <t>V860</t>
  </si>
  <si>
    <t>Z306</t>
  </si>
  <si>
    <t>T674</t>
  </si>
  <si>
    <t>H321</t>
  </si>
  <si>
    <t>L207</t>
  </si>
  <si>
    <t>E027</t>
  </si>
  <si>
    <t>B042</t>
  </si>
  <si>
    <t>D497</t>
  </si>
  <si>
    <t>N037</t>
  </si>
  <si>
    <t>L596</t>
  </si>
  <si>
    <t>A328</t>
  </si>
  <si>
    <t>P810</t>
  </si>
  <si>
    <t>J093</t>
  </si>
  <si>
    <t>O718</t>
  </si>
  <si>
    <t>Z371</t>
  </si>
  <si>
    <t>C004</t>
  </si>
  <si>
    <t>F702</t>
  </si>
  <si>
    <t>C424</t>
  </si>
  <si>
    <t>Q264</t>
  </si>
  <si>
    <t>J216</t>
  </si>
  <si>
    <t>M759</t>
  </si>
  <si>
    <t>M553</t>
  </si>
  <si>
    <t>J700</t>
  </si>
  <si>
    <t>B256</t>
  </si>
  <si>
    <t>O415</t>
  </si>
  <si>
    <t>B264</t>
  </si>
  <si>
    <t>L562</t>
  </si>
  <si>
    <t>O209</t>
  </si>
  <si>
    <t>O453</t>
  </si>
  <si>
    <t>E506</t>
  </si>
  <si>
    <t>J562</t>
  </si>
  <si>
    <t>Y113</t>
  </si>
  <si>
    <t>M725</t>
  </si>
  <si>
    <t>O530</t>
  </si>
  <si>
    <t>G412</t>
  </si>
  <si>
    <t>L411</t>
  </si>
  <si>
    <t>F946</t>
  </si>
  <si>
    <t>B914</t>
  </si>
  <si>
    <t>V935</t>
  </si>
  <si>
    <t>Q417</t>
  </si>
  <si>
    <t>T282</t>
  </si>
  <si>
    <t>B641</t>
  </si>
  <si>
    <t>N639</t>
  </si>
  <si>
    <t>N561</t>
  </si>
  <si>
    <t>J260</t>
  </si>
  <si>
    <t>H739</t>
  </si>
  <si>
    <t>Z564</t>
  </si>
  <si>
    <t>D367</t>
  </si>
  <si>
    <t>L707</t>
  </si>
  <si>
    <t>X646</t>
  </si>
  <si>
    <t>U545</t>
  </si>
  <si>
    <t>Z802</t>
  </si>
  <si>
    <t>N943</t>
  </si>
  <si>
    <t>U876</t>
  </si>
  <si>
    <t>X499</t>
  </si>
  <si>
    <t>Q356</t>
  </si>
  <si>
    <t>S383</t>
  </si>
  <si>
    <t>K295</t>
  </si>
  <si>
    <t>E531</t>
  </si>
  <si>
    <t>T227</t>
  </si>
  <si>
    <t>X814</t>
  </si>
  <si>
    <t>S521</t>
  </si>
  <si>
    <t>W016</t>
  </si>
  <si>
    <t>X655</t>
  </si>
  <si>
    <t>K175</t>
  </si>
  <si>
    <t>U843</t>
  </si>
  <si>
    <t>U714</t>
  </si>
  <si>
    <t>W290</t>
  </si>
  <si>
    <t>C009</t>
  </si>
  <si>
    <t>P673</t>
  </si>
  <si>
    <t>V607</t>
  </si>
  <si>
    <t>E100</t>
  </si>
  <si>
    <t>A794</t>
  </si>
  <si>
    <t>T966</t>
  </si>
  <si>
    <t>R173</t>
  </si>
  <si>
    <t>S756</t>
  </si>
  <si>
    <t>U301</t>
  </si>
  <si>
    <t>S257</t>
  </si>
  <si>
    <t>U539</t>
  </si>
  <si>
    <t>U079</t>
  </si>
  <si>
    <t>E355</t>
  </si>
  <si>
    <t>Q927</t>
  </si>
  <si>
    <t>F451</t>
  </si>
  <si>
    <t>Z740</t>
  </si>
  <si>
    <t>T757</t>
  </si>
  <si>
    <t>J509</t>
  </si>
  <si>
    <t>R866</t>
  </si>
  <si>
    <t>A908</t>
  </si>
  <si>
    <t>G384</t>
  </si>
  <si>
    <t>A238</t>
  </si>
  <si>
    <t>G538</t>
  </si>
  <si>
    <t>D818</t>
  </si>
  <si>
    <t>B779</t>
  </si>
  <si>
    <t>I041</t>
  </si>
  <si>
    <t>X933</t>
  </si>
  <si>
    <t>V568</t>
  </si>
  <si>
    <t>G586</t>
  </si>
  <si>
    <t>I438</t>
  </si>
  <si>
    <t>N648</t>
  </si>
  <si>
    <t>T683</t>
  </si>
  <si>
    <t>O750</t>
  </si>
  <si>
    <t>I569</t>
  </si>
  <si>
    <t>I662</t>
  </si>
  <si>
    <t>C870</t>
  </si>
  <si>
    <t>W445</t>
  </si>
  <si>
    <t>N189</t>
  </si>
  <si>
    <t>R808</t>
  </si>
  <si>
    <t>W239</t>
  </si>
  <si>
    <t>I125</t>
  </si>
  <si>
    <t>C493</t>
  </si>
  <si>
    <t>P194</t>
  </si>
  <si>
    <t>O597</t>
  </si>
  <si>
    <t>X268</t>
  </si>
  <si>
    <t>Y741</t>
  </si>
  <si>
    <t>S911</t>
  </si>
  <si>
    <t>M924</t>
  </si>
  <si>
    <t>M569</t>
  </si>
  <si>
    <t>J785</t>
  </si>
  <si>
    <t>N230</t>
  </si>
  <si>
    <t>I583</t>
  </si>
  <si>
    <t>D435</t>
  </si>
  <si>
    <t>J877</t>
  </si>
  <si>
    <t>I410</t>
  </si>
  <si>
    <t>Z128</t>
  </si>
  <si>
    <t>G107</t>
  </si>
  <si>
    <t>A121</t>
  </si>
  <si>
    <t>G722</t>
  </si>
  <si>
    <t>L185</t>
  </si>
  <si>
    <t>T639</t>
  </si>
  <si>
    <t>F885</t>
  </si>
  <si>
    <t>J601</t>
  </si>
  <si>
    <t>C802</t>
  </si>
  <si>
    <t>C575</t>
  </si>
  <si>
    <t>X345</t>
  </si>
  <si>
    <t>R999</t>
  </si>
  <si>
    <t>Y632</t>
  </si>
  <si>
    <t>G578</t>
  </si>
  <si>
    <t>U065</t>
  </si>
  <si>
    <t>W332</t>
  </si>
  <si>
    <t>V906</t>
  </si>
  <si>
    <t>Y837</t>
  </si>
  <si>
    <t>F052</t>
  </si>
  <si>
    <t>T072</t>
  </si>
  <si>
    <t>W489</t>
  </si>
  <si>
    <t>S318</t>
  </si>
  <si>
    <t>O060</t>
  </si>
  <si>
    <t>F028</t>
  </si>
  <si>
    <t>V123</t>
  </si>
  <si>
    <t>V674</t>
  </si>
  <si>
    <t>J441</t>
  </si>
  <si>
    <t>E270</t>
  </si>
  <si>
    <t>G120</t>
  </si>
  <si>
    <t>Z304</t>
  </si>
  <si>
    <t>R179</t>
  </si>
  <si>
    <t>B268</t>
  </si>
  <si>
    <t>H039</t>
  </si>
  <si>
    <t>U325</t>
  </si>
  <si>
    <t>L872</t>
  </si>
  <si>
    <t>C200</t>
  </si>
  <si>
    <t>C910</t>
  </si>
  <si>
    <t>Q111</t>
  </si>
  <si>
    <t>B571</t>
  </si>
  <si>
    <t>L264</t>
  </si>
  <si>
    <t>G930</t>
  </si>
  <si>
    <t>W704</t>
  </si>
  <si>
    <t>V348</t>
  </si>
  <si>
    <t>F849</t>
  </si>
  <si>
    <t>Z123</t>
  </si>
  <si>
    <t>K907</t>
  </si>
  <si>
    <t>W207</t>
  </si>
  <si>
    <t>H760</t>
  </si>
  <si>
    <t>G781</t>
  </si>
  <si>
    <t>X624</t>
  </si>
  <si>
    <t>G658</t>
  </si>
  <si>
    <t>G725</t>
  </si>
  <si>
    <t>D665</t>
  </si>
  <si>
    <t>T849</t>
  </si>
  <si>
    <t>J699</t>
  </si>
  <si>
    <t>I771</t>
  </si>
  <si>
    <t>D153</t>
  </si>
  <si>
    <t>C500</t>
  </si>
  <si>
    <t>T820</t>
  </si>
  <si>
    <t>C262</t>
  </si>
  <si>
    <t>K549</t>
  </si>
  <si>
    <t>A765</t>
  </si>
  <si>
    <t>Y617</t>
  </si>
  <si>
    <t>E823</t>
  </si>
  <si>
    <t>V250</t>
  </si>
  <si>
    <t>Z911</t>
  </si>
  <si>
    <t>W964</t>
  </si>
  <si>
    <t>U333</t>
  </si>
  <si>
    <t>H347</t>
  </si>
  <si>
    <t>R875</t>
  </si>
  <si>
    <t>K645</t>
  </si>
  <si>
    <t>L658</t>
  </si>
  <si>
    <t>X067</t>
  </si>
  <si>
    <t>L297</t>
  </si>
  <si>
    <t>L088</t>
  </si>
  <si>
    <t>L939</t>
  </si>
  <si>
    <t>G337</t>
  </si>
  <si>
    <t>L379</t>
  </si>
  <si>
    <t>O320</t>
  </si>
  <si>
    <t>R819</t>
  </si>
  <si>
    <t>J670</t>
  </si>
  <si>
    <t>U844</t>
  </si>
  <si>
    <t>S109</t>
  </si>
  <si>
    <t>G541</t>
  </si>
  <si>
    <t>A931</t>
  </si>
  <si>
    <t>T188</t>
  </si>
  <si>
    <t>G171</t>
  </si>
  <si>
    <t>V926</t>
  </si>
  <si>
    <t>Z299</t>
  </si>
  <si>
    <t>S683</t>
  </si>
  <si>
    <t>S740</t>
  </si>
  <si>
    <t>A850</t>
  </si>
  <si>
    <t>A487</t>
  </si>
  <si>
    <t>B823</t>
  </si>
  <si>
    <t>F966</t>
  </si>
  <si>
    <t>A671</t>
  </si>
  <si>
    <t>S138</t>
  </si>
  <si>
    <t>F127</t>
  </si>
  <si>
    <t>N370</t>
  </si>
  <si>
    <t>T797</t>
  </si>
  <si>
    <t>M844</t>
  </si>
  <si>
    <t>D319</t>
  </si>
  <si>
    <t>A217</t>
  </si>
  <si>
    <t>K308</t>
  </si>
  <si>
    <t>M632</t>
  </si>
  <si>
    <t>U171</t>
  </si>
  <si>
    <t>Y666</t>
  </si>
  <si>
    <t>I965</t>
  </si>
  <si>
    <t>P021</t>
  </si>
  <si>
    <t>R332</t>
  </si>
  <si>
    <t>U055</t>
  </si>
  <si>
    <t>A735</t>
  </si>
  <si>
    <t>L693</t>
  </si>
  <si>
    <t>A666</t>
  </si>
  <si>
    <t>O576</t>
  </si>
  <si>
    <t>W237</t>
  </si>
  <si>
    <t>H649</t>
  </si>
  <si>
    <t>O161</t>
  </si>
  <si>
    <t>C050</t>
  </si>
  <si>
    <t>H878</t>
  </si>
  <si>
    <t>M239</t>
  </si>
  <si>
    <t>U567</t>
  </si>
  <si>
    <t>T010</t>
  </si>
  <si>
    <t>T977</t>
  </si>
  <si>
    <t>N253</t>
  </si>
  <si>
    <t>A936</t>
  </si>
  <si>
    <t>F146</t>
  </si>
  <si>
    <t>O580</t>
  </si>
  <si>
    <t>F632</t>
  </si>
  <si>
    <t>W766</t>
  </si>
  <si>
    <t>K418</t>
  </si>
  <si>
    <t>Q438</t>
  </si>
  <si>
    <t>E770</t>
  </si>
  <si>
    <t>X344</t>
  </si>
  <si>
    <t>S015</t>
  </si>
  <si>
    <t>N854</t>
  </si>
  <si>
    <t>B658</t>
  </si>
  <si>
    <t>J850</t>
  </si>
  <si>
    <t>Q845</t>
  </si>
  <si>
    <t>E101</t>
  </si>
  <si>
    <t>P316</t>
  </si>
  <si>
    <t>G731</t>
  </si>
  <si>
    <t>U015</t>
  </si>
  <si>
    <t>U752</t>
  </si>
  <si>
    <t>L077</t>
  </si>
  <si>
    <t>T631</t>
  </si>
  <si>
    <t>P143</t>
  </si>
  <si>
    <t>K458</t>
  </si>
  <si>
    <t>U702</t>
  </si>
  <si>
    <t>R109</t>
  </si>
  <si>
    <t>Z178</t>
  </si>
  <si>
    <t>I785</t>
  </si>
  <si>
    <t>I762</t>
  </si>
  <si>
    <t>P674</t>
  </si>
  <si>
    <t>R968</t>
  </si>
  <si>
    <t>X007</t>
  </si>
  <si>
    <t>L629</t>
  </si>
  <si>
    <t>O672</t>
  </si>
  <si>
    <t>A092</t>
  </si>
  <si>
    <t>H730</t>
  </si>
  <si>
    <t>Q289</t>
  </si>
  <si>
    <t>X066</t>
  </si>
  <si>
    <t>C546</t>
  </si>
  <si>
    <t>O770</t>
  </si>
  <si>
    <t>R708</t>
  </si>
  <si>
    <t>N197</t>
  </si>
  <si>
    <t>W124</t>
  </si>
  <si>
    <t>S603</t>
  </si>
  <si>
    <t>X020</t>
  </si>
  <si>
    <t>D806</t>
  </si>
  <si>
    <t>H084</t>
  </si>
  <si>
    <t>X703</t>
  </si>
  <si>
    <t>V053</t>
  </si>
  <si>
    <t>C238</t>
  </si>
  <si>
    <t>V272</t>
  </si>
  <si>
    <t>B974</t>
  </si>
  <si>
    <t>Z050</t>
  </si>
  <si>
    <t>Y829</t>
  </si>
  <si>
    <t>M918</t>
  </si>
  <si>
    <t>G200</t>
  </si>
  <si>
    <t>S196</t>
  </si>
  <si>
    <t>J712</t>
  </si>
  <si>
    <t>R668</t>
  </si>
  <si>
    <t>D408</t>
  </si>
  <si>
    <t>Z030</t>
  </si>
  <si>
    <t>K870</t>
  </si>
  <si>
    <t>O814</t>
  </si>
  <si>
    <t>D306</t>
  </si>
  <si>
    <t>I316</t>
  </si>
  <si>
    <t>F454</t>
  </si>
  <si>
    <t>X896</t>
  </si>
  <si>
    <t>E153</t>
  </si>
  <si>
    <t>R779</t>
  </si>
  <si>
    <t>I806</t>
  </si>
  <si>
    <t>B889</t>
  </si>
  <si>
    <t>V240</t>
  </si>
  <si>
    <t>U928</t>
  </si>
  <si>
    <t>M803</t>
  </si>
  <si>
    <t>S042</t>
  </si>
  <si>
    <t>O745</t>
  </si>
  <si>
    <t>H020</t>
  </si>
  <si>
    <t>O724</t>
  </si>
  <si>
    <t>L395</t>
  </si>
  <si>
    <t>N436</t>
  </si>
  <si>
    <t>I015</t>
  </si>
  <si>
    <t>Y774</t>
  </si>
  <si>
    <t>X491</t>
  </si>
  <si>
    <t>A108</t>
  </si>
  <si>
    <t>X738</t>
  </si>
  <si>
    <t>E246</t>
  </si>
  <si>
    <t>L465</t>
  </si>
  <si>
    <t>S306</t>
  </si>
  <si>
    <t>E083</t>
  </si>
  <si>
    <t>L462</t>
  </si>
  <si>
    <t>H768</t>
  </si>
  <si>
    <t>A786</t>
  </si>
  <si>
    <t>X106</t>
  </si>
  <si>
    <t>S996</t>
  </si>
  <si>
    <t>M624</t>
  </si>
  <si>
    <t>J496</t>
  </si>
  <si>
    <t>P927</t>
  </si>
  <si>
    <t>E564</t>
  </si>
  <si>
    <t>H277</t>
  </si>
  <si>
    <t>A285</t>
  </si>
  <si>
    <t>D108</t>
  </si>
  <si>
    <t>K510</t>
  </si>
  <si>
    <t>P767</t>
  </si>
  <si>
    <t>I821</t>
  </si>
  <si>
    <t>W955</t>
  </si>
  <si>
    <t>F236</t>
  </si>
  <si>
    <t>J657</t>
  </si>
  <si>
    <t>F535</t>
  </si>
  <si>
    <t>I622</t>
  </si>
  <si>
    <t>T548</t>
  </si>
  <si>
    <t>I097</t>
  </si>
  <si>
    <t>R302</t>
  </si>
  <si>
    <t>V389</t>
  </si>
  <si>
    <t>C090</t>
  </si>
  <si>
    <t>E271</t>
  </si>
  <si>
    <t>H124</t>
  </si>
  <si>
    <t>E336</t>
  </si>
  <si>
    <t>F002</t>
  </si>
  <si>
    <t>Q970</t>
  </si>
  <si>
    <t>D853</t>
  </si>
  <si>
    <t>W922</t>
  </si>
  <si>
    <t>I868</t>
  </si>
  <si>
    <t>I846</t>
  </si>
  <si>
    <t>J769</t>
  </si>
  <si>
    <t>W744</t>
  </si>
  <si>
    <t>Y995</t>
  </si>
  <si>
    <t>V855</t>
  </si>
  <si>
    <t>H814</t>
  </si>
  <si>
    <t>E697</t>
  </si>
  <si>
    <t>D120</t>
  </si>
  <si>
    <t>R176</t>
  </si>
  <si>
    <t>O231</t>
  </si>
  <si>
    <t>Z060</t>
  </si>
  <si>
    <t>H949</t>
  </si>
  <si>
    <t>M591</t>
  </si>
  <si>
    <t>L467</t>
  </si>
  <si>
    <t>W498</t>
  </si>
  <si>
    <t>P416</t>
  </si>
  <si>
    <t>U680</t>
  </si>
  <si>
    <t>T539</t>
  </si>
  <si>
    <t>W210</t>
  </si>
  <si>
    <t>F032</t>
  </si>
  <si>
    <t>H483</t>
  </si>
  <si>
    <t>H722</t>
  </si>
  <si>
    <t>B069</t>
  </si>
  <si>
    <t>D340</t>
  </si>
  <si>
    <t>N435</t>
  </si>
  <si>
    <t>V488</t>
  </si>
  <si>
    <t>C965</t>
  </si>
  <si>
    <t>U848</t>
  </si>
  <si>
    <t>S775</t>
  </si>
  <si>
    <t>S032</t>
  </si>
  <si>
    <t>W118</t>
  </si>
  <si>
    <t>P829</t>
  </si>
  <si>
    <t>T175</t>
  </si>
  <si>
    <t>J032</t>
  </si>
  <si>
    <t>X321</t>
  </si>
  <si>
    <t>O810</t>
  </si>
  <si>
    <t>Z940</t>
  </si>
  <si>
    <t>I805</t>
  </si>
  <si>
    <t>I272</t>
  </si>
  <si>
    <t>R444</t>
  </si>
  <si>
    <t>H143</t>
  </si>
  <si>
    <t>J596</t>
  </si>
  <si>
    <t>G304</t>
  </si>
  <si>
    <t>D820</t>
  </si>
  <si>
    <t>Y830</t>
  </si>
  <si>
    <t>G074</t>
  </si>
  <si>
    <t>D748</t>
  </si>
  <si>
    <t>R160</t>
  </si>
  <si>
    <t>H954</t>
  </si>
  <si>
    <t>B767</t>
  </si>
  <si>
    <t>M144</t>
  </si>
  <si>
    <t>K091</t>
  </si>
  <si>
    <t>I874</t>
  </si>
  <si>
    <t>E967</t>
  </si>
  <si>
    <t>M712</t>
  </si>
  <si>
    <t>Y512</t>
  </si>
  <si>
    <t>P088</t>
  </si>
  <si>
    <t>W788</t>
  </si>
  <si>
    <t>J088</t>
  </si>
  <si>
    <t>G765</t>
  </si>
  <si>
    <t>Z510</t>
  </si>
  <si>
    <t>Z942</t>
  </si>
  <si>
    <t>I172</t>
  </si>
  <si>
    <t>G710</t>
  </si>
  <si>
    <t>D197</t>
  </si>
  <si>
    <t>S183</t>
  </si>
  <si>
    <t>Q353</t>
  </si>
  <si>
    <t>R947</t>
  </si>
  <si>
    <t>B953</t>
  </si>
  <si>
    <t>O738</t>
  </si>
  <si>
    <t>H887</t>
  </si>
  <si>
    <t>N859</t>
  </si>
  <si>
    <t>H086</t>
  </si>
  <si>
    <t>S608</t>
  </si>
  <si>
    <t>T213</t>
  </si>
  <si>
    <t>U043</t>
  </si>
  <si>
    <t>D727</t>
  </si>
  <si>
    <t>Q568</t>
  </si>
  <si>
    <t>T925</t>
  </si>
  <si>
    <t>H036</t>
  </si>
  <si>
    <t>Q252</t>
  </si>
  <si>
    <t>S497</t>
  </si>
  <si>
    <t>V010</t>
  </si>
  <si>
    <t>O412</t>
  </si>
  <si>
    <t>L669</t>
  </si>
  <si>
    <t>L268</t>
  </si>
  <si>
    <t>L501</t>
  </si>
  <si>
    <t>U925</t>
  </si>
  <si>
    <t>N146</t>
  </si>
  <si>
    <t>U378</t>
  </si>
  <si>
    <t>H067</t>
  </si>
  <si>
    <t>L551</t>
  </si>
  <si>
    <t>U677</t>
  </si>
  <si>
    <t>X647</t>
  </si>
  <si>
    <t>U099</t>
  </si>
  <si>
    <t>O151</t>
  </si>
  <si>
    <t>B277</t>
  </si>
  <si>
    <t>H400</t>
  </si>
  <si>
    <t>C344</t>
  </si>
  <si>
    <t>X551</t>
  </si>
  <si>
    <t>Y035</t>
  </si>
  <si>
    <t>G161</t>
  </si>
  <si>
    <t>U993</t>
  </si>
  <si>
    <t>A482</t>
  </si>
  <si>
    <t>P899</t>
  </si>
  <si>
    <t>S923</t>
  </si>
  <si>
    <t>R899</t>
  </si>
  <si>
    <t>I440</t>
  </si>
  <si>
    <t>W862</t>
  </si>
  <si>
    <t>Y754</t>
  </si>
  <si>
    <t>L453</t>
  </si>
  <si>
    <t>V459</t>
  </si>
  <si>
    <t>X880</t>
  </si>
  <si>
    <t>O157</t>
  </si>
  <si>
    <t>N364</t>
  </si>
  <si>
    <t>T655</t>
  </si>
  <si>
    <t>A986</t>
  </si>
  <si>
    <t>H735</t>
  </si>
  <si>
    <t>X967</t>
  </si>
  <si>
    <t>X626</t>
  </si>
  <si>
    <t>B836</t>
  </si>
  <si>
    <t>Z946</t>
  </si>
  <si>
    <t>F873</t>
  </si>
  <si>
    <t>F406</t>
  </si>
  <si>
    <t>Z970</t>
  </si>
  <si>
    <t>P163</t>
  </si>
  <si>
    <t>J805</t>
  </si>
  <si>
    <t>V834</t>
  </si>
  <si>
    <t>Y482</t>
  </si>
  <si>
    <t>S822</t>
  </si>
  <si>
    <t>K611</t>
  </si>
  <si>
    <t>S590</t>
  </si>
  <si>
    <t>T450</t>
  </si>
  <si>
    <t>N543</t>
  </si>
  <si>
    <t>J895</t>
  </si>
  <si>
    <t>T334</t>
  </si>
  <si>
    <t>Z892</t>
  </si>
  <si>
    <t>B618</t>
  </si>
  <si>
    <t>S690</t>
  </si>
  <si>
    <t>I970</t>
  </si>
  <si>
    <t>W738</t>
  </si>
  <si>
    <t>E981</t>
  </si>
  <si>
    <t>Y623</t>
  </si>
  <si>
    <t>D079</t>
  </si>
  <si>
    <t>S687</t>
  </si>
  <si>
    <t>F402</t>
  </si>
  <si>
    <t>Q959</t>
  </si>
  <si>
    <t>W174</t>
  </si>
  <si>
    <t>S321</t>
  </si>
  <si>
    <t>P453</t>
  </si>
  <si>
    <t>K373</t>
  </si>
  <si>
    <t>D696</t>
  </si>
  <si>
    <t>Y372</t>
  </si>
  <si>
    <t>B731</t>
  </si>
  <si>
    <t>P556</t>
  </si>
  <si>
    <t>N063</t>
  </si>
  <si>
    <t>E033</t>
  </si>
  <si>
    <t>U651</t>
  </si>
  <si>
    <t>J818</t>
  </si>
  <si>
    <t>J456</t>
  </si>
  <si>
    <t>P575</t>
  </si>
  <si>
    <t>H147</t>
  </si>
  <si>
    <t>J201</t>
  </si>
  <si>
    <t>E556</t>
  </si>
  <si>
    <t>V713</t>
  </si>
  <si>
    <t>W218</t>
  </si>
  <si>
    <t>I427</t>
  </si>
  <si>
    <t>D009</t>
  </si>
  <si>
    <t>D345</t>
  </si>
  <si>
    <t>Y103</t>
  </si>
  <si>
    <t>H958</t>
  </si>
  <si>
    <t>A022</t>
  </si>
  <si>
    <t>L681</t>
  </si>
  <si>
    <t>S251</t>
  </si>
  <si>
    <t>R901</t>
  </si>
  <si>
    <t>J831</t>
  </si>
  <si>
    <t>G974</t>
  </si>
  <si>
    <t>A494</t>
  </si>
  <si>
    <t>C450</t>
  </si>
  <si>
    <t>R191</t>
  </si>
  <si>
    <t>J284</t>
  </si>
  <si>
    <t>F340</t>
  </si>
  <si>
    <t>F677</t>
  </si>
  <si>
    <t>I670</t>
  </si>
  <si>
    <t>A932</t>
  </si>
  <si>
    <t>X243</t>
  </si>
  <si>
    <t>K305</t>
  </si>
  <si>
    <t>B603</t>
  </si>
  <si>
    <t>M501</t>
  </si>
  <si>
    <t>T367</t>
  </si>
  <si>
    <t>R249</t>
  </si>
  <si>
    <t>F352</t>
  </si>
  <si>
    <t>P459</t>
  </si>
  <si>
    <t>Y014</t>
  </si>
  <si>
    <t>I151</t>
  </si>
  <si>
    <t>H454</t>
  </si>
  <si>
    <t>I520</t>
  </si>
  <si>
    <t>A726</t>
  </si>
  <si>
    <t>S419</t>
  </si>
  <si>
    <t>Z406</t>
  </si>
  <si>
    <t>W064</t>
  </si>
  <si>
    <t>G216</t>
  </si>
  <si>
    <t>H710</t>
  </si>
  <si>
    <t>G106</t>
  </si>
  <si>
    <t>V684</t>
  </si>
  <si>
    <t>B886</t>
  </si>
  <si>
    <t>T470</t>
  </si>
  <si>
    <t>U973</t>
  </si>
  <si>
    <t>X611</t>
  </si>
  <si>
    <t>P582</t>
  </si>
  <si>
    <t>C225</t>
  </si>
  <si>
    <t>M746</t>
  </si>
  <si>
    <t>T242</t>
  </si>
  <si>
    <t>A731</t>
  </si>
  <si>
    <t>T581</t>
  </si>
  <si>
    <t>Y005</t>
  </si>
  <si>
    <t>E719</t>
  </si>
  <si>
    <t>F986</t>
  </si>
  <si>
    <t>W561</t>
  </si>
  <si>
    <t>N651</t>
  </si>
  <si>
    <t>U646</t>
  </si>
  <si>
    <t>B980</t>
  </si>
  <si>
    <t>J095</t>
  </si>
  <si>
    <t>A694</t>
  </si>
  <si>
    <t>P367</t>
  </si>
  <si>
    <t>Y711</t>
  </si>
  <si>
    <t>J757</t>
  </si>
  <si>
    <t>K901</t>
  </si>
  <si>
    <t>M352</t>
  </si>
  <si>
    <t>M641</t>
  </si>
  <si>
    <t>L168</t>
  </si>
  <si>
    <t>B632</t>
  </si>
  <si>
    <t>R611</t>
  </si>
  <si>
    <t>L164</t>
  </si>
  <si>
    <t>Z240</t>
  </si>
  <si>
    <t>X884</t>
  </si>
  <si>
    <t>X818</t>
  </si>
  <si>
    <t>E540</t>
  </si>
  <si>
    <t>R096</t>
  </si>
  <si>
    <t>F546</t>
  </si>
  <si>
    <t>I745</t>
  </si>
  <si>
    <t>L129</t>
  </si>
  <si>
    <t>S983</t>
  </si>
  <si>
    <t>C293</t>
  </si>
  <si>
    <t>R588</t>
  </si>
  <si>
    <t>Q145</t>
  </si>
  <si>
    <t>Z413</t>
  </si>
  <si>
    <t>T405</t>
  </si>
  <si>
    <t>N414</t>
  </si>
  <si>
    <t>D576</t>
  </si>
  <si>
    <t>S523</t>
  </si>
  <si>
    <t>P483</t>
  </si>
  <si>
    <t>F044</t>
  </si>
  <si>
    <t>A185</t>
  </si>
  <si>
    <t>X386</t>
  </si>
  <si>
    <t>E038</t>
  </si>
  <si>
    <t>X895</t>
  </si>
  <si>
    <t>C675</t>
  </si>
  <si>
    <t>E403</t>
  </si>
  <si>
    <t>M410</t>
  </si>
  <si>
    <t>K212</t>
  </si>
  <si>
    <t>W782</t>
  </si>
  <si>
    <t>G229</t>
  </si>
  <si>
    <t>Z480</t>
  </si>
  <si>
    <t>J091</t>
  </si>
  <si>
    <t>Z576</t>
  </si>
  <si>
    <t>A702</t>
  </si>
  <si>
    <t>I048</t>
  </si>
  <si>
    <t>R360</t>
  </si>
  <si>
    <t>Z877</t>
  </si>
  <si>
    <t>K996</t>
  </si>
  <si>
    <t>Q109</t>
  </si>
  <si>
    <t>W654</t>
  </si>
  <si>
    <t>O851</t>
  </si>
  <si>
    <t>T007</t>
  </si>
  <si>
    <t>Z022</t>
  </si>
  <si>
    <t>D585</t>
  </si>
  <si>
    <t>V667</t>
  </si>
  <si>
    <t>S642</t>
  </si>
  <si>
    <t>S800</t>
  </si>
  <si>
    <t>P243</t>
  </si>
  <si>
    <t>X109</t>
  </si>
  <si>
    <t>U269</t>
  </si>
  <si>
    <t>O962</t>
  </si>
  <si>
    <t>L221</t>
  </si>
  <si>
    <t>O917</t>
  </si>
  <si>
    <t>Z415</t>
  </si>
  <si>
    <t>E301</t>
  </si>
  <si>
    <t>J485</t>
  </si>
  <si>
    <t>D424</t>
  </si>
  <si>
    <t>P640</t>
  </si>
  <si>
    <t>S178</t>
  </si>
  <si>
    <t>Z297</t>
  </si>
  <si>
    <t>E147</t>
  </si>
  <si>
    <t>Z971</t>
  </si>
  <si>
    <t>D566</t>
  </si>
  <si>
    <t>Q665</t>
  </si>
  <si>
    <t>J642</t>
  </si>
  <si>
    <t>Y357</t>
  </si>
  <si>
    <t>O365</t>
  </si>
  <si>
    <t>S280</t>
  </si>
  <si>
    <t>Z118</t>
  </si>
  <si>
    <t>Z927</t>
  </si>
  <si>
    <t>X537</t>
  </si>
  <si>
    <t>I054</t>
  </si>
  <si>
    <t>P706</t>
  </si>
  <si>
    <t>P089</t>
  </si>
  <si>
    <t>I468</t>
  </si>
  <si>
    <t>B963</t>
  </si>
  <si>
    <t>M611</t>
  </si>
  <si>
    <t>B933</t>
  </si>
  <si>
    <t>X614</t>
  </si>
  <si>
    <t>R245</t>
  </si>
  <si>
    <t>W171</t>
  </si>
  <si>
    <t>V186</t>
  </si>
  <si>
    <t>T839</t>
  </si>
  <si>
    <t>F681</t>
  </si>
  <si>
    <t>W416</t>
  </si>
  <si>
    <t>P408</t>
  </si>
  <si>
    <t>R091</t>
  </si>
  <si>
    <t>H314</t>
  </si>
  <si>
    <t>V456</t>
  </si>
  <si>
    <t>X264</t>
  </si>
  <si>
    <t>N691</t>
  </si>
  <si>
    <t>U878</t>
  </si>
  <si>
    <t>S972</t>
  </si>
  <si>
    <t>Z359</t>
  </si>
  <si>
    <t>T705</t>
  </si>
  <si>
    <t>H137</t>
  </si>
  <si>
    <t>Z249</t>
  </si>
  <si>
    <t>M153</t>
  </si>
  <si>
    <t>Y310</t>
  </si>
  <si>
    <t>I071</t>
  </si>
  <si>
    <t>I995</t>
  </si>
  <si>
    <t>T142</t>
  </si>
  <si>
    <t>D300</t>
  </si>
  <si>
    <t>Z103</t>
  </si>
  <si>
    <t>W978</t>
  </si>
  <si>
    <t>I738</t>
  </si>
  <si>
    <t>P074</t>
  </si>
  <si>
    <t>D096</t>
  </si>
  <si>
    <t>D183</t>
  </si>
  <si>
    <t>V130</t>
  </si>
  <si>
    <t>B913</t>
  </si>
  <si>
    <t>J506</t>
  </si>
  <si>
    <t>N907</t>
  </si>
  <si>
    <t>B031</t>
  </si>
  <si>
    <t>Y442</t>
  </si>
  <si>
    <t>U053</t>
  </si>
  <si>
    <t>E969</t>
  </si>
  <si>
    <t>G928</t>
  </si>
  <si>
    <t>Q465</t>
  </si>
  <si>
    <t>U127</t>
  </si>
  <si>
    <t>U122</t>
  </si>
  <si>
    <t>O696</t>
  </si>
  <si>
    <t>Z591</t>
  </si>
  <si>
    <t>P226</t>
  </si>
  <si>
    <t>M674</t>
  </si>
  <si>
    <t>E730</t>
  </si>
  <si>
    <t>Q721</t>
  </si>
  <si>
    <t>K161</t>
  </si>
  <si>
    <t>U475</t>
  </si>
  <si>
    <t>N938</t>
  </si>
  <si>
    <t>X561</t>
  </si>
  <si>
    <t>R363</t>
  </si>
  <si>
    <t>A722</t>
  </si>
  <si>
    <t>I809</t>
  </si>
  <si>
    <t>H429</t>
  </si>
  <si>
    <t>K835</t>
  </si>
  <si>
    <t>X580</t>
  </si>
  <si>
    <t>L312</t>
  </si>
  <si>
    <t>K241</t>
  </si>
  <si>
    <t>K302</t>
  </si>
  <si>
    <t>D515</t>
  </si>
  <si>
    <t>I265</t>
  </si>
  <si>
    <t>Q780</t>
  </si>
  <si>
    <t>W494</t>
  </si>
  <si>
    <t>T874</t>
  </si>
  <si>
    <t>Y266</t>
  </si>
  <si>
    <t>Q213</t>
  </si>
  <si>
    <t>I465</t>
  </si>
  <si>
    <t>N532</t>
  </si>
  <si>
    <t>G868</t>
  </si>
  <si>
    <t>M209</t>
  </si>
  <si>
    <t>N039</t>
  </si>
  <si>
    <t>U912</t>
  </si>
  <si>
    <t>Y430</t>
  </si>
  <si>
    <t>F022</t>
  </si>
  <si>
    <t>G552</t>
  </si>
  <si>
    <t>H359</t>
  </si>
  <si>
    <t>N133</t>
  </si>
  <si>
    <t>G753</t>
  </si>
  <si>
    <t>E394</t>
  </si>
  <si>
    <t>T453</t>
  </si>
  <si>
    <t>F902</t>
  </si>
  <si>
    <t>L767</t>
  </si>
  <si>
    <t>T553</t>
  </si>
  <si>
    <t>M082</t>
  </si>
  <si>
    <t>W279</t>
  </si>
  <si>
    <t>L766</t>
  </si>
  <si>
    <t>X299</t>
  </si>
  <si>
    <t>G335</t>
  </si>
  <si>
    <t>B655</t>
  </si>
  <si>
    <t>Q951</t>
  </si>
  <si>
    <t>N177</t>
  </si>
  <si>
    <t>F200</t>
  </si>
  <si>
    <t>C518</t>
  </si>
  <si>
    <t>P495</t>
  </si>
  <si>
    <t>A513</t>
  </si>
  <si>
    <t>V026</t>
  </si>
  <si>
    <t>D691</t>
  </si>
  <si>
    <t>P576</t>
  </si>
  <si>
    <t>X645</t>
  </si>
  <si>
    <t>R785</t>
  </si>
  <si>
    <t>B894</t>
  </si>
  <si>
    <t>H630</t>
  </si>
  <si>
    <t>Y891</t>
  </si>
  <si>
    <t>P784</t>
  </si>
  <si>
    <t>R506</t>
  </si>
  <si>
    <t>O268</t>
  </si>
  <si>
    <t>R355</t>
  </si>
  <si>
    <t>U895</t>
  </si>
  <si>
    <t>L089</t>
  </si>
  <si>
    <t>Z262</t>
  </si>
  <si>
    <t>H911</t>
  </si>
  <si>
    <t>G957</t>
  </si>
  <si>
    <t>Q684</t>
  </si>
  <si>
    <t>A278</t>
  </si>
  <si>
    <t>G716</t>
  </si>
  <si>
    <t>C038</t>
  </si>
  <si>
    <t>G913</t>
  </si>
  <si>
    <t>I659</t>
  </si>
  <si>
    <t>A981</t>
  </si>
  <si>
    <t>V816</t>
  </si>
  <si>
    <t>X989</t>
  </si>
  <si>
    <t>J180</t>
  </si>
  <si>
    <t>T079</t>
  </si>
  <si>
    <t>E466</t>
  </si>
  <si>
    <t>F775</t>
  </si>
  <si>
    <t>G144</t>
  </si>
  <si>
    <t>S673</t>
  </si>
  <si>
    <t>U538</t>
  </si>
  <si>
    <t>X754</t>
  </si>
  <si>
    <t>L960</t>
  </si>
  <si>
    <t>Y954</t>
  </si>
  <si>
    <t>R743</t>
  </si>
  <si>
    <t>J036</t>
  </si>
  <si>
    <t>V478</t>
  </si>
  <si>
    <t>X048</t>
  </si>
  <si>
    <t>B816</t>
  </si>
  <si>
    <t>H573</t>
  </si>
  <si>
    <t>Y070</t>
  </si>
  <si>
    <t>X171</t>
  </si>
  <si>
    <t>P505</t>
  </si>
  <si>
    <t>W638</t>
  </si>
  <si>
    <t>I221</t>
  </si>
  <si>
    <t>N919</t>
  </si>
  <si>
    <t>C919</t>
  </si>
  <si>
    <t>N885</t>
  </si>
  <si>
    <t>U445</t>
  </si>
  <si>
    <t>K478</t>
  </si>
  <si>
    <t>D288</t>
  </si>
  <si>
    <t>O139</t>
  </si>
  <si>
    <t>R131</t>
  </si>
  <si>
    <t>O998</t>
  </si>
  <si>
    <t>F223</t>
  </si>
  <si>
    <t>Y222</t>
  </si>
  <si>
    <t>B548</t>
  </si>
  <si>
    <t>A123</t>
  </si>
  <si>
    <t>S812</t>
  </si>
  <si>
    <t>Y926</t>
  </si>
  <si>
    <t>N089</t>
  </si>
  <si>
    <t>I554</t>
  </si>
  <si>
    <t>X098</t>
  </si>
  <si>
    <t>N372</t>
  </si>
  <si>
    <t>E611</t>
  </si>
  <si>
    <t>G176</t>
  </si>
  <si>
    <t>D930</t>
  </si>
  <si>
    <t>Q155</t>
  </si>
  <si>
    <t>H177</t>
  </si>
  <si>
    <t>K396</t>
  </si>
  <si>
    <t>K438</t>
  </si>
  <si>
    <t>O933</t>
  </si>
  <si>
    <t>D015</t>
  </si>
  <si>
    <t>O812</t>
  </si>
  <si>
    <t>E304</t>
  </si>
  <si>
    <t>V899</t>
  </si>
  <si>
    <t>L354</t>
  </si>
  <si>
    <t>R122</t>
  </si>
  <si>
    <t>D003</t>
  </si>
  <si>
    <t>U882</t>
  </si>
  <si>
    <t>B787</t>
  </si>
  <si>
    <t>M598</t>
  </si>
  <si>
    <t>R510</t>
  </si>
  <si>
    <t>M197</t>
  </si>
  <si>
    <t>E267</t>
  </si>
  <si>
    <t>O009</t>
  </si>
  <si>
    <t>R014</t>
  </si>
  <si>
    <t>A650</t>
  </si>
  <si>
    <t>V912</t>
  </si>
  <si>
    <t>X102</t>
  </si>
  <si>
    <t>H158</t>
  </si>
  <si>
    <t>Y814</t>
  </si>
  <si>
    <t>O855</t>
  </si>
  <si>
    <t>H442</t>
  </si>
  <si>
    <t>V800</t>
  </si>
  <si>
    <t>Z995</t>
  </si>
  <si>
    <t>Z216</t>
  </si>
  <si>
    <t>K155</t>
  </si>
  <si>
    <t>R424</t>
  </si>
  <si>
    <t>R263</t>
  </si>
  <si>
    <t>I182</t>
  </si>
  <si>
    <t>W858</t>
  </si>
  <si>
    <t>L040</t>
  </si>
  <si>
    <t>W796</t>
  </si>
  <si>
    <t>N356</t>
  </si>
  <si>
    <t>D826</t>
  </si>
  <si>
    <t>O121</t>
  </si>
  <si>
    <t>Y159</t>
  </si>
  <si>
    <t>K566</t>
  </si>
  <si>
    <t>X689</t>
  </si>
  <si>
    <t>M025</t>
  </si>
  <si>
    <t>C370</t>
  </si>
  <si>
    <t>B233</t>
  </si>
  <si>
    <t>M774</t>
  </si>
  <si>
    <t>J871</t>
  </si>
  <si>
    <t>T200</t>
  </si>
  <si>
    <t>P537</t>
  </si>
  <si>
    <t>M982</t>
  </si>
  <si>
    <t>X016</t>
  </si>
  <si>
    <t>F401</t>
  </si>
  <si>
    <t>K690</t>
  </si>
  <si>
    <t>W969</t>
  </si>
  <si>
    <t>D941</t>
  </si>
  <si>
    <t>S344</t>
  </si>
  <si>
    <t>H545</t>
  </si>
  <si>
    <t>Y431</t>
  </si>
  <si>
    <t>D551</t>
  </si>
  <si>
    <t>T093</t>
  </si>
  <si>
    <t>Z958</t>
  </si>
  <si>
    <t>W402</t>
  </si>
  <si>
    <t>K354</t>
  </si>
  <si>
    <t>N397</t>
  </si>
  <si>
    <t>T577</t>
  </si>
  <si>
    <t>C437</t>
  </si>
  <si>
    <t>S956</t>
  </si>
  <si>
    <t>A314</t>
  </si>
  <si>
    <t>B418</t>
  </si>
  <si>
    <t>I156</t>
  </si>
  <si>
    <t>X479</t>
  </si>
  <si>
    <t>U032</t>
  </si>
  <si>
    <t>M823</t>
  </si>
  <si>
    <t>G808</t>
  </si>
  <si>
    <t>O446</t>
  </si>
  <si>
    <t>G834</t>
  </si>
  <si>
    <t>B428</t>
  </si>
  <si>
    <t>C602</t>
  </si>
  <si>
    <t>V106</t>
  </si>
  <si>
    <t>D802</t>
  </si>
  <si>
    <t>H326</t>
  </si>
  <si>
    <t>T411</t>
  </si>
  <si>
    <t>N047</t>
  </si>
  <si>
    <t>Z151</t>
  </si>
  <si>
    <t>C901</t>
  </si>
  <si>
    <t>F141</t>
  </si>
  <si>
    <t>W216</t>
  </si>
  <si>
    <t>Y611</t>
  </si>
  <si>
    <t>Q121</t>
  </si>
  <si>
    <t>K472</t>
  </si>
  <si>
    <t>W678</t>
  </si>
  <si>
    <t>K742</t>
  </si>
  <si>
    <t>V275</t>
  </si>
  <si>
    <t>E947</t>
  </si>
  <si>
    <t>D066</t>
  </si>
  <si>
    <t>B216</t>
  </si>
  <si>
    <t>U676</t>
  </si>
  <si>
    <t>F011</t>
  </si>
  <si>
    <t>G760</t>
  </si>
  <si>
    <t>T266</t>
  </si>
  <si>
    <t>J675</t>
  </si>
  <si>
    <t>L512</t>
  </si>
  <si>
    <t>S423</t>
  </si>
  <si>
    <t>R511</t>
  </si>
  <si>
    <t>Q472</t>
  </si>
  <si>
    <t>S627</t>
  </si>
  <si>
    <t>M796</t>
  </si>
  <si>
    <t>C150</t>
  </si>
  <si>
    <t>G124</t>
  </si>
  <si>
    <t>F395</t>
  </si>
  <si>
    <t>O653</t>
  </si>
  <si>
    <t>K604</t>
  </si>
  <si>
    <t>R038</t>
  </si>
  <si>
    <t>T222</t>
  </si>
  <si>
    <t>A323</t>
  </si>
  <si>
    <t>E628</t>
  </si>
  <si>
    <t>G645</t>
  </si>
  <si>
    <t>K879</t>
  </si>
  <si>
    <t>C997</t>
  </si>
  <si>
    <t>T523</t>
  </si>
  <si>
    <t>Y874</t>
  </si>
  <si>
    <t>A297</t>
  </si>
  <si>
    <t>P759</t>
  </si>
  <si>
    <t>V237</t>
  </si>
  <si>
    <t>C620</t>
  </si>
  <si>
    <t>V638</t>
  </si>
  <si>
    <t>K370</t>
  </si>
  <si>
    <t>S612</t>
  </si>
  <si>
    <t>S402</t>
  </si>
  <si>
    <t>X317</t>
  </si>
  <si>
    <t>G315</t>
  </si>
  <si>
    <t>R802</t>
  </si>
  <si>
    <t>Y939</t>
  </si>
  <si>
    <t>H426</t>
  </si>
  <si>
    <t>N683</t>
  </si>
  <si>
    <t>U439</t>
  </si>
  <si>
    <t>B255</t>
  </si>
  <si>
    <t>O642</t>
  </si>
  <si>
    <t>U936</t>
  </si>
  <si>
    <t>T749</t>
  </si>
  <si>
    <t>G238</t>
  </si>
  <si>
    <t>Z639</t>
  </si>
  <si>
    <t>J165</t>
  </si>
  <si>
    <t>X044</t>
  </si>
  <si>
    <t>K908</t>
  </si>
  <si>
    <t>G579</t>
  </si>
  <si>
    <t>U071</t>
  </si>
  <si>
    <t>V844</t>
  </si>
  <si>
    <t>I364</t>
  </si>
  <si>
    <t>F092</t>
  </si>
  <si>
    <t>U871</t>
  </si>
  <si>
    <t>Q189</t>
  </si>
  <si>
    <t>T115</t>
  </si>
  <si>
    <t>S765</t>
  </si>
  <si>
    <t>L491</t>
  </si>
  <si>
    <t>K934</t>
  </si>
  <si>
    <t>C678</t>
  </si>
  <si>
    <t>J332</t>
  </si>
  <si>
    <t>N143</t>
  </si>
  <si>
    <t>M941</t>
  </si>
  <si>
    <t>X038</t>
  </si>
  <si>
    <t>N949</t>
  </si>
  <si>
    <t>C108</t>
  </si>
  <si>
    <t>Z587</t>
  </si>
  <si>
    <t>N080</t>
  </si>
  <si>
    <t>D251</t>
  </si>
  <si>
    <t>V391</t>
  </si>
  <si>
    <t>Y731</t>
  </si>
  <si>
    <t>M121</t>
  </si>
  <si>
    <t>D172</t>
  </si>
  <si>
    <t>M937</t>
  </si>
  <si>
    <t>A412</t>
  </si>
  <si>
    <t>A096</t>
  </si>
  <si>
    <t>H591</t>
  </si>
  <si>
    <t>G393</t>
  </si>
  <si>
    <t>Z015</t>
  </si>
  <si>
    <t>R950</t>
  </si>
  <si>
    <t>X024</t>
  </si>
  <si>
    <t>N984</t>
  </si>
  <si>
    <t>P825</t>
  </si>
  <si>
    <t>F530</t>
  </si>
  <si>
    <t>L245</t>
  </si>
  <si>
    <t>N939</t>
  </si>
  <si>
    <t>K461</t>
  </si>
  <si>
    <t>I065</t>
  </si>
  <si>
    <t>B977</t>
  </si>
  <si>
    <t>K359</t>
  </si>
  <si>
    <t>T756</t>
  </si>
  <si>
    <t>G340</t>
  </si>
  <si>
    <t>P798</t>
  </si>
  <si>
    <t>S921</t>
  </si>
  <si>
    <t>C278</t>
  </si>
  <si>
    <t>C095</t>
  </si>
  <si>
    <t>Q217</t>
  </si>
  <si>
    <t>S019</t>
  </si>
  <si>
    <t>O717</t>
  </si>
  <si>
    <t>J880</t>
  </si>
  <si>
    <t>A572</t>
  </si>
  <si>
    <t>Q826</t>
  </si>
  <si>
    <t>W506</t>
  </si>
  <si>
    <t>J208</t>
  </si>
  <si>
    <t>I050</t>
  </si>
  <si>
    <t>L530</t>
  </si>
  <si>
    <t>W578</t>
  </si>
  <si>
    <t>L828</t>
  </si>
  <si>
    <t>O136</t>
  </si>
  <si>
    <t>H907</t>
  </si>
  <si>
    <t>V012</t>
  </si>
  <si>
    <t>G972</t>
  </si>
  <si>
    <t>X231</t>
  </si>
  <si>
    <t>G899</t>
  </si>
  <si>
    <t>K849</t>
  </si>
  <si>
    <t>N329</t>
  </si>
  <si>
    <t>Central</t>
  </si>
  <si>
    <t>Sparkline Drill</t>
  </si>
  <si>
    <t>Representative</t>
  </si>
  <si>
    <t>May</t>
  </si>
  <si>
    <t>June</t>
  </si>
  <si>
    <t>July</t>
  </si>
  <si>
    <t>August</t>
  </si>
  <si>
    <t>George Washington</t>
  </si>
  <si>
    <t>John Adams</t>
  </si>
  <si>
    <t>Tom Jefferson</t>
  </si>
  <si>
    <t>James Madison</t>
  </si>
  <si>
    <t>James Monroe</t>
  </si>
  <si>
    <t>John Quincy Adams</t>
  </si>
  <si>
    <t>Amount</t>
  </si>
  <si>
    <t>Rate</t>
  </si>
  <si>
    <t>Years</t>
  </si>
  <si>
    <t>Payment</t>
  </si>
  <si>
    <t>Mo.</t>
  </si>
  <si>
    <t>Open</t>
  </si>
  <si>
    <t>Int</t>
  </si>
  <si>
    <t>Close</t>
  </si>
  <si>
    <t>Combine Lists</t>
  </si>
  <si>
    <t>17-Nov-2023</t>
  </si>
  <si>
    <t>Accountin</t>
  </si>
  <si>
    <t>Marketin</t>
  </si>
  <si>
    <t>Sates</t>
  </si>
  <si>
    <t>Customer Service</t>
  </si>
  <si>
    <t>Dwa</t>
  </si>
  <si>
    <t>Jonston</t>
  </si>
  <si>
    <t>How to split every so many spaces?</t>
  </si>
  <si>
    <t>Taylor Swoott Bill Bates Mary Monro Charty O'AmdiO Addison Ray Ariana Grand</t>
  </si>
  <si>
    <t>Letron Sames Brad Pott Angelina Joe</t>
  </si>
  <si>
    <t>Kila Kadld Cristo Ronald Kylie Lenner Kim Cardashion Dwayne Jonston</t>
  </si>
  <si>
    <t>Lianard0 Depno</t>
  </si>
  <si>
    <t>Dua Lupa</t>
  </si>
  <si>
    <t>Kendal Lenner</t>
  </si>
  <si>
    <t>Cameron Daze</t>
  </si>
  <si>
    <t>Johnny Deep</t>
  </si>
  <si>
    <t>Kiki</t>
  </si>
  <si>
    <t>Letron Sames</t>
  </si>
  <si>
    <t>Brad Pott</t>
  </si>
  <si>
    <t>Angelina Joe</t>
  </si>
  <si>
    <t>Taylor Swoott</t>
  </si>
  <si>
    <t>Bill Bates</t>
  </si>
  <si>
    <t>Mary Monro</t>
  </si>
  <si>
    <t>Charty O'AmdiO</t>
  </si>
  <si>
    <t>Addison Ray</t>
  </si>
  <si>
    <t>Ariana Grand</t>
  </si>
  <si>
    <t>Kila Kadld</t>
  </si>
  <si>
    <t>Cristo Ronald</t>
  </si>
  <si>
    <t>Kylie Lenner</t>
  </si>
  <si>
    <t>Kim Cardashion</t>
  </si>
  <si>
    <t>Dwayne Jonston</t>
  </si>
  <si>
    <t>Accounting</t>
  </si>
  <si>
    <t>Marketing</t>
  </si>
  <si>
    <t>CustomerService</t>
  </si>
  <si>
    <t>Combined</t>
  </si>
  <si>
    <t>Lianard0 Depno Dua Lupa Kendal Lenner Cameron Daze Johnny Deep Kiki Dee</t>
  </si>
  <si>
    <t>Use of List Alternate</t>
  </si>
  <si>
    <t>Biegert</t>
  </si>
  <si>
    <t>Abraham</t>
  </si>
  <si>
    <t>Lincoln</t>
  </si>
  <si>
    <t>Gerald</t>
  </si>
  <si>
    <t>Ford</t>
  </si>
  <si>
    <t>Becky</t>
  </si>
  <si>
    <t>Smith</t>
  </si>
  <si>
    <t>Surname</t>
  </si>
  <si>
    <t>Vorname</t>
  </si>
  <si>
    <t>Make an Org Chart</t>
  </si>
  <si>
    <t>Craig Biegert</t>
  </si>
  <si>
    <t>Richard Biegert</t>
  </si>
  <si>
    <t>Mary Rose Biegert</t>
  </si>
  <si>
    <t>Grant Biegert</t>
  </si>
  <si>
    <t>Dane Biegert</t>
  </si>
  <si>
    <t>Claire Biegert</t>
  </si>
  <si>
    <t>CJ Biegert</t>
  </si>
  <si>
    <t>18-Nov-2023</t>
  </si>
  <si>
    <t>Goal vs Actual Chart</t>
  </si>
  <si>
    <t>Actual</t>
  </si>
  <si>
    <t>Budget</t>
  </si>
  <si>
    <t>Forecast</t>
  </si>
  <si>
    <t>Max Invisible</t>
  </si>
  <si>
    <t>Max Outline</t>
  </si>
  <si>
    <t>https://www.youtube.com/shorts/Pas8-4IBKqM</t>
  </si>
  <si>
    <t>https://www.youtube.com/shorts/Sa6VvD8PORM</t>
  </si>
  <si>
    <t>Product Name</t>
  </si>
  <si>
    <t>Apple</t>
  </si>
  <si>
    <t>Banana</t>
  </si>
  <si>
    <t>Mango</t>
  </si>
  <si>
    <t>Orange</t>
  </si>
  <si>
    <t>Pie Chart with Pictures</t>
  </si>
  <si>
    <t>19-Nov-2023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</si>
  <si>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</si>
  <si>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</si>
  <si>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</si>
  <si>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</si>
  <si>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</si>
  <si>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</si>
  <si>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</si>
  <si>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</si>
  <si>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</si>
  <si>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</si>
  <si>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</si>
  <si>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#</t>
  </si>
  <si>
    <t>Month</t>
  </si>
  <si>
    <t>20-Nov-2023</t>
  </si>
  <si>
    <t>Good Sequence Number Approach</t>
  </si>
  <si>
    <t>Grant</t>
  </si>
  <si>
    <t>Dane</t>
  </si>
  <si>
    <t>Numbering</t>
  </si>
  <si>
    <t>Skip</t>
  </si>
  <si>
    <t>Waterfall Chart</t>
  </si>
  <si>
    <t>21-Nov-2023</t>
  </si>
  <si>
    <t>`</t>
  </si>
  <si>
    <t>DATE TO GRAPH</t>
  </si>
  <si>
    <t>CATEGORY</t>
  </si>
  <si>
    <t>SALES MANAGER</t>
  </si>
  <si>
    <t>HEADCOUNT</t>
  </si>
  <si>
    <t>HIRES</t>
  </si>
  <si>
    <t>PROMOS</t>
  </si>
  <si>
    <t>EXITS</t>
  </si>
  <si>
    <t>https://www.youtube.com/watch?v=7_n_HffdaxM</t>
  </si>
  <si>
    <t>TRANSFERS
IN</t>
  </si>
  <si>
    <t>TRANSFERS
OUT</t>
  </si>
  <si>
    <t>Flags</t>
  </si>
  <si>
    <t>Flag</t>
  </si>
  <si>
    <t>Unravel Regularly Space Data</t>
  </si>
  <si>
    <t>Container 2023-10-14 Container 2023-10-11 Container 2023-10-08 Container 2023-10-05 Container 2023-10-02 Container 2023-09-29 Container 2023-09-26 Container 2023-09-27 Container 2023-09-28</t>
  </si>
  <si>
    <t>https://www.youtube.com/watch?v=wtX1m8cc3v8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</si>
</sst>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/mmm/yy;@"/>
    <numFmt numFmtId="165" formatCode="dd/mmm/yyyy"/>
    <numFmt numFmtId="166" formatCode="0;\-0;0;@"/>
  </numFmts>
  <fonts count="16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  <font>
      <b/>
      <sz val="10"/>
      <color theme="1"/>
      <name val="Consolas"/>
      <family val="3"/>
      <scheme val="minor"/>
    </font>
    <font>
      <i/>
      <sz val="10"/>
      <color rgb="FF7F7F7F"/>
      <name val="Consolas"/>
      <family val="2"/>
    </font>
    <font>
      <sz val="10"/>
      <color rgb="FF000000"/>
      <name val="Consolas"/>
      <family val="2"/>
      <scheme val="minor"/>
    </font>
    <font>
      <sz val="11"/>
      <color rgb="FF000000"/>
      <name val="Consolas"/>
      <family val="3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EBFFEB"/>
        <bgColor indexed="64"/>
      </patternFill>
    </fill>
    <fill>
      <patternFill patternType="solid">
        <fgColor rgb="FFEFFFE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20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5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17" fontId="0" fillId="0" borderId="0" xfId="0" applyNumberFormat="1"/>
    <xf numFmtId="164" fontId="0" fillId="0" borderId="0" xfId="0" applyNumberFormat="1"/>
    <xf numFmtId="0" fontId="0" fillId="0" borderId="3" xfId="0" applyBorder="1"/>
    <xf numFmtId="0" fontId="0" fillId="0" borderId="5" xfId="0" applyBorder="1"/>
    <xf numFmtId="15" fontId="0" fillId="10" borderId="5" xfId="0" applyNumberFormat="1" applyFill="1" applyBorder="1"/>
    <xf numFmtId="15" fontId="0" fillId="10" borderId="3" xfId="0" applyNumberFormat="1" applyFill="1" applyBorder="1"/>
    <xf numFmtId="0" fontId="0" fillId="11" borderId="5" xfId="0" applyFill="1" applyBorder="1"/>
    <xf numFmtId="0" fontId="0" fillId="11" borderId="3" xfId="0" applyFill="1" applyBorder="1"/>
    <xf numFmtId="0" fontId="12" fillId="5" borderId="4" xfId="0" applyFont="1" applyFill="1" applyBorder="1" applyAlignment="1">
      <alignment horizontal="center"/>
    </xf>
    <xf numFmtId="15" fontId="12" fillId="5" borderId="4" xfId="0" applyNumberFormat="1" applyFont="1" applyFill="1" applyBorder="1" applyAlignment="1">
      <alignment horizontal="center"/>
    </xf>
    <xf numFmtId="49" fontId="0" fillId="0" borderId="0" xfId="0" applyNumberFormat="1"/>
    <xf numFmtId="0" fontId="0" fillId="0" borderId="0" xfId="0" quotePrefix="1"/>
    <xf numFmtId="15" fontId="6" fillId="4" borderId="0" xfId="8" applyNumberFormat="1" applyAlignment="1">
      <alignment horizontal="left"/>
    </xf>
    <xf numFmtId="0" fontId="14" fillId="0" borderId="0" xfId="0" applyFont="1"/>
    <xf numFmtId="0" fontId="0" fillId="0" borderId="6" xfId="0" applyBorder="1"/>
    <xf numFmtId="0" fontId="4" fillId="0" borderId="7" xfId="0" applyFont="1" applyBorder="1" applyAlignment="1">
      <alignment horizontal="center"/>
    </xf>
    <xf numFmtId="0" fontId="4" fillId="0" borderId="7" xfId="0" applyFont="1" applyBorder="1" applyAlignment="1">
      <alignment horizontal="centerContinuous"/>
    </xf>
    <xf numFmtId="0" fontId="13" fillId="0" borderId="0" xfId="14"/>
    <xf numFmtId="165" fontId="0" fillId="0" borderId="0" xfId="0" applyNumberFormat="1"/>
    <xf numFmtId="0" fontId="4" fillId="2" borderId="0" xfId="3"/>
    <xf numFmtId="15" fontId="0" fillId="0" borderId="0" xfId="0" applyNumberFormat="1"/>
    <xf numFmtId="17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44" fontId="0" fillId="0" borderId="0" xfId="15" applyFont="1"/>
    <xf numFmtId="44" fontId="0" fillId="0" borderId="0" xfId="0" applyNumberFormat="1"/>
    <xf numFmtId="43" fontId="0" fillId="0" borderId="0" xfId="0" applyNumberFormat="1"/>
    <xf numFmtId="0" fontId="0" fillId="0" borderId="8" xfId="0" applyBorder="1" applyAlignment="1">
      <alignment horizontal="right"/>
    </xf>
    <xf numFmtId="166" fontId="0" fillId="0" borderId="0" xfId="0" applyNumberFormat="1"/>
    <xf numFmtId="0" fontId="9" fillId="0" borderId="0" xfId="12"/>
    <xf numFmtId="0" fontId="12" fillId="0" borderId="9" xfId="0" applyFont="1" applyBorder="1"/>
    <xf numFmtId="10" fontId="0" fillId="0" borderId="0" xfId="0" applyNumberFormat="1"/>
    <xf numFmtId="8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2" borderId="3" xfId="0" applyFill="1" applyBorder="1"/>
    <xf numFmtId="0" fontId="0" fillId="0" borderId="0" xfId="0" applyAlignment="1">
      <alignment horizontal="right"/>
    </xf>
    <xf numFmtId="5" fontId="0" fillId="0" borderId="0" xfId="0" applyNumberFormat="1"/>
    <xf numFmtId="0" fontId="0" fillId="0" borderId="0" xfId="0" applyAlignment="1">
      <alignment horizontal="centerContinuous"/>
    </xf>
    <xf numFmtId="2" fontId="0" fillId="0" borderId="0" xfId="0" applyNumberFormat="1"/>
    <xf numFmtId="0" fontId="0" fillId="0" borderId="0" xfId="0" applyAlignment="1">
      <alignment wrapText="1"/>
    </xf>
    <xf numFmtId="0" fontId="15" fillId="0" borderId="0" xfId="0" applyFont="1"/>
  </cellXfs>
  <cellStyles count="16">
    <cellStyle name="Comment" xfId="9" xr:uid="{C4DDEBC2-DCD2-4316-AAE7-A5F6C47DBA99}"/>
    <cellStyle name="Currency" xfId="15" builtinId="4"/>
    <cellStyle name="Explanatory Text" xfId="14" builtinId="53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33">
    <dxf>
      <fill>
        <patternFill>
          <bgColor rgb="FFFFC000"/>
        </patternFill>
      </fill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2" formatCode="0.0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numFmt numFmtId="35" formatCode="_(* #,##0.00_);_(* \(#,##0.00\);_(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top style="thick">
          <color indexed="20"/>
        </top>
        <bottom style="thick">
          <color indexed="20"/>
        </bottom>
      </border>
    </dxf>
    <dxf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20"/>
        </bottom>
      </border>
    </dxf>
    <dxf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onsolas"/>
        <family val="2"/>
        <scheme val="minor"/>
      </font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32"/>
      <tableStyleElement type="headerRow" dxfId="31"/>
      <tableStyleElement type="totalRow" dxfId="30"/>
      <tableStyleElement type="firstColumnStripe" dxfId="29"/>
      <tableStyleElement type="firstHeaderCell" dxfId="28"/>
      <tableStyleElement type="firstSubtotalColumn" dxfId="27"/>
      <tableStyleElement type="firstSubtotalRow" dxfId="26"/>
      <tableStyleElement type="secondSubtotalRow" dxfId="25"/>
      <tableStyleElement type="firstRowSubheading" dxfId="24"/>
      <tableStyleElement type="secondRowSubheading" dxfId="23"/>
      <tableStyleElement type="pageFieldLabels" dxfId="22"/>
      <tableStyleElement type="pageFieldValues" dxfId="21"/>
    </tableStyle>
    <tableStyle name="Biegert Table Standard" pivot="0" count="7" xr9:uid="{95B43237-2845-4068-A415-A5A3E7804959}">
      <tableStyleElement type="wholeTable" dxfId="20"/>
      <tableStyleElement type="headerRow" dxfId="19"/>
      <tableStyleElement type="totalRow" dxfId="18"/>
      <tableStyleElement type="firstColumn" dxfId="17"/>
      <tableStyleElement type="lastColumn" dxfId="16"/>
      <tableStyleElement type="firstRowStripe" dxfId="15"/>
      <tableStyleElement type="firstColumnStripe" dxfId="14"/>
    </tableStyle>
  </tableStyles>
  <colors>
    <mruColors>
      <color rgb="FF000099"/>
      <color rgb="FFFF0066"/>
      <color rgb="FF0066FF"/>
      <color rgb="FF99CCFF"/>
      <color rgb="FFFF99FF"/>
      <color rgb="FFFF9999"/>
      <color rgb="FF99FF99"/>
      <color rgb="FFEFFFEF"/>
      <color rgb="FFCCFFCC"/>
      <color rgb="FFEB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microsoft.com/office/2020/07/relationships/rdRichValueWebImage" Target="richData/rdRichValueWebImage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42" Type="http://schemas.microsoft.com/office/2017/06/relationships/rdArray" Target="richData/rdarray.xml"/><Relationship Id="rId47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sharedStrings" Target="sharedStrings.xml"/><Relationship Id="rId40" Type="http://schemas.microsoft.com/office/2017/06/relationships/rdRichValue" Target="richData/rdrichvalue.xml"/><Relationship Id="rId45" Type="http://schemas.microsoft.com/office/2017/06/relationships/rdSupportingPropertyBag" Target="richData/rdsupportingpropertybag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4" Type="http://schemas.microsoft.com/office/2017/06/relationships/rdSupportingPropertyBagStructure" Target="richData/rdsupportingpropertybagstructur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43" Type="http://schemas.microsoft.com/office/2017/06/relationships/richStyles" Target="richData/richStyles.xml"/><Relationship Id="rId48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sheetMetadata" Target="metadata.xml"/><Relationship Id="rId46" Type="http://schemas.microsoft.com/office/2017/06/relationships/rdRichValueTypes" Target="richData/rdRichValueTypes.xml"/><Relationship Id="rId20" Type="http://schemas.openxmlformats.org/officeDocument/2006/relationships/worksheet" Target="worksheets/sheet20.xml"/><Relationship Id="rId41" Type="http://schemas.microsoft.com/office/2017/06/relationships/rdRichValueStructure" Target="richData/rdrichvaluestructure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microsoft.com/office/2011/relationships/chartColorStyle" Target="colors4.xml"/><Relationship Id="rId1" Type="http://schemas.microsoft.com/office/2011/relationships/chartStyle" Target="style4.xml"/><Relationship Id="rId6" Type="http://schemas.openxmlformats.org/officeDocument/2006/relationships/image" Target="../media/image8.jpg"/><Relationship Id="rId5" Type="http://schemas.openxmlformats.org/officeDocument/2006/relationships/image" Target="../media/image7.jpg"/><Relationship Id="rId4" Type="http://schemas.openxmlformats.org/officeDocument/2006/relationships/image" Target="../media/image6.jpg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[Gantt-Quick.xlsx]DescriptiveStatistics!PivotTable10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DescriptiveStatistics!$N$20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DescriptiveStatistics!$M$21:$M$26</c:f>
              <c:strCache>
                <c:ptCount val="5"/>
                <c:pt idx="0">
                  <c:v>3.656977-3.657977</c:v>
                </c:pt>
                <c:pt idx="1">
                  <c:v>3.657977-3.658977</c:v>
                </c:pt>
                <c:pt idx="2">
                  <c:v>3.658977-3.659977</c:v>
                </c:pt>
                <c:pt idx="3">
                  <c:v>3.659977-3.660977</c:v>
                </c:pt>
                <c:pt idx="4">
                  <c:v>3.660977-3.661977</c:v>
                </c:pt>
              </c:strCache>
            </c:strRef>
          </c:cat>
          <c:val>
            <c:numRef>
              <c:f>DescriptiveStatistics!$N$21:$N$26</c:f>
              <c:numCache>
                <c:formatCode>General</c:formatCode>
                <c:ptCount val="5"/>
                <c:pt idx="0">
                  <c:v>1</c:v>
                </c:pt>
                <c:pt idx="1">
                  <c:v>14</c:v>
                </c:pt>
                <c:pt idx="2">
                  <c:v>10</c:v>
                </c:pt>
                <c:pt idx="3">
                  <c:v>6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E4-48E2-B151-6D6700CA1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-27"/>
        <c:axId val="1934413103"/>
        <c:axId val="461900080"/>
      </c:barChart>
      <c:catAx>
        <c:axId val="193441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00080"/>
        <c:crosses val="autoZero"/>
        <c:auto val="1"/>
        <c:lblAlgn val="ctr"/>
        <c:lblOffset val="100"/>
        <c:noMultiLvlLbl val="0"/>
      </c:catAx>
      <c:valAx>
        <c:axId val="4619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41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CombineLists!$K$27:$K$29</c:f>
              <c:numCache>
                <c:formatCode>General</c:formatCode>
                <c:ptCount val="3"/>
                <c:pt idx="0">
                  <c:v>9</c:v>
                </c:pt>
                <c:pt idx="1">
                  <c:v>5</c:v>
                </c:pt>
                <c:pt idx="2">
                  <c:v>11</c:v>
                </c:pt>
              </c:numCache>
            </c:numRef>
          </c:xVal>
          <c:yVal>
            <c:numRef>
              <c:f>CombineLists!$L$27:$L$29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84-4DF6-A8E5-AB8BF6049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6755807"/>
        <c:axId val="2016235135"/>
      </c:scatterChart>
      <c:valAx>
        <c:axId val="34675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235135"/>
        <c:crosses val="autoZero"/>
        <c:crossBetween val="midCat"/>
      </c:valAx>
      <c:valAx>
        <c:axId val="201623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75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499999999999993E-2"/>
          <c:y val="5.5555555555555552E-2"/>
          <c:w val="0.88783333333333336"/>
          <c:h val="0.74076589384660252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GoalActualChart!$E$7</c:f>
              <c:strCache>
                <c:ptCount val="1"/>
                <c:pt idx="0">
                  <c:v>Max Invisible</c:v>
                </c:pt>
              </c:strCache>
            </c:strRef>
          </c:tx>
          <c:spPr>
            <a:solidFill>
              <a:schemeClr val="bg1"/>
            </a:solidFill>
            <a:ln w="25400">
              <a:solidFill>
                <a:schemeClr val="bg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GoalActualChart!$E$8:$E$11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5E-4F61-8408-A01505BE4FB0}"/>
            </c:ext>
          </c:extLst>
        </c:ser>
        <c:ser>
          <c:idx val="0"/>
          <c:order val="1"/>
          <c:tx>
            <c:strRef>
              <c:f>GoalActualChart!$B$7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chemeClr val="bg1">
                <a:lumMod val="85000"/>
              </a:schemeClr>
            </a:solidFill>
            <a:ln w="25400">
              <a:solidFill>
                <a:schemeClr val="bg1">
                  <a:lumMod val="85000"/>
                </a:schemeClr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GoalActualChart!$B$8:$B$11</c:f>
              <c:numCache>
                <c:formatCode>General</c:formatCode>
                <c:ptCount val="4"/>
                <c:pt idx="0">
                  <c:v>125</c:v>
                </c:pt>
                <c:pt idx="1">
                  <c:v>305</c:v>
                </c:pt>
                <c:pt idx="2">
                  <c:v>170</c:v>
                </c:pt>
                <c:pt idx="3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E-4F61-8408-A01505BE4FB0}"/>
            </c:ext>
          </c:extLst>
        </c:ser>
        <c:ser>
          <c:idx val="2"/>
          <c:order val="2"/>
          <c:tx>
            <c:strRef>
              <c:f>GoalActualChart!$D$7</c:f>
              <c:strCache>
                <c:ptCount val="1"/>
                <c:pt idx="0">
                  <c:v>Forecast</c:v>
                </c:pt>
              </c:strCache>
            </c:strRef>
          </c:tx>
          <c:spPr>
            <a:noFill/>
            <a:ln w="25400">
              <a:solidFill>
                <a:srgbClr val="FF99FF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GoalActualChart!$D$8:$D$11</c:f>
              <c:numCache>
                <c:formatCode>General</c:formatCode>
                <c:ptCount val="4"/>
                <c:pt idx="0">
                  <c:v>85</c:v>
                </c:pt>
                <c:pt idx="1">
                  <c:v>325</c:v>
                </c:pt>
                <c:pt idx="2">
                  <c:v>250</c:v>
                </c:pt>
                <c:pt idx="3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5E-4F61-8408-A01505BE4FB0}"/>
            </c:ext>
          </c:extLst>
        </c:ser>
        <c:ser>
          <c:idx val="1"/>
          <c:order val="3"/>
          <c:tx>
            <c:strRef>
              <c:f>GoalActualChart!$C$7</c:f>
              <c:strCache>
                <c:ptCount val="1"/>
                <c:pt idx="0">
                  <c:v>Budget</c:v>
                </c:pt>
              </c:strCache>
            </c:strRef>
          </c:tx>
          <c:spPr>
            <a:noFill/>
            <a:ln w="25400">
              <a:solidFill>
                <a:schemeClr val="tx1"/>
              </a:solidFill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GoalActualChart!$C$8:$C$11</c:f>
              <c:numCache>
                <c:formatCode>General</c:formatCode>
                <c:ptCount val="4"/>
                <c:pt idx="0">
                  <c:v>215</c:v>
                </c:pt>
                <c:pt idx="1">
                  <c:v>325</c:v>
                </c:pt>
                <c:pt idx="2">
                  <c:v>375</c:v>
                </c:pt>
                <c:pt idx="3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5E-4F61-8408-A01505BE4FB0}"/>
            </c:ext>
          </c:extLst>
        </c:ser>
        <c:ser>
          <c:idx val="4"/>
          <c:order val="4"/>
          <c:tx>
            <c:strRef>
              <c:f>GoalActualChart!$F$7</c:f>
              <c:strCache>
                <c:ptCount val="1"/>
                <c:pt idx="0">
                  <c:v>Max Outline</c:v>
                </c:pt>
              </c:strCache>
            </c:strRef>
          </c:tx>
          <c:spPr>
            <a:noFill/>
            <a:ln w="25400">
              <a:solidFill>
                <a:schemeClr val="bg1">
                  <a:lumMod val="85000"/>
                </a:schemeClr>
              </a:solidFill>
              <a:prstDash val="solid"/>
            </a:ln>
            <a:effectLst/>
          </c:spPr>
          <c:invertIfNegative val="0"/>
          <c:cat>
            <c:strRef>
              <c:f>GoalActualChart!$A$8:$A$11</c:f>
              <c:strCache>
                <c:ptCount val="4"/>
                <c:pt idx="0">
                  <c:v>North</c:v>
                </c:pt>
                <c:pt idx="1">
                  <c:v>South</c:v>
                </c:pt>
                <c:pt idx="2">
                  <c:v>East</c:v>
                </c:pt>
                <c:pt idx="3">
                  <c:v>West</c:v>
                </c:pt>
              </c:strCache>
            </c:strRef>
          </c:cat>
          <c:val>
            <c:numRef>
              <c:f>GoalActualChart!$F$8:$F$11</c:f>
              <c:numCache>
                <c:formatCode>General</c:formatCode>
                <c:ptCount val="4"/>
                <c:pt idx="0">
                  <c:v>450</c:v>
                </c:pt>
                <c:pt idx="1">
                  <c:v>450</c:v>
                </c:pt>
                <c:pt idx="2">
                  <c:v>450</c:v>
                </c:pt>
                <c:pt idx="3">
                  <c:v>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85E-4F61-8408-A01505BE4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39835440"/>
        <c:axId val="462890000"/>
      </c:barChart>
      <c:catAx>
        <c:axId val="203983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890000"/>
        <c:crosses val="autoZero"/>
        <c:auto val="1"/>
        <c:lblAlgn val="ctr"/>
        <c:lblOffset val="100"/>
        <c:noMultiLvlLbl val="0"/>
      </c:catAx>
      <c:valAx>
        <c:axId val="462890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3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0"/>
        <c:ser>
          <c:idx val="0"/>
          <c:order val="0"/>
          <c:tx>
            <c:strRef>
              <c:f>PieChartWithPictures!$C$9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 w="25400">
              <a:solidFill>
                <a:schemeClr val="lt1"/>
              </a:solidFill>
            </a:ln>
            <a:effectLst/>
            <a:sp3d contourW="25400">
              <a:contourClr>
                <a:schemeClr val="lt1"/>
              </a:contourClr>
            </a:sp3d>
          </c:spPr>
          <c:dPt>
            <c:idx val="0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4368-40CD-92B4-EAE7221EE262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368-40CD-92B4-EAE7221EE262}"/>
              </c:ext>
            </c:extLst>
          </c:dPt>
          <c:dPt>
            <c:idx val="2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368-40CD-92B4-EAE7221EE262}"/>
              </c:ext>
            </c:extLst>
          </c:dPt>
          <c:dPt>
            <c:idx val="3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4368-40CD-92B4-EAE7221EE262}"/>
              </c:ext>
            </c:extLst>
          </c:dPt>
          <c:dLbls>
            <c:dLbl>
              <c:idx val="0"/>
              <c:layout>
                <c:manualLayout>
                  <c:x val="-1.1596784776902886E-2"/>
                  <c:y val="-1.084609215514727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368-40CD-92B4-EAE7221EE262}"/>
                </c:ext>
              </c:extLst>
            </c:dLbl>
            <c:dLbl>
              <c:idx val="1"/>
              <c:layout>
                <c:manualLayout>
                  <c:x val="1.4558836395450568E-2"/>
                  <c:y val="6.0564304461941405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368-40CD-92B4-EAE7221EE262}"/>
                </c:ext>
              </c:extLst>
            </c:dLbl>
            <c:dLbl>
              <c:idx val="2"/>
              <c:layout>
                <c:manualLayout>
                  <c:x val="-2.2878062117235344E-2"/>
                  <c:y val="2.559456109652960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368-40CD-92B4-EAE7221EE262}"/>
                </c:ext>
              </c:extLst>
            </c:dLbl>
            <c:dLbl>
              <c:idx val="3"/>
              <c:layout>
                <c:manualLayout>
                  <c:x val="2.8473097112860894E-2"/>
                  <c:y val="-2.30285797608632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368-40CD-92B4-EAE7221EE2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PieChartWithPictures!$B$10:$B$13</c:f>
              <c:strCache>
                <c:ptCount val="4"/>
                <c:pt idx="0">
                  <c:v>Apple</c:v>
                </c:pt>
                <c:pt idx="1">
                  <c:v>Banana</c:v>
                </c:pt>
                <c:pt idx="2">
                  <c:v>Mango</c:v>
                </c:pt>
                <c:pt idx="3">
                  <c:v>Orange</c:v>
                </c:pt>
              </c:strCache>
            </c:strRef>
          </c:cat>
          <c:val>
            <c:numRef>
              <c:f>PieChartWithPictures!$C$10:$C$13</c:f>
              <c:numCache>
                <c:formatCode>General</c:formatCode>
                <c:ptCount val="4"/>
                <c:pt idx="0">
                  <c:v>27</c:v>
                </c:pt>
                <c:pt idx="1">
                  <c:v>40</c:v>
                </c:pt>
                <c:pt idx="2">
                  <c:v>35</c:v>
                </c:pt>
                <c:pt idx="3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68-40CD-92B4-EAE7221EE2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Sales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LineChart!$C$28:$C$39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LineChart!$D$28:$D$39</c:f>
              <c:numCache>
                <c:formatCode>"$"#,##0.00_);[Red]\("$"#,##0.00\)</c:formatCode>
                <c:ptCount val="12"/>
                <c:pt idx="0">
                  <c:v>329286</c:v>
                </c:pt>
                <c:pt idx="1">
                  <c:v>417010</c:v>
                </c:pt>
                <c:pt idx="2">
                  <c:v>514146</c:v>
                </c:pt>
                <c:pt idx="3">
                  <c:v>233441</c:v>
                </c:pt>
                <c:pt idx="4">
                  <c:v>102348</c:v>
                </c:pt>
                <c:pt idx="5">
                  <c:v>624193</c:v>
                </c:pt>
                <c:pt idx="6">
                  <c:v>423959</c:v>
                </c:pt>
                <c:pt idx="7">
                  <c:v>436908</c:v>
                </c:pt>
                <c:pt idx="8">
                  <c:v>755225</c:v>
                </c:pt>
                <c:pt idx="9">
                  <c:v>770796</c:v>
                </c:pt>
                <c:pt idx="10">
                  <c:v>534023</c:v>
                </c:pt>
                <c:pt idx="11">
                  <c:v>333221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6631263"/>
        <c:axId val="1813549424"/>
      </c:lineChart>
      <c:scatterChart>
        <c:scatterStyle val="lineMarker"/>
        <c:varyColors val="0"/>
        <c:ser>
          <c:idx val="1"/>
          <c:order val="1"/>
          <c:tx>
            <c:v>Error Bars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Dir val="y"/>
            <c:errBarType val="minus"/>
            <c:errValType val="percentage"/>
            <c:noEndCap val="0"/>
            <c:val val="10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yVal>
            <c:numRef>
              <c:f>LineChart!$E$28:$E$39</c:f>
              <c:numCache>
                <c:formatCode>"$"#,##0_);\("$"#,##0\)</c:formatCode>
                <c:ptCount val="12"/>
                <c:pt idx="0">
                  <c:v>#N/A</c:v>
                </c:pt>
                <c:pt idx="1">
                  <c:v>417010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2A5-4DA5-8092-50D48ABEC1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631263"/>
        <c:axId val="1813549424"/>
      </c:scatterChart>
      <c:catAx>
        <c:axId val="99663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549424"/>
        <c:crosses val="autoZero"/>
        <c:auto val="1"/>
        <c:lblAlgn val="ctr"/>
        <c:lblOffset val="100"/>
        <c:noMultiLvlLbl val="0"/>
      </c:catAx>
      <c:valAx>
        <c:axId val="181354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631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EB6158B-9F66-4EA3-81A6-6469B404E8E6}">
          <cx:tx>
            <cx:txData>
              <cx:f>_xlchart.v1.2</cx:f>
              <cx:v>SALES MANAGER</cx:v>
            </cx:txData>
          </cx:tx>
          <cx:dataPt idx="0">
            <cx:spPr>
              <a:solidFill>
                <a:srgbClr val="0066FF"/>
              </a:solidFill>
            </cx:spPr>
          </cx:dataPt>
          <cx:dataPt idx="1">
            <cx:spPr>
              <a:solidFill>
                <a:srgbClr val="99CCFF"/>
              </a:solidFill>
            </cx:spPr>
          </cx:dataPt>
          <cx:dataPt idx="2">
            <cx:spPr>
              <a:solidFill>
                <a:srgbClr val="99CCFF"/>
              </a:solidFill>
            </cx:spPr>
          </cx:dataPt>
          <cx:dataPt idx="3">
            <cx:spPr>
              <a:solidFill>
                <a:srgbClr val="99CCFF"/>
              </a:solidFill>
            </cx:spPr>
          </cx:dataPt>
          <cx:dataPt idx="4">
            <cx:spPr>
              <a:solidFill>
                <a:srgbClr val="FF99FF"/>
              </a:solidFill>
            </cx:spPr>
          </cx:dataPt>
          <cx:dataPt idx="5">
            <cx:spPr>
              <a:solidFill>
                <a:srgbClr val="FF99FF"/>
              </a:solidFill>
            </cx:spPr>
          </cx:dataPt>
          <cx:dataPt idx="6">
            <cx:spPr>
              <a:solidFill>
                <a:srgbClr val="0066FF"/>
              </a:solidFill>
            </cx:spPr>
          </cx:dataPt>
          <cx:dataLabels pos="inEnd">
            <cx:numFmt formatCode="0.0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2000">
                    <a:solidFill>
                      <a:schemeClr val="tx1"/>
                    </a:solidFill>
                  </a:defRPr>
                </a:pPr>
                <a:endParaRPr lang="en-US" sz="2000" b="0" i="0" u="none" strike="noStrike" baseline="0">
                  <a:solidFill>
                    <a:schemeClr val="tx1"/>
                  </a:solidFill>
                  <a:latin typeface="Consolas"/>
                </a:endParaRPr>
              </a:p>
            </cx:txPr>
            <cx:visibility seriesName="0" categoryName="0" value="0"/>
            <cx:separator>, </cx:separator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50000"/>
                  </a:schemeClr>
                </a:solidFill>
                <a:latin typeface="Avenir Next LT Pro" panose="020B0504020202020204" pitchFamily="34" charset="0"/>
                <a:ea typeface="Avenir Next LT Pro" panose="020B0504020202020204" pitchFamily="34" charset="0"/>
                <a:cs typeface="Avenir Next LT Pro" panose="020B0504020202020204" pitchFamily="34" charset="0"/>
              </a:defRPr>
            </a:pPr>
            <a:endParaRPr lang="en-US" sz="900" b="0" i="0" u="none" strike="noStrike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plotArea>
      <cx:plotAreaRegion>
        <cx:series layoutId="waterfall" uniqueId="{00BB8DDC-9CE8-43CD-B610-C1024A0B7C4D}">
          <cx:tx>
            <cx:txData>
              <cx:f>_xlchart.v1.5</cx:f>
              <cx:v>SALES MANAGER</cx:v>
            </cx:txData>
          </cx:tx>
          <cx:spPr>
            <a:solidFill>
              <a:srgbClr val="0066FF"/>
            </a:solidFill>
          </cx:spPr>
          <cx:dataPt idx="0">
            <cx:spPr>
              <a:solidFill>
                <a:srgbClr val="000099"/>
              </a:solidFill>
            </cx:spPr>
          </cx:dataPt>
          <cx:dataPt idx="4">
            <cx:spPr>
              <a:solidFill>
                <a:srgbClr val="FF0066"/>
              </a:solidFill>
            </cx:spPr>
          </cx:dataPt>
          <cx:dataPt idx="5">
            <cx:spPr>
              <a:solidFill>
                <a:srgbClr val="FF0066"/>
              </a:solidFill>
            </cx:spPr>
          </cx:dataPt>
          <cx:dataPt idx="6">
            <cx:spPr>
              <a:solidFill>
                <a:srgbClr val="000099"/>
              </a:solidFill>
            </cx:spPr>
          </cx:dataPt>
          <cx:dataLabels pos="ctr">
            <cx:numFmt formatCode="#,##0;#,##0" sourceLinked="0"/>
            <cx:spPr>
              <a:noFill/>
            </cx:spPr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800" b="1">
                    <a:solidFill>
                      <a:schemeClr val="bg1"/>
                    </a:solidFill>
                    <a:latin typeface="Avenir Next LT Pro" panose="020B0504020202020204" pitchFamily="34" charset="0"/>
                    <a:ea typeface="Avenir Next LT Pro" panose="020B0504020202020204" pitchFamily="34" charset="0"/>
                    <a:cs typeface="Avenir Next LT Pro" panose="020B0504020202020204" pitchFamily="34" charset="0"/>
                  </a:defRPr>
                </a:pPr>
                <a:endParaRPr lang="en-US" sz="800" b="1" i="0" u="none" strike="noStrike" baseline="0">
                  <a:solidFill>
                    <a:schemeClr val="bg1"/>
                  </a:solidFill>
                  <a:latin typeface="Avenir Next LT Pro" panose="020B0504020202020204" pitchFamily="34" charset="0"/>
                </a:endParaRPr>
              </a:p>
            </cx:txPr>
            <cx:visibility seriesName="0" categoryName="0" value="1"/>
            <cx:separator>, </cx:separator>
            <cx:dataLabel idx="0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900" b="1"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317</a:t>
                  </a:r>
                </a:p>
              </cx:txPr>
              <cx:visibility seriesName="0" categoryName="0" value="1"/>
              <cx:separator>, </cx:separator>
            </cx:dataLabel>
            <cx:dataLabel idx="1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196</a:t>
                  </a:r>
                </a:p>
              </cx:txPr>
              <cx:visibility seriesName="0" categoryName="0" value="1"/>
              <cx:separator>, </cx:separator>
            </cx:dataLabel>
            <cx:dataLabel idx="6" pos="inEnd">
              <cx:numFmt formatCode="#,##0;#,##0" sourceLinked="0"/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/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Avenir Next LT Pro" panose="020B0504020202020204" pitchFamily="34" charset="0"/>
                    </a:rPr>
                    <a:t>298</a:t>
                  </a:r>
                </a:p>
              </cx:txPr>
              <cx:visibility seriesName="0" categoryName="0" value="1"/>
              <cx:separator>, </cx:separator>
            </cx:dataLabel>
          </cx:dataLabels>
          <cx:dataId val="0"/>
          <cx:layoutPr>
            <cx:visibility connectorLines="0"/>
            <cx:subtotals>
              <cx:idx val="0"/>
              <cx:idx val="6"/>
            </cx:subtotals>
          </cx:layoutPr>
        </cx:series>
      </cx:plotAreaRegion>
      <cx:axis id="0">
        <cx:catScaling gapWidth="0.5"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bg1">
                    <a:lumMod val="65000"/>
                  </a:schemeClr>
                </a:solidFill>
              </a:defRPr>
            </a:pPr>
            <a:endParaRPr lang="en-US" sz="900" b="0" i="0" u="none" strike="noStrike" baseline="0">
              <a:solidFill>
                <a:schemeClr val="bg1">
                  <a:lumMod val="65000"/>
                </a:schemeClr>
              </a:solidFill>
              <a:latin typeface="Consolas"/>
            </a:endParaRPr>
          </a:p>
        </cx:txPr>
      </cx:axis>
      <cx:axis id="1" hidden="1">
        <cx:valScaling/>
        <cx:tickLabels/>
      </cx:axis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trlProps/ctrlProp1.xml><?xml version="1.0" encoding="utf-8"?>
<formControlPr xmlns="http://schemas.microsoft.com/office/spreadsheetml/2009/9/main" objectType="Spin" dx="26" fmlaLink="$E$27" max="12" min="1" page="10" val="2"/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F132CB81-9B16-4D6F-9EAD-3FC20AA1B5E2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1E627F74-2973-4B8D-8405-21E3215013CC}">
      <dgm:prSet/>
      <dgm:spPr/>
      <dgm:t>
        <a:bodyPr/>
        <a:lstStyle/>
        <a:p>
          <a:r>
            <a:rPr lang="en-US" b="0" i="0" u="none"/>
            <a:t>Mary Rose Biegert</a:t>
          </a:r>
          <a:endParaRPr lang="en-US"/>
        </a:p>
      </dgm:t>
    </dgm:pt>
    <dgm:pt modelId="{E34E068D-1C53-4DD4-8C98-56E9C3F97F00}" type="parTrans" cxnId="{4248EEFD-8609-4659-8C3A-A4BE87BE3D93}">
      <dgm:prSet/>
      <dgm:spPr/>
      <dgm:t>
        <a:bodyPr/>
        <a:lstStyle/>
        <a:p>
          <a:endParaRPr lang="en-US"/>
        </a:p>
      </dgm:t>
    </dgm:pt>
    <dgm:pt modelId="{9B4DAF7F-6BFC-4A11-BA29-6669356E7C33}" type="sibTrans" cxnId="{4248EEFD-8609-4659-8C3A-A4BE87BE3D93}">
      <dgm:prSet/>
      <dgm:spPr/>
      <dgm:t>
        <a:bodyPr/>
        <a:lstStyle/>
        <a:p>
          <a:endParaRPr lang="en-US"/>
        </a:p>
      </dgm:t>
    </dgm:pt>
    <dgm:pt modelId="{F502170A-5462-4443-A3B6-6EFD3E70A57E}">
      <dgm:prSet/>
      <dgm:spPr/>
      <dgm:t>
        <a:bodyPr/>
        <a:lstStyle/>
        <a:p>
          <a:r>
            <a:rPr lang="en-US" b="0" i="0" u="none"/>
            <a:t>Craig Biegert</a:t>
          </a:r>
          <a:endParaRPr lang="en-US"/>
        </a:p>
      </dgm:t>
    </dgm:pt>
    <dgm:pt modelId="{AD5EF520-A681-403F-A543-69E63AF27AAA}" type="parTrans" cxnId="{F305CA75-6236-462D-B531-96636DAE4569}">
      <dgm:prSet/>
      <dgm:spPr/>
      <dgm:t>
        <a:bodyPr/>
        <a:lstStyle/>
        <a:p>
          <a:endParaRPr lang="en-US"/>
        </a:p>
      </dgm:t>
    </dgm:pt>
    <dgm:pt modelId="{DEAF58BA-E1B3-43E3-8C99-CED3626E1FE2}" type="sibTrans" cxnId="{F305CA75-6236-462D-B531-96636DAE4569}">
      <dgm:prSet/>
      <dgm:spPr/>
      <dgm:t>
        <a:bodyPr/>
        <a:lstStyle/>
        <a:p>
          <a:endParaRPr lang="en-US"/>
        </a:p>
      </dgm:t>
    </dgm:pt>
    <dgm:pt modelId="{F041C5E9-69D2-4C8D-B066-AE39F75CF311}">
      <dgm:prSet/>
      <dgm:spPr/>
      <dgm:t>
        <a:bodyPr/>
        <a:lstStyle/>
        <a:p>
          <a:r>
            <a:rPr lang="en-US" b="0" i="0" u="none"/>
            <a:t>Mark Biegert</a:t>
          </a:r>
          <a:endParaRPr lang="en-US"/>
        </a:p>
      </dgm:t>
    </dgm:pt>
    <dgm:pt modelId="{7B64F0D2-A478-4056-8124-7453A9AB2563}" type="parTrans" cxnId="{F537C755-AC8A-4209-B568-97979D699C2A}">
      <dgm:prSet/>
      <dgm:spPr/>
      <dgm:t>
        <a:bodyPr/>
        <a:lstStyle/>
        <a:p>
          <a:endParaRPr lang="en-US"/>
        </a:p>
      </dgm:t>
    </dgm:pt>
    <dgm:pt modelId="{0A46BCAC-4386-4D48-9058-59830C69B787}" type="sibTrans" cxnId="{F537C755-AC8A-4209-B568-97979D699C2A}">
      <dgm:prSet/>
      <dgm:spPr/>
      <dgm:t>
        <a:bodyPr/>
        <a:lstStyle/>
        <a:p>
          <a:endParaRPr lang="en-US"/>
        </a:p>
      </dgm:t>
    </dgm:pt>
    <dgm:pt modelId="{F98158C1-0FAB-416D-8EA6-E36964AAB95F}">
      <dgm:prSet/>
      <dgm:spPr/>
      <dgm:t>
        <a:bodyPr/>
        <a:lstStyle/>
        <a:p>
          <a:r>
            <a:rPr lang="en-US" b="0" i="0" u="none"/>
            <a:t>Dane Biegert</a:t>
          </a:r>
          <a:endParaRPr lang="en-US"/>
        </a:p>
      </dgm:t>
    </dgm:pt>
    <dgm:pt modelId="{C6A78C07-F444-452D-B8CE-7564B4AB579F}" type="parTrans" cxnId="{94E42339-0E48-461A-929A-51C1390B8B10}">
      <dgm:prSet/>
      <dgm:spPr/>
      <dgm:t>
        <a:bodyPr/>
        <a:lstStyle/>
        <a:p>
          <a:endParaRPr lang="en-US"/>
        </a:p>
      </dgm:t>
    </dgm:pt>
    <dgm:pt modelId="{102EB538-8793-44B3-95E9-9A8E7E9E0057}" type="sibTrans" cxnId="{94E42339-0E48-461A-929A-51C1390B8B10}">
      <dgm:prSet/>
      <dgm:spPr/>
      <dgm:t>
        <a:bodyPr/>
        <a:lstStyle/>
        <a:p>
          <a:endParaRPr lang="en-US"/>
        </a:p>
      </dgm:t>
    </dgm:pt>
    <dgm:pt modelId="{A77E1E56-3207-4013-8184-C5DD83190622}">
      <dgm:prSet/>
      <dgm:spPr/>
      <dgm:t>
        <a:bodyPr/>
        <a:lstStyle/>
        <a:p>
          <a:r>
            <a:rPr lang="en-US" b="0" i="0" u="none"/>
            <a:t>Grant Biegert</a:t>
          </a:r>
          <a:endParaRPr lang="en-US"/>
        </a:p>
      </dgm:t>
    </dgm:pt>
    <dgm:pt modelId="{FB1C098C-DD61-492B-91E6-EA1A4F77EF96}" type="parTrans" cxnId="{A1449F61-C5BC-4356-96BA-DC6C43C679B1}">
      <dgm:prSet/>
      <dgm:spPr/>
      <dgm:t>
        <a:bodyPr/>
        <a:lstStyle/>
        <a:p>
          <a:endParaRPr lang="en-US"/>
        </a:p>
      </dgm:t>
    </dgm:pt>
    <dgm:pt modelId="{39FB2F3A-DDEC-4B89-8E4F-7C3EC6C86ABB}" type="sibTrans" cxnId="{A1449F61-C5BC-4356-96BA-DC6C43C679B1}">
      <dgm:prSet/>
      <dgm:spPr/>
      <dgm:t>
        <a:bodyPr/>
        <a:lstStyle/>
        <a:p>
          <a:endParaRPr lang="en-US"/>
        </a:p>
      </dgm:t>
    </dgm:pt>
    <dgm:pt modelId="{04F5AEB3-F6E9-4D50-A2C9-F1CEDED3A914}">
      <dgm:prSet/>
      <dgm:spPr/>
      <dgm:t>
        <a:bodyPr/>
        <a:lstStyle/>
        <a:p>
          <a:r>
            <a:rPr lang="en-US" b="0" i="0" u="none"/>
            <a:t>Claire Biegert</a:t>
          </a:r>
          <a:endParaRPr lang="en-US"/>
        </a:p>
      </dgm:t>
    </dgm:pt>
    <dgm:pt modelId="{6720107B-377E-47FD-9F80-5A43B568022C}" type="parTrans" cxnId="{92FA42F7-1DE1-43AF-8BB1-A4C9D880717B}">
      <dgm:prSet/>
      <dgm:spPr/>
      <dgm:t>
        <a:bodyPr/>
        <a:lstStyle/>
        <a:p>
          <a:endParaRPr lang="en-US"/>
        </a:p>
      </dgm:t>
    </dgm:pt>
    <dgm:pt modelId="{611EB24F-26DB-4E0C-B580-B02EABC1CE2B}" type="sibTrans" cxnId="{92FA42F7-1DE1-43AF-8BB1-A4C9D880717B}">
      <dgm:prSet/>
      <dgm:spPr/>
      <dgm:t>
        <a:bodyPr/>
        <a:lstStyle/>
        <a:p>
          <a:endParaRPr lang="en-US"/>
        </a:p>
      </dgm:t>
    </dgm:pt>
    <dgm:pt modelId="{FF215955-BDB0-4B16-83E3-0EF6BB8B4C91}">
      <dgm:prSet/>
      <dgm:spPr/>
      <dgm:t>
        <a:bodyPr/>
        <a:lstStyle/>
        <a:p>
          <a:r>
            <a:rPr lang="en-US" b="0" i="0" u="none"/>
            <a:t>CJ Biegert</a:t>
          </a:r>
          <a:endParaRPr lang="en-US"/>
        </a:p>
      </dgm:t>
    </dgm:pt>
    <dgm:pt modelId="{14898708-CB5E-49D7-8781-0A9AB4A2437E}" type="parTrans" cxnId="{C33A7270-A2C9-41A0-B8D2-988F1F4CA94C}">
      <dgm:prSet/>
      <dgm:spPr/>
      <dgm:t>
        <a:bodyPr/>
        <a:lstStyle/>
        <a:p>
          <a:endParaRPr lang="en-US"/>
        </a:p>
      </dgm:t>
    </dgm:pt>
    <dgm:pt modelId="{9D6BA682-F3ED-438B-B16A-CADA660D9AD2}" type="sibTrans" cxnId="{C33A7270-A2C9-41A0-B8D2-988F1F4CA94C}">
      <dgm:prSet/>
      <dgm:spPr/>
      <dgm:t>
        <a:bodyPr/>
        <a:lstStyle/>
        <a:p>
          <a:endParaRPr lang="en-US"/>
        </a:p>
      </dgm:t>
    </dgm:pt>
    <dgm:pt modelId="{CC6D5F3A-8F3C-45F5-959A-8CE0A7A05743}" type="asst">
      <dgm:prSet/>
      <dgm:spPr/>
      <dgm:t>
        <a:bodyPr/>
        <a:lstStyle/>
        <a:p>
          <a:r>
            <a:rPr lang="en-US"/>
            <a:t>Richard Biegert</a:t>
          </a:r>
        </a:p>
      </dgm:t>
    </dgm:pt>
    <dgm:pt modelId="{B71B18F7-96AA-44FB-B5C7-73103BFBAEA6}" type="parTrans" cxnId="{BB724981-5FAD-4B4A-A9EE-37FCBA4D6F52}">
      <dgm:prSet/>
      <dgm:spPr/>
      <dgm:t>
        <a:bodyPr/>
        <a:lstStyle/>
        <a:p>
          <a:endParaRPr lang="en-US"/>
        </a:p>
      </dgm:t>
    </dgm:pt>
    <dgm:pt modelId="{43E14C54-1B75-4F54-A674-81361955BF61}" type="sibTrans" cxnId="{BB724981-5FAD-4B4A-A9EE-37FCBA4D6F52}">
      <dgm:prSet/>
      <dgm:spPr/>
      <dgm:t>
        <a:bodyPr/>
        <a:lstStyle/>
        <a:p>
          <a:endParaRPr lang="en-US"/>
        </a:p>
      </dgm:t>
    </dgm:pt>
    <dgm:pt modelId="{1F32F8A7-53F9-462F-8AFD-831632513C23}" type="pres">
      <dgm:prSet presAssocID="{F132CB81-9B16-4D6F-9EAD-3FC20AA1B5E2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FCCB65C1-75F4-4ABA-8522-5AEB0FFB3730}" type="pres">
      <dgm:prSet presAssocID="{1E627F74-2973-4B8D-8405-21E3215013CC}" presName="hierRoot1" presStyleCnt="0">
        <dgm:presLayoutVars>
          <dgm:hierBranch val="init"/>
        </dgm:presLayoutVars>
      </dgm:prSet>
      <dgm:spPr/>
    </dgm:pt>
    <dgm:pt modelId="{0DC66766-5690-49EE-A3A8-727D8CE6E047}" type="pres">
      <dgm:prSet presAssocID="{1E627F74-2973-4B8D-8405-21E3215013CC}" presName="rootComposite1" presStyleCnt="0"/>
      <dgm:spPr/>
    </dgm:pt>
    <dgm:pt modelId="{09B0C485-BE77-4A94-B18C-EB965BA884E9}" type="pres">
      <dgm:prSet presAssocID="{1E627F74-2973-4B8D-8405-21E3215013CC}" presName="rootText1" presStyleLbl="node0" presStyleIdx="0" presStyleCnt="1">
        <dgm:presLayoutVars>
          <dgm:chPref val="3"/>
        </dgm:presLayoutVars>
      </dgm:prSet>
      <dgm:spPr/>
    </dgm:pt>
    <dgm:pt modelId="{643DA292-3E13-4594-8A9E-2EAED8A54862}" type="pres">
      <dgm:prSet presAssocID="{1E627F74-2973-4B8D-8405-21E3215013CC}" presName="rootConnector1" presStyleLbl="node1" presStyleIdx="0" presStyleCnt="0"/>
      <dgm:spPr/>
    </dgm:pt>
    <dgm:pt modelId="{5FF1038C-B513-4561-8DEC-D3A335D00A18}" type="pres">
      <dgm:prSet presAssocID="{1E627F74-2973-4B8D-8405-21E3215013CC}" presName="hierChild2" presStyleCnt="0"/>
      <dgm:spPr/>
    </dgm:pt>
    <dgm:pt modelId="{DF3643DD-5C1D-49C7-ADF3-DC0440E32AD3}" type="pres">
      <dgm:prSet presAssocID="{AD5EF520-A681-403F-A543-69E63AF27AAA}" presName="Name37" presStyleLbl="parChTrans1D2" presStyleIdx="0" presStyleCnt="3"/>
      <dgm:spPr/>
    </dgm:pt>
    <dgm:pt modelId="{2E4DB28E-B77C-4B06-A3A1-10F0D93ABFC7}" type="pres">
      <dgm:prSet presAssocID="{F502170A-5462-4443-A3B6-6EFD3E70A57E}" presName="hierRoot2" presStyleCnt="0">
        <dgm:presLayoutVars>
          <dgm:hierBranch val="init"/>
        </dgm:presLayoutVars>
      </dgm:prSet>
      <dgm:spPr/>
    </dgm:pt>
    <dgm:pt modelId="{D6878588-D926-4E3F-9903-E27F48168B21}" type="pres">
      <dgm:prSet presAssocID="{F502170A-5462-4443-A3B6-6EFD3E70A57E}" presName="rootComposite" presStyleCnt="0"/>
      <dgm:spPr/>
    </dgm:pt>
    <dgm:pt modelId="{04BE6345-DEC5-4A8B-BC04-4423A00A9CAC}" type="pres">
      <dgm:prSet presAssocID="{F502170A-5462-4443-A3B6-6EFD3E70A57E}" presName="rootText" presStyleLbl="node2" presStyleIdx="0" presStyleCnt="2">
        <dgm:presLayoutVars>
          <dgm:chPref val="3"/>
        </dgm:presLayoutVars>
      </dgm:prSet>
      <dgm:spPr/>
    </dgm:pt>
    <dgm:pt modelId="{5BBC051B-0C87-4D6B-AA3F-13BE1051C265}" type="pres">
      <dgm:prSet presAssocID="{F502170A-5462-4443-A3B6-6EFD3E70A57E}" presName="rootConnector" presStyleLbl="node2" presStyleIdx="0" presStyleCnt="2"/>
      <dgm:spPr/>
    </dgm:pt>
    <dgm:pt modelId="{B4092D0E-F712-44E5-83B8-229AB1E8EEE7}" type="pres">
      <dgm:prSet presAssocID="{F502170A-5462-4443-A3B6-6EFD3E70A57E}" presName="hierChild4" presStyleCnt="0"/>
      <dgm:spPr/>
    </dgm:pt>
    <dgm:pt modelId="{29D11532-4A7F-44A2-B04F-AE5B2765C06D}" type="pres">
      <dgm:prSet presAssocID="{F502170A-5462-4443-A3B6-6EFD3E70A57E}" presName="hierChild5" presStyleCnt="0"/>
      <dgm:spPr/>
    </dgm:pt>
    <dgm:pt modelId="{66738018-F2DA-4EC7-BFCC-81C1E0E1E17D}" type="pres">
      <dgm:prSet presAssocID="{7B64F0D2-A478-4056-8124-7453A9AB2563}" presName="Name37" presStyleLbl="parChTrans1D2" presStyleIdx="1" presStyleCnt="3"/>
      <dgm:spPr/>
    </dgm:pt>
    <dgm:pt modelId="{7F983C68-4BE7-430D-A471-3F1C49991C50}" type="pres">
      <dgm:prSet presAssocID="{F041C5E9-69D2-4C8D-B066-AE39F75CF311}" presName="hierRoot2" presStyleCnt="0">
        <dgm:presLayoutVars>
          <dgm:hierBranch val="init"/>
        </dgm:presLayoutVars>
      </dgm:prSet>
      <dgm:spPr/>
    </dgm:pt>
    <dgm:pt modelId="{40209CC0-6299-4B60-BA4F-AD632E0B9627}" type="pres">
      <dgm:prSet presAssocID="{F041C5E9-69D2-4C8D-B066-AE39F75CF311}" presName="rootComposite" presStyleCnt="0"/>
      <dgm:spPr/>
    </dgm:pt>
    <dgm:pt modelId="{F7E92579-A834-4F44-B385-553BA2528F94}" type="pres">
      <dgm:prSet presAssocID="{F041C5E9-69D2-4C8D-B066-AE39F75CF311}" presName="rootText" presStyleLbl="node2" presStyleIdx="1" presStyleCnt="2">
        <dgm:presLayoutVars>
          <dgm:chPref val="3"/>
        </dgm:presLayoutVars>
      </dgm:prSet>
      <dgm:spPr/>
    </dgm:pt>
    <dgm:pt modelId="{2D1FF0DD-2716-47B3-A8F5-92BA9D95E33B}" type="pres">
      <dgm:prSet presAssocID="{F041C5E9-69D2-4C8D-B066-AE39F75CF311}" presName="rootConnector" presStyleLbl="node2" presStyleIdx="1" presStyleCnt="2"/>
      <dgm:spPr/>
    </dgm:pt>
    <dgm:pt modelId="{227C8732-3BCC-4B57-BD61-997536EFC4DE}" type="pres">
      <dgm:prSet presAssocID="{F041C5E9-69D2-4C8D-B066-AE39F75CF311}" presName="hierChild4" presStyleCnt="0"/>
      <dgm:spPr/>
    </dgm:pt>
    <dgm:pt modelId="{3DFD8EBD-6695-43CC-8B76-9A536B680A62}" type="pres">
      <dgm:prSet presAssocID="{C6A78C07-F444-452D-B8CE-7564B4AB579F}" presName="Name37" presStyleLbl="parChTrans1D3" presStyleIdx="0" presStyleCnt="2"/>
      <dgm:spPr/>
    </dgm:pt>
    <dgm:pt modelId="{F24660D6-9EA5-4427-87DF-DBA232C70F9C}" type="pres">
      <dgm:prSet presAssocID="{F98158C1-0FAB-416D-8EA6-E36964AAB95F}" presName="hierRoot2" presStyleCnt="0">
        <dgm:presLayoutVars>
          <dgm:hierBranch val="init"/>
        </dgm:presLayoutVars>
      </dgm:prSet>
      <dgm:spPr/>
    </dgm:pt>
    <dgm:pt modelId="{09D9EBB2-0AE8-4464-BE5F-8424F4B03AB9}" type="pres">
      <dgm:prSet presAssocID="{F98158C1-0FAB-416D-8EA6-E36964AAB95F}" presName="rootComposite" presStyleCnt="0"/>
      <dgm:spPr/>
    </dgm:pt>
    <dgm:pt modelId="{6A3B3EAF-F90F-4441-85C7-B642F4D1FFCD}" type="pres">
      <dgm:prSet presAssocID="{F98158C1-0FAB-416D-8EA6-E36964AAB95F}" presName="rootText" presStyleLbl="node3" presStyleIdx="0" presStyleCnt="2">
        <dgm:presLayoutVars>
          <dgm:chPref val="3"/>
        </dgm:presLayoutVars>
      </dgm:prSet>
      <dgm:spPr/>
    </dgm:pt>
    <dgm:pt modelId="{9B7DCB7A-769C-4256-9756-EB408861405F}" type="pres">
      <dgm:prSet presAssocID="{F98158C1-0FAB-416D-8EA6-E36964AAB95F}" presName="rootConnector" presStyleLbl="node3" presStyleIdx="0" presStyleCnt="2"/>
      <dgm:spPr/>
    </dgm:pt>
    <dgm:pt modelId="{B4AB8FC0-6C3C-4FE4-A875-38CCE35F0181}" type="pres">
      <dgm:prSet presAssocID="{F98158C1-0FAB-416D-8EA6-E36964AAB95F}" presName="hierChild4" presStyleCnt="0"/>
      <dgm:spPr/>
    </dgm:pt>
    <dgm:pt modelId="{14C3F243-BCCA-4FAA-A53F-EA57577C06F2}" type="pres">
      <dgm:prSet presAssocID="{F98158C1-0FAB-416D-8EA6-E36964AAB95F}" presName="hierChild5" presStyleCnt="0"/>
      <dgm:spPr/>
    </dgm:pt>
    <dgm:pt modelId="{F8770CF9-8D43-4210-A268-1DA8134885CD}" type="pres">
      <dgm:prSet presAssocID="{FB1C098C-DD61-492B-91E6-EA1A4F77EF96}" presName="Name37" presStyleLbl="parChTrans1D3" presStyleIdx="1" presStyleCnt="2"/>
      <dgm:spPr/>
    </dgm:pt>
    <dgm:pt modelId="{1938ABD0-D3BB-4054-BEC2-32775218E2BC}" type="pres">
      <dgm:prSet presAssocID="{A77E1E56-3207-4013-8184-C5DD83190622}" presName="hierRoot2" presStyleCnt="0">
        <dgm:presLayoutVars>
          <dgm:hierBranch val="init"/>
        </dgm:presLayoutVars>
      </dgm:prSet>
      <dgm:spPr/>
    </dgm:pt>
    <dgm:pt modelId="{DEE775F1-98CF-4FAC-B84F-BE1CD94541A2}" type="pres">
      <dgm:prSet presAssocID="{A77E1E56-3207-4013-8184-C5DD83190622}" presName="rootComposite" presStyleCnt="0"/>
      <dgm:spPr/>
    </dgm:pt>
    <dgm:pt modelId="{BC039A2D-BCF1-49A7-8B53-0B58DCDB5E0F}" type="pres">
      <dgm:prSet presAssocID="{A77E1E56-3207-4013-8184-C5DD83190622}" presName="rootText" presStyleLbl="node3" presStyleIdx="1" presStyleCnt="2">
        <dgm:presLayoutVars>
          <dgm:chPref val="3"/>
        </dgm:presLayoutVars>
      </dgm:prSet>
      <dgm:spPr/>
    </dgm:pt>
    <dgm:pt modelId="{B1B0A213-DD16-405A-9828-261D5B6A9A2A}" type="pres">
      <dgm:prSet presAssocID="{A77E1E56-3207-4013-8184-C5DD83190622}" presName="rootConnector" presStyleLbl="node3" presStyleIdx="1" presStyleCnt="2"/>
      <dgm:spPr/>
    </dgm:pt>
    <dgm:pt modelId="{4B955EDB-B0A3-4E2B-8EE6-5F9971E6C7E9}" type="pres">
      <dgm:prSet presAssocID="{A77E1E56-3207-4013-8184-C5DD83190622}" presName="hierChild4" presStyleCnt="0"/>
      <dgm:spPr/>
    </dgm:pt>
    <dgm:pt modelId="{55E4B958-62E2-44FC-8DBB-1605F8A880E6}" type="pres">
      <dgm:prSet presAssocID="{6720107B-377E-47FD-9F80-5A43B568022C}" presName="Name37" presStyleLbl="parChTrans1D4" presStyleIdx="0" presStyleCnt="2"/>
      <dgm:spPr/>
    </dgm:pt>
    <dgm:pt modelId="{FC89498F-AD05-41C9-A7A5-5694EAA840DE}" type="pres">
      <dgm:prSet presAssocID="{04F5AEB3-F6E9-4D50-A2C9-F1CEDED3A914}" presName="hierRoot2" presStyleCnt="0">
        <dgm:presLayoutVars>
          <dgm:hierBranch val="init"/>
        </dgm:presLayoutVars>
      </dgm:prSet>
      <dgm:spPr/>
    </dgm:pt>
    <dgm:pt modelId="{7BBAC875-1F4F-4ACC-8476-1A29661753CC}" type="pres">
      <dgm:prSet presAssocID="{04F5AEB3-F6E9-4D50-A2C9-F1CEDED3A914}" presName="rootComposite" presStyleCnt="0"/>
      <dgm:spPr/>
    </dgm:pt>
    <dgm:pt modelId="{F36E12B0-BBE0-4E86-96C7-9D0BD6D30949}" type="pres">
      <dgm:prSet presAssocID="{04F5AEB3-F6E9-4D50-A2C9-F1CEDED3A914}" presName="rootText" presStyleLbl="node4" presStyleIdx="0" presStyleCnt="2">
        <dgm:presLayoutVars>
          <dgm:chPref val="3"/>
        </dgm:presLayoutVars>
      </dgm:prSet>
      <dgm:spPr/>
    </dgm:pt>
    <dgm:pt modelId="{E8C08DC4-93DA-4071-A5F9-F7C3963B1F81}" type="pres">
      <dgm:prSet presAssocID="{04F5AEB3-F6E9-4D50-A2C9-F1CEDED3A914}" presName="rootConnector" presStyleLbl="node4" presStyleIdx="0" presStyleCnt="2"/>
      <dgm:spPr/>
    </dgm:pt>
    <dgm:pt modelId="{C41EC9FE-EFD7-41F0-B09B-8F3ABF434D8F}" type="pres">
      <dgm:prSet presAssocID="{04F5AEB3-F6E9-4D50-A2C9-F1CEDED3A914}" presName="hierChild4" presStyleCnt="0"/>
      <dgm:spPr/>
    </dgm:pt>
    <dgm:pt modelId="{3108E7BE-4CF4-46ED-BA18-E58EE156087C}" type="pres">
      <dgm:prSet presAssocID="{04F5AEB3-F6E9-4D50-A2C9-F1CEDED3A914}" presName="hierChild5" presStyleCnt="0"/>
      <dgm:spPr/>
    </dgm:pt>
    <dgm:pt modelId="{E709F92F-1849-427F-8675-F912235B9734}" type="pres">
      <dgm:prSet presAssocID="{14898708-CB5E-49D7-8781-0A9AB4A2437E}" presName="Name37" presStyleLbl="parChTrans1D4" presStyleIdx="1" presStyleCnt="2"/>
      <dgm:spPr/>
    </dgm:pt>
    <dgm:pt modelId="{37504EE2-456B-4C9F-93C0-F8997A0666AE}" type="pres">
      <dgm:prSet presAssocID="{FF215955-BDB0-4B16-83E3-0EF6BB8B4C91}" presName="hierRoot2" presStyleCnt="0">
        <dgm:presLayoutVars>
          <dgm:hierBranch val="init"/>
        </dgm:presLayoutVars>
      </dgm:prSet>
      <dgm:spPr/>
    </dgm:pt>
    <dgm:pt modelId="{D8C233D1-5753-4192-A5ED-2FBD564349F0}" type="pres">
      <dgm:prSet presAssocID="{FF215955-BDB0-4B16-83E3-0EF6BB8B4C91}" presName="rootComposite" presStyleCnt="0"/>
      <dgm:spPr/>
    </dgm:pt>
    <dgm:pt modelId="{5BB10723-532E-4A93-AB32-462C197DBA0E}" type="pres">
      <dgm:prSet presAssocID="{FF215955-BDB0-4B16-83E3-0EF6BB8B4C91}" presName="rootText" presStyleLbl="node4" presStyleIdx="1" presStyleCnt="2">
        <dgm:presLayoutVars>
          <dgm:chPref val="3"/>
        </dgm:presLayoutVars>
      </dgm:prSet>
      <dgm:spPr/>
    </dgm:pt>
    <dgm:pt modelId="{1DEDF83B-4E36-4C4B-BD94-B169B60AC836}" type="pres">
      <dgm:prSet presAssocID="{FF215955-BDB0-4B16-83E3-0EF6BB8B4C91}" presName="rootConnector" presStyleLbl="node4" presStyleIdx="1" presStyleCnt="2"/>
      <dgm:spPr/>
    </dgm:pt>
    <dgm:pt modelId="{DD612247-5AFE-403B-9E3B-923CECA797C6}" type="pres">
      <dgm:prSet presAssocID="{FF215955-BDB0-4B16-83E3-0EF6BB8B4C91}" presName="hierChild4" presStyleCnt="0"/>
      <dgm:spPr/>
    </dgm:pt>
    <dgm:pt modelId="{749AE3C9-AF55-4C1E-984E-FDABEA41ED3A}" type="pres">
      <dgm:prSet presAssocID="{FF215955-BDB0-4B16-83E3-0EF6BB8B4C91}" presName="hierChild5" presStyleCnt="0"/>
      <dgm:spPr/>
    </dgm:pt>
    <dgm:pt modelId="{BD253BBB-6CEE-4590-9767-37DABDB11BC3}" type="pres">
      <dgm:prSet presAssocID="{A77E1E56-3207-4013-8184-C5DD83190622}" presName="hierChild5" presStyleCnt="0"/>
      <dgm:spPr/>
    </dgm:pt>
    <dgm:pt modelId="{DFE87DE3-8643-4623-B23C-15CAA89B11AA}" type="pres">
      <dgm:prSet presAssocID="{F041C5E9-69D2-4C8D-B066-AE39F75CF311}" presName="hierChild5" presStyleCnt="0"/>
      <dgm:spPr/>
    </dgm:pt>
    <dgm:pt modelId="{64660327-038A-4CA3-BB58-A18E982EA0B2}" type="pres">
      <dgm:prSet presAssocID="{1E627F74-2973-4B8D-8405-21E3215013CC}" presName="hierChild3" presStyleCnt="0"/>
      <dgm:spPr/>
    </dgm:pt>
    <dgm:pt modelId="{AB493071-17AF-4E05-AB8F-AD32827C468D}" type="pres">
      <dgm:prSet presAssocID="{B71B18F7-96AA-44FB-B5C7-73103BFBAEA6}" presName="Name111" presStyleLbl="parChTrans1D2" presStyleIdx="2" presStyleCnt="3"/>
      <dgm:spPr/>
    </dgm:pt>
    <dgm:pt modelId="{B2B1CF62-D88E-4ED8-80D7-5F9BEC11E11B}" type="pres">
      <dgm:prSet presAssocID="{CC6D5F3A-8F3C-45F5-959A-8CE0A7A05743}" presName="hierRoot3" presStyleCnt="0">
        <dgm:presLayoutVars>
          <dgm:hierBranch val="init"/>
        </dgm:presLayoutVars>
      </dgm:prSet>
      <dgm:spPr/>
    </dgm:pt>
    <dgm:pt modelId="{32D1C129-63F5-4753-8460-020AB77F16D1}" type="pres">
      <dgm:prSet presAssocID="{CC6D5F3A-8F3C-45F5-959A-8CE0A7A05743}" presName="rootComposite3" presStyleCnt="0"/>
      <dgm:spPr/>
    </dgm:pt>
    <dgm:pt modelId="{1A2D8A74-7747-4CC8-A0E2-8110A088CB54}" type="pres">
      <dgm:prSet presAssocID="{CC6D5F3A-8F3C-45F5-959A-8CE0A7A05743}" presName="rootText3" presStyleLbl="asst1" presStyleIdx="0" presStyleCnt="1" custLinFactY="-21613" custLinFactNeighborX="-74319" custLinFactNeighborY="-100000">
        <dgm:presLayoutVars>
          <dgm:chPref val="3"/>
        </dgm:presLayoutVars>
      </dgm:prSet>
      <dgm:spPr/>
    </dgm:pt>
    <dgm:pt modelId="{E75C6336-EDE0-4DCF-9EEF-2E0C2522E9FE}" type="pres">
      <dgm:prSet presAssocID="{CC6D5F3A-8F3C-45F5-959A-8CE0A7A05743}" presName="rootConnector3" presStyleLbl="asst1" presStyleIdx="0" presStyleCnt="1"/>
      <dgm:spPr/>
    </dgm:pt>
    <dgm:pt modelId="{6192C509-FED2-49D5-98D4-2BE90BCD8463}" type="pres">
      <dgm:prSet presAssocID="{CC6D5F3A-8F3C-45F5-959A-8CE0A7A05743}" presName="hierChild6" presStyleCnt="0"/>
      <dgm:spPr/>
    </dgm:pt>
    <dgm:pt modelId="{9636D53A-8170-470C-BF34-11A232A9B0D5}" type="pres">
      <dgm:prSet presAssocID="{CC6D5F3A-8F3C-45F5-959A-8CE0A7A05743}" presName="hierChild7" presStyleCnt="0"/>
      <dgm:spPr/>
    </dgm:pt>
  </dgm:ptLst>
  <dgm:cxnLst>
    <dgm:cxn modelId="{7C338B03-AACA-4CAE-9145-BD685DE473A8}" type="presOf" srcId="{6720107B-377E-47FD-9F80-5A43B568022C}" destId="{55E4B958-62E2-44FC-8DBB-1605F8A880E6}" srcOrd="0" destOrd="0" presId="urn:microsoft.com/office/officeart/2005/8/layout/orgChart1"/>
    <dgm:cxn modelId="{17967004-12D6-46EA-8DE9-3D2F852DF2D7}" type="presOf" srcId="{04F5AEB3-F6E9-4D50-A2C9-F1CEDED3A914}" destId="{E8C08DC4-93DA-4071-A5F9-F7C3963B1F81}" srcOrd="1" destOrd="0" presId="urn:microsoft.com/office/officeart/2005/8/layout/orgChart1"/>
    <dgm:cxn modelId="{866BA423-05A5-4634-804D-A6D43F28DB56}" type="presOf" srcId="{1E627F74-2973-4B8D-8405-21E3215013CC}" destId="{09B0C485-BE77-4A94-B18C-EB965BA884E9}" srcOrd="0" destOrd="0" presId="urn:microsoft.com/office/officeart/2005/8/layout/orgChart1"/>
    <dgm:cxn modelId="{E013D228-9045-4398-B096-7B78B373CCDB}" type="presOf" srcId="{F041C5E9-69D2-4C8D-B066-AE39F75CF311}" destId="{F7E92579-A834-4F44-B385-553BA2528F94}" srcOrd="0" destOrd="0" presId="urn:microsoft.com/office/officeart/2005/8/layout/orgChart1"/>
    <dgm:cxn modelId="{56CF4C32-D044-4E8F-A273-FA7632D245D0}" type="presOf" srcId="{B71B18F7-96AA-44FB-B5C7-73103BFBAEA6}" destId="{AB493071-17AF-4E05-AB8F-AD32827C468D}" srcOrd="0" destOrd="0" presId="urn:microsoft.com/office/officeart/2005/8/layout/orgChart1"/>
    <dgm:cxn modelId="{6B4EB732-E15B-4943-B94F-429F71599D55}" type="presOf" srcId="{04F5AEB3-F6E9-4D50-A2C9-F1CEDED3A914}" destId="{F36E12B0-BBE0-4E86-96C7-9D0BD6D30949}" srcOrd="0" destOrd="0" presId="urn:microsoft.com/office/officeart/2005/8/layout/orgChart1"/>
    <dgm:cxn modelId="{8A67D038-DF83-4E51-AAB8-7E3079F74D6D}" type="presOf" srcId="{FF215955-BDB0-4B16-83E3-0EF6BB8B4C91}" destId="{1DEDF83B-4E36-4C4B-BD94-B169B60AC836}" srcOrd="1" destOrd="0" presId="urn:microsoft.com/office/officeart/2005/8/layout/orgChart1"/>
    <dgm:cxn modelId="{94E42339-0E48-461A-929A-51C1390B8B10}" srcId="{F041C5E9-69D2-4C8D-B066-AE39F75CF311}" destId="{F98158C1-0FAB-416D-8EA6-E36964AAB95F}" srcOrd="0" destOrd="0" parTransId="{C6A78C07-F444-452D-B8CE-7564B4AB579F}" sibTransId="{102EB538-8793-44B3-95E9-9A8E7E9E0057}"/>
    <dgm:cxn modelId="{397A9D3F-63DD-4CDC-B2D5-8F0279125681}" type="presOf" srcId="{F041C5E9-69D2-4C8D-B066-AE39F75CF311}" destId="{2D1FF0DD-2716-47B3-A8F5-92BA9D95E33B}" srcOrd="1" destOrd="0" presId="urn:microsoft.com/office/officeart/2005/8/layout/orgChart1"/>
    <dgm:cxn modelId="{A1449F61-C5BC-4356-96BA-DC6C43C679B1}" srcId="{F041C5E9-69D2-4C8D-B066-AE39F75CF311}" destId="{A77E1E56-3207-4013-8184-C5DD83190622}" srcOrd="1" destOrd="0" parTransId="{FB1C098C-DD61-492B-91E6-EA1A4F77EF96}" sibTransId="{39FB2F3A-DDEC-4B89-8E4F-7C3EC6C86ABB}"/>
    <dgm:cxn modelId="{35D54364-2470-4EF5-A26A-2AA9D695FE4F}" type="presOf" srcId="{F132CB81-9B16-4D6F-9EAD-3FC20AA1B5E2}" destId="{1F32F8A7-53F9-462F-8AFD-831632513C23}" srcOrd="0" destOrd="0" presId="urn:microsoft.com/office/officeart/2005/8/layout/orgChart1"/>
    <dgm:cxn modelId="{ECAF696A-9D59-4D46-BB28-5B83472F13A9}" type="presOf" srcId="{F502170A-5462-4443-A3B6-6EFD3E70A57E}" destId="{04BE6345-DEC5-4A8B-BC04-4423A00A9CAC}" srcOrd="0" destOrd="0" presId="urn:microsoft.com/office/officeart/2005/8/layout/orgChart1"/>
    <dgm:cxn modelId="{BB54734C-B54A-46DD-8BA0-D987E902CEBC}" type="presOf" srcId="{A77E1E56-3207-4013-8184-C5DD83190622}" destId="{BC039A2D-BCF1-49A7-8B53-0B58DCDB5E0F}" srcOrd="0" destOrd="0" presId="urn:microsoft.com/office/officeart/2005/8/layout/orgChart1"/>
    <dgm:cxn modelId="{C33A7270-A2C9-41A0-B8D2-988F1F4CA94C}" srcId="{A77E1E56-3207-4013-8184-C5DD83190622}" destId="{FF215955-BDB0-4B16-83E3-0EF6BB8B4C91}" srcOrd="1" destOrd="0" parTransId="{14898708-CB5E-49D7-8781-0A9AB4A2437E}" sibTransId="{9D6BA682-F3ED-438B-B16A-CADA660D9AD2}"/>
    <dgm:cxn modelId="{4155E374-B2F9-4390-BA05-B51C49D3D7AD}" type="presOf" srcId="{CC6D5F3A-8F3C-45F5-959A-8CE0A7A05743}" destId="{E75C6336-EDE0-4DCF-9EEF-2E0C2522E9FE}" srcOrd="1" destOrd="0" presId="urn:microsoft.com/office/officeart/2005/8/layout/orgChart1"/>
    <dgm:cxn modelId="{2DCD1955-62E8-4C01-848E-34DAFA2A66EB}" type="presOf" srcId="{C6A78C07-F444-452D-B8CE-7564B4AB579F}" destId="{3DFD8EBD-6695-43CC-8B76-9A536B680A62}" srcOrd="0" destOrd="0" presId="urn:microsoft.com/office/officeart/2005/8/layout/orgChart1"/>
    <dgm:cxn modelId="{F537C755-AC8A-4209-B568-97979D699C2A}" srcId="{1E627F74-2973-4B8D-8405-21E3215013CC}" destId="{F041C5E9-69D2-4C8D-B066-AE39F75CF311}" srcOrd="1" destOrd="0" parTransId="{7B64F0D2-A478-4056-8124-7453A9AB2563}" sibTransId="{0A46BCAC-4386-4D48-9058-59830C69B787}"/>
    <dgm:cxn modelId="{F305CA75-6236-462D-B531-96636DAE4569}" srcId="{1E627F74-2973-4B8D-8405-21E3215013CC}" destId="{F502170A-5462-4443-A3B6-6EFD3E70A57E}" srcOrd="0" destOrd="0" parTransId="{AD5EF520-A681-403F-A543-69E63AF27AAA}" sibTransId="{DEAF58BA-E1B3-43E3-8C99-CED3626E1FE2}"/>
    <dgm:cxn modelId="{74717C56-4F8C-489A-82CB-99F2746157F7}" type="presOf" srcId="{1E627F74-2973-4B8D-8405-21E3215013CC}" destId="{643DA292-3E13-4594-8A9E-2EAED8A54862}" srcOrd="1" destOrd="0" presId="urn:microsoft.com/office/officeart/2005/8/layout/orgChart1"/>
    <dgm:cxn modelId="{2CB6A657-1133-484A-AFEE-652EA1BF8576}" type="presOf" srcId="{F98158C1-0FAB-416D-8EA6-E36964AAB95F}" destId="{6A3B3EAF-F90F-4441-85C7-B642F4D1FFCD}" srcOrd="0" destOrd="0" presId="urn:microsoft.com/office/officeart/2005/8/layout/orgChart1"/>
    <dgm:cxn modelId="{3E89E857-2161-4A45-ACFC-4E280F2CB146}" type="presOf" srcId="{F98158C1-0FAB-416D-8EA6-E36964AAB95F}" destId="{9B7DCB7A-769C-4256-9756-EB408861405F}" srcOrd="1" destOrd="0" presId="urn:microsoft.com/office/officeart/2005/8/layout/orgChart1"/>
    <dgm:cxn modelId="{BB724981-5FAD-4B4A-A9EE-37FCBA4D6F52}" srcId="{1E627F74-2973-4B8D-8405-21E3215013CC}" destId="{CC6D5F3A-8F3C-45F5-959A-8CE0A7A05743}" srcOrd="2" destOrd="0" parTransId="{B71B18F7-96AA-44FB-B5C7-73103BFBAEA6}" sibTransId="{43E14C54-1B75-4F54-A674-81361955BF61}"/>
    <dgm:cxn modelId="{1F3BE999-5662-4C6F-BEB0-9D2B9007B43B}" type="presOf" srcId="{CC6D5F3A-8F3C-45F5-959A-8CE0A7A05743}" destId="{1A2D8A74-7747-4CC8-A0E2-8110A088CB54}" srcOrd="0" destOrd="0" presId="urn:microsoft.com/office/officeart/2005/8/layout/orgChart1"/>
    <dgm:cxn modelId="{D68671DF-229B-43F4-8B15-44180CADE8BB}" type="presOf" srcId="{A77E1E56-3207-4013-8184-C5DD83190622}" destId="{B1B0A213-DD16-405A-9828-261D5B6A9A2A}" srcOrd="1" destOrd="0" presId="urn:microsoft.com/office/officeart/2005/8/layout/orgChart1"/>
    <dgm:cxn modelId="{276DE9E7-EEF4-426A-B8D2-945AE724B4E9}" type="presOf" srcId="{FB1C098C-DD61-492B-91E6-EA1A4F77EF96}" destId="{F8770CF9-8D43-4210-A268-1DA8134885CD}" srcOrd="0" destOrd="0" presId="urn:microsoft.com/office/officeart/2005/8/layout/orgChart1"/>
    <dgm:cxn modelId="{F64454EF-E313-4253-87E6-E8419A162D33}" type="presOf" srcId="{FF215955-BDB0-4B16-83E3-0EF6BB8B4C91}" destId="{5BB10723-532E-4A93-AB32-462C197DBA0E}" srcOrd="0" destOrd="0" presId="urn:microsoft.com/office/officeart/2005/8/layout/orgChart1"/>
    <dgm:cxn modelId="{FBA1B6F4-05E8-4F0D-8367-4E36DB58B8B3}" type="presOf" srcId="{7B64F0D2-A478-4056-8124-7453A9AB2563}" destId="{66738018-F2DA-4EC7-BFCC-81C1E0E1E17D}" srcOrd="0" destOrd="0" presId="urn:microsoft.com/office/officeart/2005/8/layout/orgChart1"/>
    <dgm:cxn modelId="{92FA42F7-1DE1-43AF-8BB1-A4C9D880717B}" srcId="{A77E1E56-3207-4013-8184-C5DD83190622}" destId="{04F5AEB3-F6E9-4D50-A2C9-F1CEDED3A914}" srcOrd="0" destOrd="0" parTransId="{6720107B-377E-47FD-9F80-5A43B568022C}" sibTransId="{611EB24F-26DB-4E0C-B580-B02EABC1CE2B}"/>
    <dgm:cxn modelId="{2EFB65F8-CF0F-4C4D-9280-FB2B7B7B7227}" type="presOf" srcId="{AD5EF520-A681-403F-A543-69E63AF27AAA}" destId="{DF3643DD-5C1D-49C7-ADF3-DC0440E32AD3}" srcOrd="0" destOrd="0" presId="urn:microsoft.com/office/officeart/2005/8/layout/orgChart1"/>
    <dgm:cxn modelId="{4DDDEDF8-98B1-492C-9996-3ABD07576346}" type="presOf" srcId="{14898708-CB5E-49D7-8781-0A9AB4A2437E}" destId="{E709F92F-1849-427F-8675-F912235B9734}" srcOrd="0" destOrd="0" presId="urn:microsoft.com/office/officeart/2005/8/layout/orgChart1"/>
    <dgm:cxn modelId="{9A2599FA-1574-41F3-9972-7017CF229B76}" type="presOf" srcId="{F502170A-5462-4443-A3B6-6EFD3E70A57E}" destId="{5BBC051B-0C87-4D6B-AA3F-13BE1051C265}" srcOrd="1" destOrd="0" presId="urn:microsoft.com/office/officeart/2005/8/layout/orgChart1"/>
    <dgm:cxn modelId="{4248EEFD-8609-4659-8C3A-A4BE87BE3D93}" srcId="{F132CB81-9B16-4D6F-9EAD-3FC20AA1B5E2}" destId="{1E627F74-2973-4B8D-8405-21E3215013CC}" srcOrd="0" destOrd="0" parTransId="{E34E068D-1C53-4DD4-8C98-56E9C3F97F00}" sibTransId="{9B4DAF7F-6BFC-4A11-BA29-6669356E7C33}"/>
    <dgm:cxn modelId="{B9048562-3ECF-4619-9DD2-890A66089A3B}" type="presParOf" srcId="{1F32F8A7-53F9-462F-8AFD-831632513C23}" destId="{FCCB65C1-75F4-4ABA-8522-5AEB0FFB3730}" srcOrd="0" destOrd="0" presId="urn:microsoft.com/office/officeart/2005/8/layout/orgChart1"/>
    <dgm:cxn modelId="{D3D28E4C-05F9-44A4-A553-0F1C8FA5164A}" type="presParOf" srcId="{FCCB65C1-75F4-4ABA-8522-5AEB0FFB3730}" destId="{0DC66766-5690-49EE-A3A8-727D8CE6E047}" srcOrd="0" destOrd="0" presId="urn:microsoft.com/office/officeart/2005/8/layout/orgChart1"/>
    <dgm:cxn modelId="{77053107-9979-481E-8982-6CE57B5D191F}" type="presParOf" srcId="{0DC66766-5690-49EE-A3A8-727D8CE6E047}" destId="{09B0C485-BE77-4A94-B18C-EB965BA884E9}" srcOrd="0" destOrd="0" presId="urn:microsoft.com/office/officeart/2005/8/layout/orgChart1"/>
    <dgm:cxn modelId="{7F105C1A-F40E-4827-82C2-B6985C1918D9}" type="presParOf" srcId="{0DC66766-5690-49EE-A3A8-727D8CE6E047}" destId="{643DA292-3E13-4594-8A9E-2EAED8A54862}" srcOrd="1" destOrd="0" presId="urn:microsoft.com/office/officeart/2005/8/layout/orgChart1"/>
    <dgm:cxn modelId="{68895A58-4B5C-4968-B80D-F171BE988C05}" type="presParOf" srcId="{FCCB65C1-75F4-4ABA-8522-5AEB0FFB3730}" destId="{5FF1038C-B513-4561-8DEC-D3A335D00A18}" srcOrd="1" destOrd="0" presId="urn:microsoft.com/office/officeart/2005/8/layout/orgChart1"/>
    <dgm:cxn modelId="{5432EFCB-E977-410B-828C-3773E9B1204D}" type="presParOf" srcId="{5FF1038C-B513-4561-8DEC-D3A335D00A18}" destId="{DF3643DD-5C1D-49C7-ADF3-DC0440E32AD3}" srcOrd="0" destOrd="0" presId="urn:microsoft.com/office/officeart/2005/8/layout/orgChart1"/>
    <dgm:cxn modelId="{042BAF48-AF15-46DF-9D98-C30F2C8B0059}" type="presParOf" srcId="{5FF1038C-B513-4561-8DEC-D3A335D00A18}" destId="{2E4DB28E-B77C-4B06-A3A1-10F0D93ABFC7}" srcOrd="1" destOrd="0" presId="urn:microsoft.com/office/officeart/2005/8/layout/orgChart1"/>
    <dgm:cxn modelId="{EDBBB797-33E6-4D18-8BF0-EF5815B3193B}" type="presParOf" srcId="{2E4DB28E-B77C-4B06-A3A1-10F0D93ABFC7}" destId="{D6878588-D926-4E3F-9903-E27F48168B21}" srcOrd="0" destOrd="0" presId="urn:microsoft.com/office/officeart/2005/8/layout/orgChart1"/>
    <dgm:cxn modelId="{82919723-D5D4-4B22-ADB8-69DD0092DB8C}" type="presParOf" srcId="{D6878588-D926-4E3F-9903-E27F48168B21}" destId="{04BE6345-DEC5-4A8B-BC04-4423A00A9CAC}" srcOrd="0" destOrd="0" presId="urn:microsoft.com/office/officeart/2005/8/layout/orgChart1"/>
    <dgm:cxn modelId="{D5D4D4C8-CB10-4EC0-A351-95100B999C37}" type="presParOf" srcId="{D6878588-D926-4E3F-9903-E27F48168B21}" destId="{5BBC051B-0C87-4D6B-AA3F-13BE1051C265}" srcOrd="1" destOrd="0" presId="urn:microsoft.com/office/officeart/2005/8/layout/orgChart1"/>
    <dgm:cxn modelId="{5F0EE78F-0825-49B1-B970-44DD96D9F808}" type="presParOf" srcId="{2E4DB28E-B77C-4B06-A3A1-10F0D93ABFC7}" destId="{B4092D0E-F712-44E5-83B8-229AB1E8EEE7}" srcOrd="1" destOrd="0" presId="urn:microsoft.com/office/officeart/2005/8/layout/orgChart1"/>
    <dgm:cxn modelId="{0CF7EC92-A1C7-46DF-9809-2579A816D0DF}" type="presParOf" srcId="{2E4DB28E-B77C-4B06-A3A1-10F0D93ABFC7}" destId="{29D11532-4A7F-44A2-B04F-AE5B2765C06D}" srcOrd="2" destOrd="0" presId="urn:microsoft.com/office/officeart/2005/8/layout/orgChart1"/>
    <dgm:cxn modelId="{1846CC17-29B0-4330-89F1-BF53B6253117}" type="presParOf" srcId="{5FF1038C-B513-4561-8DEC-D3A335D00A18}" destId="{66738018-F2DA-4EC7-BFCC-81C1E0E1E17D}" srcOrd="2" destOrd="0" presId="urn:microsoft.com/office/officeart/2005/8/layout/orgChart1"/>
    <dgm:cxn modelId="{B8D1F412-A9F3-4F61-9EDB-B5D20120E235}" type="presParOf" srcId="{5FF1038C-B513-4561-8DEC-D3A335D00A18}" destId="{7F983C68-4BE7-430D-A471-3F1C49991C50}" srcOrd="3" destOrd="0" presId="urn:microsoft.com/office/officeart/2005/8/layout/orgChart1"/>
    <dgm:cxn modelId="{DBA2DDCC-8336-4B25-873A-8B3CFB0FB315}" type="presParOf" srcId="{7F983C68-4BE7-430D-A471-3F1C49991C50}" destId="{40209CC0-6299-4B60-BA4F-AD632E0B9627}" srcOrd="0" destOrd="0" presId="urn:microsoft.com/office/officeart/2005/8/layout/orgChart1"/>
    <dgm:cxn modelId="{B9950858-F41F-49EB-8679-FC088EC7F181}" type="presParOf" srcId="{40209CC0-6299-4B60-BA4F-AD632E0B9627}" destId="{F7E92579-A834-4F44-B385-553BA2528F94}" srcOrd="0" destOrd="0" presId="urn:microsoft.com/office/officeart/2005/8/layout/orgChart1"/>
    <dgm:cxn modelId="{8FD9A2FE-9896-4984-A41E-2A6323CA02ED}" type="presParOf" srcId="{40209CC0-6299-4B60-BA4F-AD632E0B9627}" destId="{2D1FF0DD-2716-47B3-A8F5-92BA9D95E33B}" srcOrd="1" destOrd="0" presId="urn:microsoft.com/office/officeart/2005/8/layout/orgChart1"/>
    <dgm:cxn modelId="{2B2A5CEA-196B-4B6F-9D39-378B2829AC45}" type="presParOf" srcId="{7F983C68-4BE7-430D-A471-3F1C49991C50}" destId="{227C8732-3BCC-4B57-BD61-997536EFC4DE}" srcOrd="1" destOrd="0" presId="urn:microsoft.com/office/officeart/2005/8/layout/orgChart1"/>
    <dgm:cxn modelId="{2E728D9A-0FEA-42B4-8F92-CD35A658FD47}" type="presParOf" srcId="{227C8732-3BCC-4B57-BD61-997536EFC4DE}" destId="{3DFD8EBD-6695-43CC-8B76-9A536B680A62}" srcOrd="0" destOrd="0" presId="urn:microsoft.com/office/officeart/2005/8/layout/orgChart1"/>
    <dgm:cxn modelId="{ED98CF6B-F4D0-43B9-AB15-B9B239B19F70}" type="presParOf" srcId="{227C8732-3BCC-4B57-BD61-997536EFC4DE}" destId="{F24660D6-9EA5-4427-87DF-DBA232C70F9C}" srcOrd="1" destOrd="0" presId="urn:microsoft.com/office/officeart/2005/8/layout/orgChart1"/>
    <dgm:cxn modelId="{521D694D-2DE0-45D5-BF8F-9B57AD5A85B0}" type="presParOf" srcId="{F24660D6-9EA5-4427-87DF-DBA232C70F9C}" destId="{09D9EBB2-0AE8-4464-BE5F-8424F4B03AB9}" srcOrd="0" destOrd="0" presId="urn:microsoft.com/office/officeart/2005/8/layout/orgChart1"/>
    <dgm:cxn modelId="{0087C00D-C46E-4636-B10A-FD0F2F5FD6EF}" type="presParOf" srcId="{09D9EBB2-0AE8-4464-BE5F-8424F4B03AB9}" destId="{6A3B3EAF-F90F-4441-85C7-B642F4D1FFCD}" srcOrd="0" destOrd="0" presId="urn:microsoft.com/office/officeart/2005/8/layout/orgChart1"/>
    <dgm:cxn modelId="{8F63D112-E011-4485-A49C-BB71B8722FA9}" type="presParOf" srcId="{09D9EBB2-0AE8-4464-BE5F-8424F4B03AB9}" destId="{9B7DCB7A-769C-4256-9756-EB408861405F}" srcOrd="1" destOrd="0" presId="urn:microsoft.com/office/officeart/2005/8/layout/orgChart1"/>
    <dgm:cxn modelId="{3B0CEE4A-FA1E-402C-AC78-8115E64773B7}" type="presParOf" srcId="{F24660D6-9EA5-4427-87DF-DBA232C70F9C}" destId="{B4AB8FC0-6C3C-4FE4-A875-38CCE35F0181}" srcOrd="1" destOrd="0" presId="urn:microsoft.com/office/officeart/2005/8/layout/orgChart1"/>
    <dgm:cxn modelId="{075D3E43-4188-4171-9371-99E53D7E5C51}" type="presParOf" srcId="{F24660D6-9EA5-4427-87DF-DBA232C70F9C}" destId="{14C3F243-BCCA-4FAA-A53F-EA57577C06F2}" srcOrd="2" destOrd="0" presId="urn:microsoft.com/office/officeart/2005/8/layout/orgChart1"/>
    <dgm:cxn modelId="{385EACC1-0304-45B5-9248-75C9C424E907}" type="presParOf" srcId="{227C8732-3BCC-4B57-BD61-997536EFC4DE}" destId="{F8770CF9-8D43-4210-A268-1DA8134885CD}" srcOrd="2" destOrd="0" presId="urn:microsoft.com/office/officeart/2005/8/layout/orgChart1"/>
    <dgm:cxn modelId="{F42249C2-A206-442D-B044-33F7EE788229}" type="presParOf" srcId="{227C8732-3BCC-4B57-BD61-997536EFC4DE}" destId="{1938ABD0-D3BB-4054-BEC2-32775218E2BC}" srcOrd="3" destOrd="0" presId="urn:microsoft.com/office/officeart/2005/8/layout/orgChart1"/>
    <dgm:cxn modelId="{269FCCE3-F564-4DAB-80A5-BC3CC3CB9682}" type="presParOf" srcId="{1938ABD0-D3BB-4054-BEC2-32775218E2BC}" destId="{DEE775F1-98CF-4FAC-B84F-BE1CD94541A2}" srcOrd="0" destOrd="0" presId="urn:microsoft.com/office/officeart/2005/8/layout/orgChart1"/>
    <dgm:cxn modelId="{09441513-1149-490A-8B9D-848995397EB7}" type="presParOf" srcId="{DEE775F1-98CF-4FAC-B84F-BE1CD94541A2}" destId="{BC039A2D-BCF1-49A7-8B53-0B58DCDB5E0F}" srcOrd="0" destOrd="0" presId="urn:microsoft.com/office/officeart/2005/8/layout/orgChart1"/>
    <dgm:cxn modelId="{0C44D267-D90A-4D89-9A32-CAB89266D0F8}" type="presParOf" srcId="{DEE775F1-98CF-4FAC-B84F-BE1CD94541A2}" destId="{B1B0A213-DD16-405A-9828-261D5B6A9A2A}" srcOrd="1" destOrd="0" presId="urn:microsoft.com/office/officeart/2005/8/layout/orgChart1"/>
    <dgm:cxn modelId="{F7C73372-206C-4F98-9F35-817D96BC0B0E}" type="presParOf" srcId="{1938ABD0-D3BB-4054-BEC2-32775218E2BC}" destId="{4B955EDB-B0A3-4E2B-8EE6-5F9971E6C7E9}" srcOrd="1" destOrd="0" presId="urn:microsoft.com/office/officeart/2005/8/layout/orgChart1"/>
    <dgm:cxn modelId="{3EA9BDA7-3760-440B-96AD-6DA6EE1980E0}" type="presParOf" srcId="{4B955EDB-B0A3-4E2B-8EE6-5F9971E6C7E9}" destId="{55E4B958-62E2-44FC-8DBB-1605F8A880E6}" srcOrd="0" destOrd="0" presId="urn:microsoft.com/office/officeart/2005/8/layout/orgChart1"/>
    <dgm:cxn modelId="{1C817DC6-6118-4122-8011-F808979B30C5}" type="presParOf" srcId="{4B955EDB-B0A3-4E2B-8EE6-5F9971E6C7E9}" destId="{FC89498F-AD05-41C9-A7A5-5694EAA840DE}" srcOrd="1" destOrd="0" presId="urn:microsoft.com/office/officeart/2005/8/layout/orgChart1"/>
    <dgm:cxn modelId="{6BCAEF8C-93C9-428B-AF7C-B30B9D3DAF38}" type="presParOf" srcId="{FC89498F-AD05-41C9-A7A5-5694EAA840DE}" destId="{7BBAC875-1F4F-4ACC-8476-1A29661753CC}" srcOrd="0" destOrd="0" presId="urn:microsoft.com/office/officeart/2005/8/layout/orgChart1"/>
    <dgm:cxn modelId="{DD6B53F1-CABA-45FB-8962-3B674CAC6860}" type="presParOf" srcId="{7BBAC875-1F4F-4ACC-8476-1A29661753CC}" destId="{F36E12B0-BBE0-4E86-96C7-9D0BD6D30949}" srcOrd="0" destOrd="0" presId="urn:microsoft.com/office/officeart/2005/8/layout/orgChart1"/>
    <dgm:cxn modelId="{6CFF2CD5-4517-4547-A001-77A306B26477}" type="presParOf" srcId="{7BBAC875-1F4F-4ACC-8476-1A29661753CC}" destId="{E8C08DC4-93DA-4071-A5F9-F7C3963B1F81}" srcOrd="1" destOrd="0" presId="urn:microsoft.com/office/officeart/2005/8/layout/orgChart1"/>
    <dgm:cxn modelId="{C6B12E4A-A192-4D38-BBB6-0EB9E47E947B}" type="presParOf" srcId="{FC89498F-AD05-41C9-A7A5-5694EAA840DE}" destId="{C41EC9FE-EFD7-41F0-B09B-8F3ABF434D8F}" srcOrd="1" destOrd="0" presId="urn:microsoft.com/office/officeart/2005/8/layout/orgChart1"/>
    <dgm:cxn modelId="{A922C156-F718-49ED-B1F7-49EB2E20DC19}" type="presParOf" srcId="{FC89498F-AD05-41C9-A7A5-5694EAA840DE}" destId="{3108E7BE-4CF4-46ED-BA18-E58EE156087C}" srcOrd="2" destOrd="0" presId="urn:microsoft.com/office/officeart/2005/8/layout/orgChart1"/>
    <dgm:cxn modelId="{673D0D82-F9C5-4D56-ADF0-87A591658B60}" type="presParOf" srcId="{4B955EDB-B0A3-4E2B-8EE6-5F9971E6C7E9}" destId="{E709F92F-1849-427F-8675-F912235B9734}" srcOrd="2" destOrd="0" presId="urn:microsoft.com/office/officeart/2005/8/layout/orgChart1"/>
    <dgm:cxn modelId="{7F6A8FF3-C7F5-4A36-A441-FB63178B3221}" type="presParOf" srcId="{4B955EDB-B0A3-4E2B-8EE6-5F9971E6C7E9}" destId="{37504EE2-456B-4C9F-93C0-F8997A0666AE}" srcOrd="3" destOrd="0" presId="urn:microsoft.com/office/officeart/2005/8/layout/orgChart1"/>
    <dgm:cxn modelId="{879B5D0A-A285-4110-9095-D3660A9EDF82}" type="presParOf" srcId="{37504EE2-456B-4C9F-93C0-F8997A0666AE}" destId="{D8C233D1-5753-4192-A5ED-2FBD564349F0}" srcOrd="0" destOrd="0" presId="urn:microsoft.com/office/officeart/2005/8/layout/orgChart1"/>
    <dgm:cxn modelId="{2F5AC822-59CB-4F68-96C0-6E8056814070}" type="presParOf" srcId="{D8C233D1-5753-4192-A5ED-2FBD564349F0}" destId="{5BB10723-532E-4A93-AB32-462C197DBA0E}" srcOrd="0" destOrd="0" presId="urn:microsoft.com/office/officeart/2005/8/layout/orgChart1"/>
    <dgm:cxn modelId="{477BA9EF-1AED-4787-8F04-817C1E2D14B4}" type="presParOf" srcId="{D8C233D1-5753-4192-A5ED-2FBD564349F0}" destId="{1DEDF83B-4E36-4C4B-BD94-B169B60AC836}" srcOrd="1" destOrd="0" presId="urn:microsoft.com/office/officeart/2005/8/layout/orgChart1"/>
    <dgm:cxn modelId="{D5445AB6-F791-4BE2-8468-DA46B8F9372C}" type="presParOf" srcId="{37504EE2-456B-4C9F-93C0-F8997A0666AE}" destId="{DD612247-5AFE-403B-9E3B-923CECA797C6}" srcOrd="1" destOrd="0" presId="urn:microsoft.com/office/officeart/2005/8/layout/orgChart1"/>
    <dgm:cxn modelId="{973537BB-A24C-4FBA-847E-F18FA24E9BEE}" type="presParOf" srcId="{37504EE2-456B-4C9F-93C0-F8997A0666AE}" destId="{749AE3C9-AF55-4C1E-984E-FDABEA41ED3A}" srcOrd="2" destOrd="0" presId="urn:microsoft.com/office/officeart/2005/8/layout/orgChart1"/>
    <dgm:cxn modelId="{2D2D73DF-19BE-40C4-A2E1-3840300FCA99}" type="presParOf" srcId="{1938ABD0-D3BB-4054-BEC2-32775218E2BC}" destId="{BD253BBB-6CEE-4590-9767-37DABDB11BC3}" srcOrd="2" destOrd="0" presId="urn:microsoft.com/office/officeart/2005/8/layout/orgChart1"/>
    <dgm:cxn modelId="{C26341F1-E29E-43B8-A330-A810E6A9B020}" type="presParOf" srcId="{7F983C68-4BE7-430D-A471-3F1C49991C50}" destId="{DFE87DE3-8643-4623-B23C-15CAA89B11AA}" srcOrd="2" destOrd="0" presId="urn:microsoft.com/office/officeart/2005/8/layout/orgChart1"/>
    <dgm:cxn modelId="{4C3D0389-829D-46AE-9560-8362D2E566E7}" type="presParOf" srcId="{FCCB65C1-75F4-4ABA-8522-5AEB0FFB3730}" destId="{64660327-038A-4CA3-BB58-A18E982EA0B2}" srcOrd="2" destOrd="0" presId="urn:microsoft.com/office/officeart/2005/8/layout/orgChart1"/>
    <dgm:cxn modelId="{6091DDC5-50AD-4137-BBE4-A37CAEA673E0}" type="presParOf" srcId="{64660327-038A-4CA3-BB58-A18E982EA0B2}" destId="{AB493071-17AF-4E05-AB8F-AD32827C468D}" srcOrd="0" destOrd="0" presId="urn:microsoft.com/office/officeart/2005/8/layout/orgChart1"/>
    <dgm:cxn modelId="{7A6187DB-5AA8-4EB3-8B4D-9F91E5826602}" type="presParOf" srcId="{64660327-038A-4CA3-BB58-A18E982EA0B2}" destId="{B2B1CF62-D88E-4ED8-80D7-5F9BEC11E11B}" srcOrd="1" destOrd="0" presId="urn:microsoft.com/office/officeart/2005/8/layout/orgChart1"/>
    <dgm:cxn modelId="{6CAFCE0D-2419-49E5-B5EE-8605483EC1D4}" type="presParOf" srcId="{B2B1CF62-D88E-4ED8-80D7-5F9BEC11E11B}" destId="{32D1C129-63F5-4753-8460-020AB77F16D1}" srcOrd="0" destOrd="0" presId="urn:microsoft.com/office/officeart/2005/8/layout/orgChart1"/>
    <dgm:cxn modelId="{2B0A1620-59E9-49AB-9991-E4A2C2141A5B}" type="presParOf" srcId="{32D1C129-63F5-4753-8460-020AB77F16D1}" destId="{1A2D8A74-7747-4CC8-A0E2-8110A088CB54}" srcOrd="0" destOrd="0" presId="urn:microsoft.com/office/officeart/2005/8/layout/orgChart1"/>
    <dgm:cxn modelId="{118AF779-C9DB-49BF-BE82-C33C5D71928A}" type="presParOf" srcId="{32D1C129-63F5-4753-8460-020AB77F16D1}" destId="{E75C6336-EDE0-4DCF-9EEF-2E0C2522E9FE}" srcOrd="1" destOrd="0" presId="urn:microsoft.com/office/officeart/2005/8/layout/orgChart1"/>
    <dgm:cxn modelId="{A86C6855-F76B-4156-BCA2-A4D1DED00AEF}" type="presParOf" srcId="{B2B1CF62-D88E-4ED8-80D7-5F9BEC11E11B}" destId="{6192C509-FED2-49D5-98D4-2BE90BCD8463}" srcOrd="1" destOrd="0" presId="urn:microsoft.com/office/officeart/2005/8/layout/orgChart1"/>
    <dgm:cxn modelId="{CFE4593E-839A-4D89-97A6-733AB7EC3E20}" type="presParOf" srcId="{B2B1CF62-D88E-4ED8-80D7-5F9BEC11E11B}" destId="{9636D53A-8170-470C-BF34-11A232A9B0D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AB493071-17AF-4E05-AB8F-AD32827C468D}">
      <dsp:nvSpPr>
        <dsp:cNvPr id="0" name=""/>
        <dsp:cNvSpPr/>
      </dsp:nvSpPr>
      <dsp:spPr>
        <a:xfrm>
          <a:off x="1079213" y="238615"/>
          <a:ext cx="574386" cy="100268"/>
        </a:xfrm>
        <a:custGeom>
          <a:avLst/>
          <a:gdLst/>
          <a:ahLst/>
          <a:cxnLst/>
          <a:rect l="0" t="0" r="0" b="0"/>
          <a:pathLst>
            <a:path>
              <a:moveTo>
                <a:pt x="574386" y="100268"/>
              </a:moveTo>
              <a:lnTo>
                <a:pt x="0" y="0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709F92F-1849-427F-8675-F912235B9734}">
      <dsp:nvSpPr>
        <dsp:cNvPr id="0" name=""/>
        <dsp:cNvSpPr/>
      </dsp:nvSpPr>
      <dsp:spPr>
        <a:xfrm>
          <a:off x="2202125" y="1781300"/>
          <a:ext cx="101578" cy="792313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92313"/>
              </a:lnTo>
              <a:lnTo>
                <a:pt x="101578" y="792313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5E4B958-62E2-44FC-8DBB-1605F8A880E6}">
      <dsp:nvSpPr>
        <dsp:cNvPr id="0" name=""/>
        <dsp:cNvSpPr/>
      </dsp:nvSpPr>
      <dsp:spPr>
        <a:xfrm>
          <a:off x="2202125" y="1781300"/>
          <a:ext cx="101578" cy="31150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311507"/>
              </a:lnTo>
              <a:lnTo>
                <a:pt x="101578" y="311507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8770CF9-8D43-4210-A268-1DA8134885CD}">
      <dsp:nvSpPr>
        <dsp:cNvPr id="0" name=""/>
        <dsp:cNvSpPr/>
      </dsp:nvSpPr>
      <dsp:spPr>
        <a:xfrm>
          <a:off x="2063301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71105"/>
              </a:lnTo>
              <a:lnTo>
                <a:pt x="409700" y="71105"/>
              </a:lnTo>
              <a:lnTo>
                <a:pt x="40970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DFD8EBD-6695-43CC-8B76-9A536B680A62}">
      <dsp:nvSpPr>
        <dsp:cNvPr id="0" name=""/>
        <dsp:cNvSpPr/>
      </dsp:nvSpPr>
      <dsp:spPr>
        <a:xfrm>
          <a:off x="1653600" y="1300494"/>
          <a:ext cx="409700" cy="142210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71105"/>
              </a:lnTo>
              <a:lnTo>
                <a:pt x="0" y="71105"/>
              </a:lnTo>
              <a:lnTo>
                <a:pt x="0" y="142210"/>
              </a:lnTo>
            </a:path>
          </a:pathLst>
        </a:custGeom>
        <a:noFill/>
        <a:ln w="17145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6738018-F2DA-4EC7-BFCC-81C1E0E1E17D}">
      <dsp:nvSpPr>
        <dsp:cNvPr id="0" name=""/>
        <dsp:cNvSpPr/>
      </dsp:nvSpPr>
      <dsp:spPr>
        <a:xfrm>
          <a:off x="16536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51910"/>
              </a:lnTo>
              <a:lnTo>
                <a:pt x="409700" y="551910"/>
              </a:lnTo>
              <a:lnTo>
                <a:pt x="40970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F3643DD-5C1D-49C7-ADF3-DC0440E32AD3}">
      <dsp:nvSpPr>
        <dsp:cNvPr id="0" name=""/>
        <dsp:cNvSpPr/>
      </dsp:nvSpPr>
      <dsp:spPr>
        <a:xfrm>
          <a:off x="1243900" y="338883"/>
          <a:ext cx="409700" cy="623015"/>
        </a:xfrm>
        <a:custGeom>
          <a:avLst/>
          <a:gdLst/>
          <a:ahLst/>
          <a:cxnLst/>
          <a:rect l="0" t="0" r="0" b="0"/>
          <a:pathLst>
            <a:path>
              <a:moveTo>
                <a:pt x="409700" y="0"/>
              </a:moveTo>
              <a:lnTo>
                <a:pt x="409700" y="551910"/>
              </a:lnTo>
              <a:lnTo>
                <a:pt x="0" y="551910"/>
              </a:lnTo>
              <a:lnTo>
                <a:pt x="0" y="623015"/>
              </a:lnTo>
            </a:path>
          </a:pathLst>
        </a:custGeom>
        <a:noFill/>
        <a:ln w="17145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9B0C485-BE77-4A94-B18C-EB965BA884E9}">
      <dsp:nvSpPr>
        <dsp:cNvPr id="0" name=""/>
        <dsp:cNvSpPr/>
      </dsp:nvSpPr>
      <dsp:spPr>
        <a:xfrm>
          <a:off x="1315005" y="28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Mary Rose Biegert</a:t>
          </a:r>
          <a:endParaRPr lang="en-US" sz="1000" kern="1200"/>
        </a:p>
      </dsp:txBody>
      <dsp:txXfrm>
        <a:off x="1315005" y="287"/>
        <a:ext cx="677191" cy="338595"/>
      </dsp:txXfrm>
    </dsp:sp>
    <dsp:sp modelId="{04BE6345-DEC5-4A8B-BC04-4423A00A9CAC}">
      <dsp:nvSpPr>
        <dsp:cNvPr id="0" name=""/>
        <dsp:cNvSpPr/>
      </dsp:nvSpPr>
      <dsp:spPr>
        <a:xfrm>
          <a:off x="905304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Craig Biegert</a:t>
          </a:r>
          <a:endParaRPr lang="en-US" sz="1000" kern="1200"/>
        </a:p>
      </dsp:txBody>
      <dsp:txXfrm>
        <a:off x="905304" y="961899"/>
        <a:ext cx="677191" cy="338595"/>
      </dsp:txXfrm>
    </dsp:sp>
    <dsp:sp modelId="{F7E92579-A834-4F44-B385-553BA2528F94}">
      <dsp:nvSpPr>
        <dsp:cNvPr id="0" name=""/>
        <dsp:cNvSpPr/>
      </dsp:nvSpPr>
      <dsp:spPr>
        <a:xfrm>
          <a:off x="1724705" y="961899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Mark Biegert</a:t>
          </a:r>
          <a:endParaRPr lang="en-US" sz="1000" kern="1200"/>
        </a:p>
      </dsp:txBody>
      <dsp:txXfrm>
        <a:off x="1724705" y="961899"/>
        <a:ext cx="677191" cy="338595"/>
      </dsp:txXfrm>
    </dsp:sp>
    <dsp:sp modelId="{6A3B3EAF-F90F-4441-85C7-B642F4D1FFCD}">
      <dsp:nvSpPr>
        <dsp:cNvPr id="0" name=""/>
        <dsp:cNvSpPr/>
      </dsp:nvSpPr>
      <dsp:spPr>
        <a:xfrm>
          <a:off x="1315005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Dane Biegert</a:t>
          </a:r>
          <a:endParaRPr lang="en-US" sz="1000" kern="1200"/>
        </a:p>
      </dsp:txBody>
      <dsp:txXfrm>
        <a:off x="1315005" y="1442705"/>
        <a:ext cx="677191" cy="338595"/>
      </dsp:txXfrm>
    </dsp:sp>
    <dsp:sp modelId="{BC039A2D-BCF1-49A7-8B53-0B58DCDB5E0F}">
      <dsp:nvSpPr>
        <dsp:cNvPr id="0" name=""/>
        <dsp:cNvSpPr/>
      </dsp:nvSpPr>
      <dsp:spPr>
        <a:xfrm>
          <a:off x="2134406" y="1442705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Grant Biegert</a:t>
          </a:r>
          <a:endParaRPr lang="en-US" sz="1000" kern="1200"/>
        </a:p>
      </dsp:txBody>
      <dsp:txXfrm>
        <a:off x="2134406" y="1442705"/>
        <a:ext cx="677191" cy="338595"/>
      </dsp:txXfrm>
    </dsp:sp>
    <dsp:sp modelId="{F36E12B0-BBE0-4E86-96C7-9D0BD6D30949}">
      <dsp:nvSpPr>
        <dsp:cNvPr id="0" name=""/>
        <dsp:cNvSpPr/>
      </dsp:nvSpPr>
      <dsp:spPr>
        <a:xfrm>
          <a:off x="2303704" y="1923510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Claire Biegert</a:t>
          </a:r>
          <a:endParaRPr lang="en-US" sz="1000" kern="1200"/>
        </a:p>
      </dsp:txBody>
      <dsp:txXfrm>
        <a:off x="2303704" y="1923510"/>
        <a:ext cx="677191" cy="338595"/>
      </dsp:txXfrm>
    </dsp:sp>
    <dsp:sp modelId="{5BB10723-532E-4A93-AB32-462C197DBA0E}">
      <dsp:nvSpPr>
        <dsp:cNvPr id="0" name=""/>
        <dsp:cNvSpPr/>
      </dsp:nvSpPr>
      <dsp:spPr>
        <a:xfrm>
          <a:off x="2303704" y="2404316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b="0" i="0" u="none" kern="1200"/>
            <a:t>CJ Biegert</a:t>
          </a:r>
          <a:endParaRPr lang="en-US" sz="1000" kern="1200"/>
        </a:p>
      </dsp:txBody>
      <dsp:txXfrm>
        <a:off x="2303704" y="2404316"/>
        <a:ext cx="677191" cy="338595"/>
      </dsp:txXfrm>
    </dsp:sp>
    <dsp:sp modelId="{1A2D8A74-7747-4CC8-A0E2-8110A088CB54}">
      <dsp:nvSpPr>
        <dsp:cNvPr id="0" name=""/>
        <dsp:cNvSpPr/>
      </dsp:nvSpPr>
      <dsp:spPr>
        <a:xfrm>
          <a:off x="402022" y="69317"/>
          <a:ext cx="677191" cy="33859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7145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6350" tIns="6350" rIns="6350" bIns="6350" numCol="1" spcCol="1270" anchor="ctr" anchorCtr="0">
          <a:noAutofit/>
        </a:bodyPr>
        <a:lstStyle/>
        <a:p>
          <a:pPr marL="0" lvl="0" indent="0" algn="ct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000" kern="1200"/>
            <a:t>Richard Biegert</a:t>
          </a:r>
        </a:p>
      </dsp:txBody>
      <dsp:txXfrm>
        <a:off x="402022" y="69317"/>
        <a:ext cx="677191" cy="33859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image" Target="../media/image11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339090</xdr:colOff>
      <xdr:row>28</xdr:row>
      <xdr:rowOff>78105</xdr:rowOff>
    </xdr:from>
    <xdr:to>
      <xdr:col>18</xdr:col>
      <xdr:colOff>20955</xdr:colOff>
      <xdr:row>48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0</xdr:rowOff>
    </xdr:from>
    <xdr:to>
      <xdr:col>10</xdr:col>
      <xdr:colOff>814645</xdr:colOff>
      <xdr:row>12</xdr:row>
      <xdr:rowOff>165484</xdr:rowOff>
    </xdr:to>
    <xdr:pic>
      <xdr:nvPicPr>
        <xdr:cNvPr id="2" name="Picture 1" descr="A table with text on it&#10;&#10;Description automatically generated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167640"/>
          <a:ext cx="5561905" cy="2009524"/>
        </a:xfrm>
        <a:prstGeom prst="rect">
          <a:avLst/>
        </a:prstGeom>
      </xdr:spPr>
    </xdr:pic>
    <xdr:clientData/>
  </xdr:twoCellAnchor>
  <xdr:twoCellAnchor>
    <xdr:from>
      <xdr:col>10</xdr:col>
      <xdr:colOff>365760</xdr:colOff>
      <xdr:row>29</xdr:row>
      <xdr:rowOff>95250</xdr:rowOff>
    </xdr:from>
    <xdr:to>
      <xdr:col>11</xdr:col>
      <xdr:colOff>167640</xdr:colOff>
      <xdr:row>45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5</xdr:row>
      <xdr:rowOff>140970</xdr:rowOff>
    </xdr:from>
    <xdr:to>
      <xdr:col>11</xdr:col>
      <xdr:colOff>228600</xdr:colOff>
      <xdr:row>22</xdr:row>
      <xdr:rowOff>34290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11</xdr:row>
      <xdr:rowOff>163830</xdr:rowOff>
    </xdr:from>
    <xdr:to>
      <xdr:col>7</xdr:col>
      <xdr:colOff>350520</xdr:colOff>
      <xdr:row>28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30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4</xdr:col>
      <xdr:colOff>670828</xdr:colOff>
      <xdr:row>25</xdr:row>
      <xdr:rowOff>15532</xdr:rowOff>
    </xdr:to>
    <xdr:pic>
      <xdr:nvPicPr>
        <xdr:cNvPr id="2" name="Picture 1" descr="A screenshot of a spreadsheet&#10;&#10;Description automatically generated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838200"/>
          <a:ext cx="3093988" cy="3368332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586740</xdr:colOff>
          <xdr:row>21</xdr:row>
          <xdr:rowOff>0</xdr:rowOff>
        </xdr:from>
        <xdr:to>
          <xdr:col>8</xdr:col>
          <xdr:colOff>167640</xdr:colOff>
          <xdr:row>23</xdr:row>
          <xdr:rowOff>152400</xdr:rowOff>
        </xdr:to>
        <xdr:sp macro="" textlink="">
          <xdr:nvSpPr>
            <xdr:cNvPr id="7169" name="Spinner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7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5</xdr:col>
      <xdr:colOff>289560</xdr:colOff>
      <xdr:row>25</xdr:row>
      <xdr:rowOff>19050</xdr:rowOff>
    </xdr:from>
    <xdr:to>
      <xdr:col>11</xdr:col>
      <xdr:colOff>419100</xdr:colOff>
      <xdr:row>41</xdr:row>
      <xdr:rowOff>80010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133350</xdr:rowOff>
    </xdr:from>
    <xdr:to>
      <xdr:col>15</xdr:col>
      <xdr:colOff>281940</xdr:colOff>
      <xdr:row>8</xdr:row>
      <xdr:rowOff>74295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 txBox="1"/>
      </xdr:nvSpPr>
      <xdr:spPr>
        <a:xfrm>
          <a:off x="5086350" y="1162050"/>
          <a:ext cx="5158740" cy="2838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6</xdr:col>
      <xdr:colOff>609599</xdr:colOff>
      <xdr:row>7</xdr:row>
      <xdr:rowOff>0</xdr:rowOff>
    </xdr:from>
    <xdr:to>
      <xdr:col>17</xdr:col>
      <xdr:colOff>211454</xdr:colOff>
      <xdr:row>23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0000000-0008-0000-19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39" y="1173480"/>
              <a:ext cx="6307455" cy="3017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27</xdr:row>
      <xdr:rowOff>3809</xdr:rowOff>
    </xdr:from>
    <xdr:to>
      <xdr:col>16</xdr:col>
      <xdr:colOff>609599</xdr:colOff>
      <xdr:row>42</xdr:row>
      <xdr:rowOff>20954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00000000-0008-0000-19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2540" y="4865369"/>
              <a:ext cx="6095999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3810</xdr:colOff>
      <xdr:row>26</xdr:row>
      <xdr:rowOff>0</xdr:rowOff>
    </xdr:from>
    <xdr:to>
      <xdr:col>15</xdr:col>
      <xdr:colOff>0</xdr:colOff>
      <xdr:row>27</xdr:row>
      <xdr:rowOff>91440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 txBox="1"/>
      </xdr:nvSpPr>
      <xdr:spPr>
        <a:xfrm>
          <a:off x="5090160" y="4457700"/>
          <a:ext cx="4872990" cy="2628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latin typeface="Avenir Next LT Pro" panose="020B0504020202020204" pitchFamily="34" charset="0"/>
            </a:rPr>
            <a:t>Sales Manager headcount breakdown: January-December</a:t>
          </a:r>
        </a:p>
      </xdr:txBody>
    </xdr:sp>
    <xdr:clientData/>
  </xdr:twoCellAnchor>
  <xdr:twoCellAnchor>
    <xdr:from>
      <xdr:col>7</xdr:col>
      <xdr:colOff>78105</xdr:colOff>
      <xdr:row>39</xdr:row>
      <xdr:rowOff>116205</xdr:rowOff>
    </xdr:from>
    <xdr:to>
      <xdr:col>8</xdr:col>
      <xdr:colOff>317421</xdr:colOff>
      <xdr:row>44</xdr:row>
      <xdr:rowOff>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 txBox="1"/>
      </xdr:nvSpPr>
      <xdr:spPr>
        <a:xfrm>
          <a:off x="5150168" y="7170658"/>
          <a:ext cx="846534" cy="746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endParaRPr lang="en-US" sz="1000"/>
        </a:p>
        <a:p>
          <a:pPr algn="ctr"/>
          <a:endParaRPr lang="en-US" sz="10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BEGINNING</a:t>
          </a:r>
          <a:r>
            <a:rPr lang="en-US" sz="900" baseline="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 OF YEAR</a:t>
          </a:r>
          <a:endParaRPr lang="en-US" sz="900">
            <a:solidFill>
              <a:schemeClr val="bg1">
                <a:lumMod val="50000"/>
              </a:schemeClr>
            </a:solidFill>
            <a:latin typeface="Avenir Next LT Pro" panose="020B050402020202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20</xdr:row>
      <xdr:rowOff>0</xdr:rowOff>
    </xdr:from>
    <xdr:to>
      <xdr:col>4</xdr:col>
      <xdr:colOff>853951</xdr:colOff>
      <xdr:row>34</xdr:row>
      <xdr:rowOff>91788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2850"/>
          <a:ext cx="3658111" cy="2495898"/>
        </a:xfrm>
        <a:prstGeom prst="rect">
          <a:avLst/>
        </a:prstGeom>
      </xdr:spPr>
    </xdr:pic>
    <xdr:clientData/>
  </xdr:twoCellAnchor>
  <xdr:twoCellAnchor>
    <xdr:from>
      <xdr:col>8</xdr:col>
      <xdr:colOff>325279</xdr:colOff>
      <xdr:row>39</xdr:row>
      <xdr:rowOff>125015</xdr:rowOff>
    </xdr:from>
    <xdr:to>
      <xdr:col>12</xdr:col>
      <xdr:colOff>438150</xdr:colOff>
      <xdr:row>43</xdr:row>
      <xdr:rowOff>172639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 txBox="1"/>
      </xdr:nvSpPr>
      <xdr:spPr>
        <a:xfrm>
          <a:off x="6004560" y="7179468"/>
          <a:ext cx="2541746" cy="7381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ADDITIONS</a:t>
          </a:r>
        </a:p>
      </xdr:txBody>
    </xdr:sp>
    <xdr:clientData/>
  </xdr:twoCellAnchor>
  <xdr:twoCellAnchor>
    <xdr:from>
      <xdr:col>12</xdr:col>
      <xdr:colOff>421531</xdr:colOff>
      <xdr:row>39</xdr:row>
      <xdr:rowOff>124778</xdr:rowOff>
    </xdr:from>
    <xdr:to>
      <xdr:col>15</xdr:col>
      <xdr:colOff>287893</xdr:colOff>
      <xdr:row>44</xdr:row>
      <xdr:rowOff>1668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 txBox="1"/>
      </xdr:nvSpPr>
      <xdr:spPr>
        <a:xfrm>
          <a:off x="8540074" y="7088161"/>
          <a:ext cx="1690298" cy="72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DEDUCTIONS</a:t>
          </a:r>
        </a:p>
      </xdr:txBody>
    </xdr:sp>
    <xdr:clientData/>
  </xdr:twoCellAnchor>
  <xdr:twoCellAnchor>
    <xdr:from>
      <xdr:col>15</xdr:col>
      <xdr:colOff>295479</xdr:colOff>
      <xdr:row>39</xdr:row>
      <xdr:rowOff>122043</xdr:rowOff>
    </xdr:from>
    <xdr:to>
      <xdr:col>16</xdr:col>
      <xdr:colOff>537176</xdr:colOff>
      <xdr:row>43</xdr:row>
      <xdr:rowOff>170298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SpPr txBox="1"/>
      </xdr:nvSpPr>
      <xdr:spPr>
        <a:xfrm>
          <a:off x="10266055" y="7118882"/>
          <a:ext cx="851943" cy="732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  <a:p>
          <a:endParaRPr lang="en-US" sz="1100"/>
        </a:p>
        <a:p>
          <a:pPr algn="ctr"/>
          <a:r>
            <a:rPr lang="en-US" sz="900">
              <a:solidFill>
                <a:schemeClr val="bg1">
                  <a:lumMod val="50000"/>
                </a:schemeClr>
              </a:solidFill>
              <a:latin typeface="Avenir Next LT Pro" panose="020B0504020202020204" pitchFamily="34" charset="0"/>
            </a:rPr>
            <a:t>END OF YEAR</a:t>
          </a:r>
        </a:p>
      </xdr:txBody>
    </xdr:sp>
    <xdr:clientData/>
  </xdr:twoCellAnchor>
  <xdr:twoCellAnchor>
    <xdr:from>
      <xdr:col>8</xdr:col>
      <xdr:colOff>326699</xdr:colOff>
      <xdr:row>39</xdr:row>
      <xdr:rowOff>105683</xdr:rowOff>
    </xdr:from>
    <xdr:to>
      <xdr:col>8</xdr:col>
      <xdr:colOff>326699</xdr:colOff>
      <xdr:row>44</xdr:row>
      <xdr:rowOff>0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CxnSpPr/>
      </xdr:nvCxnSpPr>
      <xdr:spPr>
        <a:xfrm>
          <a:off x="6025555" y="7102522"/>
          <a:ext cx="0" cy="74995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425833</xdr:colOff>
      <xdr:row>39</xdr:row>
      <xdr:rowOff>115506</xdr:rowOff>
    </xdr:from>
    <xdr:to>
      <xdr:col>12</xdr:col>
      <xdr:colOff>425833</xdr:colOff>
      <xdr:row>44</xdr:row>
      <xdr:rowOff>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CxnSpPr/>
      </xdr:nvCxnSpPr>
      <xdr:spPr>
        <a:xfrm>
          <a:off x="8565672" y="7112345"/>
          <a:ext cx="0" cy="740130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288869</xdr:colOff>
      <xdr:row>39</xdr:row>
      <xdr:rowOff>103477</xdr:rowOff>
    </xdr:from>
    <xdr:to>
      <xdr:col>15</xdr:col>
      <xdr:colOff>288869</xdr:colOff>
      <xdr:row>44</xdr:row>
      <xdr:rowOff>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CxnSpPr/>
      </xdr:nvCxnSpPr>
      <xdr:spPr>
        <a:xfrm>
          <a:off x="10259445" y="7100316"/>
          <a:ext cx="0" cy="752159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553450</xdr:colOff>
      <xdr:row>39</xdr:row>
      <xdr:rowOff>105227</xdr:rowOff>
    </xdr:from>
    <xdr:to>
      <xdr:col>9</xdr:col>
      <xdr:colOff>556679</xdr:colOff>
      <xdr:row>41</xdr:row>
      <xdr:rowOff>108456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CxnSpPr/>
      </xdr:nvCxnSpPr>
      <xdr:spPr>
        <a:xfrm flipH="1">
          <a:off x="6862552" y="7102066"/>
          <a:ext cx="3229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184043</xdr:colOff>
      <xdr:row>39</xdr:row>
      <xdr:rowOff>109781</xdr:rowOff>
    </xdr:from>
    <xdr:to>
      <xdr:col>11</xdr:col>
      <xdr:colOff>184043</xdr:colOff>
      <xdr:row>41</xdr:row>
      <xdr:rowOff>113010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CxnSpPr/>
      </xdr:nvCxnSpPr>
      <xdr:spPr>
        <a:xfrm flipH="1">
          <a:off x="7713636" y="7106620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48432</xdr:colOff>
      <xdr:row>39</xdr:row>
      <xdr:rowOff>109780</xdr:rowOff>
    </xdr:from>
    <xdr:to>
      <xdr:col>14</xdr:col>
      <xdr:colOff>48432</xdr:colOff>
      <xdr:row>41</xdr:row>
      <xdr:rowOff>113009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CxnSpPr/>
      </xdr:nvCxnSpPr>
      <xdr:spPr>
        <a:xfrm flipH="1">
          <a:off x="9408763" y="7106619"/>
          <a:ext cx="0" cy="345483"/>
        </a:xfrm>
        <a:prstGeom prst="line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220980</xdr:colOff>
          <xdr:row>50</xdr:row>
          <xdr:rowOff>0</xdr:rowOff>
        </xdr:from>
        <xdr:to>
          <xdr:col>18</xdr:col>
          <xdr:colOff>228600</xdr:colOff>
          <xdr:row>70</xdr:row>
          <xdr:rowOff>99060</xdr:rowOff>
        </xdr:to>
        <xdr:pic>
          <xdr:nvPicPr>
            <xdr:cNvPr id="49" name="Picture 48">
              <a:extLst>
                <a:ext uri="{FF2B5EF4-FFF2-40B4-BE49-F238E27FC236}">
                  <a16:creationId xmlns:a16="http://schemas.microsoft.com/office/drawing/2014/main" id="{00000000-0008-0000-1900-000031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$G$25:$R$45" spid="_x0000_s93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4693920" y="8717280"/>
              <a:ext cx="7322820" cy="345186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noFill/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2</xdr:row>
      <xdr:rowOff>0</xdr:rowOff>
    </xdr:from>
    <xdr:to>
      <xdr:col>9</xdr:col>
      <xdr:colOff>485486</xdr:colOff>
      <xdr:row>17</xdr:row>
      <xdr:rowOff>142543</xdr:rowOff>
    </xdr:to>
    <xdr:pic>
      <xdr:nvPicPr>
        <xdr:cNvPr id="2" name="Picture 1" descr="A screenshot of a container&#10;&#10;Description automatically generated">
          <a:extLst>
            <a:ext uri="{FF2B5EF4-FFF2-40B4-BE49-F238E27FC236}">
              <a16:creationId xmlns:a16="http://schemas.microsoft.com/office/drawing/2014/main" id="{7CC69C83-A8EC-197C-D88C-E9D963A34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335280"/>
          <a:ext cx="2314286" cy="265714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starkeyhearingtechnologies-my.sharepoint.com/personal/mark_biegert_starkey_com/Documents/Desktop/Toss/Gantt-Quick1.xlsx" TargetMode="External"/><Relationship Id="rId1" Type="http://schemas.openxmlformats.org/officeDocument/2006/relationships/externalLinkPath" Target="https://starkeyhearingtechnologies-my.sharepoint.com/personal/mark_biegert_starkey_com/Documents/Desktop/Toss/Gantt-Quick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port"/>
      <sheetName val="ListOfDupes"/>
      <sheetName val="RecursiveLambda"/>
      <sheetName val="FunctionFIndReplace"/>
      <sheetName val="NTh_Workday"/>
      <sheetName val="HolidayFormulas"/>
      <sheetName val="TemplateForFunction"/>
      <sheetName val="Grant"/>
      <sheetName val="Trend Line"/>
      <sheetName val="Amortization"/>
      <sheetName val="DescriptiveStatistics"/>
      <sheetName val="IQR"/>
      <sheetName val="ExtractName"/>
      <sheetName val="XlookupDrill"/>
      <sheetName val="AnotherBYROWDrill"/>
      <sheetName val="Formats"/>
      <sheetName val="Lists"/>
    </sheetNames>
    <sheetDataSet>
      <sheetData sheetId="0"/>
      <sheetData sheetId="1"/>
      <sheetData sheetId="2"/>
      <sheetData sheetId="3"/>
      <sheetData sheetId="4">
        <row r="20">
          <cell r="C20">
            <v>44927</v>
          </cell>
        </row>
        <row r="21">
          <cell r="C21">
            <v>44942</v>
          </cell>
        </row>
        <row r="22">
          <cell r="C22">
            <v>44977</v>
          </cell>
        </row>
        <row r="23">
          <cell r="C23">
            <v>45075</v>
          </cell>
        </row>
        <row r="24">
          <cell r="C24">
            <v>45096</v>
          </cell>
        </row>
        <row r="25">
          <cell r="C25">
            <v>45111</v>
          </cell>
        </row>
        <row r="26">
          <cell r="C26">
            <v>45173</v>
          </cell>
        </row>
        <row r="27">
          <cell r="C27">
            <v>45208</v>
          </cell>
        </row>
        <row r="28">
          <cell r="C28">
            <v>45241</v>
          </cell>
        </row>
        <row r="29">
          <cell r="C29">
            <v>45253</v>
          </cell>
        </row>
        <row r="30">
          <cell r="C30">
            <v>45285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29.519216782406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Biegert" refreshedDate="45237.505973842592" createdVersion="8" refreshedVersion="8" minRefreshableVersion="3" recordCount="32" xr:uid="{E7A2F688-C56A-4A3B-B874-D4E81CF8B426}">
  <cacheSource type="worksheet">
    <worksheetSource name="Table2"/>
  </cacheSource>
  <cacheFields count="1">
    <cacheField name="Data" numFmtId="0">
      <sharedItems containsSemiMixedTypes="0" containsString="0" containsNumber="1" minValue="3.6569769999999999" maxValue="3.6613259999999999" count="21">
        <n v="3.6588080000000001"/>
        <n v="3.6602579999999998"/>
        <n v="3.6592660000000001"/>
        <n v="3.6590370000000001"/>
        <n v="3.6588850000000002"/>
        <n v="3.6581220000000001"/>
        <n v="3.6589610000000001"/>
        <n v="3.6591900000000002"/>
        <n v="3.658579"/>
        <n v="3.6593420000000001"/>
        <n v="3.65835"/>
        <n v="3.6601050000000002"/>
        <n v="3.6598760000000001"/>
        <n v="3.6581980000000001"/>
        <n v="3.6607159999999999"/>
        <n v="3.6591130000000001"/>
        <n v="3.6569769999999999"/>
        <n v="3.6613259999999999"/>
        <n v="3.6587320000000001"/>
        <n v="3.6604100000000002"/>
        <n v="3.6597240000000002"/>
      </sharedItems>
      <fieldGroup base="0">
        <rangePr startNum="3.6569769999999999" endNum="3.6613259999999999" groupInterval="1E-3"/>
        <groupItems count="7">
          <s v="&lt;3.656977"/>
          <s v="3.656977-3.657977"/>
          <s v="3.657977-3.658977"/>
          <s v="3.658977-3.659977"/>
          <s v="3.659977-3.660977"/>
          <s v="3.660977-3.661977"/>
          <s v="&gt;3.66197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"/>
  </r>
  <r>
    <x v="6"/>
  </r>
  <r>
    <x v="10"/>
  </r>
  <r>
    <x v="11"/>
  </r>
  <r>
    <x v="8"/>
  </r>
  <r>
    <x v="6"/>
  </r>
  <r>
    <x v="11"/>
  </r>
  <r>
    <x v="12"/>
  </r>
  <r>
    <x v="13"/>
  </r>
  <r>
    <x v="14"/>
  </r>
  <r>
    <x v="6"/>
  </r>
  <r>
    <x v="13"/>
  </r>
  <r>
    <x v="15"/>
  </r>
  <r>
    <x v="16"/>
  </r>
  <r>
    <x v="17"/>
  </r>
  <r>
    <x v="4"/>
  </r>
  <r>
    <x v="18"/>
  </r>
  <r>
    <x v="9"/>
  </r>
  <r>
    <x v="3"/>
  </r>
  <r>
    <x v="3"/>
  </r>
  <r>
    <x v="19"/>
  </r>
  <r>
    <x v="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74DE7-D3E9-4690-935E-0F436DCF73BC}" name="PivotTable10" cacheId="9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 chartFormat="2">
  <location ref="M20:N26" firstHeaderRow="1" firstDataRow="1" firstDataCol="1"/>
  <pivotFields count="1">
    <pivotField axis="axisRow"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0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Data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A3C227-AB6E-4F46-92DD-B6ADB736E7AD}" name="PivotTable9" cacheId="9" dataOnRows="1" applyNumberFormats="0" applyBorderFormats="0" applyFontFormats="0" applyPatternFormats="0" applyAlignmentFormats="0" applyWidthHeightFormats="1" dataCaption="Values" updatedVersion="8" minRefreshableVersion="3" itemPrintTitles="1" createdVersion="8" indent="0" compact="0" compactData="0" multipleFieldFilters="0">
  <location ref="M8:N15" firstHeaderRow="1" firstDataRow="1" firstDataCol="1"/>
  <pivotFields count="1">
    <pivotField dataField="1" compact="0" outline="0" subtotalTop="0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Items count="1">
    <i/>
  </colItems>
  <dataFields count="7">
    <dataField name="Sum of Data" fld="0" baseField="0" baseItem="0"/>
    <dataField name="Count of Data2" fld="0" subtotal="count" baseField="0" baseItem="1"/>
    <dataField name="Average of Data3" fld="0" subtotal="average" baseField="0" baseItem="1"/>
    <dataField name="Max of Data4" fld="0" subtotal="max" baseField="0" baseItem="1"/>
    <dataField name="Min of Data5" fld="0" subtotal="min" baseField="0" baseItem="1"/>
    <dataField name="StdDev of Data6" fld="0" subtotal="stdDev" baseField="0" baseItem="1"/>
    <dataField name="Var of Data7" fld="0" subtotal="var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12E2F6CC-D3D2-47C5-A6C4-0AF800CD0D35}" autoFormatId="16" applyNumberFormats="0" applyBorderFormats="0" applyFontFormats="0" applyPatternFormats="0" applyAlignmentFormats="0" applyWidthHeightFormats="0">
  <queryTableRefresh nextId="5">
    <queryTableFields count="4">
      <queryTableField id="1" name="Mark" tableColumnId="1"/>
      <queryTableField id="2" name="Craig" tableColumnId="2"/>
      <queryTableField id="3" name="Tim" tableColumnId="3"/>
      <queryTableField id="4" name="Pa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F781943-E121-44C6-B560-B1A7A3F1477E}" autoFormatId="16" applyNumberFormats="0" applyBorderFormats="0" applyFontFormats="0" applyPatternFormats="0" applyAlignmentFormats="0" applyWidthHeightFormats="0">
  <queryTableRefresh nextId="4">
    <queryTableFields count="3">
      <queryTableField id="1" name="ListA" tableColumnId="1"/>
      <queryTableField id="2" name="ListB" tableColumnId="2"/>
      <queryTableField id="3" name="ListC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D4AB20-66CD-429F-BDAB-25B0C2850ADF}" autoFormatId="16" applyNumberFormats="0" applyBorderFormats="0" applyFontFormats="0" applyPatternFormats="0" applyAlignmentFormats="0" applyWidthHeightFormats="0">
  <queryTableRefresh nextId="3">
    <queryTableFields count="2">
      <queryTableField id="1" name="Surname" tableColumnId="1"/>
      <queryTableField id="2" name="Vorname" tableColumnId="2"/>
    </queryTableFields>
  </queryTableRefresh>
</queryTable>
</file>

<file path=xl/richData/_rels/rdRichValueWebImage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08d481ce2e6378c8b3492a5438438208"/><Relationship Id="rId3" Type="http://schemas.openxmlformats.org/officeDocument/2006/relationships/hyperlink" Target="https://www.bing.com/th?id=OSK.1edc269d232791835391410ad86aef09&amp;qlt=95" TargetMode="External"/><Relationship Id="rId7" Type="http://schemas.openxmlformats.org/officeDocument/2006/relationships/hyperlink" Target="https://www.bing.com/images/search?form=xlimg&amp;q=United%20States" TargetMode="External"/><Relationship Id="rId2" Type="http://schemas.openxmlformats.org/officeDocument/2006/relationships/image" Target="../media/image1.png"/><Relationship Id="rId1" Type="http://schemas.openxmlformats.org/officeDocument/2006/relationships/hyperlink" Target="https://upload.wikimedia.org/wikipedia/en/thumb/a/a4/Flag_of_the_United_States.svg/1280px-Flag_of_the_United_States.svg.png" TargetMode="External"/><Relationship Id="rId6" Type="http://schemas.openxmlformats.org/officeDocument/2006/relationships/hyperlink" Target="https://www.bing.com/th?id=OSK.08d481ce2e6378c8b3492a5438438208&amp;qlt=95" TargetMode="External"/><Relationship Id="rId5" Type="http://schemas.openxmlformats.org/officeDocument/2006/relationships/image" Target="../media/image2.1edc269d232791835391410ad86aef09"/><Relationship Id="rId4" Type="http://schemas.openxmlformats.org/officeDocument/2006/relationships/hyperlink" Target="https://www.bing.com/images/search?form=xlimg&amp;q=Argentina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linkedentity2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cvi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linkedentity2core">
      <keyFlags>
        <key name="%EntityServiceId">
          <flag name="ShowInCardView" value="0"/>
          <flag name="ShowInDotNotation" value="0"/>
          <flag name="ShowInAutoComplete" value="0"/>
        </key>
        <key name="%EntityCulture">
          <flag name="ShowInCardView" value="0"/>
          <flag name="ShowInDotNotation" value="0"/>
          <flag name="ShowInAutoComplete" value="0"/>
        </key>
        <key name="%EntityId">
          <flag name="ShowInCardView" value="0"/>
          <flag name="ShowInDotNotation" value="0"/>
          <flag name="ShowInAutoComplete" value="0"/>
        </key>
        <key name="%IsRefreshable">
          <flag name="ShowInCardView" value="0"/>
          <flag name="ShowInAutoComplete" value="0"/>
          <flag name="ExcludeFromCalcComparison" value="1"/>
        </key>
        <key name="%ProviderInfo">
          <flag name="ShowInCardView" value="0"/>
          <flag name="ShowInDotNotation" value="0"/>
          <flag name="ShowInAutoComplete" value="0"/>
        </key>
        <key name="%DataProviderExternalLinkLogo">
          <flag name="ShowInCardView" value="0"/>
          <flag name="ShowInDotNotation" value="0"/>
          <flag name="ShowInAutoComplete" value="0"/>
        </key>
        <key name="%DataProviderExternalLink">
          <flag name="ShowInCardView" value="0"/>
          <flag name="ShowInDotNotation" value="0"/>
          <flag name="ShowInAutoComplete" value="0"/>
        </key>
        <key name="%DataRetrievedTime">
          <flag name="ShowInCardView" value="0"/>
          <flag name="ShowInDotNotation" value="0"/>
          <flag name="ShowInAutoComplete" value="0"/>
          <flag name="ExcludeFromCalcComparison" value="1"/>
        </key>
        <key name="%EntityDomainIdString">
          <flag name="ShowInCardView" value="0"/>
          <flag name="ShowInDotNotation" value="0"/>
          <flag name="ShowInAutoComplete" value="0"/>
        </key>
        <key name="%InfoToolTipLabelNames">
          <flag name="ShowInCardView" value="0"/>
          <flag name="ShowInDotNotation" value="0"/>
          <flag name="ShowInAutoComplete" value="0"/>
        </key>
        <key name="%InfoToolTipLabelValues">
          <flag name="ShowInCardView" value="0"/>
          <flag name="ShowInDotNotation" value="0"/>
          <flag name="ShowInAutoComplete" value="0"/>
        </key>
        <key name="%InfoToolTipLabelValuesType">
          <flag name="ShowInCardView" value="0"/>
          <flag name="ShowInDotNotation" value="0"/>
          <flag name="ShowInAutoComplete" value="0"/>
        </key>
        <key name="%DataProviderString">
          <flag name="ShowInCardView" value="0"/>
          <flag name="ShowInDotNotation" value="0"/>
          <flag name="ShowInAutoComplete" value="0"/>
        </key>
        <key name="%ClassificationId">
          <flag name="ShowInCardView" value="0"/>
          <flag name="ShowInDotNotation" value="0"/>
          <flag name="ShowInAutoComplete" value="0"/>
        </key>
        <key name="%OutdatedReason">
          <flag name="ShowInCardView" value="0"/>
          <flag name="ShowInDotNotation" value="0"/>
          <flag name="ShowInAutoComplete" value="0"/>
          <flag name="ExcludeFromCalcComparison" value="1"/>
        </key>
      </keyFlags>
    </type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moreImagesAddress r:id="rId4"/>
    <blip r:id="rId5"/>
  </webImageSrd>
  <webImageSrd>
    <address r:id="rId6"/>
    <moreImagesAddress r:id="rId7"/>
    <blip r:id="rId8"/>
  </webImageSrd>
</webImagesSrd>
</file>

<file path=xl/richData/rdarray.xml><?xml version="1.0" encoding="utf-8"?>
<arrayData xmlns="http://schemas.microsoft.com/office/spreadsheetml/2017/richdata2" count="8">
  <a r="2">
    <v t="r">22</v>
    <v t="r">23</v>
  </a>
  <a r="1">
    <v t="s">Rioplatense Spanish</v>
  </a>
  <a r="24">
    <v t="r">8</v>
    <v t="r">42</v>
    <v t="r">43</v>
    <v t="r">44</v>
    <v t="r">45</v>
    <v t="r">46</v>
    <v t="r">47</v>
    <v t="r">48</v>
    <v t="r">49</v>
    <v t="r">50</v>
    <v t="r">51</v>
    <v t="r">52</v>
    <v t="r">53</v>
    <v t="r">54</v>
    <v t="r">55</v>
    <v t="r">56</v>
    <v t="r">57</v>
    <v t="r">58</v>
    <v t="r">59</v>
    <v t="r">60</v>
    <v t="r">61</v>
    <v t="r">62</v>
    <v t="r">63</v>
    <v t="r">64</v>
  </a>
  <a r="1">
    <v t="s">Time in Argentina</v>
  </a>
  <a r="4">
    <v t="r">94</v>
    <v t="r">95</v>
    <v t="r">96</v>
    <v t="r">97</v>
  </a>
  <a r="1">
    <v t="s">English language</v>
  </a>
  <a r="55">
    <v t="r">116</v>
    <v t="r">117</v>
    <v t="r">118</v>
    <v t="r">119</v>
    <v t="r">120</v>
    <v t="r">121</v>
    <v t="r">122</v>
    <v t="r">123</v>
    <v t="r">124</v>
    <v t="r">125</v>
    <v t="r">126</v>
    <v t="r">127</v>
    <v t="r">128</v>
    <v t="r">129</v>
    <v t="r">130</v>
    <v t="r">131</v>
    <v t="r">132</v>
    <v t="r">133</v>
    <v t="r">134</v>
    <v t="r">135</v>
    <v t="r">136</v>
    <v t="r">137</v>
    <v t="r">138</v>
    <v t="r">139</v>
    <v t="r">140</v>
    <v t="r">141</v>
    <v t="r">142</v>
    <v t="r">143</v>
    <v t="r">144</v>
    <v t="r">145</v>
    <v t="r">146</v>
    <v t="r">147</v>
    <v t="r">148</v>
    <v t="r">149</v>
    <v t="r">150</v>
    <v t="r">151</v>
    <v t="r">152</v>
    <v t="r">153</v>
    <v t="r">154</v>
    <v t="r">155</v>
    <v t="r">156</v>
    <v t="r">157</v>
    <v t="r">158</v>
    <v t="r">159</v>
    <v t="r">160</v>
    <v t="r">161</v>
    <v t="r">162</v>
    <v t="r">163</v>
    <v t="r">164</v>
    <v t="r">165</v>
    <v t="r">166</v>
    <v t="r">167</v>
    <v t="r">168</v>
    <v t="r">169</v>
    <v t="r">170</v>
  </a>
  <a r="6">
    <v t="s">Samoa Time Zone</v>
    <v t="s">Atlantic Time Zone</v>
    <v t="s">Central Time Zone</v>
    <v t="s">Alaska Time Zone</v>
    <v t="s">Mountain Time Zone</v>
    <v t="s">Chamorro Time Zone</v>
  </a>
</arrayData>
</file>

<file path=xl/richData/rdrichvalue.xml><?xml version="1.0" encoding="utf-8"?>
<rvData xmlns="http://schemas.microsoft.com/office/spreadsheetml/2017/richdata" count="179">
  <rv s="0">
    <v>13</v>
    <v>7</v>
  </rv>
  <rv s="1">
    <v>0</v>
    <v>1</v>
    <v>0</v>
    <v>0</v>
    <v>USA</v>
  </rv>
  <rv s="2">
    <v>536870912</v>
    <v>Argentina</v>
    <v>87153d87-9bb0-166a-3d56-613bdc274e1b</v>
    <v>en-US</v>
    <v>Map</v>
  </rv>
  <rv s="3">
    <fb>0.54335712119385104</fb>
    <v>23</v>
  </rv>
  <rv s="3">
    <fb>2780400</fb>
    <v>24</v>
  </rv>
  <rv s="3">
    <fb>105000</fb>
    <v>24</v>
  </rv>
  <rv s="3">
    <fb>17.021000000000001</fb>
    <v>25</v>
  </rv>
  <rv s="3">
    <fb>54</fb>
    <v>26</v>
  </rv>
  <rv s="2">
    <v>536870912</v>
    <v>Buenos Aires</v>
    <v>857a6814-3fe8-c414-84da-24018be87fce</v>
    <v>en-US</v>
    <v>Map</v>
  </rv>
  <rv s="3">
    <fb>201347.636</fb>
    <v>24</v>
  </rv>
  <rv s="3">
    <fb>232.75109166666701</fb>
    <v>27</v>
  </rv>
  <rv s="3">
    <fb>0.53548304349234199</fb>
    <v>23</v>
  </rv>
  <rv s="3">
    <fb>3074.70207056563</fb>
    <v>24</v>
  </rv>
  <rv s="3">
    <fb>2.2610000000000001</fb>
    <v>25</v>
  </rv>
  <rv s="3">
    <fb>9.7984058182512504E-2</fb>
    <v>23</v>
  </rv>
  <rv s="3">
    <fb>87.722407479689195</fb>
    <v>28</v>
  </rv>
  <rv s="3">
    <fb>1.1000000000000001</fb>
    <v>29</v>
  </rv>
  <rv s="3">
    <fb>449663446954.073</fb>
    <v>30</v>
  </rv>
  <rv s="3">
    <fb>1.0974146</fb>
    <v>23</v>
  </rv>
  <rv s="3">
    <fb>0.89958519999999997</fb>
    <v>23</v>
  </rv>
  <rv s="4">
    <v>1</v>
    <v>21</v>
    <v>2</v>
    <v>7</v>
    <v>0</v>
    <v>Image of Argentina</v>
  </rv>
  <rv s="3">
    <fb>8.8000000000000007</fb>
    <v>28</v>
  </rv>
  <rv s="2">
    <v>805306368</v>
    <v>Alberto Fernández (President)</v>
    <v>a031f3d8-002c-3394-df90-f74d9baee2fd</v>
    <v>en-US</v>
    <v>Generic</v>
  </rv>
  <rv s="2">
    <v>805306368</v>
    <v>Cristina Fernández de Kirchner (Vice president)</v>
    <v>ad82c326-bfbb-8a07-9ee4-cee8613a2a67</v>
    <v>en-US</v>
    <v>Generic</v>
  </rv>
  <rv s="5">
    <v>0</v>
  </rv>
  <rv s="6">
    <v>https://www.bing.com/search?q=argentina&amp;form=skydnc</v>
    <v>Learn more on Bing</v>
  </rv>
  <rv s="3">
    <fb>76.52</fb>
    <v>28</v>
  </rv>
  <rv s="3">
    <fb>39393540000</fb>
    <v>30</v>
  </rv>
  <rv s="3">
    <fb>39</fb>
    <v>28</v>
  </rv>
  <rv s="3">
    <fb>3.35</fb>
    <v>29</v>
  </rv>
  <rv s="5">
    <v>1</v>
  </rv>
  <rv s="3">
    <fb>0.17628076140000001</fb>
    <v>23</v>
  </rv>
  <rv s="3">
    <fb>3.96</fb>
    <v>25</v>
  </rv>
  <rv s="3">
    <fb>46234830</fb>
    <v>24</v>
  </rv>
  <rv s="3">
    <fb>0.23199999999999998</fb>
    <v>23</v>
  </rv>
  <rv s="3">
    <fb>0.29899999999999999</fb>
    <v>23</v>
  </rv>
  <rv s="3">
    <fb>0.46500000000000002</fb>
    <v>23</v>
  </rv>
  <rv s="3">
    <fb>1.8000000000000002E-2</fb>
    <v>23</v>
  </rv>
  <rv s="3">
    <fb>0.05</fb>
    <v>23</v>
  </rv>
  <rv s="3">
    <fb>9.9000000000000005E-2</fb>
    <v>23</v>
  </rv>
  <rv s="3">
    <fb>0.154</fb>
    <v>23</v>
  </rv>
  <rv s="3">
    <fb>0.61301998138427694</fb>
    <v>23</v>
  </rv>
  <rv s="2">
    <v>536870912</v>
    <v>Buenos Aires Province</v>
    <v>83e02b50-6d03-7c2c-eadf-7346066b2dea</v>
    <v>en-US</v>
    <v>Map</v>
  </rv>
  <rv s="2">
    <v>536870912</v>
    <v>Catamarca Province</v>
    <v>3c1c44fb-1be4-0807-a41a-389b53882281</v>
    <v>en-US</v>
    <v>Map</v>
  </rv>
  <rv s="2">
    <v>536870912</v>
    <v>Chaco Province</v>
    <v>7ba7eceb-7d6e-ca38-3de8-8edff91abe6c</v>
    <v>en-US</v>
    <v>Map</v>
  </rv>
  <rv s="2">
    <v>536870912</v>
    <v>Córdoba Province</v>
    <v>ee360e95-eb6e-6500-1854-d0ba2979c8c5</v>
    <v>en-US</v>
    <v>Map</v>
  </rv>
  <rv s="2">
    <v>536870912</v>
    <v>Corrientes Province</v>
    <v>370306e6-e553-7210-5bdd-cba530b5bb5e</v>
    <v>en-US</v>
    <v>Map</v>
  </rv>
  <rv s="2">
    <v>536870912</v>
    <v>Entre Ríos Province</v>
    <v>8f271891-a2e7-4452-b33a-32b209204098</v>
    <v>en-US</v>
    <v>Map</v>
  </rv>
  <rv s="2">
    <v>536870912</v>
    <v>Formosa Province</v>
    <v>2c10e13d-832d-d54f-08b1-364c9870d186</v>
    <v>en-US</v>
    <v>Map</v>
  </rv>
  <rv s="2">
    <v>536870912</v>
    <v>Jujuy Province</v>
    <v>4336eba8-fc73-200e-9d91-4273dd01d498</v>
    <v>en-US</v>
    <v>Map</v>
  </rv>
  <rv s="2">
    <v>536870912</v>
    <v>La Pampa Province</v>
    <v>44de277d-e840-a824-59d9-b6a9740aba03</v>
    <v>en-US</v>
    <v>Map</v>
  </rv>
  <rv s="2">
    <v>536870912</v>
    <v>La Rioja Province</v>
    <v>dac821c4-934d-98a0-3515-ecf294d05f34</v>
    <v>en-US</v>
    <v>Map</v>
  </rv>
  <rv s="2">
    <v>536870912</v>
    <v>Mendoza Province</v>
    <v>67d55d79-bbf5-f1ea-b2b6-9eaf7f8cbf5c</v>
    <v>en-US</v>
    <v>Map</v>
  </rv>
  <rv s="2">
    <v>536870912</v>
    <v>Misiones Province</v>
    <v>b5dd089e-a58d-3344-220d-67d53fbe2b62</v>
    <v>en-US</v>
    <v>Map</v>
  </rv>
  <rv s="2">
    <v>536870912</v>
    <v>Neuquén Province</v>
    <v>bf5efd04-a076-eedb-ad38-b133bbf30276</v>
    <v>en-US</v>
    <v>Map</v>
  </rv>
  <rv s="2">
    <v>536870912</v>
    <v>Río Negro Province</v>
    <v>d2c8f222-11b8-dd86-e0ab-8d14cb406edc</v>
    <v>en-US</v>
    <v>Map</v>
  </rv>
  <rv s="2">
    <v>536870912</v>
    <v>Salta Province</v>
    <v>f6ae2fbd-0520-148c-3526-8bf23d36cb82</v>
    <v>en-US</v>
    <v>Map</v>
  </rv>
  <rv s="2">
    <v>536870912</v>
    <v>San Juan Province</v>
    <v>17fa2e93-239c-11e6-f03e-d1c2f5cce2fe</v>
    <v>en-US</v>
    <v>Map</v>
  </rv>
  <rv s="2">
    <v>536870912</v>
    <v>San Luis Province</v>
    <v>5bdf188c-b213-ac45-dd24-12759c1ef35f</v>
    <v>en-US</v>
    <v>Map</v>
  </rv>
  <rv s="2">
    <v>536870912</v>
    <v>Santa Cruz Province</v>
    <v>33b38460-8bb6-75dd-5a16-ccfffb6378dc</v>
    <v>en-US</v>
    <v>Map</v>
  </rv>
  <rv s="2">
    <v>536870912</v>
    <v>Santa Fe Province</v>
    <v>7e0bc671-7ee3-bfe7-3fbf-0780b251b2f6</v>
    <v>en-US</v>
    <v>Map</v>
  </rv>
  <rv s="2">
    <v>536870912</v>
    <v>Santiago del Estero Province</v>
    <v>ec88ec56-2be0-4304-ab71-391ce9c013de</v>
    <v>en-US</v>
    <v>Map</v>
  </rv>
  <rv s="2">
    <v>536870912</v>
    <v>Tierra del Fuego Province, Argentina</v>
    <v>3bb8cbb1-ced9-fc53-1bf4-d1685a3435ea</v>
    <v>en-US</v>
    <v>Map</v>
  </rv>
  <rv s="2">
    <v>536870912</v>
    <v>Tucumán Province</v>
    <v>4f81112c-c69e-b6cc-2acc-73c36fc9a0aa</v>
    <v>en-US</v>
    <v>Map</v>
  </rv>
  <rv s="2">
    <v>536870912</v>
    <v>Chubut Province</v>
    <v>893cfb2e-6128-06e8-d927-6cdee06773f8</v>
    <v>en-US</v>
    <v>Map</v>
  </rv>
  <rv s="5">
    <v>2</v>
  </rv>
  <rv s="3">
    <fb>0.10087499305375699</fb>
    <v>23</v>
  </rv>
  <rv s="5">
    <v>3</v>
  </rv>
  <rv s="3">
    <fb>1.0629999999999999</fb>
    <v>23</v>
  </rv>
  <rv s="3">
    <fb>9.7889995574951205E-2</fb>
    <v>31</v>
  </rv>
  <rv s="3">
    <fb>41339571</fb>
    <v>24</v>
  </rv>
  <rv s="7">
    <v>#VALUE!</v>
    <v>en-US</v>
    <v>87153d87-9bb0-166a-3d56-613bdc274e1b</v>
    <v>536870912</v>
    <v>1</v>
    <v>16</v>
    <v>17</v>
    <v>Argentina</v>
    <v>19</v>
    <v>20</v>
    <v>Map</v>
    <v>21</v>
    <v>22</v>
    <v>AR</v>
    <v>3</v>
    <v>4</v>
    <v>5</v>
    <v>6</v>
    <v>7</v>
    <v>8</v>
    <v>9</v>
    <v>10</v>
    <v>11</v>
    <v>ARS</v>
    <v>Argentina, officially the Argentine Republic, is a country in the southern half of South America. Argentina covers an area of 2,780,400 km², making it the second-largest country in South America after Brazil, the fourth-largest country in the ...</v>
    <v>12</v>
    <v>13</v>
    <v>14</v>
    <v>15</v>
    <v>16</v>
    <v>17</v>
    <v>18</v>
    <v>19</v>
    <v>20</v>
    <v>21</v>
    <v>8</v>
    <v>24</v>
    <v>25</v>
    <v>26</v>
    <v>27</v>
    <v>28</v>
    <v>29</v>
    <v>Argentina</v>
    <v>Argentine National Anthem</v>
    <v>30</v>
    <v>República Argentina</v>
    <v>31</v>
    <v>32</v>
    <v>33</v>
    <v>34</v>
    <v>35</v>
    <v>36</v>
    <v>37</v>
    <v>38</v>
    <v>39</v>
    <v>40</v>
    <v>41</v>
    <v>65</v>
    <v>66</v>
    <v>67</v>
    <v>68</v>
    <v>69</v>
    <v>Argentina</v>
    <v>70</v>
    <v>mdp/vdpid/11</v>
  </rv>
  <rv s="4">
    <v>1</v>
    <v>21</v>
    <v>2</v>
    <v>3</v>
    <v>0</v>
    <v>Image of Argentina</v>
  </rv>
  <rv s="2">
    <v>536870912</v>
    <v>United States</v>
    <v>5232ed96-85b1-2edb-12c6-63e6c597a1de</v>
    <v>en-US</v>
    <v>Map</v>
  </rv>
  <rv s="3">
    <fb>0.44369067999501505</fb>
    <v>23</v>
  </rv>
  <rv s="3">
    <fb>9826675</fb>
    <v>24</v>
  </rv>
  <rv s="3">
    <fb>1359000</fb>
    <v>24</v>
  </rv>
  <rv s="3">
    <fb>11.6</fb>
    <v>25</v>
  </rv>
  <rv s="3">
    <fb>1</fb>
    <v>26</v>
  </rv>
  <rv s="2">
    <v>536870912</v>
    <v>Washington, D.C.</v>
    <v>216726d1-8987-06d3-5eff-823da05c3d3c</v>
    <v>en-US</v>
    <v>Map</v>
  </rv>
  <rv s="3">
    <fb>5006302.0769999996</fb>
    <v>24</v>
  </rv>
  <rv s="3">
    <fb>117.244195476228</fb>
    <v>27</v>
  </rv>
  <rv s="3">
    <fb>7.4999999999999997E-2</fb>
    <v>23</v>
  </rv>
  <rv s="3">
    <fb>12993.961824772699</fb>
    <v>24</v>
  </rv>
  <rv s="3">
    <fb>1.7295</fb>
    <v>25</v>
  </rv>
  <rv s="3">
    <fb>0.339297856663409</fb>
    <v>23</v>
  </rv>
  <rv s="3">
    <fb>82.427828245269197</fb>
    <v>28</v>
  </rv>
  <rv s="3">
    <fb>0.71</fb>
    <v>29</v>
  </rv>
  <rv s="3">
    <fb>21427700000000</fb>
    <v>30</v>
  </rv>
  <rv s="3">
    <fb>1.0182144</fb>
    <v>23</v>
  </rv>
  <rv s="3">
    <fb>0.88167390000000001</fb>
    <v>23</v>
  </rv>
  <rv s="4">
    <v>2</v>
    <v>21</v>
    <v>33</v>
    <v>7</v>
    <v>0</v>
    <v>Image of United States</v>
  </rv>
  <rv s="3">
    <fb>5.6</fb>
    <v>28</v>
  </rv>
  <rv s="2">
    <v>536870912</v>
    <v>New York City</v>
    <v>60d5dc2b-c915-460b-b722-c9e3485499ca</v>
    <v>en-US</v>
    <v>Map</v>
  </rv>
  <rv s="2">
    <v>805306368</v>
    <v>Joe Biden (President)</v>
    <v>cad484f9-be75-7a78-12dd-16233f823cd7</v>
    <v>en-US</v>
    <v>Generic</v>
  </rv>
  <rv s="2">
    <v>805306368</v>
    <v>Kamala Harris (Vice president)</v>
    <v>ef5cf66f-32b7-7271-286a-8e8313eda5c5</v>
    <v>en-US</v>
    <v>Generic</v>
  </rv>
  <rv s="2">
    <v>805306368</v>
    <v>Mike Johnson (Speaker)</v>
    <v>a37fb377-6f95-1179-9e91-e192a0e1bf85</v>
    <v>en-US</v>
    <v>Generic</v>
  </rv>
  <rv s="2">
    <v>805306368</v>
    <v>John Roberts (Chief justice)</v>
    <v>af7f7f4b-fd5b-867d-e108-4b6ecf118076</v>
    <v>en-US</v>
    <v>Generic</v>
  </rv>
  <rv s="5">
    <v>4</v>
  </rv>
  <rv s="6">
    <v>https://www.bing.com/search?q=united+states&amp;form=skydnc</v>
    <v>Learn more on Bing</v>
  </rv>
  <rv s="3">
    <fb>78.539024390243895</fb>
    <v>28</v>
  </rv>
  <rv s="3">
    <fb>30436313050000</fb>
    <v>30</v>
  </rv>
  <rv s="3">
    <fb>19</fb>
    <v>28</v>
  </rv>
  <rv s="3">
    <fb>7.25</fb>
    <v>29</v>
  </rv>
  <rv s="5">
    <v>5</v>
  </rv>
  <rv s="3">
    <fb>0.1108387988</fb>
    <v>23</v>
  </rv>
  <rv s="3">
    <fb>2.6120000000000001</fb>
    <v>25</v>
  </rv>
  <rv s="3">
    <fb>333287557</fb>
    <v>24</v>
  </rv>
  <rv s="3">
    <fb>0.22600000000000001</fb>
    <v>23</v>
  </rv>
  <rv s="3">
    <fb>0.30499999999999999</fb>
    <v>23</v>
  </rv>
  <rv s="3">
    <fb>0.46799999999999997</fb>
    <v>23</v>
  </rv>
  <rv s="3">
    <fb>1.7000000000000001E-2</fb>
    <v>23</v>
  </rv>
  <rv s="3">
    <fb>5.0999999999999997E-2</fb>
    <v>23</v>
  </rv>
  <rv s="3">
    <fb>0.10300000000000001</fb>
    <v>23</v>
  </rv>
  <rv s="3">
    <fb>0.153</fb>
    <v>23</v>
  </rv>
  <rv s="3">
    <fb>0.62048999786377002</fb>
    <v>23</v>
  </rv>
  <rv s="2">
    <v>536870912</v>
    <v>Alabama</v>
    <v>376f8b06-52f6-4e72-a31d-311a3563e645</v>
    <v>en-US</v>
    <v>Map</v>
  </rv>
  <rv s="2">
    <v>536870912</v>
    <v>Arkansas</v>
    <v>b939db72-08f2-4ea6-a16a-a53bf32e6612</v>
    <v>en-US</v>
    <v>Map</v>
  </rv>
  <rv s="2">
    <v>536870912</v>
    <v>California</v>
    <v>3009d91d-d582-4c34-85ba-772ba09e5be1</v>
    <v>en-US</v>
    <v>Map</v>
  </rv>
  <rv s="2">
    <v>536870912</v>
    <v>Colorado</v>
    <v>a070c5c2-b22d-41d8-b869-f20e583c4f80</v>
    <v>en-US</v>
    <v>Map</v>
  </rv>
  <rv s="2">
    <v>536870912</v>
    <v>Connecticut</v>
    <v>b3ca6523-435e-4a3b-8f78-1ad900a52cf8</v>
    <v>en-US</v>
    <v>Map</v>
  </rv>
  <rv s="2">
    <v>536870912</v>
    <v>Florida</v>
    <v>5fece3f4-e8e8-4159-843e-f725a930ad50</v>
    <v>en-US</v>
    <v>Map</v>
  </rv>
  <rv s="2">
    <v>536870912</v>
    <v>Georgia</v>
    <v>84604bc7-2c47-4f8d-8ea5-b6ac8c018a20</v>
    <v>en-US</v>
    <v>Map</v>
  </rv>
  <rv s="2">
    <v>536870912</v>
    <v>Hawaii</v>
    <v>b6f01eaf-aecf-44f6-b64d-1f6e982365c3</v>
    <v>en-US</v>
    <v>Map</v>
  </rv>
  <rv s="2">
    <v>536870912</v>
    <v>Idaho</v>
    <v>ecd30387-20fa-4523-9045-e2860154b5e9</v>
    <v>en-US</v>
    <v>Map</v>
  </rv>
  <rv s="2">
    <v>536870912</v>
    <v>Illinois</v>
    <v>4131acb8-628a-4241-8920-ca79eab9dade</v>
    <v>en-US</v>
    <v>Map</v>
  </rv>
  <rv s="2">
    <v>536870912</v>
    <v>Indiana</v>
    <v>109f7e5a-efbb-4953-b4b8-cb812ce1ff5d</v>
    <v>en-US</v>
    <v>Map</v>
  </rv>
  <rv s="2">
    <v>536870912</v>
    <v>Iowa</v>
    <v>77850824-b07a-487a-af58-37f9949afc27</v>
    <v>en-US</v>
    <v>Map</v>
  </rv>
  <rv s="2">
    <v>536870912</v>
    <v>Kansas</v>
    <v>6e527b71-bd3e-4bc1-b1c0-59d288b4fd5e</v>
    <v>en-US</v>
    <v>Map</v>
  </rv>
  <rv s="2">
    <v>536870912</v>
    <v>Kentucky</v>
    <v>108dfd18-4626-481a-8dfa-18f64e6eac84</v>
    <v>en-US</v>
    <v>Map</v>
  </rv>
  <rv s="2">
    <v>536870912</v>
    <v>Louisiana</v>
    <v>0ca1e87f-e2f6-43fb-8deb-d22bd09a9cae</v>
    <v>en-US</v>
    <v>Map</v>
  </rv>
  <rv s="2">
    <v>536870912</v>
    <v>Maine</v>
    <v>d62dd683-9cf9-4db9-a497-d810d529592b</v>
    <v>en-US</v>
    <v>Map</v>
  </rv>
  <rv s="2">
    <v>536870912</v>
    <v>Maryland</v>
    <v>4c472f4d-06a8-4d90-8bb8-da4d168c73fe</v>
    <v>en-US</v>
    <v>Map</v>
  </rv>
  <rv s="2">
    <v>536870912</v>
    <v>Massachusetts</v>
    <v>845219d5-3650-4199-b926-964ca27c863c</v>
    <v>en-US</v>
    <v>Map</v>
  </rv>
  <rv s="2">
    <v>536870912</v>
    <v>Michigan</v>
    <v>162411c2-b757-495d-aa81-93942fae2f7e</v>
    <v>en-US</v>
    <v>Map</v>
  </rv>
  <rv s="2">
    <v>536870912</v>
    <v>Minnesota</v>
    <v>77f97f6f-7e93-46e5-b486-6198effe8dea</v>
    <v>en-US</v>
    <v>Map</v>
  </rv>
  <rv s="2">
    <v>536870912</v>
    <v>Mississippi</v>
    <v>6af619ca-217d-49c0-9a86-153fc7fbcd78</v>
    <v>en-US</v>
    <v>Map</v>
  </rv>
  <rv s="2">
    <v>536870912</v>
    <v>Missouri</v>
    <v>6185f8cb-44e1-4da6-9bf0-b75286aeb591</v>
    <v>en-US</v>
    <v>Map</v>
  </rv>
  <rv s="2">
    <v>536870912</v>
    <v>Montana</v>
    <v>447d6cd5-53f6-4c8f-bf6c-9ff228415c3b</v>
    <v>en-US</v>
    <v>Map</v>
  </rv>
  <rv s="2">
    <v>536870912</v>
    <v>Nebraska</v>
    <v>3e64ff5d-6b40-4dbe-91b1-0e554e892496</v>
    <v>en-US</v>
    <v>Map</v>
  </rv>
  <rv s="2">
    <v>536870912</v>
    <v>Nevada</v>
    <v>c2157d7e-617e-4517-80f8-1b08113afc14</v>
    <v>en-US</v>
    <v>Map</v>
  </rv>
  <rv s="2">
    <v>536870912</v>
    <v>New Hampshire</v>
    <v>9ca71997-cc97-46eb-8911-fac32f80b0b1</v>
    <v>en-US</v>
    <v>Map</v>
  </rv>
  <rv s="2">
    <v>536870912</v>
    <v>New Jersey</v>
    <v>05277898-b62b-4878-8632-09d29756a2ff</v>
    <v>en-US</v>
    <v>Map</v>
  </rv>
  <rv s="2">
    <v>536870912</v>
    <v>New Mexico</v>
    <v>a16d3636-4349-41c7-a77e-89e34b26a8ad</v>
    <v>en-US</v>
    <v>Map</v>
  </rv>
  <rv s="2">
    <v>536870912</v>
    <v>New York</v>
    <v>caeb7b9a-f5d7-4686-8fb5-cf7628296b13</v>
    <v>en-US</v>
    <v>Map</v>
  </rv>
  <rv s="2">
    <v>536870912</v>
    <v>North Carolina</v>
    <v>9e2bf053-dd80-4646-8f26-65075e7085c0</v>
    <v>en-US</v>
    <v>Map</v>
  </rv>
  <rv s="2">
    <v>536870912</v>
    <v>North Dakota</v>
    <v>77fbc744-3efe-4aa9-9e8e-f8034f06b941</v>
    <v>en-US</v>
    <v>Map</v>
  </rv>
  <rv s="2">
    <v>536870912</v>
    <v>Ohio</v>
    <v>6f3df7da-1ef6-48e3-b2b3-b5b5fce3e846</v>
    <v>en-US</v>
    <v>Map</v>
  </rv>
  <rv s="2">
    <v>536870912</v>
    <v>Oklahoma</v>
    <v>cbcf556f-952a-4665-bb95-0500b27f9976</v>
    <v>en-US</v>
    <v>Map</v>
  </rv>
  <rv s="2">
    <v>536870912</v>
    <v>Oregon</v>
    <v>cacd36fd-7c62-43e2-a632-64a2a1811933</v>
    <v>en-US</v>
    <v>Map</v>
  </rv>
  <rv s="2">
    <v>536870912</v>
    <v>Pennsylvania</v>
    <v>6304580e-c803-4266-818a-971619176547</v>
    <v>en-US</v>
    <v>Map</v>
  </rv>
  <rv s="2">
    <v>536870912</v>
    <v>Rhode Island</v>
    <v>65a08f52-b469-4f7c-8353-9b3c0b2a5752</v>
    <v>en-US</v>
    <v>Map</v>
  </rv>
  <rv s="2">
    <v>536870912</v>
    <v>South Carolina</v>
    <v>810015e8-b10b-4232-9e2c-de87a67bd26e</v>
    <v>en-US</v>
    <v>Map</v>
  </rv>
  <rv s="2">
    <v>536870912</v>
    <v>South Dakota</v>
    <v>9cee0b65-d357-479e-a066-31c634648f47</v>
    <v>en-US</v>
    <v>Map</v>
  </rv>
  <rv s="2">
    <v>536870912</v>
    <v>Tennessee</v>
    <v>9bbc9c72-1bf1-4ef6-b66d-a6cdef70f4f3</v>
    <v>en-US</v>
    <v>Map</v>
  </rv>
  <rv s="2">
    <v>536870912</v>
    <v>Texas</v>
    <v>00a23ccd-3344-461c-8b9f-c2bb55be5815</v>
    <v>en-US</v>
    <v>Map</v>
  </rv>
  <rv s="2">
    <v>536870912</v>
    <v>Utah</v>
    <v>c6705e44-d27f-4240-95a2-54e802e3b524</v>
    <v>en-US</v>
    <v>Map</v>
  </rv>
  <rv s="2">
    <v>536870912</v>
    <v>Vermont</v>
    <v>221864cc-447e-4e78-847c-59e485d73bff</v>
    <v>en-US</v>
    <v>Map</v>
  </rv>
  <rv s="2">
    <v>536870912</v>
    <v>Virginia</v>
    <v>7eee9976-e8a7-472c-ada1-007208abd678</v>
    <v>en-US</v>
    <v>Map</v>
  </rv>
  <rv s="2">
    <v>536870912</v>
    <v>Washington</v>
    <v>982ad551-fd5d-45df-bd70-bf704dd576e4</v>
    <v>en-US</v>
    <v>Map</v>
  </rv>
  <rv s="2">
    <v>536870912</v>
    <v>West Virginia</v>
    <v>8a47255a-fae3-4faa-aa32-c6f384cb6c1d</v>
    <v>en-US</v>
    <v>Map</v>
  </rv>
  <rv s="2">
    <v>536870912</v>
    <v>Wisconsin</v>
    <v>cb4d2853-06f4-4467-8e7c-4e31cbb35cb2</v>
    <v>en-US</v>
    <v>Map</v>
  </rv>
  <rv s="2">
    <v>536870912</v>
    <v>Wyoming</v>
    <v>bff03ad6-2b7f-400b-a76e-eb9fc4a93961</v>
    <v>en-US</v>
    <v>Map</v>
  </rv>
  <rv s="2">
    <v>536870912</v>
    <v>American Samoa</v>
    <v>12d04d63-b9b5-855b-0821-b32474a729a4</v>
    <v>en-US</v>
    <v>Map</v>
  </rv>
  <rv s="2">
    <v>536870912</v>
    <v>Guam</v>
    <v>f842c067-b461-3084-6a3b-6c6c7431fc9a</v>
    <v>en-US</v>
    <v>Map</v>
  </rv>
  <rv s="2">
    <v>536870912</v>
    <v>Northern Mariana Islands</v>
    <v>f4475436-adda-9ff0-b5fe-6c3dff0e26be</v>
    <v>en-US</v>
    <v>Map</v>
  </rv>
  <rv s="2">
    <v>536870912</v>
    <v>Puerto Rico</v>
    <v>72752f4d-11d3-5470-b64e-b9e012b0520f</v>
    <v>en-US</v>
    <v>Map</v>
  </rv>
  <rv s="2">
    <v>536870912</v>
    <v>United States Virgin Islands</v>
    <v>38bd827b-bc00-140e-85be-46a96078429c</v>
    <v>en-US</v>
    <v>Map</v>
  </rv>
  <rv s="2">
    <v>536870912</v>
    <v>Alaska</v>
    <v>31c4c7a1-54e7-4306-ac9b-f1b02e85bda5</v>
    <v>en-US</v>
    <v>Map</v>
  </rv>
  <rv s="2">
    <v>536870912</v>
    <v>Arizona</v>
    <v>bf973f46-5962-4997-a7ba-a05f1aa2a9f9</v>
    <v>en-US</v>
    <v>Map</v>
  </rv>
  <rv s="2">
    <v>536870912</v>
    <v>Delaware</v>
    <v>8ad617cc-3d7a-4b3c-a787-098de959ccc4</v>
    <v>en-US</v>
    <v>Map</v>
  </rv>
  <rv s="5">
    <v>6</v>
  </rv>
  <rv s="3">
    <fb>9.5866513904898809E-2</fb>
    <v>23</v>
  </rv>
  <rv s="5">
    <v>7</v>
  </rv>
  <rv s="3">
    <fb>0.36599999999999999</fb>
    <v>23</v>
  </rv>
  <rv s="3">
    <fb>0.14699999999999999</fb>
    <v>31</v>
  </rv>
  <rv s="3">
    <fb>270663028</fb>
    <v>24</v>
  </rv>
  <rv s="7">
    <v>#VALUE!</v>
    <v>en-US</v>
    <v>5232ed96-85b1-2edb-12c6-63e6c597a1de</v>
    <v>536870912</v>
    <v>1</v>
    <v>36</v>
    <v>17</v>
    <v>United States</v>
    <v>19</v>
    <v>20</v>
    <v>Map</v>
    <v>21</v>
    <v>37</v>
    <v>US</v>
    <v>74</v>
    <v>75</v>
    <v>76</v>
    <v>77</v>
    <v>78</v>
    <v>79</v>
    <v>80</v>
    <v>81</v>
    <v>82</v>
    <v>USD</v>
    <v>The United States of America, commonly known as the United States or simply America, is a country primarily located in North America and consisting of 50 states, a federal district, five major unincorporated territories, and nine Minor Outlying ...</v>
    <v>83</v>
    <v>84</v>
    <v>85</v>
    <v>86</v>
    <v>87</v>
    <v>88</v>
    <v>89</v>
    <v>90</v>
    <v>91</v>
    <v>92</v>
    <v>93</v>
    <v>98</v>
    <v>99</v>
    <v>100</v>
    <v>101</v>
    <v>102</v>
    <v>103</v>
    <v>United States</v>
    <v>The Star-Spangled Banner</v>
    <v>104</v>
    <v>the United States of America</v>
    <v>105</v>
    <v>106</v>
    <v>107</v>
    <v>108</v>
    <v>109</v>
    <v>110</v>
    <v>111</v>
    <v>112</v>
    <v>113</v>
    <v>114</v>
    <v>115</v>
    <v>171</v>
    <v>172</v>
    <v>173</v>
    <v>174</v>
    <v>175</v>
    <v>United States</v>
    <v>176</v>
    <v>mdp/vdpid/244</v>
  </rv>
  <rv s="4">
    <v>2</v>
    <v>21</v>
    <v>33</v>
    <v>3</v>
    <v>0</v>
    <v>Image of United States</v>
  </rv>
</rvData>
</file>

<file path=xl/richData/rdrichvaluestructure.xml><?xml version="1.0" encoding="utf-8"?>
<rvStructures xmlns="http://schemas.microsoft.com/office/spreadsheetml/2017/richdata" count="8">
  <s t="_error">
    <k n="errorType" t="i"/>
    <k n="subType" t="i"/>
  </s>
  <s t="_webimage">
    <k n="WebImageIdentifier" t="i"/>
    <k n="CalcOrigin" t="i"/>
    <k n="ComputedImage" t="b"/>
    <k n="ImageSizing" t="i"/>
    <k n="Text" t="s"/>
  </s>
  <s t="_linkedentity2">
    <k n="%EntityServiceId" t="i"/>
    <k n="_DisplayString" t="s"/>
    <k n="%EntityId" t="s"/>
    <k n="%EntityCulture" t="s"/>
    <k n="_Icon" t="s"/>
  </s>
  <s t="_formattednumber">
    <k n="_Format" t="spb"/>
  </s>
  <s t="_webimage">
    <k n="WebImageIdentifier" t="i"/>
    <k n="_Provider" t="spb"/>
    <k n="Attribution" t="spb"/>
    <k n="CalcOrigin" t="i"/>
    <k n="ComputedImage" t="b"/>
    <k n="Text" t="s"/>
  </s>
  <s t="_array">
    <k n="array" t="a"/>
  </s>
  <s t="_hyperlink">
    <k n="Address" t="s"/>
    <k n="Text" t="s"/>
  </s>
  <s t="_linkedentity2core">
    <k n="_CRID" t="e"/>
    <k n="%EntityCulture" t="s"/>
    <k n="%EntityId" t="s"/>
    <k n="%EntityServiceId" t="i"/>
    <k n="%IsRefreshable" t="b"/>
    <k n="_Attribution" t="spb"/>
    <k n="_Display" t="spb"/>
    <k n="_DisplayString" t="s"/>
    <k n="_Flags" t="spb"/>
    <k n="_Format" t="spb"/>
    <k n="_Icon" t="s"/>
    <k n="_Provider" t="spb"/>
    <k n="_SubLabel" t="spb"/>
    <k n="Abbreviation" t="s"/>
    <k n="Agricultural land (%)" t="r"/>
    <k n="Area" t="r"/>
    <k n="Armed forces size" t="r"/>
    <k n="Birth rate" t="r"/>
    <k n="Calling code" t="r"/>
    <k n="Capital/Major City" t="r"/>
    <k n="Carbon dioxide emissions" t="r"/>
    <k n="CPI" t="r"/>
    <k n="CPI Change (%)" t="r"/>
    <k n="Currency code" t="s"/>
    <k n="Description" t="s"/>
    <k n="Electric power consumption" t="r"/>
    <k n="Fertility rate" t="r"/>
    <k n="Forested area (%)" t="r"/>
    <k n="Fossil fuel energy consumption" t="r"/>
    <k n="Gasoline price" t="r"/>
    <k n="GDP" t="r"/>
    <k n="Gross primary education enrollment (%)" t="r"/>
    <k n="Gross tertiary education enrollment (%)" t="r"/>
    <k n="Image" t="r"/>
    <k n="Infant mortality" t="r"/>
    <k n="Largest city" t="r"/>
    <k n="Leader(s)" t="r"/>
    <k n="LearnMoreOnLink" t="r"/>
    <k n="Life expectancy" t="r"/>
    <k n="Market cap of listed companies" t="r"/>
    <k n="Maternal mortality ratio" t="r"/>
    <k n="Minimum wage" t="r"/>
    <k n="Name" t="s"/>
    <k n="National anthem" t="s"/>
    <k n="Official language" t="r"/>
    <k n="Official name" t="s"/>
    <k n="Out of pocket health expenditure (%)" t="r"/>
    <k n="Physicians per thousand" t="r"/>
    <k n="Population" t="r"/>
    <k n="Population: Income share fourth 20%" t="r"/>
    <k n="Population: Income share highest 10%" t="r"/>
    <k n="Population: Income share highest 20%" t="r"/>
    <k n="Population: Income share lowest 10%" t="r"/>
    <k n="Population: Income share lowest 20%" t="r"/>
    <k n="Population: Income share second 20%" t="r"/>
    <k n="Population: Income share third 20%" t="r"/>
    <k n="Population: Labor force participation (%)" t="r"/>
    <k n="Subdivisions" t="r"/>
    <k n="Tax revenue (%)" t="r"/>
    <k n="Time zone(s)" t="r"/>
    <k n="Total tax rate" t="r"/>
    <k n="Unemployment rate" t="r"/>
    <k n="UniqueName" t="s"/>
    <k n="Urban population" t="r"/>
    <k n="VDPID/VSID" t="s"/>
  </s>
</rvStructures>
</file>

<file path=xl/richData/rdsupportingpropertybag.xml><?xml version="1.0" encoding="utf-8"?>
<supportingPropertyBags xmlns="http://schemas.microsoft.com/office/spreadsheetml/2017/richdata2">
  <spbArrays count="1">
    <a count="64">
      <v t="s">%EntityServiceId</v>
      <v t="s">%IsRefreshable</v>
      <v t="s">%EntityCulture</v>
      <v t="s">%EntityId</v>
      <v t="s">_Icon</v>
      <v t="s">_Provider</v>
      <v t="s">_Attribution</v>
      <v t="s">_Display</v>
      <v t="s">Name</v>
      <v t="s">_Format</v>
      <v t="s">Capital/Major City</v>
      <v t="s">Leader(s)</v>
      <v t="s">_SubLabel</v>
      <v t="s">Population</v>
      <v t="s">Area</v>
      <v t="s">Abbreviation</v>
      <v t="s">GDP</v>
      <v t="s">Currency code</v>
      <v t="s">Largest city</v>
      <v t="s">National anthem</v>
      <v t="s">Official language</v>
      <v t="s">Official name</v>
      <v t="s">Subdivisions</v>
      <v t="s">Life expectancy</v>
      <v t="s">Birth rate</v>
      <v t="s">Fertility rate</v>
      <v t="s">Infant mortality</v>
      <v t="s">Maternal mortality ratio</v>
      <v t="s">Urban population</v>
      <v t="s">Agricultural land (%)</v>
      <v t="s">Forested area (%)</v>
      <v t="s">Carbon dioxide emissions</v>
      <v t="s">Fossil fuel energy consumption</v>
      <v t="s">Gasoline price</v>
      <v t="s">Electric power consumption</v>
      <v t="s">CPI</v>
      <v t="s">CPI Change (%)</v>
      <v t="s">Population: Income share highest 10%</v>
      <v t="s">Population: Income share highest 20%</v>
      <v t="s">Population: Income share second 20%</v>
      <v t="s">Population: Income share third 20%</v>
      <v t="s">Population: Income share fourth 20%</v>
      <v t="s">Population: Income share lowest 20%</v>
      <v t="s">Population: Income share lowest 10%</v>
      <v t="s">Population: Labor force participation (%)</v>
      <v t="s">Minimum wage</v>
      <v t="s">Tax revenue (%)</v>
      <v t="s">Total tax rate</v>
      <v t="s">Unemployment rate</v>
      <v t="s">Market cap of listed companies</v>
      <v t="s">Gross primary education enrollment (%)</v>
      <v t="s">Gross tertiary education enrollment (%)</v>
      <v t="s">Out of pocket health expenditure (%)</v>
      <v t="s">Physicians per thousand</v>
      <v t="s">Armed forces size</v>
      <v t="s">Time zone(s)</v>
      <v t="s">Calling code</v>
      <v t="s">_Flags</v>
      <v t="s">VDPID/VSID</v>
      <v t="s">UniqueName</v>
      <v t="s">_DisplayString</v>
      <v t="s">LearnMoreOnLink</v>
      <v t="s">Image</v>
      <v t="s">Description</v>
    </a>
  </spbArrays>
  <spbData count="38">
    <spb s="0">
      <v xml:space="preserve">data.worldbank.org	</v>
      <v xml:space="preserve">	</v>
      <v xml:space="preserve">http://data.worldbank.org/indicator/FP.CPI.TOTL	</v>
      <v xml:space="preserve">	</v>
    </spb>
    <spb s="0">
      <v xml:space="preserve">Wikipedia	Cia	travel.state.gov	</v>
      <v xml:space="preserve">CC-BY-SA			</v>
      <v xml:space="preserve">http://en.wikipedia.org/wiki/Argentina	https://www.cia.gov/library/publications/the-world-factbook/geos/ar.html?Transportation	https://travel.state.gov/content/travel/en/international-travel/International-Travel-Country-Information-Pages/Argentina.html	</v>
      <v xml:space="preserve">http://creativecommons.org/licenses/by-sa/3.0/			</v>
    </spb>
    <spb s="0">
      <v xml:space="preserve">Wikipedia	</v>
      <v xml:space="preserve">CC BY-SA 3.0	</v>
      <v xml:space="preserve">https://en.wikipedia.org/wiki/Argentina	</v>
      <v xml:space="preserve">https://creativecommons.org/licenses/by-sa/3.0	</v>
    </spb>
    <spb s="0">
      <v xml:space="preserve">data.worldbank.org	</v>
      <v xml:space="preserve">	</v>
      <v xml:space="preserve">http://data.worldbank.org/indicator/SP.DYN.CBRT.IN	</v>
      <v xml:space="preserve">	</v>
    </spb>
    <spb s="0">
      <v xml:space="preserve">Wikipedia	</v>
      <v xml:space="preserve">CC-BY-SA	</v>
      <v xml:space="preserve">http://en.wikipedia.org/wiki/Argentina	</v>
      <v xml:space="preserve">http://creativecommons.org/licenses/by-sa/3.0/	</v>
    </spb>
    <spb s="0">
      <v xml:space="preserve">Cia	</v>
      <v xml:space="preserve">	</v>
      <v xml:space="preserve">https://www.cia.gov/library/publications/the-world-factbook/geos/ar.html?Transportation	</v>
      <v xml:space="preserve">	</v>
    </spb>
    <spb s="0">
      <v xml:space="preserve">data.worldbank.org	</v>
      <v xml:space="preserve">	</v>
      <v xml:space="preserve">http://data.worldbank.org/indicator/SP.DYN.TFRT.IN	</v>
      <v xml:space="preserve">	</v>
    </spb>
    <spb s="0">
      <v xml:space="preserve">data.worldbank.org	</v>
      <v xml:space="preserve">	</v>
      <v xml:space="preserve">http://data.worldbank.org/indicator/SP.DYN.LE00.IN	</v>
      <v xml:space="preserve">	</v>
    </spb>
    <spb s="0">
      <v xml:space="preserve">data.worldbank.org	</v>
      <v xml:space="preserve">	</v>
      <v xml:space="preserve">http://data.worldbank.org/indicator/SP.DYN.IMRT.IN	</v>
      <v xml:space="preserve">	</v>
    </spb>
    <spb s="0">
      <v xml:space="preserve">data.worldbank.org	</v>
      <v xml:space="preserve">	</v>
      <v xml:space="preserve">http://data.worldbank.org/indicator/SP.URB.TOTL	</v>
      <v xml:space="preserve">	</v>
    </spb>
    <spb s="0">
      <v xml:space="preserve">data.worldbank.org	</v>
      <v xml:space="preserve">	</v>
      <v xml:space="preserve">http://data.worldbank.org/indicator/MS.MIL.TOTL.P1	</v>
      <v xml:space="preserve">	</v>
    </spb>
    <spb s="0">
      <v xml:space="preserve">data.worldbank.org	</v>
      <v xml:space="preserve">	</v>
      <v xml:space="preserve">http://data.worldbank.org/indicator/SH.MED.PHYS.ZS	</v>
      <v xml:space="preserve">	</v>
    </spb>
    <spb s="0">
      <v xml:space="preserve">data.worldbank.org	</v>
      <v xml:space="preserve">	</v>
      <v xml:space="preserve">http://data.worldbank.org/indicator/EN.ATM.CO2E.KT	</v>
      <v xml:space="preserve">	</v>
    </spb>
    <spb s="0">
      <v xml:space="preserve">data.worldbank.org	</v>
      <v xml:space="preserve">	</v>
      <v xml:space="preserve">http://data.worldbank.org/indicator/SH.STA.MMRT	</v>
      <v xml:space="preserve">	</v>
    </spb>
    <spb s="0">
      <v xml:space="preserve">data.worldbank.org	</v>
      <v xml:space="preserve">	</v>
      <v xml:space="preserve">http://data.worldbank.org/indicator/EG.USE.ELEC.KH.PC	</v>
      <v xml:space="preserve">	</v>
    </spb>
    <spb s="0">
      <v xml:space="preserve">data.worldbank.org	</v>
      <v xml:space="preserve">	</v>
      <v xml:space="preserve">http://data.worldbank.org/indicator/SL.TLF.CACT.ZS	</v>
      <v xml:space="preserve">	</v>
    </spb>
    <spb s="1">
      <v>0</v>
      <v>1</v>
      <v>2</v>
      <v>2</v>
      <v>3</v>
      <v>2</v>
      <v>2</v>
      <v>2</v>
      <v>4</v>
      <v>2</v>
      <v>2</v>
      <v>4</v>
      <v>2</v>
      <v>2</v>
      <v>5</v>
      <v>6</v>
      <v>1</v>
      <v>5</v>
      <v>7</v>
      <v>2</v>
      <v>5</v>
      <v>8</v>
      <v>9</v>
      <v>10</v>
      <v>5</v>
      <v>5</v>
      <v>2</v>
      <v>5</v>
      <v>11</v>
      <v>12</v>
      <v>13</v>
      <v>14</v>
      <v>5</v>
      <v>1</v>
      <v>5</v>
      <v>5</v>
      <v>5</v>
      <v>5</v>
      <v>5</v>
      <v>5</v>
      <v>5</v>
      <v>5</v>
      <v>5</v>
      <v>5</v>
      <v>15</v>
    </spb>
    <spb s="2">
      <v>0</v>
      <v>Name</v>
      <v>LearnMoreOnLink</v>
    </spb>
    <spb s="3">
      <v>0</v>
      <v>0</v>
      <v>0</v>
    </spb>
    <spb s="4">
      <v>18</v>
      <v>18</v>
      <v>18</v>
    </spb>
    <spb s="5">
      <v>1</v>
      <v>2</v>
    </spb>
    <spb s="6">
      <v>https://www.bing.com</v>
      <v>https://www.bing.com/th?id=Ga%5Cbing_yt.png&amp;w=100&amp;h=40&amp;c=0&amp;pid=0.1</v>
      <v>Powered by Bing</v>
    </spb>
    <spb s="7">
      <v>2019</v>
      <v>2019</v>
      <v>square km</v>
      <v>per thousand (2018)</v>
      <v>2022</v>
      <v>2019</v>
      <v>2018</v>
      <v>per liter (2016)</v>
      <v>2019</v>
      <v>years (2018)</v>
      <v>2018</v>
      <v>per thousand (2018)</v>
      <v>2019</v>
      <v>2017</v>
      <v>2016</v>
      <v>2019</v>
      <v>2016</v>
      <v>2017</v>
      <v>kilotons per year (2016)</v>
      <v>deaths per 100,000 (2017)</v>
      <v>kWh (2014)</v>
      <v>2014</v>
      <v>2019</v>
      <v>2018</v>
      <v>2018</v>
      <v>2018</v>
      <v>2018</v>
      <v>2018</v>
      <v>2015</v>
      <v>2018</v>
      <v>2018</v>
      <v>2017</v>
      <v>2017</v>
      <v>2019</v>
    </spb>
    <spb s="8">
      <v>3</v>
    </spb>
    <spb s="8">
      <v>4</v>
    </spb>
    <spb s="8">
      <v>5</v>
    </spb>
    <spb s="8">
      <v>6</v>
    </spb>
    <spb s="8">
      <v>7</v>
    </spb>
    <spb s="8">
      <v>8</v>
    </spb>
    <spb s="8">
      <v>9</v>
    </spb>
    <spb s="8">
      <v>10</v>
    </spb>
    <spb s="8">
      <v>11</v>
    </spb>
    <spb s="0">
      <v xml:space="preserve">Wikipedia	US Census	US Census	</v>
      <v xml:space="preserve">CC-BY-SA			</v>
      <v xml:space="preserve">http://en.wikipedia.org/wiki/United_States	https://www.census.gov/popest/data/state/asrh/2014/files/SC-EST2014-AGESEX-CIV.csv	http://www.census.gov/quickfacts/table/VET605214/	</v>
      <v xml:space="preserve">http://creativecommons.org/licenses/by-sa/3.0/			</v>
    </spb>
    <spb s="0">
      <v xml:space="preserve">Wikipedia	</v>
      <v xml:space="preserve">CC BY-SA 3.0	</v>
      <v xml:space="preserve">https://en.wikipedia.org/wiki/United_States	</v>
      <v xml:space="preserve">https://creativecommons.org/licenses/by-sa/3.0	</v>
    </spb>
    <spb s="0">
      <v xml:space="preserve">Wikipedia	</v>
      <v xml:space="preserve">CC-BY-SA	</v>
      <v xml:space="preserve">http://en.wikipedia.org/wiki/United_States	</v>
      <v xml:space="preserve">http://creativecommons.org/licenses/by-sa/3.0/	</v>
    </spb>
    <spb s="0">
      <v xml:space="preserve">US Census	</v>
      <v xml:space="preserve">	</v>
      <v xml:space="preserve">https://www.census.gov/popest/data/state/asrh/2014/files/SC-EST2014-AGESEX-CIV.csv	</v>
      <v xml:space="preserve">	</v>
    </spb>
    <spb s="9">
      <v>0</v>
      <v>32</v>
      <v>33</v>
      <v>33</v>
      <v>3</v>
      <v>33</v>
      <v>33</v>
      <v>33</v>
      <v>34</v>
      <v>33</v>
      <v>33</v>
      <v>34</v>
      <v>33</v>
      <v>33</v>
      <v>6</v>
      <v>32</v>
      <v>35</v>
      <v>7</v>
      <v>33</v>
      <v>35</v>
      <v>8</v>
      <v>9</v>
      <v>10</v>
      <v>35</v>
      <v>33</v>
      <v>35</v>
      <v>11</v>
      <v>12</v>
      <v>13</v>
      <v>14</v>
      <v>35</v>
      <v>32</v>
      <v>35</v>
      <v>35</v>
      <v>35</v>
      <v>35</v>
      <v>35</v>
      <v>35</v>
      <v>35</v>
      <v>35</v>
      <v>35</v>
      <v>35</v>
      <v>15</v>
    </spb>
    <spb s="7">
      <v>2019</v>
      <v>2019</v>
      <v>square km</v>
      <v>per thousand (2018)</v>
      <v>2022</v>
      <v>2022</v>
      <v>2018</v>
      <v>per liter (2016)</v>
      <v>2019</v>
      <v>years (2018)</v>
      <v>2019</v>
      <v>per thousand (2018)</v>
      <v>2019</v>
      <v>2017</v>
      <v>2016</v>
      <v>2020</v>
      <v>2016</v>
      <v>2017</v>
      <v>kilotons per year (2016)</v>
      <v>deaths per 100,000 (2017)</v>
      <v>kWh (2014)</v>
      <v>2015</v>
      <v>2018</v>
      <v>2016</v>
      <v>2016</v>
      <v>2016</v>
      <v>2016</v>
      <v>2016</v>
      <v>2015</v>
      <v>2016</v>
      <v>2016</v>
      <v>2017</v>
      <v>2017</v>
      <v>2019</v>
    </spb>
  </spbData>
</supportingPropertyBags>
</file>

<file path=xl/richData/rdsupportingpropertybagstructure.xml><?xml version="1.0" encoding="utf-8"?>
<spbStructures xmlns="http://schemas.microsoft.com/office/spreadsheetml/2017/richdata2" count="10">
  <s>
    <k n="SourceText" t="s"/>
    <k n="LicenseText" t="s"/>
    <k n="SourceAddress" t="s"/>
    <k n="LicenseAddress" t="s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CPI Change (%)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Unemployment rate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  <s>
    <k n="^Order" t="spba"/>
    <k n="TitleProperty" t="s"/>
    <k n="SubTitleProperty" t="s"/>
  </s>
  <s>
    <k n="ShowInCardView" t="b"/>
    <k n="ShowInDotNotation" t="b"/>
    <k n="ShowInAutoComplete" t="b"/>
  </s>
  <s>
    <k n="UniqueName" t="spb"/>
    <k n="VDPID/VSID" t="spb"/>
    <k n="LearnMoreOnLink" t="spb"/>
  </s>
  <s>
    <k n="Name" t="i"/>
    <k n="Image" t="i"/>
  </s>
  <s>
    <k n="link" t="s"/>
    <k n="logo" t="s"/>
    <k n="name" t="s"/>
  </s>
  <s>
    <k n="CPI" t="s"/>
    <k n="GDP" t="s"/>
    <k n="Area" t="s"/>
    <k n="Birth rate" t="s"/>
    <k n="Population" t="s"/>
    <k n="CPI Change (%)" t="s"/>
    <k n="Fertility rate" t="s"/>
    <k n="Gasoline price" t="s"/>
    <k n="Total tax rate" t="s"/>
    <k n="Life expectancy" t="s"/>
    <k n="Tax revenue (%)" t="s"/>
    <k n="Infant mortality" t="s"/>
    <k n="Urban population" t="s"/>
    <k n="Armed forces size" t="s"/>
    <k n="Forested area (%)" t="s"/>
    <k n="Unemployment rate" t="s"/>
    <k n="Agricultural land (%)" t="s"/>
    <k n="Physicians per thousand" t="s"/>
    <k n="Carbon dioxide emissions" t="s"/>
    <k n="Maternal mortality ratio" t="s"/>
    <k n="Electric power consumption" t="s"/>
    <k n="Fossil fuel energy consumption" t="s"/>
    <k n="Market cap of listed companies" t="s"/>
    <k n="Population: Income share third 20%" t="s"/>
    <k n="Population: Income share fourth 20%" t="s"/>
    <k n="Population: Income share lowest 10%" t="s"/>
    <k n="Population: Income share lowest 20%" t="s"/>
    <k n="Population: Income share second 20%" t="s"/>
    <k n="Out of pocket health expenditure (%)" t="s"/>
    <k n="Population: Income share highest 10%" t="s"/>
    <k n="Population: Income share highest 20%" t="s"/>
    <k n="Gross primary education enrollment (%)" t="s"/>
    <k n="Gross tertiary education enrollment (%)" t="s"/>
    <k n="Population: Labor force participation (%)" t="s"/>
  </s>
  <s>
    <k n="_Self" t="i"/>
  </s>
  <s>
    <k n="CPI" t="spb"/>
    <k n="GDP" t="spb"/>
    <k n="Area" t="spb"/>
    <k n="Name" t="spb"/>
    <k n="Birth rate" t="spb"/>
    <k n="Population" t="spb"/>
    <k n="UniqueName" t="spb"/>
    <k n="Description" t="spb"/>
    <k n="Abbreviation" t="spb"/>
    <k n="Calling code" t="spb"/>
    <k n="Largest city" t="spb"/>
    <k n="Minimum wage" t="spb"/>
    <k n="Currency code" t="spb"/>
    <k n="Official name" t="spb"/>
    <k n="Fertility rate" t="spb"/>
    <k n="Gasoline price" t="spb"/>
    <k n="Total tax rate" t="spb"/>
    <k n="Life expectancy" t="spb"/>
    <k n="National anthem" t="spb"/>
    <k n="Tax revenue (%)" t="spb"/>
    <k n="Infant mortality" t="spb"/>
    <k n="Urban population" t="spb"/>
    <k n="Armed forces size" t="spb"/>
    <k n="Forested area (%)" t="spb"/>
    <k n="Capital/Major City" t="spb"/>
    <k n="Agricultural land (%)" t="spb"/>
    <k n="Physicians per thousand" t="spb"/>
    <k n="Carbon dioxide emissions" t="spb"/>
    <k n="Maternal mortality ratio" t="spb"/>
    <k n="Electric power consumption" t="spb"/>
    <k n="Fossil fuel energy consumption" t="spb"/>
    <k n="Market cap of listed companies" t="spb"/>
    <k n="Population: Income share third 20%" t="spb"/>
    <k n="Population: Income share fourth 20%" t="spb"/>
    <k n="Population: Income share lowest 10%" t="spb"/>
    <k n="Population: Income share lowest 20%" t="spb"/>
    <k n="Population: Income share second 20%" t="spb"/>
    <k n="Out of pocket health expenditure (%)" t="spb"/>
    <k n="Population: Income share highest 10%" t="spb"/>
    <k n="Population: Income share highest 20%" t="spb"/>
    <k n="Gross primary education enrollment (%)" t="spb"/>
    <k n="Gross tertiary education enrollment (%)" t="spb"/>
    <k n="Population: Labor force participation (%)" t="spb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6">
    <x:dxf>
      <x:numFmt numFmtId="3" formatCode="#,##0"/>
    </x:dxf>
    <x:dxf>
      <x:numFmt numFmtId="0" formatCode="General"/>
    </x:dxf>
    <x:dxf>
      <x:numFmt numFmtId="2" formatCode="0.00"/>
    </x:dxf>
    <x:dxf>
      <x:numFmt numFmtId="14" formatCode="0.00%"/>
    </x:dxf>
    <x:dxf>
      <x:numFmt numFmtId="4" formatCode="#,##0.00"/>
    </x:dxf>
    <x:dxf>
      <x:numFmt numFmtId="1" formatCode="0"/>
    </x:dxf>
  </dxfs>
  <richProperties>
    <rPr n="IsTitleField" t="b"/>
    <rPr n="IsHeroField" t="b"/>
    <rPr n="NumberFormat" t="s"/>
  </richProperties>
  <richStyles>
    <rSty>
      <rpv i="0">1</rpv>
    </rSty>
    <rSty>
      <rpv i="1">1</rpv>
    </rSty>
    <rSty dxfid="3">
      <rpv i="2">0.0%</rpv>
    </rSty>
    <rSty dxfid="0">
      <rpv i="2">#,##0</rpv>
    </rSty>
    <rSty dxfid="2">
      <rpv i="2">0.00</rpv>
    </rSty>
    <rSty dxfid="5">
      <rpv i="2">0</rpv>
    </rSty>
    <rSty dxfid="4">
      <rpv i="2">#,##0.00</rpv>
    </rSty>
    <rSty dxfid="1">
      <rpv i="2">0.0</rpv>
    </rSty>
    <rSty dxfid="1">
      <rpv i="2">_([$$-en-US]* #,##0.00_);_([$$-en-US]* (#,##0.00);_([$$-en-US]* "-"??_);_(@_)</rpv>
    </rSty>
    <rSty dxfid="1">
      <rpv i="2">_([$$-en-US]* #,##0_);_([$$-en-US]* (#,##0);_([$$-en-US]* "-"_);_(@_)</rpv>
    </rSty>
    <rSty dxfid="3"/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D676138-7AA4-4025-9F9C-FAC323B833EC}" name="TemplateForFunction" displayName="TemplateForFunction" ref="A1:D6" tableType="queryTable" totalsRowShown="0">
  <autoFilter ref="A1:D6" xr:uid="{C9640CC8-01B2-49A5-AF4B-208CA8190BF9}"/>
  <tableColumns count="4">
    <tableColumn id="1" xr3:uid="{6D21AEBB-BD76-42F4-94D8-8618F540B09C}" uniqueName="1" name="Mark" queryTableFieldId="1"/>
    <tableColumn id="2" xr3:uid="{84B52671-2BDA-4886-B41E-A7CDD0D9917B}" uniqueName="2" name="Craig" queryTableFieldId="2"/>
    <tableColumn id="3" xr3:uid="{265707A7-5BE4-4D68-9786-17D45E17B000}" uniqueName="3" name="Tim" queryTableFieldId="3"/>
    <tableColumn id="4" xr3:uid="{9862C79A-3297-43FC-9020-6E224F818A2C}" uniqueName="4" name="Pa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929A37F-AF65-4B5A-AC18-CAB1EB9BC8AE}" name="Attempt2Expand" displayName="Attempt2Expand" ref="B5:D10" tableType="queryTable" totalsRowShown="0">
  <autoFilter ref="B5:D10" xr:uid="{6929A37F-AF65-4B5A-AC18-CAB1EB9BC8AE}"/>
  <tableColumns count="3">
    <tableColumn id="1" xr3:uid="{0EA107B2-E93D-40AA-B50B-C2A954FC3719}" uniqueName="1" name="ListA" queryTableFieldId="1"/>
    <tableColumn id="2" xr3:uid="{354A21EA-54FE-4F7B-8898-F0FCC17E47EE}" uniqueName="2" name="ListB" queryTableFieldId="2"/>
    <tableColumn id="3" xr3:uid="{66926363-64A4-4711-B73C-D0D4900D9E7C}" uniqueName="3" name="ListC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F6214A-72AF-4050-AD3F-E792F23F20D9}" name="Table2" displayName="Table2" ref="B8:B40" totalsRowShown="0" dataDxfId="13">
  <autoFilter ref="B8:B40" xr:uid="{1DF6214A-72AF-4050-AD3F-E792F23F20D9}"/>
  <tableColumns count="1">
    <tableColumn id="1" xr3:uid="{554F4A2F-BAD9-491E-93CE-F595A7A2CE76}" name="Data" dataDxfId="12"/>
  </tableColumns>
  <tableStyleInfo name="Biegert Table Standard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080360-142D-44B0-8F54-C1B29CA43D3A}" name="Table3" displayName="Table3" ref="B7:D13" totalsRowShown="0">
  <autoFilter ref="B7:D13" xr:uid="{E1080360-142D-44B0-8F54-C1B29CA43D3A}"/>
  <tableColumns count="3">
    <tableColumn id="1" xr3:uid="{A8305A2D-9F77-4A38-BCB8-ECC445C22A86}" name="Name"/>
    <tableColumn id="2" xr3:uid="{BB06F7B3-21F0-4FD6-B883-D37A84987398}" name="Value1"/>
    <tableColumn id="3" xr3:uid="{FC073D78-2858-4DFE-8DF1-7CEE344C6590}" name="Value2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8F3F2B4-8135-4D4E-AEAF-26B8CB4661CC}" name="Table4" displayName="Table4" ref="B12:D24" totalsRowShown="0" headerRowDxfId="11" dataDxfId="9" headerRowBorderDxfId="10" tableBorderDxfId="8">
  <autoFilter ref="B12:D24" xr:uid="{58F3F2B4-8135-4D4E-AEAF-26B8CB4661CC}"/>
  <tableColumns count="3">
    <tableColumn id="1" xr3:uid="{3B536010-00C5-4032-9B5D-8AA6FEC38EF5}" name="Program" dataDxfId="7"/>
    <tableColumn id="2" xr3:uid="{AA7DC636-BF11-4E06-B66C-470969BC1C1A}" name="Region" dataDxfId="6"/>
    <tableColumn id="3" xr3:uid="{555462A3-0EFB-412C-BA7A-0245BCDC6E89}" name="Viewers" dataDxfId="5"/>
  </tableColumns>
  <tableStyleInfo name="Biegert Table Standard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2929461-0418-44B1-A1CB-B35070998D92}" name="Table7" displayName="Table7" ref="C9:C17" totalsRowShown="0">
  <autoFilter ref="C9:C17" xr:uid="{B2929461-0418-44B1-A1CB-B35070998D92}"/>
  <tableColumns count="1">
    <tableColumn id="1" xr3:uid="{AE302443-EFED-4036-B2FA-0F64BEA19EE1}" name="Values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1A4B908-0BF9-4AE4-BBE0-0D6D5FEC4D8F}" name="ListAlternate" displayName="ListAlternate" ref="F9:G13" tableType="queryTable" totalsRowShown="0">
  <autoFilter ref="F9:G13" xr:uid="{51A4B908-0BF9-4AE4-BBE0-0D6D5FEC4D8F}"/>
  <tableColumns count="2">
    <tableColumn id="1" xr3:uid="{92F2D6A1-0CD3-4F1C-BD13-FAF5A225AB12}" uniqueName="1" name="Surname" queryTableFieldId="1" dataDxfId="4"/>
    <tableColumn id="2" xr3:uid="{5DCB62D2-21B8-40A0-91CA-8612CCCEF129}" uniqueName="2" name="Vorname" queryTableFieldId="2" dataDxf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9B48740-5037-4C85-8E4B-F139731230DC}" name="Table9" displayName="Table9" ref="D9:E16" totalsRowShown="0">
  <autoFilter ref="D9:E16" xr:uid="{D9B48740-5037-4C85-8E4B-F139731230DC}"/>
  <tableColumns count="2">
    <tableColumn id="1" xr3:uid="{4259A84F-6F12-4D16-B9BE-AD59A6D517FE}" name="CATEGORY"/>
    <tableColumn id="2" xr3:uid="{733CF2B5-8DDF-438C-97D4-DB75091F9E55}" name="SALES MANAGER" dataDxfId="2"/>
  </tableColumns>
  <tableStyleInfo name="Biegert Table Standard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AF4845F-FD6F-45B7-A9D9-EB0F3791C85D}" name="Table10" displayName="Table10" ref="E8:F10" totalsRowShown="0">
  <autoFilter ref="E8:F10" xr:uid="{3AF4845F-FD6F-45B7-A9D9-EB0F3791C85D}"/>
  <tableColumns count="2">
    <tableColumn id="1" xr3:uid="{7430E7B1-45F5-45B6-B407-C8331B3F0BAE}" name="Country"/>
    <tableColumn id="2" xr3:uid="{D65BBF19-BD84-47D4-BEE4-2D0475FFF4D8}" name="Flag" dataDxfId="1">
      <calculatedColumnFormula array="1">_FV(Table10[[#This Row],[Country]],"Image")</calculatedColumnFormula>
    </tableColumn>
  </tableColumns>
  <tableStyleInfo name="Biegert Table Standard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3.xml"/><Relationship Id="rId4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shorts/VXYbtyMcLM4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table" Target="../tables/table8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P41"/>
  <sheetViews>
    <sheetView workbookViewId="0">
      <selection activeCell="F3" sqref="F3"/>
    </sheetView>
  </sheetViews>
  <sheetFormatPr defaultRowHeight="13.2" x14ac:dyDescent="0.25"/>
  <cols>
    <col min="1" max="16" width="10" bestFit="1" customWidth="1"/>
  </cols>
  <sheetData>
    <row r="1" spans="1:16" x14ac:dyDescent="0.25">
      <c r="A1" s="1" t="s">
        <v>0</v>
      </c>
      <c r="B1" s="2" t="s">
        <v>1</v>
      </c>
      <c r="C1" s="2"/>
      <c r="D1" s="2"/>
    </row>
    <row r="2" spans="1:16" x14ac:dyDescent="0.25">
      <c r="A2" s="1" t="s">
        <v>2</v>
      </c>
      <c r="B2" s="2" t="s">
        <v>21</v>
      </c>
      <c r="C2" s="2"/>
      <c r="D2" s="2"/>
    </row>
    <row r="3" spans="1:16" x14ac:dyDescent="0.25">
      <c r="A3" s="1" t="s">
        <v>3</v>
      </c>
      <c r="B3" s="2" t="e" cm="1" vm="1">
        <f t="array" ref="B3">HD_Date</f>
        <v>#VALUE!</v>
      </c>
      <c r="C3" s="2"/>
      <c r="D3" s="2"/>
    </row>
    <row r="7" spans="1:16" ht="13.8" thickBot="1" x14ac:dyDescent="0.3">
      <c r="A7" s="18" t="s">
        <v>22</v>
      </c>
      <c r="B7" s="18" t="s">
        <v>33</v>
      </c>
      <c r="C7" s="18" t="s">
        <v>34</v>
      </c>
      <c r="D7" s="19" cm="1">
        <f t="array" ref="D7:P7">DATE(2023,9,_xlfn.SEQUENCE(1,28-16+1,16))</f>
        <v>45185</v>
      </c>
      <c r="E7" s="19">
        <v>45186</v>
      </c>
      <c r="F7" s="19">
        <v>45187</v>
      </c>
      <c r="G7" s="19">
        <v>45188</v>
      </c>
      <c r="H7" s="19">
        <v>45189</v>
      </c>
      <c r="I7" s="19">
        <v>45190</v>
      </c>
      <c r="J7" s="19">
        <v>45191</v>
      </c>
      <c r="K7" s="19">
        <v>45192</v>
      </c>
      <c r="L7" s="19">
        <v>45193</v>
      </c>
      <c r="M7" s="19">
        <v>45194</v>
      </c>
      <c r="N7" s="19">
        <v>45195</v>
      </c>
      <c r="O7" s="19">
        <v>45196</v>
      </c>
      <c r="P7" s="19">
        <v>45197</v>
      </c>
    </row>
    <row r="8" spans="1:16" ht="13.8" thickTop="1" x14ac:dyDescent="0.25">
      <c r="A8" s="16" t="s">
        <v>23</v>
      </c>
      <c r="B8" s="14">
        <v>45185</v>
      </c>
      <c r="C8" s="14">
        <v>45190</v>
      </c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</row>
    <row r="9" spans="1:16" x14ac:dyDescent="0.25">
      <c r="A9" s="17" t="s">
        <v>24</v>
      </c>
      <c r="B9" s="15">
        <v>45188</v>
      </c>
      <c r="C9" s="15">
        <v>45189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</row>
    <row r="10" spans="1:16" x14ac:dyDescent="0.25">
      <c r="A10" s="17" t="s">
        <v>25</v>
      </c>
      <c r="B10" s="15">
        <v>45189</v>
      </c>
      <c r="C10" s="15">
        <v>45194</v>
      </c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</row>
    <row r="11" spans="1:16" x14ac:dyDescent="0.25">
      <c r="A11" s="17" t="s">
        <v>26</v>
      </c>
      <c r="B11" s="15">
        <v>45187</v>
      </c>
      <c r="C11" s="15">
        <v>45197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</row>
    <row r="12" spans="1:16" x14ac:dyDescent="0.25">
      <c r="A12" s="17" t="s">
        <v>27</v>
      </c>
      <c r="B12" s="15">
        <v>45190</v>
      </c>
      <c r="C12" s="15">
        <v>47099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</row>
    <row r="13" spans="1:16" x14ac:dyDescent="0.25">
      <c r="A13" s="17" t="s">
        <v>28</v>
      </c>
      <c r="B13" s="15">
        <v>45190</v>
      </c>
      <c r="C13" s="15">
        <v>45190</v>
      </c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</row>
    <row r="14" spans="1:16" x14ac:dyDescent="0.25">
      <c r="A14" s="17" t="s">
        <v>29</v>
      </c>
      <c r="B14" s="15">
        <v>45191</v>
      </c>
      <c r="C14" s="15">
        <v>45191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</row>
    <row r="15" spans="1:16" x14ac:dyDescent="0.25">
      <c r="A15" s="17" t="s">
        <v>30</v>
      </c>
      <c r="B15" s="15">
        <v>45191</v>
      </c>
      <c r="C15" s="15">
        <v>45192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</row>
    <row r="16" spans="1:16" x14ac:dyDescent="0.25">
      <c r="A16" s="17" t="s">
        <v>31</v>
      </c>
      <c r="B16" s="15">
        <v>45193</v>
      </c>
      <c r="C16" s="15">
        <v>45195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</row>
    <row r="17" spans="1:16" x14ac:dyDescent="0.25">
      <c r="A17" s="17" t="s">
        <v>32</v>
      </c>
      <c r="B17" s="15">
        <v>45194</v>
      </c>
      <c r="C17" s="15">
        <v>45197</v>
      </c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</row>
    <row r="20" spans="1:16" x14ac:dyDescent="0.25">
      <c r="B20" s="10"/>
      <c r="C20" s="10"/>
      <c r="H20" s="11"/>
      <c r="I20" s="11"/>
    </row>
    <row r="21" spans="1:16" x14ac:dyDescent="0.25">
      <c r="B21" s="10"/>
      <c r="C21" s="10"/>
      <c r="H21" s="11"/>
      <c r="I21" s="11"/>
    </row>
    <row r="22" spans="1:16" x14ac:dyDescent="0.25">
      <c r="B22" s="10"/>
      <c r="C22" s="10"/>
      <c r="H22" s="11"/>
      <c r="I22" s="11"/>
    </row>
    <row r="23" spans="1:16" x14ac:dyDescent="0.25">
      <c r="B23" s="10"/>
      <c r="C23" s="10"/>
      <c r="H23" s="11"/>
      <c r="I23" s="11"/>
      <c r="N23" s="9"/>
    </row>
    <row r="24" spans="1:16" x14ac:dyDescent="0.25">
      <c r="B24" s="10"/>
      <c r="C24" s="10"/>
      <c r="H24" s="11"/>
      <c r="I24" s="11"/>
    </row>
    <row r="25" spans="1:16" x14ac:dyDescent="0.25">
      <c r="B25" s="10"/>
      <c r="C25" s="10"/>
      <c r="H25" s="11"/>
      <c r="I25" s="11"/>
    </row>
    <row r="26" spans="1:16" x14ac:dyDescent="0.25">
      <c r="B26" s="10"/>
      <c r="C26" s="10"/>
      <c r="H26" s="11"/>
      <c r="I26" s="11"/>
    </row>
    <row r="27" spans="1:16" x14ac:dyDescent="0.25">
      <c r="B27" s="10"/>
      <c r="C27" s="10"/>
      <c r="H27" s="11"/>
      <c r="I27" s="11"/>
    </row>
    <row r="28" spans="1:16" x14ac:dyDescent="0.25">
      <c r="B28" s="10"/>
      <c r="C28" s="10"/>
      <c r="H28" s="11"/>
      <c r="I28" s="11"/>
    </row>
    <row r="29" spans="1:16" x14ac:dyDescent="0.25">
      <c r="B29" s="10"/>
      <c r="C29" s="10"/>
      <c r="H29" s="11"/>
      <c r="I29" s="11"/>
    </row>
    <row r="32" spans="1:16" x14ac:dyDescent="0.25">
      <c r="B32" s="11"/>
    </row>
    <row r="33" spans="2:2" x14ac:dyDescent="0.25">
      <c r="B33" s="11"/>
    </row>
    <row r="34" spans="2:2" x14ac:dyDescent="0.25">
      <c r="B34" s="11"/>
    </row>
    <row r="35" spans="2:2" x14ac:dyDescent="0.25">
      <c r="B35" s="11"/>
    </row>
    <row r="36" spans="2:2" x14ac:dyDescent="0.25">
      <c r="B36" s="11"/>
    </row>
    <row r="37" spans="2:2" x14ac:dyDescent="0.25">
      <c r="B37" s="11"/>
    </row>
    <row r="38" spans="2:2" x14ac:dyDescent="0.25">
      <c r="B38" s="11"/>
    </row>
    <row r="39" spans="2:2" x14ac:dyDescent="0.25">
      <c r="B39" s="11"/>
    </row>
    <row r="40" spans="2:2" x14ac:dyDescent="0.25">
      <c r="B40" s="11"/>
    </row>
    <row r="41" spans="2:2" x14ac:dyDescent="0.25">
      <c r="B41" s="11"/>
    </row>
  </sheetData>
  <phoneticPr fontId="11" type="noConversion"/>
  <conditionalFormatting sqref="D8:P17">
    <cfRule type="expression" dxfId="0" priority="1">
      <formula>AND(D$7&gt;=$B8,D$7&lt;=$C8)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6C42-65EE-4162-8D30-45C5A1C0EADF}">
  <dimension ref="A1:E18"/>
  <sheetViews>
    <sheetView workbookViewId="0">
      <selection activeCell="G9" sqref="G9"/>
    </sheetView>
  </sheetViews>
  <sheetFormatPr defaultRowHeight="13.2" x14ac:dyDescent="0.25"/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35</v>
      </c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8" spans="1:5" x14ac:dyDescent="0.25">
      <c r="B8" t="s">
        <v>36</v>
      </c>
      <c r="C8" t="s">
        <v>8</v>
      </c>
      <c r="D8" t="str" cm="1">
        <f t="array" ref="D8:D12">_xlfn._xlws.FILTER(B8:B17,COUNTIF(C8:C18,B8:B17))</f>
        <v>Mark</v>
      </c>
      <c r="E8" t="str" cm="1">
        <f t="array" ref="E8:E12">_xlfn._xlws.FILTER(C8:C18,COUNTIF(B8:B17,C8:C18))</f>
        <v>Mark</v>
      </c>
    </row>
    <row r="9" spans="1:5" x14ac:dyDescent="0.25">
      <c r="B9" t="s">
        <v>37</v>
      </c>
      <c r="C9" t="s">
        <v>9</v>
      </c>
      <c r="D9" t="str">
        <v>Craig</v>
      </c>
      <c r="E9" t="str">
        <v>Craig</v>
      </c>
    </row>
    <row r="10" spans="1:5" x14ac:dyDescent="0.25">
      <c r="B10" t="s">
        <v>38</v>
      </c>
      <c r="C10" t="s">
        <v>10</v>
      </c>
      <c r="D10" t="str">
        <v>Tim</v>
      </c>
      <c r="E10" t="str">
        <v>Tim</v>
      </c>
    </row>
    <row r="11" spans="1:5" x14ac:dyDescent="0.25">
      <c r="B11" t="s">
        <v>39</v>
      </c>
      <c r="C11" t="s">
        <v>46</v>
      </c>
      <c r="D11" t="str">
        <v>Pat</v>
      </c>
      <c r="E11" t="str">
        <v>Pat</v>
      </c>
    </row>
    <row r="12" spans="1:5" x14ac:dyDescent="0.25">
      <c r="B12" t="s">
        <v>40</v>
      </c>
      <c r="C12" t="s">
        <v>47</v>
      </c>
      <c r="D12" t="str">
        <v>Katee</v>
      </c>
      <c r="E12" t="str">
        <v>Katee</v>
      </c>
    </row>
    <row r="13" spans="1:5" x14ac:dyDescent="0.25">
      <c r="B13" t="s">
        <v>41</v>
      </c>
      <c r="C13" t="s">
        <v>48</v>
      </c>
    </row>
    <row r="14" spans="1:5" x14ac:dyDescent="0.25">
      <c r="B14" t="s">
        <v>42</v>
      </c>
      <c r="C14" t="s">
        <v>36</v>
      </c>
    </row>
    <row r="15" spans="1:5" x14ac:dyDescent="0.25">
      <c r="B15" t="s">
        <v>43</v>
      </c>
      <c r="C15" t="s">
        <v>37</v>
      </c>
    </row>
    <row r="16" spans="1:5" x14ac:dyDescent="0.25">
      <c r="B16" t="s">
        <v>44</v>
      </c>
      <c r="C16" t="s">
        <v>38</v>
      </c>
    </row>
    <row r="17" spans="2:3" x14ac:dyDescent="0.25">
      <c r="B17" t="s">
        <v>45</v>
      </c>
      <c r="C17" t="s">
        <v>39</v>
      </c>
    </row>
    <row r="18" spans="2:3" x14ac:dyDescent="0.25">
      <c r="C18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D6CE0-12A1-4145-9E02-6E28AA3A831D}">
  <dimension ref="A1:E51"/>
  <sheetViews>
    <sheetView topLeftCell="A9" workbookViewId="0">
      <selection activeCell="C16" sqref="C16"/>
    </sheetView>
  </sheetViews>
  <sheetFormatPr defaultRowHeight="13.2" x14ac:dyDescent="0.25"/>
  <cols>
    <col min="2" max="2" width="15.88671875" customWidth="1"/>
    <col min="3" max="3" width="15.441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49</v>
      </c>
      <c r="C2" s="2"/>
    </row>
    <row r="3" spans="1:5" x14ac:dyDescent="0.25">
      <c r="A3" s="1" t="s">
        <v>3</v>
      </c>
      <c r="B3" s="22">
        <v>45236</v>
      </c>
      <c r="C3" s="2"/>
    </row>
    <row r="5" spans="1:5" ht="14.4" x14ac:dyDescent="0.3">
      <c r="A5" s="4" t="s">
        <v>97</v>
      </c>
    </row>
    <row r="6" spans="1:5" ht="14.4" x14ac:dyDescent="0.3">
      <c r="A6" s="4"/>
    </row>
    <row r="7" spans="1:5" ht="14.4" x14ac:dyDescent="0.3">
      <c r="B7" s="4" t="s">
        <v>53</v>
      </c>
      <c r="C7" s="20" t="s">
        <v>55</v>
      </c>
    </row>
    <row r="10" spans="1:5" x14ac:dyDescent="0.25">
      <c r="B10" t="s">
        <v>56</v>
      </c>
      <c r="C10" t="str" cm="1">
        <f t="array" ref="C10">Remove_Text(B10,$C$7)</f>
        <v>123</v>
      </c>
      <c r="E10" t="str" cm="1">
        <f t="array" ref="E10">_xlfn.LAMBDA(_xlpm.txt,_xlpm.cln,
        IF(_xlpm.cln="",_xlpm.txt,
           Remove_Text(SUBSTITUTE(_xlpm.txt,LEFT(_xlpm.cln,1),""),
                       RIGHT(_xlpm.cln,LEN(_xlpm.cln)-1)
                       )
          )
        )(B10,$C$7)</f>
        <v>123</v>
      </c>
    </row>
    <row r="11" spans="1:5" x14ac:dyDescent="0.25">
      <c r="B11" t="s">
        <v>57</v>
      </c>
      <c r="C11" t="str" cm="1">
        <f t="array" ref="C11">Remove_Text(B11,$C$7)</f>
        <v>123</v>
      </c>
      <c r="E11" t="str" cm="1">
        <f t="array" ref="E11">_xlfn.LAMBDA(_xlpm.txt,_xlpm.cln,
        IF(_xlpm.cln="",_xlpm.txt,
           Remove_Text(SUBSTITUTE(_xlpm.txt,LEFT(_xlpm.cln,1),""),
                       RIGHT(_xlpm.cln,LEN(_xlpm.cln)-1)
                       )
          )
        )(B11,$C$7)</f>
        <v>123</v>
      </c>
    </row>
    <row r="12" spans="1:5" x14ac:dyDescent="0.25">
      <c r="B12" t="s">
        <v>58</v>
      </c>
      <c r="C12" t="str" cm="1">
        <f t="array" ref="C12">Remove_Text(B12,$C$7)</f>
        <v>421</v>
      </c>
      <c r="E12" t="str" cm="1">
        <f t="array" ref="E12">_xlfn.LAMBDA(_xlpm.txt,_xlpm.cln,
        IF(_xlpm.cln="",_xlpm.txt,
           Remove_Text(SUBSTITUTE(_xlpm.txt,LEFT(_xlpm.cln,1),""),
                       RIGHT(_xlpm.cln,LEN(_xlpm.cln)-1)
                       )
          )
        )(B12,$C$7)</f>
        <v>421</v>
      </c>
    </row>
    <row r="13" spans="1:5" x14ac:dyDescent="0.25">
      <c r="B13" t="s">
        <v>59</v>
      </c>
      <c r="C13" t="str" cm="1">
        <f t="array" ref="C13">Remove_Text(B13,$C$7)</f>
        <v>442211</v>
      </c>
      <c r="E13" t="str" cm="1">
        <f t="array" ref="E13">_xlfn.LAMBDA(_xlpm.txt,_xlpm.cln,
        IF(_xlpm.cln="",_xlpm.txt,
           Remove_Text(SUBSTITUTE(_xlpm.txt,LEFT(_xlpm.cln,1),""),
                       RIGHT(_xlpm.cln,LEN(_xlpm.cln)-1)
                       )
          )
        )(B13,$C$7)</f>
        <v>442211</v>
      </c>
    </row>
    <row r="16" spans="1:5" ht="14.4" x14ac:dyDescent="0.3">
      <c r="B16" s="4" t="s">
        <v>53</v>
      </c>
      <c r="C16" s="21" t="s">
        <v>60</v>
      </c>
    </row>
    <row r="18" spans="1:3" x14ac:dyDescent="0.25">
      <c r="B18" t="s">
        <v>54</v>
      </c>
      <c r="C18" t="str" cm="1">
        <f t="array" ref="C18">Remove_Text(B18,$C$16)</f>
        <v>Mar</v>
      </c>
    </row>
    <row r="19" spans="1:3" x14ac:dyDescent="0.25">
      <c r="B19" t="s">
        <v>50</v>
      </c>
      <c r="C19" t="str" cm="1">
        <f t="array" ref="C19">Remove_Text(B19,$C$16)</f>
        <v>Mark</v>
      </c>
    </row>
    <row r="20" spans="1:3" x14ac:dyDescent="0.25">
      <c r="B20" t="s">
        <v>51</v>
      </c>
      <c r="C20" t="str" cm="1">
        <f t="array" ref="C20">Remove_Text(B20,$C$16)</f>
        <v>Pat</v>
      </c>
    </row>
    <row r="21" spans="1:3" x14ac:dyDescent="0.25">
      <c r="B21" t="s">
        <v>52</v>
      </c>
      <c r="C21" t="str" cm="1">
        <f t="array" ref="C21">Remove_Text(B21,$C$16)</f>
        <v>Tim</v>
      </c>
    </row>
    <row r="24" spans="1:3" ht="14.4" x14ac:dyDescent="0.3">
      <c r="A24" s="4" t="s">
        <v>98</v>
      </c>
    </row>
    <row r="25" spans="1:3" x14ac:dyDescent="0.25">
      <c r="C25" t="str" cm="1">
        <f t="array" ref="C25:C33">MID(C16,_xlfn.SEQUENCE(LEN(C16)),1)</f>
        <v>1</v>
      </c>
    </row>
    <row r="26" spans="1:3" x14ac:dyDescent="0.25">
      <c r="C26" t="str">
        <v>2</v>
      </c>
    </row>
    <row r="27" spans="1:3" x14ac:dyDescent="0.25">
      <c r="C27" t="str">
        <v>3</v>
      </c>
    </row>
    <row r="28" spans="1:3" x14ac:dyDescent="0.25">
      <c r="C28" t="str">
        <v>4</v>
      </c>
    </row>
    <row r="29" spans="1:3" x14ac:dyDescent="0.25">
      <c r="C29" t="str">
        <v>5</v>
      </c>
    </row>
    <row r="30" spans="1:3" x14ac:dyDescent="0.25">
      <c r="C30" t="str">
        <v>6</v>
      </c>
    </row>
    <row r="31" spans="1:3" x14ac:dyDescent="0.25">
      <c r="C31" t="str">
        <v>7</v>
      </c>
    </row>
    <row r="32" spans="1:3" x14ac:dyDescent="0.25">
      <c r="C32" t="str">
        <v>8</v>
      </c>
    </row>
    <row r="33" spans="2:4" x14ac:dyDescent="0.25">
      <c r="C33" t="str">
        <v>9</v>
      </c>
    </row>
    <row r="36" spans="2:4" x14ac:dyDescent="0.25">
      <c r="C36" t="str" cm="1">
        <f t="array" ref="C36:C44">_xlfn.SCAN("789Mar123",MID(C16,_xlfn.SEQUENCE(LEN(C16)),1),_xlfn.LAMBDA(_xlpm.y,_xlpm.x,SUBSTITUTE(_xlpm.y,_xlpm.x,"")))</f>
        <v>789Mar23</v>
      </c>
      <c r="D36" t="str">
        <f ca="1">_xlfn.FORMULATEXT(C36)</f>
        <v>=SCAN("789Mar123",MID(C16,SEQUENCE(LEN(C16)),1),LAMBDA(y,x,SUBSTITUTE(y,x,"")))</v>
      </c>
    </row>
    <row r="37" spans="2:4" x14ac:dyDescent="0.25">
      <c r="C37" t="str">
        <v>789Mar3</v>
      </c>
    </row>
    <row r="38" spans="2:4" x14ac:dyDescent="0.25">
      <c r="C38" t="str">
        <v>789Mar</v>
      </c>
    </row>
    <row r="39" spans="2:4" x14ac:dyDescent="0.25">
      <c r="C39" t="str">
        <v>789Mar</v>
      </c>
    </row>
    <row r="40" spans="2:4" x14ac:dyDescent="0.25">
      <c r="C40" t="str">
        <v>789Mar</v>
      </c>
    </row>
    <row r="41" spans="2:4" x14ac:dyDescent="0.25">
      <c r="C41" t="str">
        <v>789Mar</v>
      </c>
    </row>
    <row r="42" spans="2:4" x14ac:dyDescent="0.25">
      <c r="C42" t="str">
        <v>89Mar</v>
      </c>
    </row>
    <row r="43" spans="2:4" x14ac:dyDescent="0.25">
      <c r="C43" t="str">
        <v>9Mar</v>
      </c>
    </row>
    <row r="44" spans="2:4" x14ac:dyDescent="0.25">
      <c r="C44" t="str">
        <v>Mar</v>
      </c>
    </row>
    <row r="45" spans="2:4" x14ac:dyDescent="0.25">
      <c r="D45" t="str" cm="1">
        <f t="array" ref="D45">_xlfn.LAMBDA(_xlpm.z,_xlpm.zz,_xlfn.REDUCE(_xlpm.z,MID(_xlpm.zz,_xlfn.SEQUENCE(LEN(_xlpm.zz)),1),_xlfn.LAMBDA(_xlpm.y,_xlpm.x,SUBSTITUTE(_xlpm.y,_xlpm.x,""))))("789Mar23","123456789")</f>
        <v>Mar</v>
      </c>
    </row>
    <row r="48" spans="2:4" x14ac:dyDescent="0.25">
      <c r="B48" t="s">
        <v>54</v>
      </c>
      <c r="C48" t="str" cm="1">
        <f t="array" ref="C48">fnTxtClean(B48,$C$16)</f>
        <v>Mar</v>
      </c>
    </row>
    <row r="49" spans="2:3" x14ac:dyDescent="0.25">
      <c r="B49" t="s">
        <v>50</v>
      </c>
      <c r="C49" t="str" cm="1">
        <f t="array" ref="C49">fnTxtClean(B49,$C$16)</f>
        <v>Mark</v>
      </c>
    </row>
    <row r="50" spans="2:3" x14ac:dyDescent="0.25">
      <c r="B50" t="s">
        <v>51</v>
      </c>
      <c r="C50" t="str" cm="1">
        <f t="array" ref="C50">fnTxtClean(B50,$C$16)</f>
        <v>Pat</v>
      </c>
    </row>
    <row r="51" spans="2:3" x14ac:dyDescent="0.25">
      <c r="B51" t="s">
        <v>52</v>
      </c>
      <c r="C51" t="str" cm="1">
        <f t="array" ref="C51">fnTxtClean(B51,$C$16)</f>
        <v>Tim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2F17-AC91-4DEE-BB6C-0BC5DD2F20D5}">
  <dimension ref="A1:G43"/>
  <sheetViews>
    <sheetView workbookViewId="0">
      <selection activeCell="G32" sqref="G32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99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4" x14ac:dyDescent="0.25">
      <c r="B5" s="21" t="s">
        <v>60</v>
      </c>
    </row>
    <row r="8" spans="1:4" x14ac:dyDescent="0.25">
      <c r="B8" t="str" cm="1">
        <f t="array" ref="B8:B16">_xlfn.SCAN("789Mar123",MID(B5,_xlfn.SEQUENCE(LEN(B5)),1),_xlfn.LAMBDA(_xlpm.y,_xlpm.x,SUBSTITUTE(_xlpm.y,_xlpm.x,"")))</f>
        <v>789Mar23</v>
      </c>
      <c r="C8" t="str">
        <f ca="1">_xlfn.FORMULATEXT(B8)</f>
        <v>=SCAN("789Mar123",MID(B5,SEQUENCE(LEN(B5)),1),LAMBDA(y,x,SUBSTITUTE(y,x,"")))</v>
      </c>
    </row>
    <row r="9" spans="1:4" x14ac:dyDescent="0.25">
      <c r="B9" t="str">
        <v>789Mar3</v>
      </c>
    </row>
    <row r="10" spans="1:4" x14ac:dyDescent="0.25">
      <c r="B10" t="str">
        <v>789Mar</v>
      </c>
    </row>
    <row r="11" spans="1:4" x14ac:dyDescent="0.25">
      <c r="B11" t="str">
        <v>789Mar</v>
      </c>
    </row>
    <row r="12" spans="1:4" x14ac:dyDescent="0.25">
      <c r="B12" t="str">
        <v>789Mar</v>
      </c>
    </row>
    <row r="13" spans="1:4" x14ac:dyDescent="0.25">
      <c r="B13" t="str">
        <v>789Mar</v>
      </c>
    </row>
    <row r="14" spans="1:4" x14ac:dyDescent="0.25">
      <c r="B14" t="str">
        <v>89Mar</v>
      </c>
    </row>
    <row r="15" spans="1:4" x14ac:dyDescent="0.25">
      <c r="B15" t="str">
        <v>9Mar</v>
      </c>
    </row>
    <row r="16" spans="1:4" x14ac:dyDescent="0.25">
      <c r="B16" t="str">
        <v>Mar</v>
      </c>
    </row>
    <row r="17" spans="3:7" x14ac:dyDescent="0.25">
      <c r="F17" s="21" t="s">
        <v>60</v>
      </c>
    </row>
    <row r="20" spans="3:7" x14ac:dyDescent="0.25">
      <c r="C20" t="str" cm="1">
        <f t="array" ref="C20:C28">_xlfn.SCAN("789Mar123",MID(F17,_xlfn.SEQUENCE(LEN(F17)),1),_xlfn.LAMBDA(_xlpm.y,_xlpm.x,SUBSTITUTE(_xlpm.y,_xlpm.x,"")))</f>
        <v>789Mar23</v>
      </c>
    </row>
    <row r="21" spans="3:7" x14ac:dyDescent="0.25">
      <c r="C21" t="str">
        <v>789Mar3</v>
      </c>
    </row>
    <row r="22" spans="3:7" x14ac:dyDescent="0.25">
      <c r="C22" t="str">
        <v>789Mar</v>
      </c>
    </row>
    <row r="23" spans="3:7" x14ac:dyDescent="0.25">
      <c r="C23" t="str">
        <v>789Mar</v>
      </c>
    </row>
    <row r="24" spans="3:7" x14ac:dyDescent="0.25">
      <c r="C24" t="str">
        <v>789Mar</v>
      </c>
    </row>
    <row r="25" spans="3:7" x14ac:dyDescent="0.25">
      <c r="C25" t="str">
        <v>789Mar</v>
      </c>
    </row>
    <row r="26" spans="3:7" x14ac:dyDescent="0.25">
      <c r="C26" t="str">
        <v>89Mar</v>
      </c>
    </row>
    <row r="27" spans="3:7" x14ac:dyDescent="0.25">
      <c r="C27" t="str">
        <v>9Mar</v>
      </c>
    </row>
    <row r="28" spans="3:7" x14ac:dyDescent="0.25">
      <c r="C28" t="str">
        <v>Mar</v>
      </c>
    </row>
    <row r="29" spans="3:7" x14ac:dyDescent="0.25">
      <c r="G29" s="21" t="s">
        <v>60</v>
      </c>
    </row>
    <row r="32" spans="3:7" x14ac:dyDescent="0.25">
      <c r="C32" t="str" cm="1">
        <f t="array" ref="C32:C40">_xlfn.SCAN("789Mar123",MID(G29,_xlfn.SEQUENCE(LEN(G29)),1),_xlfn.LAMBDA(_xlpm.y,_xlpm.x,SUBSTITUTE(_xlpm.y,_xlpm.x,"")))</f>
        <v>789Mar23</v>
      </c>
      <c r="G32" t="str" cm="1">
        <f t="array" ref="G32">fnTClean(C32,G29)</f>
        <v>Mar</v>
      </c>
    </row>
    <row r="33" spans="3:4" x14ac:dyDescent="0.25">
      <c r="C33" t="str">
        <v>789Mar3</v>
      </c>
    </row>
    <row r="34" spans="3:4" x14ac:dyDescent="0.25">
      <c r="C34" t="str">
        <v>789Mar</v>
      </c>
    </row>
    <row r="35" spans="3:4" x14ac:dyDescent="0.25">
      <c r="C35" t="str">
        <v>789Mar</v>
      </c>
    </row>
    <row r="36" spans="3:4" x14ac:dyDescent="0.25">
      <c r="C36" t="str">
        <v>789Mar</v>
      </c>
    </row>
    <row r="37" spans="3:4" x14ac:dyDescent="0.25">
      <c r="C37" t="str">
        <v>789Mar</v>
      </c>
    </row>
    <row r="38" spans="3:4" x14ac:dyDescent="0.25">
      <c r="C38" t="str">
        <v>89Mar</v>
      </c>
    </row>
    <row r="39" spans="3:4" x14ac:dyDescent="0.25">
      <c r="C39" t="str">
        <v>9Mar</v>
      </c>
    </row>
    <row r="40" spans="3:4" x14ac:dyDescent="0.25">
      <c r="C40" t="str">
        <v>Mar</v>
      </c>
    </row>
    <row r="43" spans="3:4" x14ac:dyDescent="0.25">
      <c r="D43" t="str" cm="1">
        <f t="array" ref="D43">_xlfn.LAMBDA(_xlpm.txt,_xlpm.exc, _xlfn.REDUCE(_xlpm.txt,MID(_xlpm.exc,_xlfn.SEQUENCE(LEN(_xlpm.exc)),1),_xlfn.LAMBDA(_xlpm.y,_xlpm.x,SUBSTITUTE(_xlpm.y,_xlpm.x,""))))("123Mark456","1234567890")</f>
        <v>Mark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26742-6D55-4BA4-87BB-20F2C0264C7F}">
  <dimension ref="A1:D36"/>
  <sheetViews>
    <sheetView workbookViewId="0">
      <selection activeCell="K30" sqref="K30"/>
    </sheetView>
  </sheetViews>
  <sheetFormatPr defaultRowHeight="13.2" x14ac:dyDescent="0.25"/>
  <cols>
    <col min="3" max="4" width="12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103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6" spans="1:4" ht="14.4" x14ac:dyDescent="0.3">
      <c r="B6" s="4" t="s">
        <v>105</v>
      </c>
    </row>
    <row r="7" spans="1:4" ht="14.4" x14ac:dyDescent="0.3">
      <c r="B7" s="4"/>
      <c r="C7" t="s">
        <v>108</v>
      </c>
    </row>
    <row r="8" spans="1:4" x14ac:dyDescent="0.25">
      <c r="C8" t="s">
        <v>100</v>
      </c>
      <c r="D8">
        <v>2023</v>
      </c>
    </row>
    <row r="9" spans="1:4" x14ac:dyDescent="0.25">
      <c r="C9" t="s">
        <v>101</v>
      </c>
      <c r="D9">
        <v>90</v>
      </c>
    </row>
    <row r="10" spans="1:4" x14ac:dyDescent="0.25">
      <c r="C10" t="s">
        <v>102</v>
      </c>
      <c r="D10" s="28">
        <f>WORKDAY(DATE(D8,1,1),D9)</f>
        <v>45051</v>
      </c>
    </row>
    <row r="12" spans="1:4" ht="14.4" x14ac:dyDescent="0.3">
      <c r="B12" s="4" t="s">
        <v>104</v>
      </c>
    </row>
    <row r="13" spans="1:4" x14ac:dyDescent="0.25">
      <c r="C13" s="29" t="s">
        <v>106</v>
      </c>
    </row>
    <row r="14" spans="1:4" x14ac:dyDescent="0.25">
      <c r="C14" t="s">
        <v>100</v>
      </c>
      <c r="D14">
        <v>2023</v>
      </c>
    </row>
    <row r="15" spans="1:4" x14ac:dyDescent="0.25">
      <c r="C15" t="s">
        <v>107</v>
      </c>
      <c r="D15">
        <v>90</v>
      </c>
    </row>
    <row r="16" spans="1:4" x14ac:dyDescent="0.25">
      <c r="C16" t="s">
        <v>102</v>
      </c>
      <c r="D16" s="28">
        <f>WORKDAY.INTL(DATE(D14,1,1),D15,"0101011")</f>
        <v>45135</v>
      </c>
    </row>
    <row r="18" spans="2:4" x14ac:dyDescent="0.25">
      <c r="B18" t="s">
        <v>109</v>
      </c>
    </row>
    <row r="20" spans="2:4" x14ac:dyDescent="0.25">
      <c r="C20" s="30">
        <v>44927</v>
      </c>
      <c r="D20" t="s">
        <v>110</v>
      </c>
    </row>
    <row r="21" spans="2:4" x14ac:dyDescent="0.25">
      <c r="C21" s="30">
        <v>44942</v>
      </c>
      <c r="D21" t="s">
        <v>111</v>
      </c>
    </row>
    <row r="22" spans="2:4" x14ac:dyDescent="0.25">
      <c r="C22" s="30">
        <v>44977</v>
      </c>
      <c r="D22" t="s">
        <v>112</v>
      </c>
    </row>
    <row r="23" spans="2:4" x14ac:dyDescent="0.25">
      <c r="C23" s="30">
        <v>45075</v>
      </c>
      <c r="D23" t="s">
        <v>113</v>
      </c>
    </row>
    <row r="24" spans="2:4" x14ac:dyDescent="0.25">
      <c r="C24" s="30">
        <v>45096</v>
      </c>
      <c r="D24" t="s">
        <v>114</v>
      </c>
    </row>
    <row r="25" spans="2:4" x14ac:dyDescent="0.25">
      <c r="C25" s="30">
        <v>45111</v>
      </c>
      <c r="D25" t="s">
        <v>115</v>
      </c>
    </row>
    <row r="26" spans="2:4" x14ac:dyDescent="0.25">
      <c r="C26" s="30">
        <v>45173</v>
      </c>
      <c r="D26" t="s">
        <v>116</v>
      </c>
    </row>
    <row r="27" spans="2:4" x14ac:dyDescent="0.25">
      <c r="C27" s="30">
        <v>45208</v>
      </c>
      <c r="D27" t="s">
        <v>117</v>
      </c>
    </row>
    <row r="28" spans="2:4" x14ac:dyDescent="0.25">
      <c r="C28" s="30">
        <v>45241</v>
      </c>
      <c r="D28" t="s">
        <v>118</v>
      </c>
    </row>
    <row r="29" spans="2:4" x14ac:dyDescent="0.25">
      <c r="C29" s="30">
        <v>45253</v>
      </c>
      <c r="D29" t="s">
        <v>119</v>
      </c>
    </row>
    <row r="30" spans="2:4" x14ac:dyDescent="0.25">
      <c r="C30" s="30">
        <v>45285</v>
      </c>
      <c r="D30" t="s">
        <v>120</v>
      </c>
    </row>
    <row r="32" spans="2:4" ht="14.4" x14ac:dyDescent="0.3">
      <c r="B32" s="4" t="s">
        <v>104</v>
      </c>
    </row>
    <row r="33" spans="3:4" x14ac:dyDescent="0.25">
      <c r="C33" s="29" t="s">
        <v>106</v>
      </c>
    </row>
    <row r="34" spans="3:4" x14ac:dyDescent="0.25">
      <c r="C34" t="s">
        <v>100</v>
      </c>
      <c r="D34">
        <v>2023</v>
      </c>
    </row>
    <row r="35" spans="3:4" x14ac:dyDescent="0.25">
      <c r="C35" t="s">
        <v>107</v>
      </c>
      <c r="D35">
        <v>90</v>
      </c>
    </row>
    <row r="36" spans="3:4" x14ac:dyDescent="0.25">
      <c r="C36" t="s">
        <v>102</v>
      </c>
      <c r="D36" s="28">
        <f>WORKDAY.INTL(DATE(D34,1,1),D35,"0101011",_nHolidays2023)</f>
        <v>45145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321-C330-4B7F-B6EE-912B01171810}">
  <dimension ref="A1:C17"/>
  <sheetViews>
    <sheetView workbookViewId="0">
      <selection activeCell="N44" sqref="N44"/>
    </sheetView>
  </sheetViews>
  <sheetFormatPr defaultRowHeight="13.2" x14ac:dyDescent="0.25"/>
  <cols>
    <col min="1" max="1" width="18.33203125" bestFit="1" customWidth="1"/>
    <col min="2" max="2" width="29.33203125" customWidth="1"/>
    <col min="3" max="3" width="13.6640625" customWidth="1"/>
    <col min="4" max="4" width="11.5546875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121</v>
      </c>
      <c r="C2" s="2"/>
    </row>
    <row r="3" spans="1:3" x14ac:dyDescent="0.25">
      <c r="A3" s="1" t="s">
        <v>3</v>
      </c>
      <c r="B3" s="2" t="str" cm="1">
        <f t="array" aca="1" ref="B3" ca="1">HD_Date</f>
        <v>21-Nov-2023</v>
      </c>
      <c r="C3" s="2"/>
    </row>
    <row r="5" spans="1:3" x14ac:dyDescent="0.25">
      <c r="B5" t="s">
        <v>100</v>
      </c>
      <c r="C5">
        <v>2011</v>
      </c>
    </row>
    <row r="7" spans="1:3" x14ac:dyDescent="0.25">
      <c r="A7" t="s">
        <v>137</v>
      </c>
      <c r="B7" s="31">
        <v>36892</v>
      </c>
      <c r="C7" s="30">
        <f>DATE(C5,1,1)</f>
        <v>40544</v>
      </c>
    </row>
    <row r="8" spans="1:3" x14ac:dyDescent="0.25">
      <c r="A8" t="s">
        <v>124</v>
      </c>
      <c r="B8" s="32" t="s">
        <v>131</v>
      </c>
      <c r="C8" s="30">
        <f>DATE(C5,1,1)+14+CHOOSE(WEEKDAY(DATE(C5,1,1)),1,0,6,5,4,3,2)</f>
        <v>40560</v>
      </c>
    </row>
    <row r="9" spans="1:3" x14ac:dyDescent="0.25">
      <c r="A9" t="s">
        <v>125</v>
      </c>
      <c r="B9" s="32" t="s">
        <v>132</v>
      </c>
      <c r="C9" s="30">
        <f>DATE(C5,2,1)+14+CHOOSE(WEEKDAY(DATE(C5,2,1)),1,0,6,5,4,3,2)</f>
        <v>40595</v>
      </c>
    </row>
    <row r="10" spans="1:3" x14ac:dyDescent="0.25">
      <c r="A10" t="s">
        <v>123</v>
      </c>
      <c r="B10" s="32" t="s">
        <v>133</v>
      </c>
      <c r="C10" s="30">
        <f>DATE(C5,6,1)-WEEKDAY(DATE(C5,6,6))</f>
        <v>40693</v>
      </c>
    </row>
    <row r="11" spans="1:3" x14ac:dyDescent="0.25">
      <c r="A11" t="s">
        <v>126</v>
      </c>
      <c r="B11" s="31">
        <v>38169</v>
      </c>
      <c r="C11" s="30">
        <f>DATE(C5,7,4)</f>
        <v>40728</v>
      </c>
    </row>
    <row r="12" spans="1:3" x14ac:dyDescent="0.25">
      <c r="A12" t="s">
        <v>127</v>
      </c>
      <c r="B12" s="32" t="s">
        <v>134</v>
      </c>
      <c r="C12" s="30">
        <f>DATE(C5,9,1)+CHOOSE(WEEKDAY(DATE(C5,9,1)),1,0,6,5,4,3,2)</f>
        <v>40791</v>
      </c>
    </row>
    <row r="13" spans="1:3" x14ac:dyDescent="0.25">
      <c r="A13" t="s">
        <v>128</v>
      </c>
      <c r="B13" s="32" t="s">
        <v>135</v>
      </c>
      <c r="C13" s="30">
        <f>DATE(C5,10,1)+7+CHOOSE(WEEKDAY(DATE(C5,10,1)),1,0,6,5,4,3,2)</f>
        <v>40826</v>
      </c>
    </row>
    <row r="14" spans="1:3" x14ac:dyDescent="0.25">
      <c r="A14" t="s">
        <v>129</v>
      </c>
      <c r="B14" s="31">
        <v>40848</v>
      </c>
      <c r="C14" s="30">
        <f>DATE(C5,11,11)</f>
        <v>40858</v>
      </c>
    </row>
    <row r="15" spans="1:3" x14ac:dyDescent="0.25">
      <c r="A15" t="s">
        <v>122</v>
      </c>
      <c r="B15" s="32" t="s">
        <v>136</v>
      </c>
      <c r="C15" s="30">
        <f>DATE(C5,11,1)+21+CHOOSE(WEEKDAY(DATE(C5,11,1)),4,3,2,1,0,6,5)</f>
        <v>40871</v>
      </c>
    </row>
    <row r="16" spans="1:3" x14ac:dyDescent="0.25">
      <c r="A16" t="s">
        <v>130</v>
      </c>
      <c r="B16" s="31">
        <v>45992</v>
      </c>
      <c r="C16" s="30">
        <f>DATE(C5,12,25)</f>
        <v>40902</v>
      </c>
    </row>
    <row r="17" spans="1:3" x14ac:dyDescent="0.25">
      <c r="A17" t="s">
        <v>138</v>
      </c>
      <c r="B17" s="32"/>
      <c r="C17" s="30">
        <f>DATE(C5,12,25)+CHOOSE(WEEKDAY(DATE(C5,12,25)),1,0,0,0,0,0,-1)</f>
        <v>40903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DDAA1-84A3-42D1-89AB-0E344F54D6D8}">
  <dimension ref="A1:D6"/>
  <sheetViews>
    <sheetView workbookViewId="0">
      <selection activeCell="L18" sqref="L18"/>
    </sheetView>
  </sheetViews>
  <sheetFormatPr defaultRowHeight="13.2" x14ac:dyDescent="0.25"/>
  <cols>
    <col min="1" max="1" width="7.33203125" bestFit="1" customWidth="1"/>
    <col min="2" max="2" width="8.33203125" bestFit="1" customWidth="1"/>
    <col min="3" max="4" width="6.33203125" bestFit="1" customWidth="1"/>
  </cols>
  <sheetData>
    <row r="1" spans="1:4" x14ac:dyDescent="0.25">
      <c r="A1" t="s">
        <v>36</v>
      </c>
      <c r="B1" t="s">
        <v>37</v>
      </c>
      <c r="C1" t="s">
        <v>38</v>
      </c>
      <c r="D1" t="s">
        <v>39</v>
      </c>
    </row>
    <row r="2" spans="1:4" x14ac:dyDescent="0.25">
      <c r="A2">
        <v>1</v>
      </c>
      <c r="B2">
        <v>6</v>
      </c>
      <c r="C2">
        <v>11</v>
      </c>
      <c r="D2">
        <v>16</v>
      </c>
    </row>
    <row r="3" spans="1:4" x14ac:dyDescent="0.25">
      <c r="A3">
        <v>2</v>
      </c>
      <c r="B3">
        <v>7</v>
      </c>
      <c r="C3">
        <v>12</v>
      </c>
      <c r="D3">
        <v>17</v>
      </c>
    </row>
    <row r="4" spans="1:4" x14ac:dyDescent="0.25">
      <c r="A4">
        <v>3</v>
      </c>
      <c r="B4">
        <v>8</v>
      </c>
      <c r="C4">
        <v>13</v>
      </c>
      <c r="D4">
        <v>18</v>
      </c>
    </row>
    <row r="5" spans="1:4" x14ac:dyDescent="0.25">
      <c r="A5">
        <v>4</v>
      </c>
      <c r="B5">
        <v>9</v>
      </c>
      <c r="C5">
        <v>14</v>
      </c>
      <c r="D5">
        <v>19</v>
      </c>
    </row>
    <row r="6" spans="1:4" x14ac:dyDescent="0.25">
      <c r="A6">
        <v>5</v>
      </c>
      <c r="B6">
        <v>10</v>
      </c>
      <c r="C6">
        <v>15</v>
      </c>
      <c r="D6">
        <v>20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7BA78-B07E-4AB4-8032-314ED1B8E41F}">
  <dimension ref="A1:D10"/>
  <sheetViews>
    <sheetView workbookViewId="0">
      <selection activeCell="F4" sqref="F4"/>
    </sheetView>
  </sheetViews>
  <sheetFormatPr defaultRowHeight="13.2" x14ac:dyDescent="0.25"/>
  <cols>
    <col min="2" max="4" width="8.33203125" bestFit="1" customWidth="1"/>
  </cols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139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5" spans="1:4" x14ac:dyDescent="0.25">
      <c r="B5" t="s">
        <v>140</v>
      </c>
      <c r="C5" t="s">
        <v>141</v>
      </c>
      <c r="D5" t="s">
        <v>142</v>
      </c>
    </row>
    <row r="6" spans="1:4" x14ac:dyDescent="0.25">
      <c r="B6">
        <v>1</v>
      </c>
      <c r="C6">
        <v>6</v>
      </c>
      <c r="D6">
        <v>11</v>
      </c>
    </row>
    <row r="7" spans="1:4" x14ac:dyDescent="0.25">
      <c r="B7">
        <v>2</v>
      </c>
      <c r="C7">
        <v>7</v>
      </c>
      <c r="D7">
        <v>12</v>
      </c>
    </row>
    <row r="8" spans="1:4" x14ac:dyDescent="0.25">
      <c r="B8">
        <v>3</v>
      </c>
      <c r="C8">
        <v>8</v>
      </c>
      <c r="D8">
        <v>13</v>
      </c>
    </row>
    <row r="9" spans="1:4" x14ac:dyDescent="0.25">
      <c r="B9">
        <v>4</v>
      </c>
      <c r="C9">
        <v>9</v>
      </c>
      <c r="D9">
        <v>14</v>
      </c>
    </row>
    <row r="10" spans="1:4" x14ac:dyDescent="0.25">
      <c r="B10">
        <v>5</v>
      </c>
      <c r="C10">
        <v>10</v>
      </c>
      <c r="D10">
        <v>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BC5B6-96E0-4F33-B144-26E0932F2218}">
  <dimension ref="A1:H13"/>
  <sheetViews>
    <sheetView workbookViewId="0">
      <selection activeCell="B19" sqref="B19"/>
    </sheetView>
  </sheetViews>
  <sheetFormatPr defaultRowHeight="13.2" x14ac:dyDescent="0.25"/>
  <cols>
    <col min="2" max="2" width="23.88671875" customWidth="1"/>
    <col min="3" max="3" width="12.33203125" customWidth="1"/>
  </cols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3933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3934</v>
      </c>
      <c r="D7" t="s">
        <v>3935</v>
      </c>
      <c r="E7" t="s">
        <v>3936</v>
      </c>
      <c r="F7" t="s">
        <v>3937</v>
      </c>
      <c r="G7" t="s">
        <v>3938</v>
      </c>
    </row>
    <row r="8" spans="1:8" ht="16.95" customHeight="1" x14ac:dyDescent="0.25">
      <c r="B8" t="s">
        <v>3939</v>
      </c>
      <c r="D8">
        <v>1</v>
      </c>
      <c r="E8">
        <v>2</v>
      </c>
      <c r="F8">
        <v>3</v>
      </c>
      <c r="G8">
        <v>4</v>
      </c>
      <c r="H8">
        <v>5</v>
      </c>
    </row>
    <row r="9" spans="1:8" ht="16.95" customHeight="1" x14ac:dyDescent="0.25">
      <c r="B9" t="s">
        <v>3940</v>
      </c>
      <c r="D9">
        <v>5</v>
      </c>
      <c r="E9">
        <v>4</v>
      </c>
      <c r="F9">
        <v>3</v>
      </c>
      <c r="G9">
        <v>2</v>
      </c>
      <c r="H9">
        <v>1</v>
      </c>
    </row>
    <row r="10" spans="1:8" ht="16.95" customHeight="1" x14ac:dyDescent="0.25">
      <c r="B10" t="s">
        <v>3941</v>
      </c>
      <c r="D10">
        <v>3</v>
      </c>
      <c r="E10">
        <v>3</v>
      </c>
      <c r="F10">
        <v>3</v>
      </c>
      <c r="G10">
        <v>3</v>
      </c>
      <c r="H10">
        <v>3</v>
      </c>
    </row>
    <row r="11" spans="1:8" ht="16.95" customHeight="1" x14ac:dyDescent="0.25">
      <c r="B11" t="s">
        <v>3942</v>
      </c>
      <c r="D11">
        <v>2</v>
      </c>
      <c r="E11">
        <v>2</v>
      </c>
      <c r="F11">
        <v>3</v>
      </c>
      <c r="G11">
        <v>3</v>
      </c>
      <c r="H11">
        <v>3</v>
      </c>
    </row>
    <row r="12" spans="1:8" ht="16.95" customHeight="1" x14ac:dyDescent="0.25">
      <c r="B12" t="s">
        <v>3943</v>
      </c>
      <c r="D12">
        <v>4</v>
      </c>
      <c r="E12">
        <v>4</v>
      </c>
      <c r="F12">
        <v>4</v>
      </c>
      <c r="G12">
        <v>1</v>
      </c>
      <c r="H12">
        <v>1</v>
      </c>
    </row>
    <row r="13" spans="1:8" ht="16.95" customHeight="1" x14ac:dyDescent="0.25">
      <c r="B13" t="s">
        <v>3944</v>
      </c>
      <c r="D13">
        <v>1</v>
      </c>
      <c r="E13">
        <v>2</v>
      </c>
      <c r="F13">
        <v>3</v>
      </c>
      <c r="G13">
        <v>2</v>
      </c>
      <c r="H13">
        <v>1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8C09E8A9-5EF6-4583-B6E6-62562F2CC5C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'Trend Line'!D8:H8</xm:f>
              <xm:sqref>C8</xm:sqref>
            </x14:sparkline>
            <x14:sparkline>
              <xm:f>'Trend Line'!D9:H9</xm:f>
              <xm:sqref>C9</xm:sqref>
            </x14:sparkline>
            <x14:sparkline>
              <xm:f>'Trend Line'!D10:H10</xm:f>
              <xm:sqref>C10</xm:sqref>
            </x14:sparkline>
            <x14:sparkline>
              <xm:f>'Trend Line'!D11:H11</xm:f>
              <xm:sqref>C11</xm:sqref>
            </x14:sparkline>
            <x14:sparkline>
              <xm:f>'Trend Line'!D12:H12</xm:f>
              <xm:sqref>C12</xm:sqref>
            </x14:sparkline>
            <x14:sparkline>
              <xm:f>'Trend Line'!D13:H13</xm:f>
              <xm:sqref>C13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7DC4-E311-4E3C-9EA1-5888451DF148}">
  <dimension ref="A1:O40"/>
  <sheetViews>
    <sheetView workbookViewId="0">
      <selection activeCell="R14" sqref="R14"/>
    </sheetView>
  </sheetViews>
  <sheetFormatPr defaultRowHeight="13.2" x14ac:dyDescent="0.25"/>
  <cols>
    <col min="5" max="5" width="24.33203125" bestFit="1" customWidth="1"/>
    <col min="13" max="13" width="17.88671875" customWidth="1"/>
  </cols>
  <sheetData>
    <row r="1" spans="1:15" x14ac:dyDescent="0.25">
      <c r="A1" s="1" t="s">
        <v>0</v>
      </c>
      <c r="B1" s="2" t="s">
        <v>1</v>
      </c>
      <c r="C1" s="2"/>
      <c r="D1" s="2"/>
    </row>
    <row r="2" spans="1:15" x14ac:dyDescent="0.25">
      <c r="A2" s="1" t="s">
        <v>2</v>
      </c>
      <c r="B2" s="2" t="s">
        <v>77</v>
      </c>
      <c r="C2" s="2"/>
      <c r="D2" s="2"/>
    </row>
    <row r="3" spans="1:15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15" x14ac:dyDescent="0.25">
      <c r="B5" t="s">
        <v>81</v>
      </c>
    </row>
    <row r="8" spans="1:15" ht="13.8" thickBot="1" x14ac:dyDescent="0.3">
      <c r="B8" t="s">
        <v>61</v>
      </c>
      <c r="M8" s="3" t="s">
        <v>83</v>
      </c>
    </row>
    <row r="9" spans="1:15" x14ac:dyDescent="0.25">
      <c r="B9" s="23">
        <v>3.6588080000000001</v>
      </c>
      <c r="E9" s="26" t="s">
        <v>62</v>
      </c>
      <c r="F9" s="26"/>
      <c r="I9" s="25" t="s">
        <v>78</v>
      </c>
      <c r="J9" s="25" t="s">
        <v>80</v>
      </c>
      <c r="M9" t="s">
        <v>82</v>
      </c>
      <c r="N9">
        <v>117.09429899999999</v>
      </c>
    </row>
    <row r="10" spans="1:15" x14ac:dyDescent="0.25">
      <c r="B10" s="23">
        <v>3.6602579999999998</v>
      </c>
      <c r="I10">
        <v>3.6569769999999999</v>
      </c>
      <c r="J10">
        <v>1</v>
      </c>
      <c r="M10" t="s">
        <v>84</v>
      </c>
      <c r="N10">
        <v>32</v>
      </c>
    </row>
    <row r="11" spans="1:15" x14ac:dyDescent="0.25">
      <c r="B11" s="23">
        <v>3.6592660000000001</v>
      </c>
      <c r="E11" t="s">
        <v>63</v>
      </c>
      <c r="F11">
        <v>3.6591968437499998</v>
      </c>
      <c r="I11">
        <v>3.6578467999999997</v>
      </c>
      <c r="J11">
        <v>0</v>
      </c>
      <c r="M11" t="s">
        <v>85</v>
      </c>
      <c r="N11">
        <v>3.6591968437499998</v>
      </c>
    </row>
    <row r="12" spans="1:15" x14ac:dyDescent="0.25">
      <c r="B12" s="23">
        <v>3.6590370000000001</v>
      </c>
      <c r="E12" t="s">
        <v>64</v>
      </c>
      <c r="F12">
        <v>1.536764780242316E-4</v>
      </c>
      <c r="I12">
        <v>3.6587166</v>
      </c>
      <c r="J12">
        <v>6</v>
      </c>
      <c r="M12" t="s">
        <v>86</v>
      </c>
      <c r="N12">
        <v>3.6613259999999999</v>
      </c>
    </row>
    <row r="13" spans="1:15" x14ac:dyDescent="0.25">
      <c r="B13" s="23">
        <v>3.6588850000000002</v>
      </c>
      <c r="E13" t="s">
        <v>65</v>
      </c>
      <c r="F13">
        <v>3.6590370000000001</v>
      </c>
      <c r="I13">
        <v>3.6595863999999998</v>
      </c>
      <c r="J13">
        <v>16</v>
      </c>
      <c r="M13" t="s">
        <v>87</v>
      </c>
      <c r="N13">
        <v>3.6569769999999999</v>
      </c>
    </row>
    <row r="14" spans="1:15" x14ac:dyDescent="0.25">
      <c r="B14" s="23">
        <v>3.6581220000000001</v>
      </c>
      <c r="E14" t="s">
        <v>66</v>
      </c>
      <c r="F14">
        <v>3.6589610000000001</v>
      </c>
      <c r="I14">
        <v>3.6604562</v>
      </c>
      <c r="J14">
        <v>7</v>
      </c>
      <c r="M14" t="s">
        <v>88</v>
      </c>
      <c r="N14">
        <v>8.6932543777418225E-4</v>
      </c>
      <c r="O14" s="27" t="s">
        <v>90</v>
      </c>
    </row>
    <row r="15" spans="1:15" ht="13.8" thickBot="1" x14ac:dyDescent="0.3">
      <c r="B15" s="23">
        <v>3.6589610000000001</v>
      </c>
      <c r="E15" t="s">
        <v>67</v>
      </c>
      <c r="F15">
        <v>8.6932543775839692E-4</v>
      </c>
      <c r="I15" s="24" t="s">
        <v>79</v>
      </c>
      <c r="J15" s="24">
        <v>2</v>
      </c>
      <c r="M15" t="s">
        <v>89</v>
      </c>
      <c r="N15">
        <v>7.5572671676127356E-7</v>
      </c>
    </row>
    <row r="16" spans="1:15" x14ac:dyDescent="0.25">
      <c r="B16" s="23">
        <v>3.6591900000000002</v>
      </c>
      <c r="E16" t="s">
        <v>68</v>
      </c>
      <c r="F16">
        <v>7.5572671673382843E-7</v>
      </c>
    </row>
    <row r="17" spans="2:14" x14ac:dyDescent="0.25">
      <c r="B17" s="23">
        <v>3.658579</v>
      </c>
      <c r="E17" t="s">
        <v>69</v>
      </c>
      <c r="F17">
        <v>0.85082985068120331</v>
      </c>
    </row>
    <row r="18" spans="2:14" x14ac:dyDescent="0.25">
      <c r="B18" s="23">
        <v>3.6593420000000001</v>
      </c>
      <c r="E18" t="s">
        <v>70</v>
      </c>
      <c r="F18">
        <v>0.19691790057582545</v>
      </c>
    </row>
    <row r="19" spans="2:14" x14ac:dyDescent="0.25">
      <c r="B19" s="23">
        <v>3.6602579999999998</v>
      </c>
      <c r="E19" t="s">
        <v>71</v>
      </c>
      <c r="F19">
        <v>4.3489999999999363E-3</v>
      </c>
    </row>
    <row r="20" spans="2:14" x14ac:dyDescent="0.25">
      <c r="B20" s="23">
        <v>3.6589610000000001</v>
      </c>
      <c r="E20" t="s">
        <v>72</v>
      </c>
      <c r="F20">
        <v>3.6569769999999999</v>
      </c>
      <c r="M20" s="3" t="s">
        <v>61</v>
      </c>
      <c r="N20" t="s">
        <v>96</v>
      </c>
    </row>
    <row r="21" spans="2:14" x14ac:dyDescent="0.25">
      <c r="B21" s="23">
        <v>3.65835</v>
      </c>
      <c r="E21" t="s">
        <v>73</v>
      </c>
      <c r="F21">
        <v>3.6613259999999999</v>
      </c>
      <c r="M21" t="s">
        <v>91</v>
      </c>
      <c r="N21">
        <v>1</v>
      </c>
    </row>
    <row r="22" spans="2:14" x14ac:dyDescent="0.25">
      <c r="B22" s="23">
        <v>3.6601050000000002</v>
      </c>
      <c r="E22" t="s">
        <v>74</v>
      </c>
      <c r="F22">
        <v>117.09429899999999</v>
      </c>
      <c r="M22" t="s">
        <v>92</v>
      </c>
      <c r="N22">
        <v>14</v>
      </c>
    </row>
    <row r="23" spans="2:14" x14ac:dyDescent="0.25">
      <c r="B23" s="23">
        <v>3.658579</v>
      </c>
      <c r="E23" t="s">
        <v>75</v>
      </c>
      <c r="F23">
        <v>32</v>
      </c>
      <c r="M23" t="s">
        <v>93</v>
      </c>
      <c r="N23">
        <v>10</v>
      </c>
    </row>
    <row r="24" spans="2:14" ht="13.8" thickBot="1" x14ac:dyDescent="0.3">
      <c r="B24" s="23">
        <v>3.6589610000000001</v>
      </c>
      <c r="E24" s="24" t="s">
        <v>76</v>
      </c>
      <c r="F24" s="24">
        <v>3.1342524332526249E-4</v>
      </c>
      <c r="M24" t="s">
        <v>94</v>
      </c>
      <c r="N24">
        <v>6</v>
      </c>
    </row>
    <row r="25" spans="2:14" x14ac:dyDescent="0.25">
      <c r="B25" s="23">
        <v>3.6601050000000002</v>
      </c>
      <c r="M25" t="s">
        <v>95</v>
      </c>
      <c r="N25">
        <v>1</v>
      </c>
    </row>
    <row r="26" spans="2:14" x14ac:dyDescent="0.25">
      <c r="B26" s="23">
        <v>3.6598760000000001</v>
      </c>
      <c r="M26" t="s">
        <v>13</v>
      </c>
      <c r="N26">
        <v>32</v>
      </c>
    </row>
    <row r="27" spans="2:14" x14ac:dyDescent="0.25">
      <c r="B27" s="23">
        <v>3.6581980000000001</v>
      </c>
    </row>
    <row r="28" spans="2:14" x14ac:dyDescent="0.25">
      <c r="B28" s="23">
        <v>3.6607159999999999</v>
      </c>
    </row>
    <row r="29" spans="2:14" x14ac:dyDescent="0.25">
      <c r="B29" s="23">
        <v>3.6589610000000001</v>
      </c>
    </row>
    <row r="30" spans="2:14" x14ac:dyDescent="0.25">
      <c r="B30" s="23">
        <v>3.6581980000000001</v>
      </c>
    </row>
    <row r="31" spans="2:14" x14ac:dyDescent="0.25">
      <c r="B31" s="23">
        <v>3.6591130000000001</v>
      </c>
    </row>
    <row r="32" spans="2:14" x14ac:dyDescent="0.25">
      <c r="B32" s="23">
        <v>3.6569769999999999</v>
      </c>
    </row>
    <row r="33" spans="2:2" x14ac:dyDescent="0.25">
      <c r="B33" s="23">
        <v>3.6613259999999999</v>
      </c>
    </row>
    <row r="34" spans="2:2" x14ac:dyDescent="0.25">
      <c r="B34" s="23">
        <v>3.6588850000000002</v>
      </c>
    </row>
    <row r="35" spans="2:2" x14ac:dyDescent="0.25">
      <c r="B35" s="23">
        <v>3.6587320000000001</v>
      </c>
    </row>
    <row r="36" spans="2:2" x14ac:dyDescent="0.25">
      <c r="B36" s="23">
        <v>3.6593420000000001</v>
      </c>
    </row>
    <row r="37" spans="2:2" x14ac:dyDescent="0.25">
      <c r="B37" s="23">
        <v>3.6590370000000001</v>
      </c>
    </row>
    <row r="38" spans="2:2" x14ac:dyDescent="0.25">
      <c r="B38" s="23">
        <v>3.6590370000000001</v>
      </c>
    </row>
    <row r="39" spans="2:2" x14ac:dyDescent="0.25">
      <c r="B39" s="23">
        <v>3.6604100000000002</v>
      </c>
    </row>
    <row r="40" spans="2:2" x14ac:dyDescent="0.25">
      <c r="B40" s="23">
        <v>3.6597240000000002</v>
      </c>
    </row>
  </sheetData>
  <pageMargins left="0.7" right="0.7" top="0.75" bottom="0.75" header="0.3" footer="0.3"/>
  <pageSetup orientation="portrait" r:id="rId3"/>
  <drawing r:id="rId4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78ED1-21B8-4BAA-AA0F-F4CD1BD8301F}">
  <dimension ref="A1:E372"/>
  <sheetViews>
    <sheetView workbookViewId="0">
      <selection activeCell="I13" sqref="I13"/>
    </sheetView>
  </sheetViews>
  <sheetFormatPr defaultRowHeight="13.2" x14ac:dyDescent="0.25"/>
  <cols>
    <col min="2" max="2" width="13.109375" bestFit="1" customWidth="1"/>
    <col min="3" max="3" width="19.88671875" customWidth="1"/>
    <col min="4" max="4" width="12" bestFit="1" customWidth="1"/>
    <col min="5" max="5" width="13.109375" bestFit="1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21-Nov-2023</v>
      </c>
      <c r="C3" s="2"/>
    </row>
    <row r="6" spans="1:5" x14ac:dyDescent="0.25">
      <c r="C6" t="s">
        <v>3945</v>
      </c>
      <c r="D6">
        <v>250000</v>
      </c>
    </row>
    <row r="7" spans="1:5" x14ac:dyDescent="0.25">
      <c r="C7" t="s">
        <v>3946</v>
      </c>
      <c r="D7">
        <v>30</v>
      </c>
    </row>
    <row r="8" spans="1:5" x14ac:dyDescent="0.25">
      <c r="C8" t="s">
        <v>3947</v>
      </c>
      <c r="D8" s="42">
        <v>3.7499999999999999E-2</v>
      </c>
    </row>
    <row r="9" spans="1:5" x14ac:dyDescent="0.25">
      <c r="C9" t="s">
        <v>3948</v>
      </c>
      <c r="D9" s="43">
        <f>PMT(D8/12,D7*12,D6)</f>
        <v>-1157.7889789303194</v>
      </c>
    </row>
    <row r="12" spans="1:5" x14ac:dyDescent="0.25">
      <c r="A12" t="s">
        <v>3949</v>
      </c>
      <c r="B12" t="s">
        <v>3950</v>
      </c>
      <c r="C12" t="s">
        <v>3951</v>
      </c>
      <c r="D12" t="s">
        <v>3948</v>
      </c>
      <c r="E12" t="s">
        <v>3952</v>
      </c>
    </row>
    <row r="13" spans="1:5" x14ac:dyDescent="0.25">
      <c r="A13" cm="1">
        <f t="array" ref="A13:A372">_xlfn.SEQUENCE(D7*12,1,1)</f>
        <v>1</v>
      </c>
      <c r="B13">
        <f>D6</f>
        <v>250000</v>
      </c>
      <c r="C13">
        <f>D8*$B$13/12</f>
        <v>781.25</v>
      </c>
      <c r="D13" s="43">
        <f>$D$9</f>
        <v>-1157.7889789303194</v>
      </c>
      <c r="E13" s="43">
        <f>B13+D13+C13</f>
        <v>249623.46102106967</v>
      </c>
    </row>
    <row r="14" spans="1:5" x14ac:dyDescent="0.25">
      <c r="A14">
        <v>2</v>
      </c>
      <c r="B14" s="43">
        <f>E13</f>
        <v>249623.46102106967</v>
      </c>
      <c r="C14" s="43">
        <f>B14*$D$8/12</f>
        <v>780.07331569084272</v>
      </c>
      <c r="D14" s="43">
        <f>$D$9</f>
        <v>-1157.7889789303194</v>
      </c>
      <c r="E14" s="43">
        <f>B14+D14+C14</f>
        <v>249245.74535783019</v>
      </c>
    </row>
    <row r="15" spans="1:5" x14ac:dyDescent="0.25">
      <c r="A15">
        <v>3</v>
      </c>
      <c r="B15" s="43">
        <f t="shared" ref="B15:B78" si="0">E14</f>
        <v>249245.74535783019</v>
      </c>
      <c r="C15" s="43">
        <f t="shared" ref="C15:C78" si="1">B15*$D$8/12</f>
        <v>778.89295424321926</v>
      </c>
      <c r="D15" s="43">
        <f t="shared" ref="D15:D78" si="2">$D$9</f>
        <v>-1157.7889789303194</v>
      </c>
      <c r="E15" s="43">
        <f t="shared" ref="E15:E78" si="3">B15+D15+C15</f>
        <v>248866.84933314309</v>
      </c>
    </row>
    <row r="16" spans="1:5" x14ac:dyDescent="0.25">
      <c r="A16">
        <v>4</v>
      </c>
      <c r="B16" s="43">
        <f t="shared" si="0"/>
        <v>248866.84933314309</v>
      </c>
      <c r="C16" s="43">
        <f t="shared" si="1"/>
        <v>777.7089041660721</v>
      </c>
      <c r="D16" s="43">
        <f t="shared" si="2"/>
        <v>-1157.7889789303194</v>
      </c>
      <c r="E16" s="43">
        <f t="shared" si="3"/>
        <v>248486.76925837883</v>
      </c>
    </row>
    <row r="17" spans="1:5" x14ac:dyDescent="0.25">
      <c r="A17">
        <v>5</v>
      </c>
      <c r="B17" s="43">
        <f t="shared" si="0"/>
        <v>248486.76925837883</v>
      </c>
      <c r="C17" s="43">
        <f t="shared" si="1"/>
        <v>776.52115393243378</v>
      </c>
      <c r="D17" s="43">
        <f t="shared" si="2"/>
        <v>-1157.7889789303194</v>
      </c>
      <c r="E17" s="43">
        <f t="shared" si="3"/>
        <v>248105.50143338094</v>
      </c>
    </row>
    <row r="18" spans="1:5" x14ac:dyDescent="0.25">
      <c r="A18">
        <v>6</v>
      </c>
      <c r="B18" s="43">
        <f t="shared" si="0"/>
        <v>248105.50143338094</v>
      </c>
      <c r="C18" s="43">
        <f t="shared" si="1"/>
        <v>775.3296919793155</v>
      </c>
      <c r="D18" s="43">
        <f t="shared" si="2"/>
        <v>-1157.7889789303194</v>
      </c>
      <c r="E18" s="43">
        <f t="shared" si="3"/>
        <v>247723.04214642991</v>
      </c>
    </row>
    <row r="19" spans="1:5" x14ac:dyDescent="0.25">
      <c r="A19">
        <v>7</v>
      </c>
      <c r="B19" s="43">
        <f t="shared" si="0"/>
        <v>247723.04214642991</v>
      </c>
      <c r="C19" s="43">
        <f t="shared" si="1"/>
        <v>774.13450670759346</v>
      </c>
      <c r="D19" s="43">
        <f t="shared" si="2"/>
        <v>-1157.7889789303194</v>
      </c>
      <c r="E19" s="43">
        <f t="shared" si="3"/>
        <v>247339.38767420719</v>
      </c>
    </row>
    <row r="20" spans="1:5" x14ac:dyDescent="0.25">
      <c r="A20">
        <v>8</v>
      </c>
      <c r="B20" s="43">
        <f t="shared" si="0"/>
        <v>247339.38767420719</v>
      </c>
      <c r="C20" s="43">
        <f t="shared" si="1"/>
        <v>772.93558648189753</v>
      </c>
      <c r="D20" s="43">
        <f t="shared" si="2"/>
        <v>-1157.7889789303194</v>
      </c>
      <c r="E20" s="43">
        <f t="shared" si="3"/>
        <v>246954.53428175877</v>
      </c>
    </row>
    <row r="21" spans="1:5" x14ac:dyDescent="0.25">
      <c r="A21">
        <v>9</v>
      </c>
      <c r="B21" s="43">
        <f t="shared" si="0"/>
        <v>246954.53428175877</v>
      </c>
      <c r="C21" s="43">
        <f t="shared" si="1"/>
        <v>771.73291963049621</v>
      </c>
      <c r="D21" s="43">
        <f t="shared" si="2"/>
        <v>-1157.7889789303194</v>
      </c>
      <c r="E21" s="43">
        <f t="shared" si="3"/>
        <v>246568.47822245894</v>
      </c>
    </row>
    <row r="22" spans="1:5" x14ac:dyDescent="0.25">
      <c r="A22">
        <v>10</v>
      </c>
      <c r="B22" s="43">
        <f t="shared" si="0"/>
        <v>246568.47822245894</v>
      </c>
      <c r="C22" s="43">
        <f t="shared" si="1"/>
        <v>770.5264944451842</v>
      </c>
      <c r="D22" s="43">
        <f t="shared" si="2"/>
        <v>-1157.7889789303194</v>
      </c>
      <c r="E22" s="43">
        <f t="shared" si="3"/>
        <v>246181.21573797381</v>
      </c>
    </row>
    <row r="23" spans="1:5" x14ac:dyDescent="0.25">
      <c r="A23">
        <v>11</v>
      </c>
      <c r="B23" s="43">
        <f t="shared" si="0"/>
        <v>246181.21573797381</v>
      </c>
      <c r="C23" s="43">
        <f t="shared" si="1"/>
        <v>769.31629918116812</v>
      </c>
      <c r="D23" s="43">
        <f t="shared" si="2"/>
        <v>-1157.7889789303194</v>
      </c>
      <c r="E23" s="43">
        <f t="shared" si="3"/>
        <v>245792.74305822465</v>
      </c>
    </row>
    <row r="24" spans="1:5" x14ac:dyDescent="0.25">
      <c r="A24">
        <v>12</v>
      </c>
      <c r="B24" s="43">
        <f t="shared" si="0"/>
        <v>245792.74305822465</v>
      </c>
      <c r="C24" s="43">
        <f t="shared" si="1"/>
        <v>768.10232205695195</v>
      </c>
      <c r="D24" s="43">
        <f t="shared" si="2"/>
        <v>-1157.7889789303194</v>
      </c>
      <c r="E24" s="43">
        <f t="shared" si="3"/>
        <v>245403.05640135126</v>
      </c>
    </row>
    <row r="25" spans="1:5" x14ac:dyDescent="0.25">
      <c r="A25">
        <v>13</v>
      </c>
      <c r="B25" s="43">
        <f t="shared" si="0"/>
        <v>245403.05640135126</v>
      </c>
      <c r="C25" s="43">
        <f t="shared" si="1"/>
        <v>766.88455125422263</v>
      </c>
      <c r="D25" s="43">
        <f t="shared" si="2"/>
        <v>-1157.7889789303194</v>
      </c>
      <c r="E25" s="43">
        <f t="shared" si="3"/>
        <v>245012.15197367515</v>
      </c>
    </row>
    <row r="26" spans="1:5" x14ac:dyDescent="0.25">
      <c r="A26">
        <v>14</v>
      </c>
      <c r="B26" s="43">
        <f t="shared" si="0"/>
        <v>245012.15197367515</v>
      </c>
      <c r="C26" s="43">
        <f t="shared" si="1"/>
        <v>765.66297491773491</v>
      </c>
      <c r="D26" s="43">
        <f t="shared" si="2"/>
        <v>-1157.7889789303194</v>
      </c>
      <c r="E26" s="43">
        <f t="shared" si="3"/>
        <v>244620.02596966256</v>
      </c>
    </row>
    <row r="27" spans="1:5" x14ac:dyDescent="0.25">
      <c r="A27">
        <v>15</v>
      </c>
      <c r="B27" s="43">
        <f t="shared" si="0"/>
        <v>244620.02596966256</v>
      </c>
      <c r="C27" s="43">
        <f t="shared" si="1"/>
        <v>764.4375811551954</v>
      </c>
      <c r="D27" s="43">
        <f t="shared" si="2"/>
        <v>-1157.7889789303194</v>
      </c>
      <c r="E27" s="43">
        <f t="shared" si="3"/>
        <v>244226.67457188742</v>
      </c>
    </row>
    <row r="28" spans="1:5" x14ac:dyDescent="0.25">
      <c r="A28">
        <v>16</v>
      </c>
      <c r="B28" s="43">
        <f t="shared" si="0"/>
        <v>244226.67457188742</v>
      </c>
      <c r="C28" s="43">
        <f t="shared" si="1"/>
        <v>763.20835803714817</v>
      </c>
      <c r="D28" s="43">
        <f t="shared" si="2"/>
        <v>-1157.7889789303194</v>
      </c>
      <c r="E28" s="43">
        <f t="shared" si="3"/>
        <v>243832.09395099423</v>
      </c>
    </row>
    <row r="29" spans="1:5" x14ac:dyDescent="0.25">
      <c r="A29">
        <v>17</v>
      </c>
      <c r="B29" s="43">
        <f t="shared" si="0"/>
        <v>243832.09395099423</v>
      </c>
      <c r="C29" s="43">
        <f t="shared" si="1"/>
        <v>761.97529359685689</v>
      </c>
      <c r="D29" s="43">
        <f t="shared" si="2"/>
        <v>-1157.7889789303194</v>
      </c>
      <c r="E29" s="43">
        <f t="shared" si="3"/>
        <v>243436.28026566075</v>
      </c>
    </row>
    <row r="30" spans="1:5" x14ac:dyDescent="0.25">
      <c r="A30">
        <v>18</v>
      </c>
      <c r="B30" s="43">
        <f t="shared" si="0"/>
        <v>243436.28026566075</v>
      </c>
      <c r="C30" s="43">
        <f t="shared" si="1"/>
        <v>760.73837583018985</v>
      </c>
      <c r="D30" s="43">
        <f t="shared" si="2"/>
        <v>-1157.7889789303194</v>
      </c>
      <c r="E30" s="43">
        <f t="shared" si="3"/>
        <v>243039.22966256063</v>
      </c>
    </row>
    <row r="31" spans="1:5" x14ac:dyDescent="0.25">
      <c r="A31">
        <v>19</v>
      </c>
      <c r="B31" s="43">
        <f t="shared" si="0"/>
        <v>243039.22966256063</v>
      </c>
      <c r="C31" s="43">
        <f t="shared" si="1"/>
        <v>759.49759269550202</v>
      </c>
      <c r="D31" s="43">
        <f t="shared" si="2"/>
        <v>-1157.7889789303194</v>
      </c>
      <c r="E31" s="43">
        <f t="shared" si="3"/>
        <v>242640.93827632579</v>
      </c>
    </row>
    <row r="32" spans="1:5" x14ac:dyDescent="0.25">
      <c r="A32">
        <v>20</v>
      </c>
      <c r="B32" s="43">
        <f t="shared" si="0"/>
        <v>242640.93827632579</v>
      </c>
      <c r="C32" s="43">
        <f t="shared" si="1"/>
        <v>758.252932113518</v>
      </c>
      <c r="D32" s="43">
        <f t="shared" si="2"/>
        <v>-1157.7889789303194</v>
      </c>
      <c r="E32" s="43">
        <f t="shared" si="3"/>
        <v>242241.40222950897</v>
      </c>
    </row>
    <row r="33" spans="1:5" x14ac:dyDescent="0.25">
      <c r="A33">
        <v>21</v>
      </c>
      <c r="B33" s="43">
        <f t="shared" si="0"/>
        <v>242241.40222950897</v>
      </c>
      <c r="C33" s="43">
        <f t="shared" si="1"/>
        <v>757.00438196721552</v>
      </c>
      <c r="D33" s="43">
        <f t="shared" si="2"/>
        <v>-1157.7889789303194</v>
      </c>
      <c r="E33" s="43">
        <f t="shared" si="3"/>
        <v>241840.61763254585</v>
      </c>
    </row>
    <row r="34" spans="1:5" x14ac:dyDescent="0.25">
      <c r="A34">
        <v>22</v>
      </c>
      <c r="B34" s="43">
        <f t="shared" si="0"/>
        <v>241840.61763254585</v>
      </c>
      <c r="C34" s="43">
        <f t="shared" si="1"/>
        <v>755.75193010170585</v>
      </c>
      <c r="D34" s="43">
        <f t="shared" si="2"/>
        <v>-1157.7889789303194</v>
      </c>
      <c r="E34" s="43">
        <f t="shared" si="3"/>
        <v>241438.58058371724</v>
      </c>
    </row>
    <row r="35" spans="1:5" x14ac:dyDescent="0.25">
      <c r="A35">
        <v>23</v>
      </c>
      <c r="B35" s="43">
        <f t="shared" si="0"/>
        <v>241438.58058371724</v>
      </c>
      <c r="C35" s="43">
        <f t="shared" si="1"/>
        <v>754.49556432411634</v>
      </c>
      <c r="D35" s="43">
        <f t="shared" si="2"/>
        <v>-1157.7889789303194</v>
      </c>
      <c r="E35" s="43">
        <f t="shared" si="3"/>
        <v>241035.28716911102</v>
      </c>
    </row>
    <row r="36" spans="1:5" x14ac:dyDescent="0.25">
      <c r="A36">
        <v>24</v>
      </c>
      <c r="B36" s="43">
        <f t="shared" si="0"/>
        <v>241035.28716911102</v>
      </c>
      <c r="C36" s="43">
        <f t="shared" si="1"/>
        <v>753.23527240347187</v>
      </c>
      <c r="D36" s="43">
        <f t="shared" si="2"/>
        <v>-1157.7889789303194</v>
      </c>
      <c r="E36" s="43">
        <f t="shared" si="3"/>
        <v>240630.73346258418</v>
      </c>
    </row>
    <row r="37" spans="1:5" x14ac:dyDescent="0.25">
      <c r="A37">
        <v>25</v>
      </c>
      <c r="B37" s="43">
        <f t="shared" si="0"/>
        <v>240630.73346258418</v>
      </c>
      <c r="C37" s="43">
        <f t="shared" si="1"/>
        <v>751.97104207057555</v>
      </c>
      <c r="D37" s="43">
        <f t="shared" si="2"/>
        <v>-1157.7889789303194</v>
      </c>
      <c r="E37" s="43">
        <f t="shared" si="3"/>
        <v>240224.91552572441</v>
      </c>
    </row>
    <row r="38" spans="1:5" x14ac:dyDescent="0.25">
      <c r="A38">
        <v>26</v>
      </c>
      <c r="B38" s="43">
        <f t="shared" si="0"/>
        <v>240224.91552572441</v>
      </c>
      <c r="C38" s="43">
        <f t="shared" si="1"/>
        <v>750.70286101788872</v>
      </c>
      <c r="D38" s="43">
        <f t="shared" si="2"/>
        <v>-1157.7889789303194</v>
      </c>
      <c r="E38" s="43">
        <f t="shared" si="3"/>
        <v>239817.82940781198</v>
      </c>
    </row>
    <row r="39" spans="1:5" x14ac:dyDescent="0.25">
      <c r="A39">
        <v>27</v>
      </c>
      <c r="B39" s="43">
        <f t="shared" si="0"/>
        <v>239817.82940781198</v>
      </c>
      <c r="C39" s="43">
        <f t="shared" si="1"/>
        <v>749.43071689941235</v>
      </c>
      <c r="D39" s="43">
        <f t="shared" si="2"/>
        <v>-1157.7889789303194</v>
      </c>
      <c r="E39" s="43">
        <f t="shared" si="3"/>
        <v>239409.47114578105</v>
      </c>
    </row>
    <row r="40" spans="1:5" x14ac:dyDescent="0.25">
      <c r="A40">
        <v>28</v>
      </c>
      <c r="B40" s="43">
        <f t="shared" si="0"/>
        <v>239409.47114578105</v>
      </c>
      <c r="C40" s="43">
        <f t="shared" si="1"/>
        <v>748.15459733056571</v>
      </c>
      <c r="D40" s="43">
        <f t="shared" si="2"/>
        <v>-1157.7889789303194</v>
      </c>
      <c r="E40" s="43">
        <f t="shared" si="3"/>
        <v>238999.83676418129</v>
      </c>
    </row>
    <row r="41" spans="1:5" x14ac:dyDescent="0.25">
      <c r="A41">
        <v>29</v>
      </c>
      <c r="B41" s="43">
        <f t="shared" si="0"/>
        <v>238999.83676418129</v>
      </c>
      <c r="C41" s="43">
        <f t="shared" si="1"/>
        <v>746.87448988806648</v>
      </c>
      <c r="D41" s="43">
        <f t="shared" si="2"/>
        <v>-1157.7889789303194</v>
      </c>
      <c r="E41" s="43">
        <f t="shared" si="3"/>
        <v>238588.92227513902</v>
      </c>
    </row>
    <row r="42" spans="1:5" x14ac:dyDescent="0.25">
      <c r="A42">
        <v>30</v>
      </c>
      <c r="B42" s="43">
        <f t="shared" si="0"/>
        <v>238588.92227513902</v>
      </c>
      <c r="C42" s="43">
        <f t="shared" si="1"/>
        <v>745.59038210980941</v>
      </c>
      <c r="D42" s="43">
        <f t="shared" si="2"/>
        <v>-1157.7889789303194</v>
      </c>
      <c r="E42" s="43">
        <f t="shared" si="3"/>
        <v>238176.72367831849</v>
      </c>
    </row>
    <row r="43" spans="1:5" x14ac:dyDescent="0.25">
      <c r="A43">
        <v>31</v>
      </c>
      <c r="B43" s="43">
        <f t="shared" si="0"/>
        <v>238176.72367831849</v>
      </c>
      <c r="C43" s="43">
        <f t="shared" si="1"/>
        <v>744.30226149474527</v>
      </c>
      <c r="D43" s="43">
        <f t="shared" si="2"/>
        <v>-1157.7889789303194</v>
      </c>
      <c r="E43" s="43">
        <f t="shared" si="3"/>
        <v>237763.2369608829</v>
      </c>
    </row>
    <row r="44" spans="1:5" x14ac:dyDescent="0.25">
      <c r="A44">
        <v>32</v>
      </c>
      <c r="B44" s="43">
        <f t="shared" si="0"/>
        <v>237763.2369608829</v>
      </c>
      <c r="C44" s="43">
        <f t="shared" si="1"/>
        <v>743.01011550275905</v>
      </c>
      <c r="D44" s="43">
        <f t="shared" si="2"/>
        <v>-1157.7889789303194</v>
      </c>
      <c r="E44" s="43">
        <f t="shared" si="3"/>
        <v>237348.45809745532</v>
      </c>
    </row>
    <row r="45" spans="1:5" x14ac:dyDescent="0.25">
      <c r="A45">
        <v>33</v>
      </c>
      <c r="B45" s="43">
        <f t="shared" si="0"/>
        <v>237348.45809745532</v>
      </c>
      <c r="C45" s="43">
        <f t="shared" si="1"/>
        <v>741.7139315545478</v>
      </c>
      <c r="D45" s="43">
        <f t="shared" si="2"/>
        <v>-1157.7889789303194</v>
      </c>
      <c r="E45" s="43">
        <f t="shared" si="3"/>
        <v>236932.38305007954</v>
      </c>
    </row>
    <row r="46" spans="1:5" x14ac:dyDescent="0.25">
      <c r="A46">
        <v>34</v>
      </c>
      <c r="B46" s="43">
        <f t="shared" si="0"/>
        <v>236932.38305007954</v>
      </c>
      <c r="C46" s="43">
        <f t="shared" si="1"/>
        <v>740.41369703149849</v>
      </c>
      <c r="D46" s="43">
        <f t="shared" si="2"/>
        <v>-1157.7889789303194</v>
      </c>
      <c r="E46" s="43">
        <f t="shared" si="3"/>
        <v>236515.00776818072</v>
      </c>
    </row>
    <row r="47" spans="1:5" x14ac:dyDescent="0.25">
      <c r="A47">
        <v>35</v>
      </c>
      <c r="B47" s="43">
        <f t="shared" si="0"/>
        <v>236515.00776818072</v>
      </c>
      <c r="C47" s="43">
        <f t="shared" si="1"/>
        <v>739.10939927556467</v>
      </c>
      <c r="D47" s="43">
        <f t="shared" si="2"/>
        <v>-1157.7889789303194</v>
      </c>
      <c r="E47" s="43">
        <f t="shared" si="3"/>
        <v>236096.32818852595</v>
      </c>
    </row>
    <row r="48" spans="1:5" x14ac:dyDescent="0.25">
      <c r="A48">
        <v>36</v>
      </c>
      <c r="B48" s="43">
        <f t="shared" si="0"/>
        <v>236096.32818852595</v>
      </c>
      <c r="C48" s="43">
        <f t="shared" si="1"/>
        <v>737.80102558914359</v>
      </c>
      <c r="D48" s="43">
        <f t="shared" si="2"/>
        <v>-1157.7889789303194</v>
      </c>
      <c r="E48" s="43">
        <f t="shared" si="3"/>
        <v>235676.34023518476</v>
      </c>
    </row>
    <row r="49" spans="1:5" x14ac:dyDescent="0.25">
      <c r="A49">
        <v>37</v>
      </c>
      <c r="B49" s="43">
        <f t="shared" si="0"/>
        <v>235676.34023518476</v>
      </c>
      <c r="C49" s="43">
        <f t="shared" si="1"/>
        <v>736.48856323495238</v>
      </c>
      <c r="D49" s="43">
        <f t="shared" si="2"/>
        <v>-1157.7889789303194</v>
      </c>
      <c r="E49" s="43">
        <f t="shared" si="3"/>
        <v>235255.03981948938</v>
      </c>
    </row>
    <row r="50" spans="1:5" x14ac:dyDescent="0.25">
      <c r="A50">
        <v>38</v>
      </c>
      <c r="B50" s="43">
        <f t="shared" si="0"/>
        <v>235255.03981948938</v>
      </c>
      <c r="C50" s="43">
        <f t="shared" si="1"/>
        <v>735.17199943590424</v>
      </c>
      <c r="D50" s="43">
        <f t="shared" si="2"/>
        <v>-1157.7889789303194</v>
      </c>
      <c r="E50" s="43">
        <f t="shared" si="3"/>
        <v>234832.42283999495</v>
      </c>
    </row>
    <row r="51" spans="1:5" x14ac:dyDescent="0.25">
      <c r="A51">
        <v>39</v>
      </c>
      <c r="B51" s="43">
        <f t="shared" si="0"/>
        <v>234832.42283999495</v>
      </c>
      <c r="C51" s="43">
        <f t="shared" si="1"/>
        <v>733.8513213749842</v>
      </c>
      <c r="D51" s="43">
        <f t="shared" si="2"/>
        <v>-1157.7889789303194</v>
      </c>
      <c r="E51" s="43">
        <f t="shared" si="3"/>
        <v>234408.48518243962</v>
      </c>
    </row>
    <row r="52" spans="1:5" x14ac:dyDescent="0.25">
      <c r="A52">
        <v>40</v>
      </c>
      <c r="B52" s="43">
        <f t="shared" si="0"/>
        <v>234408.48518243962</v>
      </c>
      <c r="C52" s="43">
        <f t="shared" si="1"/>
        <v>732.5265161951238</v>
      </c>
      <c r="D52" s="43">
        <f t="shared" si="2"/>
        <v>-1157.7889789303194</v>
      </c>
      <c r="E52" s="43">
        <f t="shared" si="3"/>
        <v>233983.22271970441</v>
      </c>
    </row>
    <row r="53" spans="1:5" x14ac:dyDescent="0.25">
      <c r="A53">
        <v>41</v>
      </c>
      <c r="B53" s="43">
        <f t="shared" si="0"/>
        <v>233983.22271970441</v>
      </c>
      <c r="C53" s="43">
        <f t="shared" si="1"/>
        <v>731.19757099907622</v>
      </c>
      <c r="D53" s="43">
        <f t="shared" si="2"/>
        <v>-1157.7889789303194</v>
      </c>
      <c r="E53" s="43">
        <f t="shared" si="3"/>
        <v>233556.63131177315</v>
      </c>
    </row>
    <row r="54" spans="1:5" x14ac:dyDescent="0.25">
      <c r="A54">
        <v>42</v>
      </c>
      <c r="B54" s="43">
        <f t="shared" si="0"/>
        <v>233556.63131177315</v>
      </c>
      <c r="C54" s="43">
        <f t="shared" si="1"/>
        <v>729.86447284929102</v>
      </c>
      <c r="D54" s="43">
        <f t="shared" si="2"/>
        <v>-1157.7889789303194</v>
      </c>
      <c r="E54" s="43">
        <f t="shared" si="3"/>
        <v>233128.70680569211</v>
      </c>
    </row>
    <row r="55" spans="1:5" x14ac:dyDescent="0.25">
      <c r="A55">
        <v>43</v>
      </c>
      <c r="B55" s="43">
        <f t="shared" si="0"/>
        <v>233128.70680569211</v>
      </c>
      <c r="C55" s="43">
        <f t="shared" si="1"/>
        <v>728.52720876778778</v>
      </c>
      <c r="D55" s="43">
        <f t="shared" si="2"/>
        <v>-1157.7889789303194</v>
      </c>
      <c r="E55" s="43">
        <f t="shared" si="3"/>
        <v>232699.44503552958</v>
      </c>
    </row>
    <row r="56" spans="1:5" x14ac:dyDescent="0.25">
      <c r="A56">
        <v>44</v>
      </c>
      <c r="B56" s="43">
        <f t="shared" si="0"/>
        <v>232699.44503552958</v>
      </c>
      <c r="C56" s="43">
        <f t="shared" si="1"/>
        <v>727.18576573603002</v>
      </c>
      <c r="D56" s="43">
        <f t="shared" si="2"/>
        <v>-1157.7889789303194</v>
      </c>
      <c r="E56" s="43">
        <f t="shared" si="3"/>
        <v>232268.84182233529</v>
      </c>
    </row>
    <row r="57" spans="1:5" x14ac:dyDescent="0.25">
      <c r="A57">
        <v>45</v>
      </c>
      <c r="B57" s="43">
        <f t="shared" si="0"/>
        <v>232268.84182233529</v>
      </c>
      <c r="C57" s="43">
        <f t="shared" si="1"/>
        <v>725.84013069479772</v>
      </c>
      <c r="D57" s="43">
        <f t="shared" si="2"/>
        <v>-1157.7889789303194</v>
      </c>
      <c r="E57" s="43">
        <f t="shared" si="3"/>
        <v>231836.89297409976</v>
      </c>
    </row>
    <row r="58" spans="1:5" x14ac:dyDescent="0.25">
      <c r="A58">
        <v>46</v>
      </c>
      <c r="B58" s="43">
        <f t="shared" si="0"/>
        <v>231836.89297409976</v>
      </c>
      <c r="C58" s="43">
        <f t="shared" si="1"/>
        <v>724.49029054406174</v>
      </c>
      <c r="D58" s="43">
        <f t="shared" si="2"/>
        <v>-1157.7889789303194</v>
      </c>
      <c r="E58" s="43">
        <f t="shared" si="3"/>
        <v>231403.59428571348</v>
      </c>
    </row>
    <row r="59" spans="1:5" x14ac:dyDescent="0.25">
      <c r="A59">
        <v>47</v>
      </c>
      <c r="B59" s="43">
        <f t="shared" si="0"/>
        <v>231403.59428571348</v>
      </c>
      <c r="C59" s="43">
        <f t="shared" si="1"/>
        <v>723.13623214285462</v>
      </c>
      <c r="D59" s="43">
        <f t="shared" si="2"/>
        <v>-1157.7889789303194</v>
      </c>
      <c r="E59" s="43">
        <f t="shared" si="3"/>
        <v>230968.94153892601</v>
      </c>
    </row>
    <row r="60" spans="1:5" x14ac:dyDescent="0.25">
      <c r="A60">
        <v>48</v>
      </c>
      <c r="B60" s="43">
        <f t="shared" si="0"/>
        <v>230968.94153892601</v>
      </c>
      <c r="C60" s="43">
        <f t="shared" si="1"/>
        <v>721.77794230914378</v>
      </c>
      <c r="D60" s="43">
        <f t="shared" si="2"/>
        <v>-1157.7889789303194</v>
      </c>
      <c r="E60" s="43">
        <f t="shared" si="3"/>
        <v>230532.93050230484</v>
      </c>
    </row>
    <row r="61" spans="1:5" x14ac:dyDescent="0.25">
      <c r="A61">
        <v>49</v>
      </c>
      <c r="B61" s="43">
        <f t="shared" si="0"/>
        <v>230532.93050230484</v>
      </c>
      <c r="C61" s="43">
        <f t="shared" si="1"/>
        <v>720.41540781970252</v>
      </c>
      <c r="D61" s="43">
        <f t="shared" si="2"/>
        <v>-1157.7889789303194</v>
      </c>
      <c r="E61" s="43">
        <f t="shared" si="3"/>
        <v>230095.55693119421</v>
      </c>
    </row>
    <row r="62" spans="1:5" x14ac:dyDescent="0.25">
      <c r="A62">
        <v>50</v>
      </c>
      <c r="B62" s="43">
        <f t="shared" si="0"/>
        <v>230095.55693119421</v>
      </c>
      <c r="C62" s="43">
        <f t="shared" si="1"/>
        <v>719.04861540998184</v>
      </c>
      <c r="D62" s="43">
        <f t="shared" si="2"/>
        <v>-1157.7889789303194</v>
      </c>
      <c r="E62" s="43">
        <f t="shared" si="3"/>
        <v>229656.81656767387</v>
      </c>
    </row>
    <row r="63" spans="1:5" x14ac:dyDescent="0.25">
      <c r="A63">
        <v>51</v>
      </c>
      <c r="B63" s="43">
        <f t="shared" si="0"/>
        <v>229656.81656767387</v>
      </c>
      <c r="C63" s="43">
        <f t="shared" si="1"/>
        <v>717.67755177398078</v>
      </c>
      <c r="D63" s="43">
        <f t="shared" si="2"/>
        <v>-1157.7889789303194</v>
      </c>
      <c r="E63" s="43">
        <f t="shared" si="3"/>
        <v>229216.70514051753</v>
      </c>
    </row>
    <row r="64" spans="1:5" x14ac:dyDescent="0.25">
      <c r="A64">
        <v>52</v>
      </c>
      <c r="B64" s="43">
        <f t="shared" si="0"/>
        <v>229216.70514051753</v>
      </c>
      <c r="C64" s="43">
        <f t="shared" si="1"/>
        <v>716.30220356411735</v>
      </c>
      <c r="D64" s="43">
        <f t="shared" si="2"/>
        <v>-1157.7889789303194</v>
      </c>
      <c r="E64" s="43">
        <f t="shared" si="3"/>
        <v>228775.21836515132</v>
      </c>
    </row>
    <row r="65" spans="1:5" x14ac:dyDescent="0.25">
      <c r="A65">
        <v>53</v>
      </c>
      <c r="B65" s="43">
        <f t="shared" si="0"/>
        <v>228775.21836515132</v>
      </c>
      <c r="C65" s="43">
        <f t="shared" si="1"/>
        <v>714.92255739109794</v>
      </c>
      <c r="D65" s="43">
        <f t="shared" si="2"/>
        <v>-1157.7889789303194</v>
      </c>
      <c r="E65" s="43">
        <f t="shared" si="3"/>
        <v>228332.3519436121</v>
      </c>
    </row>
    <row r="66" spans="1:5" x14ac:dyDescent="0.25">
      <c r="A66">
        <v>54</v>
      </c>
      <c r="B66" s="43">
        <f t="shared" si="0"/>
        <v>228332.3519436121</v>
      </c>
      <c r="C66" s="43">
        <f t="shared" si="1"/>
        <v>713.53859982378788</v>
      </c>
      <c r="D66" s="43">
        <f t="shared" si="2"/>
        <v>-1157.7889789303194</v>
      </c>
      <c r="E66" s="43">
        <f t="shared" si="3"/>
        <v>227888.10156450554</v>
      </c>
    </row>
    <row r="67" spans="1:5" x14ac:dyDescent="0.25">
      <c r="A67">
        <v>55</v>
      </c>
      <c r="B67" s="43">
        <f t="shared" si="0"/>
        <v>227888.10156450554</v>
      </c>
      <c r="C67" s="43">
        <f t="shared" si="1"/>
        <v>712.15031738907976</v>
      </c>
      <c r="D67" s="43">
        <f t="shared" si="2"/>
        <v>-1157.7889789303194</v>
      </c>
      <c r="E67" s="43">
        <f t="shared" si="3"/>
        <v>227442.4629029643</v>
      </c>
    </row>
    <row r="68" spans="1:5" x14ac:dyDescent="0.25">
      <c r="A68">
        <v>56</v>
      </c>
      <c r="B68" s="43">
        <f t="shared" si="0"/>
        <v>227442.4629029643</v>
      </c>
      <c r="C68" s="43">
        <f t="shared" si="1"/>
        <v>710.7576965717634</v>
      </c>
      <c r="D68" s="43">
        <f t="shared" si="2"/>
        <v>-1157.7889789303194</v>
      </c>
      <c r="E68" s="43">
        <f t="shared" si="3"/>
        <v>226995.43162060573</v>
      </c>
    </row>
    <row r="69" spans="1:5" x14ac:dyDescent="0.25">
      <c r="A69">
        <v>57</v>
      </c>
      <c r="B69" s="43">
        <f t="shared" si="0"/>
        <v>226995.43162060573</v>
      </c>
      <c r="C69" s="43">
        <f t="shared" si="1"/>
        <v>709.36072381439283</v>
      </c>
      <c r="D69" s="43">
        <f t="shared" si="2"/>
        <v>-1157.7889789303194</v>
      </c>
      <c r="E69" s="43">
        <f t="shared" si="3"/>
        <v>226547.0033654898</v>
      </c>
    </row>
    <row r="70" spans="1:5" x14ac:dyDescent="0.25">
      <c r="A70">
        <v>58</v>
      </c>
      <c r="B70" s="43">
        <f t="shared" si="0"/>
        <v>226547.0033654898</v>
      </c>
      <c r="C70" s="43">
        <f t="shared" si="1"/>
        <v>707.95938551715562</v>
      </c>
      <c r="D70" s="43">
        <f t="shared" si="2"/>
        <v>-1157.7889789303194</v>
      </c>
      <c r="E70" s="43">
        <f t="shared" si="3"/>
        <v>226097.17377207664</v>
      </c>
    </row>
    <row r="71" spans="1:5" x14ac:dyDescent="0.25">
      <c r="A71">
        <v>59</v>
      </c>
      <c r="B71" s="43">
        <f t="shared" si="0"/>
        <v>226097.17377207664</v>
      </c>
      <c r="C71" s="43">
        <f t="shared" si="1"/>
        <v>706.5536680377395</v>
      </c>
      <c r="D71" s="43">
        <f t="shared" si="2"/>
        <v>-1157.7889789303194</v>
      </c>
      <c r="E71" s="43">
        <f t="shared" si="3"/>
        <v>225645.93846118404</v>
      </c>
    </row>
    <row r="72" spans="1:5" x14ac:dyDescent="0.25">
      <c r="A72">
        <v>60</v>
      </c>
      <c r="B72" s="43">
        <f t="shared" si="0"/>
        <v>225645.93846118404</v>
      </c>
      <c r="C72" s="43">
        <f t="shared" si="1"/>
        <v>705.14355769120004</v>
      </c>
      <c r="D72" s="43">
        <f t="shared" si="2"/>
        <v>-1157.7889789303194</v>
      </c>
      <c r="E72" s="43">
        <f t="shared" si="3"/>
        <v>225193.2930399449</v>
      </c>
    </row>
    <row r="73" spans="1:5" x14ac:dyDescent="0.25">
      <c r="A73">
        <v>61</v>
      </c>
      <c r="B73" s="43">
        <f t="shared" si="0"/>
        <v>225193.2930399449</v>
      </c>
      <c r="C73" s="43">
        <f t="shared" si="1"/>
        <v>703.72904074982773</v>
      </c>
      <c r="D73" s="43">
        <f t="shared" si="2"/>
        <v>-1157.7889789303194</v>
      </c>
      <c r="E73" s="43">
        <f t="shared" si="3"/>
        <v>224739.2331017644</v>
      </c>
    </row>
    <row r="74" spans="1:5" x14ac:dyDescent="0.25">
      <c r="A74">
        <v>62</v>
      </c>
      <c r="B74" s="43">
        <f t="shared" si="0"/>
        <v>224739.2331017644</v>
      </c>
      <c r="C74" s="43">
        <f t="shared" si="1"/>
        <v>702.31010344301376</v>
      </c>
      <c r="D74" s="43">
        <f t="shared" si="2"/>
        <v>-1157.7889789303194</v>
      </c>
      <c r="E74" s="43">
        <f t="shared" si="3"/>
        <v>224283.75422627709</v>
      </c>
    </row>
    <row r="75" spans="1:5" x14ac:dyDescent="0.25">
      <c r="A75">
        <v>63</v>
      </c>
      <c r="B75" s="43">
        <f t="shared" si="0"/>
        <v>224283.75422627709</v>
      </c>
      <c r="C75" s="43">
        <f t="shared" si="1"/>
        <v>700.8867319571159</v>
      </c>
      <c r="D75" s="43">
        <f t="shared" si="2"/>
        <v>-1157.7889789303194</v>
      </c>
      <c r="E75" s="43">
        <f t="shared" si="3"/>
        <v>223826.85197930387</v>
      </c>
    </row>
    <row r="76" spans="1:5" x14ac:dyDescent="0.25">
      <c r="A76">
        <v>64</v>
      </c>
      <c r="B76" s="43">
        <f t="shared" si="0"/>
        <v>223826.85197930387</v>
      </c>
      <c r="C76" s="43">
        <f t="shared" si="1"/>
        <v>699.45891243532458</v>
      </c>
      <c r="D76" s="43">
        <f t="shared" si="2"/>
        <v>-1157.7889789303194</v>
      </c>
      <c r="E76" s="43">
        <f t="shared" si="3"/>
        <v>223368.52191280888</v>
      </c>
    </row>
    <row r="77" spans="1:5" x14ac:dyDescent="0.25">
      <c r="A77">
        <v>65</v>
      </c>
      <c r="B77" s="43">
        <f t="shared" si="0"/>
        <v>223368.52191280888</v>
      </c>
      <c r="C77" s="43">
        <f t="shared" si="1"/>
        <v>698.02663097752782</v>
      </c>
      <c r="D77" s="43">
        <f t="shared" si="2"/>
        <v>-1157.7889789303194</v>
      </c>
      <c r="E77" s="43">
        <f t="shared" si="3"/>
        <v>222908.75956485607</v>
      </c>
    </row>
    <row r="78" spans="1:5" x14ac:dyDescent="0.25">
      <c r="A78">
        <v>66</v>
      </c>
      <c r="B78" s="43">
        <f t="shared" si="0"/>
        <v>222908.75956485607</v>
      </c>
      <c r="C78" s="43">
        <f t="shared" si="1"/>
        <v>696.58987364017514</v>
      </c>
      <c r="D78" s="43">
        <f t="shared" si="2"/>
        <v>-1157.7889789303194</v>
      </c>
      <c r="E78" s="43">
        <f t="shared" si="3"/>
        <v>222447.56045956592</v>
      </c>
    </row>
    <row r="79" spans="1:5" x14ac:dyDescent="0.25">
      <c r="A79">
        <v>67</v>
      </c>
      <c r="B79" s="43">
        <f t="shared" ref="B79:B142" si="4">E78</f>
        <v>222447.56045956592</v>
      </c>
      <c r="C79" s="43">
        <f t="shared" ref="C79:C142" si="5">B79*$D$8/12</f>
        <v>695.14862643614345</v>
      </c>
      <c r="D79" s="43">
        <f t="shared" ref="D79:D142" si="6">$D$9</f>
        <v>-1157.7889789303194</v>
      </c>
      <c r="E79" s="43">
        <f t="shared" ref="E79:E142" si="7">B79+D79+C79</f>
        <v>221984.92010707172</v>
      </c>
    </row>
    <row r="80" spans="1:5" x14ac:dyDescent="0.25">
      <c r="A80">
        <v>68</v>
      </c>
      <c r="B80" s="43">
        <f t="shared" si="4"/>
        <v>221984.92010707172</v>
      </c>
      <c r="C80" s="43">
        <f t="shared" si="5"/>
        <v>693.70287533459907</v>
      </c>
      <c r="D80" s="43">
        <f t="shared" si="6"/>
        <v>-1157.7889789303194</v>
      </c>
      <c r="E80" s="43">
        <f t="shared" si="7"/>
        <v>221520.83400347599</v>
      </c>
    </row>
    <row r="81" spans="1:5" x14ac:dyDescent="0.25">
      <c r="A81">
        <v>69</v>
      </c>
      <c r="B81" s="43">
        <f t="shared" si="4"/>
        <v>221520.83400347599</v>
      </c>
      <c r="C81" s="43">
        <f t="shared" si="5"/>
        <v>692.25260626086254</v>
      </c>
      <c r="D81" s="43">
        <f t="shared" si="6"/>
        <v>-1157.7889789303194</v>
      </c>
      <c r="E81" s="43">
        <f t="shared" si="7"/>
        <v>221055.29763080651</v>
      </c>
    </row>
    <row r="82" spans="1:5" x14ac:dyDescent="0.25">
      <c r="A82">
        <v>70</v>
      </c>
      <c r="B82" s="43">
        <f t="shared" si="4"/>
        <v>221055.29763080651</v>
      </c>
      <c r="C82" s="43">
        <f t="shared" si="5"/>
        <v>690.79780509627028</v>
      </c>
      <c r="D82" s="43">
        <f t="shared" si="6"/>
        <v>-1157.7889789303194</v>
      </c>
      <c r="E82" s="43">
        <f t="shared" si="7"/>
        <v>220588.30645697247</v>
      </c>
    </row>
    <row r="83" spans="1:5" x14ac:dyDescent="0.25">
      <c r="A83">
        <v>71</v>
      </c>
      <c r="B83" s="43">
        <f t="shared" si="4"/>
        <v>220588.30645697247</v>
      </c>
      <c r="C83" s="43">
        <f t="shared" si="5"/>
        <v>689.33845767803894</v>
      </c>
      <c r="D83" s="43">
        <f t="shared" si="6"/>
        <v>-1157.7889789303194</v>
      </c>
      <c r="E83" s="43">
        <f t="shared" si="7"/>
        <v>220119.85593572017</v>
      </c>
    </row>
    <row r="84" spans="1:5" x14ac:dyDescent="0.25">
      <c r="A84">
        <v>72</v>
      </c>
      <c r="B84" s="43">
        <f t="shared" si="4"/>
        <v>220119.85593572017</v>
      </c>
      <c r="C84" s="43">
        <f t="shared" si="5"/>
        <v>687.87454979912548</v>
      </c>
      <c r="D84" s="43">
        <f t="shared" si="6"/>
        <v>-1157.7889789303194</v>
      </c>
      <c r="E84" s="43">
        <f t="shared" si="7"/>
        <v>219649.94150658898</v>
      </c>
    </row>
    <row r="85" spans="1:5" x14ac:dyDescent="0.25">
      <c r="A85">
        <v>73</v>
      </c>
      <c r="B85" s="43">
        <f t="shared" si="4"/>
        <v>219649.94150658898</v>
      </c>
      <c r="C85" s="43">
        <f t="shared" si="5"/>
        <v>686.40606720809046</v>
      </c>
      <c r="D85" s="43">
        <f t="shared" si="6"/>
        <v>-1157.7889789303194</v>
      </c>
      <c r="E85" s="43">
        <f t="shared" si="7"/>
        <v>219178.55859486674</v>
      </c>
    </row>
    <row r="86" spans="1:5" x14ac:dyDescent="0.25">
      <c r="A86">
        <v>74</v>
      </c>
      <c r="B86" s="43">
        <f t="shared" si="4"/>
        <v>219178.55859486674</v>
      </c>
      <c r="C86" s="43">
        <f t="shared" si="5"/>
        <v>684.93299560895855</v>
      </c>
      <c r="D86" s="43">
        <f t="shared" si="6"/>
        <v>-1157.7889789303194</v>
      </c>
      <c r="E86" s="43">
        <f t="shared" si="7"/>
        <v>218705.70261154536</v>
      </c>
    </row>
    <row r="87" spans="1:5" x14ac:dyDescent="0.25">
      <c r="A87">
        <v>75</v>
      </c>
      <c r="B87" s="43">
        <f t="shared" si="4"/>
        <v>218705.70261154536</v>
      </c>
      <c r="C87" s="43">
        <f t="shared" si="5"/>
        <v>683.45532066107933</v>
      </c>
      <c r="D87" s="43">
        <f t="shared" si="6"/>
        <v>-1157.7889789303194</v>
      </c>
      <c r="E87" s="43">
        <f t="shared" si="7"/>
        <v>218231.36895327611</v>
      </c>
    </row>
    <row r="88" spans="1:5" x14ac:dyDescent="0.25">
      <c r="A88">
        <v>76</v>
      </c>
      <c r="B88" s="43">
        <f t="shared" si="4"/>
        <v>218231.36895327611</v>
      </c>
      <c r="C88" s="43">
        <f t="shared" si="5"/>
        <v>681.97302797898783</v>
      </c>
      <c r="D88" s="43">
        <f t="shared" si="6"/>
        <v>-1157.7889789303194</v>
      </c>
      <c r="E88" s="43">
        <f t="shared" si="7"/>
        <v>217755.55300232477</v>
      </c>
    </row>
    <row r="89" spans="1:5" x14ac:dyDescent="0.25">
      <c r="A89">
        <v>77</v>
      </c>
      <c r="B89" s="43">
        <f t="shared" si="4"/>
        <v>217755.55300232477</v>
      </c>
      <c r="C89" s="43">
        <f t="shared" si="5"/>
        <v>680.48610313226493</v>
      </c>
      <c r="D89" s="43">
        <f t="shared" si="6"/>
        <v>-1157.7889789303194</v>
      </c>
      <c r="E89" s="43">
        <f t="shared" si="7"/>
        <v>217278.25012652669</v>
      </c>
    </row>
    <row r="90" spans="1:5" x14ac:dyDescent="0.25">
      <c r="A90">
        <v>78</v>
      </c>
      <c r="B90" s="43">
        <f t="shared" si="4"/>
        <v>217278.25012652669</v>
      </c>
      <c r="C90" s="43">
        <f t="shared" si="5"/>
        <v>678.99453164539591</v>
      </c>
      <c r="D90" s="43">
        <f t="shared" si="6"/>
        <v>-1157.7889789303194</v>
      </c>
      <c r="E90" s="43">
        <f t="shared" si="7"/>
        <v>216799.45567924174</v>
      </c>
    </row>
    <row r="91" spans="1:5" x14ac:dyDescent="0.25">
      <c r="A91">
        <v>79</v>
      </c>
      <c r="B91" s="43">
        <f t="shared" si="4"/>
        <v>216799.45567924174</v>
      </c>
      <c r="C91" s="43">
        <f t="shared" si="5"/>
        <v>677.4982989976304</v>
      </c>
      <c r="D91" s="43">
        <f t="shared" si="6"/>
        <v>-1157.7889789303194</v>
      </c>
      <c r="E91" s="43">
        <f t="shared" si="7"/>
        <v>216319.16499930905</v>
      </c>
    </row>
    <row r="92" spans="1:5" x14ac:dyDescent="0.25">
      <c r="A92">
        <v>80</v>
      </c>
      <c r="B92" s="43">
        <f t="shared" si="4"/>
        <v>216319.16499930905</v>
      </c>
      <c r="C92" s="43">
        <f t="shared" si="5"/>
        <v>675.99739062284073</v>
      </c>
      <c r="D92" s="43">
        <f t="shared" si="6"/>
        <v>-1157.7889789303194</v>
      </c>
      <c r="E92" s="43">
        <f t="shared" si="7"/>
        <v>215837.37341100158</v>
      </c>
    </row>
    <row r="93" spans="1:5" x14ac:dyDescent="0.25">
      <c r="A93">
        <v>81</v>
      </c>
      <c r="B93" s="43">
        <f t="shared" si="4"/>
        <v>215837.37341100158</v>
      </c>
      <c r="C93" s="43">
        <f t="shared" si="5"/>
        <v>674.49179190937991</v>
      </c>
      <c r="D93" s="43">
        <f t="shared" si="6"/>
        <v>-1157.7889789303194</v>
      </c>
      <c r="E93" s="43">
        <f t="shared" si="7"/>
        <v>215354.07622398064</v>
      </c>
    </row>
    <row r="94" spans="1:5" x14ac:dyDescent="0.25">
      <c r="A94">
        <v>82</v>
      </c>
      <c r="B94" s="43">
        <f t="shared" si="4"/>
        <v>215354.07622398064</v>
      </c>
      <c r="C94" s="43">
        <f t="shared" si="5"/>
        <v>672.98148819993946</v>
      </c>
      <c r="D94" s="43">
        <f t="shared" si="6"/>
        <v>-1157.7889789303194</v>
      </c>
      <c r="E94" s="43">
        <f t="shared" si="7"/>
        <v>214869.26873325024</v>
      </c>
    </row>
    <row r="95" spans="1:5" x14ac:dyDescent="0.25">
      <c r="A95">
        <v>83</v>
      </c>
      <c r="B95" s="43">
        <f t="shared" si="4"/>
        <v>214869.26873325024</v>
      </c>
      <c r="C95" s="43">
        <f t="shared" si="5"/>
        <v>671.46646479140702</v>
      </c>
      <c r="D95" s="43">
        <f t="shared" si="6"/>
        <v>-1157.7889789303194</v>
      </c>
      <c r="E95" s="43">
        <f t="shared" si="7"/>
        <v>214382.94621911133</v>
      </c>
    </row>
    <row r="96" spans="1:5" x14ac:dyDescent="0.25">
      <c r="A96">
        <v>84</v>
      </c>
      <c r="B96" s="43">
        <f t="shared" si="4"/>
        <v>214382.94621911133</v>
      </c>
      <c r="C96" s="43">
        <f t="shared" si="5"/>
        <v>669.9467069347229</v>
      </c>
      <c r="D96" s="43">
        <f t="shared" si="6"/>
        <v>-1157.7889789303194</v>
      </c>
      <c r="E96" s="43">
        <f t="shared" si="7"/>
        <v>213895.10394711571</v>
      </c>
    </row>
    <row r="97" spans="1:5" x14ac:dyDescent="0.25">
      <c r="A97">
        <v>85</v>
      </c>
      <c r="B97" s="43">
        <f t="shared" si="4"/>
        <v>213895.10394711571</v>
      </c>
      <c r="C97" s="43">
        <f t="shared" si="5"/>
        <v>668.4221998347366</v>
      </c>
      <c r="D97" s="43">
        <f t="shared" si="6"/>
        <v>-1157.7889789303194</v>
      </c>
      <c r="E97" s="43">
        <f t="shared" si="7"/>
        <v>213405.73716802013</v>
      </c>
    </row>
    <row r="98" spans="1:5" x14ac:dyDescent="0.25">
      <c r="A98">
        <v>86</v>
      </c>
      <c r="B98" s="43">
        <f t="shared" si="4"/>
        <v>213405.73716802013</v>
      </c>
      <c r="C98" s="43">
        <f t="shared" si="5"/>
        <v>666.89292865006291</v>
      </c>
      <c r="D98" s="43">
        <f t="shared" si="6"/>
        <v>-1157.7889789303194</v>
      </c>
      <c r="E98" s="43">
        <f t="shared" si="7"/>
        <v>212914.84111773985</v>
      </c>
    </row>
    <row r="99" spans="1:5" x14ac:dyDescent="0.25">
      <c r="A99">
        <v>87</v>
      </c>
      <c r="B99" s="43">
        <f t="shared" si="4"/>
        <v>212914.84111773985</v>
      </c>
      <c r="C99" s="43">
        <f t="shared" si="5"/>
        <v>665.35887849293704</v>
      </c>
      <c r="D99" s="43">
        <f t="shared" si="6"/>
        <v>-1157.7889789303194</v>
      </c>
      <c r="E99" s="43">
        <f t="shared" si="7"/>
        <v>212422.41101730245</v>
      </c>
    </row>
    <row r="100" spans="1:5" x14ac:dyDescent="0.25">
      <c r="A100">
        <v>88</v>
      </c>
      <c r="B100" s="43">
        <f t="shared" si="4"/>
        <v>212422.41101730245</v>
      </c>
      <c r="C100" s="43">
        <f t="shared" si="5"/>
        <v>663.82003442907012</v>
      </c>
      <c r="D100" s="43">
        <f t="shared" si="6"/>
        <v>-1157.7889789303194</v>
      </c>
      <c r="E100" s="43">
        <f t="shared" si="7"/>
        <v>211928.4420728012</v>
      </c>
    </row>
    <row r="101" spans="1:5" x14ac:dyDescent="0.25">
      <c r="A101">
        <v>89</v>
      </c>
      <c r="B101" s="43">
        <f t="shared" si="4"/>
        <v>211928.4420728012</v>
      </c>
      <c r="C101" s="43">
        <f t="shared" si="5"/>
        <v>662.27638147750372</v>
      </c>
      <c r="D101" s="43">
        <f t="shared" si="6"/>
        <v>-1157.7889789303194</v>
      </c>
      <c r="E101" s="43">
        <f t="shared" si="7"/>
        <v>211432.92947534838</v>
      </c>
    </row>
    <row r="102" spans="1:5" x14ac:dyDescent="0.25">
      <c r="A102">
        <v>90</v>
      </c>
      <c r="B102" s="43">
        <f t="shared" si="4"/>
        <v>211432.92947534838</v>
      </c>
      <c r="C102" s="43">
        <f t="shared" si="5"/>
        <v>660.72790461046372</v>
      </c>
      <c r="D102" s="43">
        <f t="shared" si="6"/>
        <v>-1157.7889789303194</v>
      </c>
      <c r="E102" s="43">
        <f t="shared" si="7"/>
        <v>210935.86840102851</v>
      </c>
    </row>
    <row r="103" spans="1:5" x14ac:dyDescent="0.25">
      <c r="A103">
        <v>91</v>
      </c>
      <c r="B103" s="43">
        <f t="shared" si="4"/>
        <v>210935.86840102851</v>
      </c>
      <c r="C103" s="43">
        <f t="shared" si="5"/>
        <v>659.17458875321404</v>
      </c>
      <c r="D103" s="43">
        <f t="shared" si="6"/>
        <v>-1157.7889789303194</v>
      </c>
      <c r="E103" s="43">
        <f t="shared" si="7"/>
        <v>210437.25401085138</v>
      </c>
    </row>
    <row r="104" spans="1:5" x14ac:dyDescent="0.25">
      <c r="A104">
        <v>92</v>
      </c>
      <c r="B104" s="43">
        <f t="shared" si="4"/>
        <v>210437.25401085138</v>
      </c>
      <c r="C104" s="43">
        <f t="shared" si="5"/>
        <v>657.61641878391049</v>
      </c>
      <c r="D104" s="43">
        <f t="shared" si="6"/>
        <v>-1157.7889789303194</v>
      </c>
      <c r="E104" s="43">
        <f t="shared" si="7"/>
        <v>209937.08145070495</v>
      </c>
    </row>
    <row r="105" spans="1:5" x14ac:dyDescent="0.25">
      <c r="A105">
        <v>93</v>
      </c>
      <c r="B105" s="43">
        <f t="shared" si="4"/>
        <v>209937.08145070495</v>
      </c>
      <c r="C105" s="43">
        <f t="shared" si="5"/>
        <v>656.05337953345293</v>
      </c>
      <c r="D105" s="43">
        <f t="shared" si="6"/>
        <v>-1157.7889789303194</v>
      </c>
      <c r="E105" s="43">
        <f t="shared" si="7"/>
        <v>209435.34585130808</v>
      </c>
    </row>
    <row r="106" spans="1:5" x14ac:dyDescent="0.25">
      <c r="A106">
        <v>94</v>
      </c>
      <c r="B106" s="43">
        <f t="shared" si="4"/>
        <v>209435.34585130808</v>
      </c>
      <c r="C106" s="43">
        <f t="shared" si="5"/>
        <v>654.48545578533776</v>
      </c>
      <c r="D106" s="43">
        <f t="shared" si="6"/>
        <v>-1157.7889789303194</v>
      </c>
      <c r="E106" s="43">
        <f t="shared" si="7"/>
        <v>208932.04232816308</v>
      </c>
    </row>
    <row r="107" spans="1:5" x14ac:dyDescent="0.25">
      <c r="A107">
        <v>95</v>
      </c>
      <c r="B107" s="43">
        <f t="shared" si="4"/>
        <v>208932.04232816308</v>
      </c>
      <c r="C107" s="43">
        <f t="shared" si="5"/>
        <v>652.91263227550962</v>
      </c>
      <c r="D107" s="43">
        <f t="shared" si="6"/>
        <v>-1157.7889789303194</v>
      </c>
      <c r="E107" s="43">
        <f t="shared" si="7"/>
        <v>208427.16598150827</v>
      </c>
    </row>
    <row r="108" spans="1:5" x14ac:dyDescent="0.25">
      <c r="A108">
        <v>96</v>
      </c>
      <c r="B108" s="43">
        <f t="shared" si="4"/>
        <v>208427.16598150827</v>
      </c>
      <c r="C108" s="43">
        <f t="shared" si="5"/>
        <v>651.33489369221331</v>
      </c>
      <c r="D108" s="43">
        <f t="shared" si="6"/>
        <v>-1157.7889789303194</v>
      </c>
      <c r="E108" s="43">
        <f t="shared" si="7"/>
        <v>207920.71189627016</v>
      </c>
    </row>
    <row r="109" spans="1:5" x14ac:dyDescent="0.25">
      <c r="A109">
        <v>97</v>
      </c>
      <c r="B109" s="43">
        <f t="shared" si="4"/>
        <v>207920.71189627016</v>
      </c>
      <c r="C109" s="43">
        <f t="shared" si="5"/>
        <v>649.75222467584422</v>
      </c>
      <c r="D109" s="43">
        <f t="shared" si="6"/>
        <v>-1157.7889789303194</v>
      </c>
      <c r="E109" s="43">
        <f t="shared" si="7"/>
        <v>207412.67514201568</v>
      </c>
    </row>
    <row r="110" spans="1:5" x14ac:dyDescent="0.25">
      <c r="A110">
        <v>98</v>
      </c>
      <c r="B110" s="43">
        <f t="shared" si="4"/>
        <v>207412.67514201568</v>
      </c>
      <c r="C110" s="43">
        <f t="shared" si="5"/>
        <v>648.16460981879902</v>
      </c>
      <c r="D110" s="43">
        <f t="shared" si="6"/>
        <v>-1157.7889789303194</v>
      </c>
      <c r="E110" s="43">
        <f t="shared" si="7"/>
        <v>206903.05077290416</v>
      </c>
    </row>
    <row r="111" spans="1:5" x14ac:dyDescent="0.25">
      <c r="A111">
        <v>99</v>
      </c>
      <c r="B111" s="43">
        <f t="shared" si="4"/>
        <v>206903.05077290416</v>
      </c>
      <c r="C111" s="43">
        <f t="shared" si="5"/>
        <v>646.57203366532542</v>
      </c>
      <c r="D111" s="43">
        <f t="shared" si="6"/>
        <v>-1157.7889789303194</v>
      </c>
      <c r="E111" s="43">
        <f t="shared" si="7"/>
        <v>206391.83382763914</v>
      </c>
    </row>
    <row r="112" spans="1:5" x14ac:dyDescent="0.25">
      <c r="A112">
        <v>100</v>
      </c>
      <c r="B112" s="43">
        <f t="shared" si="4"/>
        <v>206391.83382763914</v>
      </c>
      <c r="C112" s="43">
        <f t="shared" si="5"/>
        <v>644.97448071137228</v>
      </c>
      <c r="D112" s="43">
        <f t="shared" si="6"/>
        <v>-1157.7889789303194</v>
      </c>
      <c r="E112" s="43">
        <f t="shared" si="7"/>
        <v>205879.01932942017</v>
      </c>
    </row>
    <row r="113" spans="1:5" x14ac:dyDescent="0.25">
      <c r="A113">
        <v>101</v>
      </c>
      <c r="B113" s="43">
        <f t="shared" si="4"/>
        <v>205879.01932942017</v>
      </c>
      <c r="C113" s="43">
        <f t="shared" si="5"/>
        <v>643.37193540443798</v>
      </c>
      <c r="D113" s="43">
        <f t="shared" si="6"/>
        <v>-1157.7889789303194</v>
      </c>
      <c r="E113" s="43">
        <f t="shared" si="7"/>
        <v>205364.60228589427</v>
      </c>
    </row>
    <row r="114" spans="1:5" x14ac:dyDescent="0.25">
      <c r="A114">
        <v>102</v>
      </c>
      <c r="B114" s="43">
        <f t="shared" si="4"/>
        <v>205364.60228589427</v>
      </c>
      <c r="C114" s="43">
        <f t="shared" si="5"/>
        <v>641.76438214341954</v>
      </c>
      <c r="D114" s="43">
        <f t="shared" si="6"/>
        <v>-1157.7889789303194</v>
      </c>
      <c r="E114" s="43">
        <f t="shared" si="7"/>
        <v>204848.57768910736</v>
      </c>
    </row>
    <row r="115" spans="1:5" x14ac:dyDescent="0.25">
      <c r="A115">
        <v>103</v>
      </c>
      <c r="B115" s="43">
        <f t="shared" si="4"/>
        <v>204848.57768910736</v>
      </c>
      <c r="C115" s="43">
        <f t="shared" si="5"/>
        <v>640.15180527846053</v>
      </c>
      <c r="D115" s="43">
        <f t="shared" si="6"/>
        <v>-1157.7889789303194</v>
      </c>
      <c r="E115" s="43">
        <f t="shared" si="7"/>
        <v>204330.9405154555</v>
      </c>
    </row>
    <row r="116" spans="1:5" x14ac:dyDescent="0.25">
      <c r="A116">
        <v>104</v>
      </c>
      <c r="B116" s="43">
        <f t="shared" si="4"/>
        <v>204330.9405154555</v>
      </c>
      <c r="C116" s="43">
        <f t="shared" si="5"/>
        <v>638.53418911079837</v>
      </c>
      <c r="D116" s="43">
        <f t="shared" si="6"/>
        <v>-1157.7889789303194</v>
      </c>
      <c r="E116" s="43">
        <f t="shared" si="7"/>
        <v>203811.68572563597</v>
      </c>
    </row>
    <row r="117" spans="1:5" x14ac:dyDescent="0.25">
      <c r="A117">
        <v>105</v>
      </c>
      <c r="B117" s="43">
        <f t="shared" si="4"/>
        <v>203811.68572563597</v>
      </c>
      <c r="C117" s="43">
        <f t="shared" si="5"/>
        <v>636.91151789261232</v>
      </c>
      <c r="D117" s="43">
        <f t="shared" si="6"/>
        <v>-1157.7889789303194</v>
      </c>
      <c r="E117" s="43">
        <f t="shared" si="7"/>
        <v>203290.80826459825</v>
      </c>
    </row>
    <row r="118" spans="1:5" x14ac:dyDescent="0.25">
      <c r="A118">
        <v>106</v>
      </c>
      <c r="B118" s="43">
        <f t="shared" si="4"/>
        <v>203290.80826459825</v>
      </c>
      <c r="C118" s="43">
        <f t="shared" si="5"/>
        <v>635.28377582686949</v>
      </c>
      <c r="D118" s="43">
        <f t="shared" si="6"/>
        <v>-1157.7889789303194</v>
      </c>
      <c r="E118" s="43">
        <f t="shared" si="7"/>
        <v>202768.30306149478</v>
      </c>
    </row>
    <row r="119" spans="1:5" x14ac:dyDescent="0.25">
      <c r="A119">
        <v>107</v>
      </c>
      <c r="B119" s="43">
        <f t="shared" si="4"/>
        <v>202768.30306149478</v>
      </c>
      <c r="C119" s="43">
        <f t="shared" si="5"/>
        <v>633.65094706717116</v>
      </c>
      <c r="D119" s="43">
        <f t="shared" si="6"/>
        <v>-1157.7889789303194</v>
      </c>
      <c r="E119" s="43">
        <f t="shared" si="7"/>
        <v>202244.16502963161</v>
      </c>
    </row>
    <row r="120" spans="1:5" x14ac:dyDescent="0.25">
      <c r="A120">
        <v>108</v>
      </c>
      <c r="B120" s="43">
        <f t="shared" si="4"/>
        <v>202244.16502963161</v>
      </c>
      <c r="C120" s="43">
        <f t="shared" si="5"/>
        <v>632.01301571759871</v>
      </c>
      <c r="D120" s="43">
        <f t="shared" si="6"/>
        <v>-1157.7889789303194</v>
      </c>
      <c r="E120" s="43">
        <f t="shared" si="7"/>
        <v>201718.38906641887</v>
      </c>
    </row>
    <row r="121" spans="1:5" x14ac:dyDescent="0.25">
      <c r="A121">
        <v>109</v>
      </c>
      <c r="B121" s="43">
        <f t="shared" si="4"/>
        <v>201718.38906641887</v>
      </c>
      <c r="C121" s="43">
        <f t="shared" si="5"/>
        <v>630.36996583255893</v>
      </c>
      <c r="D121" s="43">
        <f t="shared" si="6"/>
        <v>-1157.7889789303194</v>
      </c>
      <c r="E121" s="43">
        <f t="shared" si="7"/>
        <v>201190.9700533211</v>
      </c>
    </row>
    <row r="122" spans="1:5" x14ac:dyDescent="0.25">
      <c r="A122">
        <v>110</v>
      </c>
      <c r="B122" s="43">
        <f t="shared" si="4"/>
        <v>201190.9700533211</v>
      </c>
      <c r="C122" s="43">
        <f t="shared" si="5"/>
        <v>628.72178141662846</v>
      </c>
      <c r="D122" s="43">
        <f t="shared" si="6"/>
        <v>-1157.7889789303194</v>
      </c>
      <c r="E122" s="43">
        <f t="shared" si="7"/>
        <v>200661.90285580739</v>
      </c>
    </row>
    <row r="123" spans="1:5" x14ac:dyDescent="0.25">
      <c r="A123">
        <v>111</v>
      </c>
      <c r="B123" s="43">
        <f t="shared" si="4"/>
        <v>200661.90285580739</v>
      </c>
      <c r="C123" s="43">
        <f t="shared" si="5"/>
        <v>627.06844642439808</v>
      </c>
      <c r="D123" s="43">
        <f t="shared" si="6"/>
        <v>-1157.7889789303194</v>
      </c>
      <c r="E123" s="43">
        <f t="shared" si="7"/>
        <v>200131.18232330147</v>
      </c>
    </row>
    <row r="124" spans="1:5" x14ac:dyDescent="0.25">
      <c r="A124">
        <v>112</v>
      </c>
      <c r="B124" s="43">
        <f t="shared" si="4"/>
        <v>200131.18232330147</v>
      </c>
      <c r="C124" s="43">
        <f t="shared" si="5"/>
        <v>625.4099447603171</v>
      </c>
      <c r="D124" s="43">
        <f t="shared" si="6"/>
        <v>-1157.7889789303194</v>
      </c>
      <c r="E124" s="43">
        <f t="shared" si="7"/>
        <v>199598.80328913147</v>
      </c>
    </row>
    <row r="125" spans="1:5" x14ac:dyDescent="0.25">
      <c r="A125">
        <v>113</v>
      </c>
      <c r="B125" s="43">
        <f t="shared" si="4"/>
        <v>199598.80328913147</v>
      </c>
      <c r="C125" s="43">
        <f t="shared" si="5"/>
        <v>623.74626027853583</v>
      </c>
      <c r="D125" s="43">
        <f t="shared" si="6"/>
        <v>-1157.7889789303194</v>
      </c>
      <c r="E125" s="43">
        <f t="shared" si="7"/>
        <v>199064.76057047967</v>
      </c>
    </row>
    <row r="126" spans="1:5" x14ac:dyDescent="0.25">
      <c r="A126">
        <v>114</v>
      </c>
      <c r="B126" s="43">
        <f t="shared" si="4"/>
        <v>199064.76057047967</v>
      </c>
      <c r="C126" s="43">
        <f t="shared" si="5"/>
        <v>622.07737678274896</v>
      </c>
      <c r="D126" s="43">
        <f t="shared" si="6"/>
        <v>-1157.7889789303194</v>
      </c>
      <c r="E126" s="43">
        <f t="shared" si="7"/>
        <v>198529.04896833209</v>
      </c>
    </row>
    <row r="127" spans="1:5" x14ac:dyDescent="0.25">
      <c r="A127">
        <v>115</v>
      </c>
      <c r="B127" s="43">
        <f t="shared" si="4"/>
        <v>198529.04896833209</v>
      </c>
      <c r="C127" s="43">
        <f t="shared" si="5"/>
        <v>620.40327802603781</v>
      </c>
      <c r="D127" s="43">
        <f t="shared" si="6"/>
        <v>-1157.7889789303194</v>
      </c>
      <c r="E127" s="43">
        <f t="shared" si="7"/>
        <v>197991.66326742779</v>
      </c>
    </row>
    <row r="128" spans="1:5" x14ac:dyDescent="0.25">
      <c r="A128">
        <v>116</v>
      </c>
      <c r="B128" s="43">
        <f t="shared" si="4"/>
        <v>197991.66326742779</v>
      </c>
      <c r="C128" s="43">
        <f t="shared" si="5"/>
        <v>618.72394771071185</v>
      </c>
      <c r="D128" s="43">
        <f t="shared" si="6"/>
        <v>-1157.7889789303194</v>
      </c>
      <c r="E128" s="43">
        <f t="shared" si="7"/>
        <v>197452.59823620817</v>
      </c>
    </row>
    <row r="129" spans="1:5" x14ac:dyDescent="0.25">
      <c r="A129">
        <v>117</v>
      </c>
      <c r="B129" s="43">
        <f t="shared" si="4"/>
        <v>197452.59823620817</v>
      </c>
      <c r="C129" s="43">
        <f t="shared" si="5"/>
        <v>617.03936948815056</v>
      </c>
      <c r="D129" s="43">
        <f t="shared" si="6"/>
        <v>-1157.7889789303194</v>
      </c>
      <c r="E129" s="43">
        <f t="shared" si="7"/>
        <v>196911.848626766</v>
      </c>
    </row>
    <row r="130" spans="1:5" x14ac:dyDescent="0.25">
      <c r="A130">
        <v>118</v>
      </c>
      <c r="B130" s="43">
        <f t="shared" si="4"/>
        <v>196911.848626766</v>
      </c>
      <c r="C130" s="43">
        <f t="shared" si="5"/>
        <v>615.34952695864376</v>
      </c>
      <c r="D130" s="43">
        <f t="shared" si="6"/>
        <v>-1157.7889789303194</v>
      </c>
      <c r="E130" s="43">
        <f t="shared" si="7"/>
        <v>196369.40917479433</v>
      </c>
    </row>
    <row r="131" spans="1:5" x14ac:dyDescent="0.25">
      <c r="A131">
        <v>119</v>
      </c>
      <c r="B131" s="43">
        <f t="shared" si="4"/>
        <v>196369.40917479433</v>
      </c>
      <c r="C131" s="43">
        <f t="shared" si="5"/>
        <v>613.65440367123222</v>
      </c>
      <c r="D131" s="43">
        <f t="shared" si="6"/>
        <v>-1157.7889789303194</v>
      </c>
      <c r="E131" s="43">
        <f t="shared" si="7"/>
        <v>195825.27459953525</v>
      </c>
    </row>
    <row r="132" spans="1:5" x14ac:dyDescent="0.25">
      <c r="A132">
        <v>120</v>
      </c>
      <c r="B132" s="43">
        <f t="shared" si="4"/>
        <v>195825.27459953525</v>
      </c>
      <c r="C132" s="43">
        <f t="shared" si="5"/>
        <v>611.95398312354757</v>
      </c>
      <c r="D132" s="43">
        <f t="shared" si="6"/>
        <v>-1157.7889789303194</v>
      </c>
      <c r="E132" s="43">
        <f t="shared" si="7"/>
        <v>195279.43960372848</v>
      </c>
    </row>
    <row r="133" spans="1:5" x14ac:dyDescent="0.25">
      <c r="A133">
        <v>121</v>
      </c>
      <c r="B133" s="43">
        <f t="shared" si="4"/>
        <v>195279.43960372848</v>
      </c>
      <c r="C133" s="43">
        <f t="shared" si="5"/>
        <v>610.24824876165144</v>
      </c>
      <c r="D133" s="43">
        <f t="shared" si="6"/>
        <v>-1157.7889789303194</v>
      </c>
      <c r="E133" s="43">
        <f t="shared" si="7"/>
        <v>194731.89887355981</v>
      </c>
    </row>
    <row r="134" spans="1:5" x14ac:dyDescent="0.25">
      <c r="A134">
        <v>122</v>
      </c>
      <c r="B134" s="43">
        <f t="shared" si="4"/>
        <v>194731.89887355981</v>
      </c>
      <c r="C134" s="43">
        <f t="shared" si="5"/>
        <v>608.53718397987438</v>
      </c>
      <c r="D134" s="43">
        <f t="shared" si="6"/>
        <v>-1157.7889789303194</v>
      </c>
      <c r="E134" s="43">
        <f t="shared" si="7"/>
        <v>194182.64707860936</v>
      </c>
    </row>
    <row r="135" spans="1:5" x14ac:dyDescent="0.25">
      <c r="A135">
        <v>123</v>
      </c>
      <c r="B135" s="43">
        <f t="shared" si="4"/>
        <v>194182.64707860936</v>
      </c>
      <c r="C135" s="43">
        <f t="shared" si="5"/>
        <v>606.82077212065417</v>
      </c>
      <c r="D135" s="43">
        <f t="shared" si="6"/>
        <v>-1157.7889789303194</v>
      </c>
      <c r="E135" s="43">
        <f t="shared" si="7"/>
        <v>193631.67887179967</v>
      </c>
    </row>
    <row r="136" spans="1:5" x14ac:dyDescent="0.25">
      <c r="A136">
        <v>124</v>
      </c>
      <c r="B136" s="43">
        <f t="shared" si="4"/>
        <v>193631.67887179967</v>
      </c>
      <c r="C136" s="43">
        <f t="shared" si="5"/>
        <v>605.09899647437396</v>
      </c>
      <c r="D136" s="43">
        <f t="shared" si="6"/>
        <v>-1157.7889789303194</v>
      </c>
      <c r="E136" s="43">
        <f t="shared" si="7"/>
        <v>193078.98888934372</v>
      </c>
    </row>
    <row r="137" spans="1:5" x14ac:dyDescent="0.25">
      <c r="A137">
        <v>125</v>
      </c>
      <c r="B137" s="43">
        <f t="shared" si="4"/>
        <v>193078.98888934372</v>
      </c>
      <c r="C137" s="43">
        <f t="shared" si="5"/>
        <v>603.37184027919909</v>
      </c>
      <c r="D137" s="43">
        <f t="shared" si="6"/>
        <v>-1157.7889789303194</v>
      </c>
      <c r="E137" s="43">
        <f t="shared" si="7"/>
        <v>192524.57175069259</v>
      </c>
    </row>
    <row r="138" spans="1:5" x14ac:dyDescent="0.25">
      <c r="A138">
        <v>126</v>
      </c>
      <c r="B138" s="43">
        <f t="shared" si="4"/>
        <v>192524.57175069259</v>
      </c>
      <c r="C138" s="43">
        <f t="shared" si="5"/>
        <v>601.63928672091436</v>
      </c>
      <c r="D138" s="43">
        <f t="shared" si="6"/>
        <v>-1157.7889789303194</v>
      </c>
      <c r="E138" s="43">
        <f t="shared" si="7"/>
        <v>191968.42205848318</v>
      </c>
    </row>
    <row r="139" spans="1:5" x14ac:dyDescent="0.25">
      <c r="A139">
        <v>127</v>
      </c>
      <c r="B139" s="43">
        <f t="shared" si="4"/>
        <v>191968.42205848318</v>
      </c>
      <c r="C139" s="43">
        <f t="shared" si="5"/>
        <v>599.90131893275986</v>
      </c>
      <c r="D139" s="43">
        <f t="shared" si="6"/>
        <v>-1157.7889789303194</v>
      </c>
      <c r="E139" s="43">
        <f t="shared" si="7"/>
        <v>191410.53439848562</v>
      </c>
    </row>
    <row r="140" spans="1:5" x14ac:dyDescent="0.25">
      <c r="A140">
        <v>128</v>
      </c>
      <c r="B140" s="43">
        <f t="shared" si="4"/>
        <v>191410.53439848562</v>
      </c>
      <c r="C140" s="43">
        <f t="shared" si="5"/>
        <v>598.15791999526755</v>
      </c>
      <c r="D140" s="43">
        <f t="shared" si="6"/>
        <v>-1157.7889789303194</v>
      </c>
      <c r="E140" s="43">
        <f t="shared" si="7"/>
        <v>190850.90333955054</v>
      </c>
    </row>
    <row r="141" spans="1:5" x14ac:dyDescent="0.25">
      <c r="A141">
        <v>129</v>
      </c>
      <c r="B141" s="43">
        <f t="shared" si="4"/>
        <v>190850.90333955054</v>
      </c>
      <c r="C141" s="43">
        <f t="shared" si="5"/>
        <v>596.40907293609541</v>
      </c>
      <c r="D141" s="43">
        <f t="shared" si="6"/>
        <v>-1157.7889789303194</v>
      </c>
      <c r="E141" s="43">
        <f t="shared" si="7"/>
        <v>190289.52343355631</v>
      </c>
    </row>
    <row r="142" spans="1:5" x14ac:dyDescent="0.25">
      <c r="A142">
        <v>130</v>
      </c>
      <c r="B142" s="43">
        <f t="shared" si="4"/>
        <v>190289.52343355631</v>
      </c>
      <c r="C142" s="43">
        <f t="shared" si="5"/>
        <v>594.65476072986348</v>
      </c>
      <c r="D142" s="43">
        <f t="shared" si="6"/>
        <v>-1157.7889789303194</v>
      </c>
      <c r="E142" s="43">
        <f t="shared" si="7"/>
        <v>189726.38921535586</v>
      </c>
    </row>
    <row r="143" spans="1:5" x14ac:dyDescent="0.25">
      <c r="A143">
        <v>131</v>
      </c>
      <c r="B143" s="43">
        <f t="shared" ref="B143:B206" si="8">E142</f>
        <v>189726.38921535586</v>
      </c>
      <c r="C143" s="43">
        <f t="shared" ref="C143:C206" si="9">B143*$D$8/12</f>
        <v>592.89496629798703</v>
      </c>
      <c r="D143" s="43">
        <f t="shared" ref="D143:D206" si="10">$D$9</f>
        <v>-1157.7889789303194</v>
      </c>
      <c r="E143" s="43">
        <f t="shared" ref="E143:E206" si="11">B143+D143+C143</f>
        <v>189161.49520272351</v>
      </c>
    </row>
    <row r="144" spans="1:5" x14ac:dyDescent="0.25">
      <c r="A144">
        <v>132</v>
      </c>
      <c r="B144" s="43">
        <f t="shared" si="8"/>
        <v>189161.49520272351</v>
      </c>
      <c r="C144" s="43">
        <f t="shared" si="9"/>
        <v>591.12967250851091</v>
      </c>
      <c r="D144" s="43">
        <f t="shared" si="10"/>
        <v>-1157.7889789303194</v>
      </c>
      <c r="E144" s="43">
        <f t="shared" si="11"/>
        <v>188594.83589630169</v>
      </c>
    </row>
    <row r="145" spans="1:5" x14ac:dyDescent="0.25">
      <c r="A145">
        <v>133</v>
      </c>
      <c r="B145" s="43">
        <f t="shared" si="8"/>
        <v>188594.83589630169</v>
      </c>
      <c r="C145" s="43">
        <f t="shared" si="9"/>
        <v>589.35886217594282</v>
      </c>
      <c r="D145" s="43">
        <f t="shared" si="10"/>
        <v>-1157.7889789303194</v>
      </c>
      <c r="E145" s="43">
        <f t="shared" si="11"/>
        <v>188026.40577954732</v>
      </c>
    </row>
    <row r="146" spans="1:5" x14ac:dyDescent="0.25">
      <c r="A146">
        <v>134</v>
      </c>
      <c r="B146" s="43">
        <f t="shared" si="8"/>
        <v>188026.40577954732</v>
      </c>
      <c r="C146" s="43">
        <f t="shared" si="9"/>
        <v>587.58251806108535</v>
      </c>
      <c r="D146" s="43">
        <f t="shared" si="10"/>
        <v>-1157.7889789303194</v>
      </c>
      <c r="E146" s="43">
        <f t="shared" si="11"/>
        <v>187456.19931867809</v>
      </c>
    </row>
    <row r="147" spans="1:5" x14ac:dyDescent="0.25">
      <c r="A147">
        <v>135</v>
      </c>
      <c r="B147" s="43">
        <f t="shared" si="8"/>
        <v>187456.19931867809</v>
      </c>
      <c r="C147" s="43">
        <f t="shared" si="9"/>
        <v>585.80062287086901</v>
      </c>
      <c r="D147" s="43">
        <f t="shared" si="10"/>
        <v>-1157.7889789303194</v>
      </c>
      <c r="E147" s="43">
        <f t="shared" si="11"/>
        <v>186884.21096261861</v>
      </c>
    </row>
    <row r="148" spans="1:5" x14ac:dyDescent="0.25">
      <c r="A148">
        <v>136</v>
      </c>
      <c r="B148" s="43">
        <f t="shared" si="8"/>
        <v>186884.21096261861</v>
      </c>
      <c r="C148" s="43">
        <f t="shared" si="9"/>
        <v>584.01315925818312</v>
      </c>
      <c r="D148" s="43">
        <f t="shared" si="10"/>
        <v>-1157.7889789303194</v>
      </c>
      <c r="E148" s="43">
        <f t="shared" si="11"/>
        <v>186310.43514294646</v>
      </c>
    </row>
    <row r="149" spans="1:5" x14ac:dyDescent="0.25">
      <c r="A149">
        <v>137</v>
      </c>
      <c r="B149" s="43">
        <f t="shared" si="8"/>
        <v>186310.43514294646</v>
      </c>
      <c r="C149" s="43">
        <f t="shared" si="9"/>
        <v>582.22010982170764</v>
      </c>
      <c r="D149" s="43">
        <f t="shared" si="10"/>
        <v>-1157.7889789303194</v>
      </c>
      <c r="E149" s="43">
        <f t="shared" si="11"/>
        <v>185734.86627383783</v>
      </c>
    </row>
    <row r="150" spans="1:5" x14ac:dyDescent="0.25">
      <c r="A150">
        <v>138</v>
      </c>
      <c r="B150" s="43">
        <f t="shared" si="8"/>
        <v>185734.86627383783</v>
      </c>
      <c r="C150" s="43">
        <f t="shared" si="9"/>
        <v>580.42145710574323</v>
      </c>
      <c r="D150" s="43">
        <f t="shared" si="10"/>
        <v>-1157.7889789303194</v>
      </c>
      <c r="E150" s="43">
        <f t="shared" si="11"/>
        <v>185157.49875201326</v>
      </c>
    </row>
    <row r="151" spans="1:5" x14ac:dyDescent="0.25">
      <c r="A151">
        <v>139</v>
      </c>
      <c r="B151" s="43">
        <f t="shared" si="8"/>
        <v>185157.49875201326</v>
      </c>
      <c r="C151" s="43">
        <f t="shared" si="9"/>
        <v>578.61718360004136</v>
      </c>
      <c r="D151" s="43">
        <f t="shared" si="10"/>
        <v>-1157.7889789303194</v>
      </c>
      <c r="E151" s="43">
        <f t="shared" si="11"/>
        <v>184578.32695668295</v>
      </c>
    </row>
    <row r="152" spans="1:5" x14ac:dyDescent="0.25">
      <c r="A152">
        <v>140</v>
      </c>
      <c r="B152" s="43">
        <f t="shared" si="8"/>
        <v>184578.32695668295</v>
      </c>
      <c r="C152" s="43">
        <f t="shared" si="9"/>
        <v>576.80727173963419</v>
      </c>
      <c r="D152" s="43">
        <f t="shared" si="10"/>
        <v>-1157.7889789303194</v>
      </c>
      <c r="E152" s="43">
        <f t="shared" si="11"/>
        <v>183997.34524949227</v>
      </c>
    </row>
    <row r="153" spans="1:5" x14ac:dyDescent="0.25">
      <c r="A153">
        <v>141</v>
      </c>
      <c r="B153" s="43">
        <f t="shared" si="8"/>
        <v>183997.34524949227</v>
      </c>
      <c r="C153" s="43">
        <f t="shared" si="9"/>
        <v>574.99170390466327</v>
      </c>
      <c r="D153" s="43">
        <f t="shared" si="10"/>
        <v>-1157.7889789303194</v>
      </c>
      <c r="E153" s="43">
        <f t="shared" si="11"/>
        <v>183414.54797446661</v>
      </c>
    </row>
    <row r="154" spans="1:5" x14ac:dyDescent="0.25">
      <c r="A154">
        <v>142</v>
      </c>
      <c r="B154" s="43">
        <f t="shared" si="8"/>
        <v>183414.54797446661</v>
      </c>
      <c r="C154" s="43">
        <f t="shared" si="9"/>
        <v>573.17046242020808</v>
      </c>
      <c r="D154" s="43">
        <f t="shared" si="10"/>
        <v>-1157.7889789303194</v>
      </c>
      <c r="E154" s="43">
        <f t="shared" si="11"/>
        <v>182829.92945795649</v>
      </c>
    </row>
    <row r="155" spans="1:5" x14ac:dyDescent="0.25">
      <c r="A155">
        <v>143</v>
      </c>
      <c r="B155" s="43">
        <f t="shared" si="8"/>
        <v>182829.92945795649</v>
      </c>
      <c r="C155" s="43">
        <f t="shared" si="9"/>
        <v>571.34352955611405</v>
      </c>
      <c r="D155" s="43">
        <f t="shared" si="10"/>
        <v>-1157.7889789303194</v>
      </c>
      <c r="E155" s="43">
        <f t="shared" si="11"/>
        <v>182243.48400858228</v>
      </c>
    </row>
    <row r="156" spans="1:5" x14ac:dyDescent="0.25">
      <c r="A156">
        <v>144</v>
      </c>
      <c r="B156" s="43">
        <f t="shared" si="8"/>
        <v>182243.48400858228</v>
      </c>
      <c r="C156" s="43">
        <f t="shared" si="9"/>
        <v>569.5108875268196</v>
      </c>
      <c r="D156" s="43">
        <f t="shared" si="10"/>
        <v>-1157.7889789303194</v>
      </c>
      <c r="E156" s="43">
        <f t="shared" si="11"/>
        <v>181655.20591717877</v>
      </c>
    </row>
    <row r="157" spans="1:5" x14ac:dyDescent="0.25">
      <c r="A157">
        <v>145</v>
      </c>
      <c r="B157" s="43">
        <f t="shared" si="8"/>
        <v>181655.20591717877</v>
      </c>
      <c r="C157" s="43">
        <f t="shared" si="9"/>
        <v>567.67251849118361</v>
      </c>
      <c r="D157" s="43">
        <f t="shared" si="10"/>
        <v>-1157.7889789303194</v>
      </c>
      <c r="E157" s="43">
        <f t="shared" si="11"/>
        <v>181065.08945673963</v>
      </c>
    </row>
    <row r="158" spans="1:5" x14ac:dyDescent="0.25">
      <c r="A158">
        <v>146</v>
      </c>
      <c r="B158" s="43">
        <f t="shared" si="8"/>
        <v>181065.08945673963</v>
      </c>
      <c r="C158" s="43">
        <f t="shared" si="9"/>
        <v>565.82840455231133</v>
      </c>
      <c r="D158" s="43">
        <f t="shared" si="10"/>
        <v>-1157.7889789303194</v>
      </c>
      <c r="E158" s="43">
        <f t="shared" si="11"/>
        <v>180473.12888236161</v>
      </c>
    </row>
    <row r="159" spans="1:5" x14ac:dyDescent="0.25">
      <c r="A159">
        <v>147</v>
      </c>
      <c r="B159" s="43">
        <f t="shared" si="8"/>
        <v>180473.12888236161</v>
      </c>
      <c r="C159" s="43">
        <f t="shared" si="9"/>
        <v>563.97852775737999</v>
      </c>
      <c r="D159" s="43">
        <f t="shared" si="10"/>
        <v>-1157.7889789303194</v>
      </c>
      <c r="E159" s="43">
        <f t="shared" si="11"/>
        <v>179879.31843118864</v>
      </c>
    </row>
    <row r="160" spans="1:5" x14ac:dyDescent="0.25">
      <c r="A160">
        <v>148</v>
      </c>
      <c r="B160" s="43">
        <f t="shared" si="8"/>
        <v>179879.31843118864</v>
      </c>
      <c r="C160" s="43">
        <f t="shared" si="9"/>
        <v>562.12287009746444</v>
      </c>
      <c r="D160" s="43">
        <f t="shared" si="10"/>
        <v>-1157.7889789303194</v>
      </c>
      <c r="E160" s="43">
        <f t="shared" si="11"/>
        <v>179283.65232235577</v>
      </c>
    </row>
    <row r="161" spans="1:5" x14ac:dyDescent="0.25">
      <c r="A161">
        <v>149</v>
      </c>
      <c r="B161" s="43">
        <f t="shared" si="8"/>
        <v>179283.65232235577</v>
      </c>
      <c r="C161" s="43">
        <f t="shared" si="9"/>
        <v>560.26141350736179</v>
      </c>
      <c r="D161" s="43">
        <f t="shared" si="10"/>
        <v>-1157.7889789303194</v>
      </c>
      <c r="E161" s="43">
        <f t="shared" si="11"/>
        <v>178686.12475693281</v>
      </c>
    </row>
    <row r="162" spans="1:5" x14ac:dyDescent="0.25">
      <c r="A162">
        <v>150</v>
      </c>
      <c r="B162" s="43">
        <f t="shared" si="8"/>
        <v>178686.12475693281</v>
      </c>
      <c r="C162" s="43">
        <f t="shared" si="9"/>
        <v>558.39413986541501</v>
      </c>
      <c r="D162" s="43">
        <f t="shared" si="10"/>
        <v>-1157.7889789303194</v>
      </c>
      <c r="E162" s="43">
        <f t="shared" si="11"/>
        <v>178086.72991786789</v>
      </c>
    </row>
    <row r="163" spans="1:5" x14ac:dyDescent="0.25">
      <c r="A163">
        <v>151</v>
      </c>
      <c r="B163" s="43">
        <f t="shared" si="8"/>
        <v>178086.72991786789</v>
      </c>
      <c r="C163" s="43">
        <f t="shared" si="9"/>
        <v>556.52103099333715</v>
      </c>
      <c r="D163" s="43">
        <f t="shared" si="10"/>
        <v>-1157.7889789303194</v>
      </c>
      <c r="E163" s="43">
        <f t="shared" si="11"/>
        <v>177485.46196993091</v>
      </c>
    </row>
    <row r="164" spans="1:5" x14ac:dyDescent="0.25">
      <c r="A164">
        <v>152</v>
      </c>
      <c r="B164" s="43">
        <f t="shared" si="8"/>
        <v>177485.46196993091</v>
      </c>
      <c r="C164" s="43">
        <f t="shared" si="9"/>
        <v>554.6420686560341</v>
      </c>
      <c r="D164" s="43">
        <f t="shared" si="10"/>
        <v>-1157.7889789303194</v>
      </c>
      <c r="E164" s="43">
        <f t="shared" si="11"/>
        <v>176882.31505965663</v>
      </c>
    </row>
    <row r="165" spans="1:5" x14ac:dyDescent="0.25">
      <c r="A165">
        <v>153</v>
      </c>
      <c r="B165" s="43">
        <f t="shared" si="8"/>
        <v>176882.31505965663</v>
      </c>
      <c r="C165" s="43">
        <f t="shared" si="9"/>
        <v>552.75723456142691</v>
      </c>
      <c r="D165" s="43">
        <f t="shared" si="10"/>
        <v>-1157.7889789303194</v>
      </c>
      <c r="E165" s="43">
        <f t="shared" si="11"/>
        <v>176277.28331528773</v>
      </c>
    </row>
    <row r="166" spans="1:5" x14ac:dyDescent="0.25">
      <c r="A166">
        <v>154</v>
      </c>
      <c r="B166" s="43">
        <f t="shared" si="8"/>
        <v>176277.28331528773</v>
      </c>
      <c r="C166" s="43">
        <f t="shared" si="9"/>
        <v>550.86651036027411</v>
      </c>
      <c r="D166" s="43">
        <f t="shared" si="10"/>
        <v>-1157.7889789303194</v>
      </c>
      <c r="E166" s="43">
        <f t="shared" si="11"/>
        <v>175670.36084671767</v>
      </c>
    </row>
    <row r="167" spans="1:5" x14ac:dyDescent="0.25">
      <c r="A167">
        <v>155</v>
      </c>
      <c r="B167" s="43">
        <f t="shared" si="8"/>
        <v>175670.36084671767</v>
      </c>
      <c r="C167" s="43">
        <f t="shared" si="9"/>
        <v>548.96987764599271</v>
      </c>
      <c r="D167" s="43">
        <f t="shared" si="10"/>
        <v>-1157.7889789303194</v>
      </c>
      <c r="E167" s="43">
        <f t="shared" si="11"/>
        <v>175061.54174543332</v>
      </c>
    </row>
    <row r="168" spans="1:5" x14ac:dyDescent="0.25">
      <c r="A168">
        <v>156</v>
      </c>
      <c r="B168" s="43">
        <f t="shared" si="8"/>
        <v>175061.54174543332</v>
      </c>
      <c r="C168" s="43">
        <f t="shared" si="9"/>
        <v>547.06731795447911</v>
      </c>
      <c r="D168" s="43">
        <f t="shared" si="10"/>
        <v>-1157.7889789303194</v>
      </c>
      <c r="E168" s="43">
        <f t="shared" si="11"/>
        <v>174450.82008445746</v>
      </c>
    </row>
    <row r="169" spans="1:5" x14ac:dyDescent="0.25">
      <c r="A169">
        <v>157</v>
      </c>
      <c r="B169" s="43">
        <f t="shared" si="8"/>
        <v>174450.82008445746</v>
      </c>
      <c r="C169" s="43">
        <f t="shared" si="9"/>
        <v>545.15881276392952</v>
      </c>
      <c r="D169" s="43">
        <f t="shared" si="10"/>
        <v>-1157.7889789303194</v>
      </c>
      <c r="E169" s="43">
        <f t="shared" si="11"/>
        <v>173838.18991829106</v>
      </c>
    </row>
    <row r="170" spans="1:5" x14ac:dyDescent="0.25">
      <c r="A170">
        <v>158</v>
      </c>
      <c r="B170" s="43">
        <f t="shared" si="8"/>
        <v>173838.18991829106</v>
      </c>
      <c r="C170" s="43">
        <f t="shared" si="9"/>
        <v>543.24434349465957</v>
      </c>
      <c r="D170" s="43">
        <f t="shared" si="10"/>
        <v>-1157.7889789303194</v>
      </c>
      <c r="E170" s="43">
        <f t="shared" si="11"/>
        <v>173223.64528285537</v>
      </c>
    </row>
    <row r="171" spans="1:5" x14ac:dyDescent="0.25">
      <c r="A171">
        <v>159</v>
      </c>
      <c r="B171" s="43">
        <f t="shared" si="8"/>
        <v>173223.64528285537</v>
      </c>
      <c r="C171" s="43">
        <f t="shared" si="9"/>
        <v>541.323891508923</v>
      </c>
      <c r="D171" s="43">
        <f t="shared" si="10"/>
        <v>-1157.7889789303194</v>
      </c>
      <c r="E171" s="43">
        <f t="shared" si="11"/>
        <v>172607.18019543396</v>
      </c>
    </row>
    <row r="172" spans="1:5" x14ac:dyDescent="0.25">
      <c r="A172">
        <v>160</v>
      </c>
      <c r="B172" s="43">
        <f t="shared" si="8"/>
        <v>172607.18019543396</v>
      </c>
      <c r="C172" s="43">
        <f t="shared" si="9"/>
        <v>539.39743811073106</v>
      </c>
      <c r="D172" s="43">
        <f t="shared" si="10"/>
        <v>-1157.7889789303194</v>
      </c>
      <c r="E172" s="43">
        <f t="shared" si="11"/>
        <v>171988.78865461436</v>
      </c>
    </row>
    <row r="173" spans="1:5" x14ac:dyDescent="0.25">
      <c r="A173">
        <v>161</v>
      </c>
      <c r="B173" s="43">
        <f t="shared" si="8"/>
        <v>171988.78865461436</v>
      </c>
      <c r="C173" s="43">
        <f t="shared" si="9"/>
        <v>537.46496454566989</v>
      </c>
      <c r="D173" s="43">
        <f t="shared" si="10"/>
        <v>-1157.7889789303194</v>
      </c>
      <c r="E173" s="43">
        <f t="shared" si="11"/>
        <v>171368.46464022971</v>
      </c>
    </row>
    <row r="174" spans="1:5" x14ac:dyDescent="0.25">
      <c r="A174">
        <v>162</v>
      </c>
      <c r="B174" s="43">
        <f t="shared" si="8"/>
        <v>171368.46464022971</v>
      </c>
      <c r="C174" s="43">
        <f t="shared" si="9"/>
        <v>535.52645200071777</v>
      </c>
      <c r="D174" s="43">
        <f t="shared" si="10"/>
        <v>-1157.7889789303194</v>
      </c>
      <c r="E174" s="43">
        <f t="shared" si="11"/>
        <v>170746.2021133001</v>
      </c>
    </row>
    <row r="175" spans="1:5" x14ac:dyDescent="0.25">
      <c r="A175">
        <v>163</v>
      </c>
      <c r="B175" s="43">
        <f t="shared" si="8"/>
        <v>170746.2021133001</v>
      </c>
      <c r="C175" s="43">
        <f t="shared" si="9"/>
        <v>533.5818816040628</v>
      </c>
      <c r="D175" s="43">
        <f t="shared" si="10"/>
        <v>-1157.7889789303194</v>
      </c>
      <c r="E175" s="43">
        <f t="shared" si="11"/>
        <v>170121.99501597384</v>
      </c>
    </row>
    <row r="176" spans="1:5" x14ac:dyDescent="0.25">
      <c r="A176">
        <v>164</v>
      </c>
      <c r="B176" s="43">
        <f t="shared" si="8"/>
        <v>170121.99501597384</v>
      </c>
      <c r="C176" s="43">
        <f t="shared" si="9"/>
        <v>531.63123442491826</v>
      </c>
      <c r="D176" s="43">
        <f t="shared" si="10"/>
        <v>-1157.7889789303194</v>
      </c>
      <c r="E176" s="43">
        <f t="shared" si="11"/>
        <v>169495.83727146842</v>
      </c>
    </row>
    <row r="177" spans="1:5" x14ac:dyDescent="0.25">
      <c r="A177">
        <v>165</v>
      </c>
      <c r="B177" s="43">
        <f t="shared" si="8"/>
        <v>169495.83727146842</v>
      </c>
      <c r="C177" s="43">
        <f t="shared" si="9"/>
        <v>529.67449147333878</v>
      </c>
      <c r="D177" s="43">
        <f t="shared" si="10"/>
        <v>-1157.7889789303194</v>
      </c>
      <c r="E177" s="43">
        <f t="shared" si="11"/>
        <v>168867.72278401142</v>
      </c>
    </row>
    <row r="178" spans="1:5" x14ac:dyDescent="0.25">
      <c r="A178">
        <v>166</v>
      </c>
      <c r="B178" s="43">
        <f t="shared" si="8"/>
        <v>168867.72278401142</v>
      </c>
      <c r="C178" s="43">
        <f t="shared" si="9"/>
        <v>527.71163370003569</v>
      </c>
      <c r="D178" s="43">
        <f t="shared" si="10"/>
        <v>-1157.7889789303194</v>
      </c>
      <c r="E178" s="43">
        <f t="shared" si="11"/>
        <v>168237.64543878112</v>
      </c>
    </row>
    <row r="179" spans="1:5" x14ac:dyDescent="0.25">
      <c r="A179">
        <v>167</v>
      </c>
      <c r="B179" s="43">
        <f t="shared" si="8"/>
        <v>168237.64543878112</v>
      </c>
      <c r="C179" s="43">
        <f t="shared" si="9"/>
        <v>525.74264199619097</v>
      </c>
      <c r="D179" s="43">
        <f t="shared" si="10"/>
        <v>-1157.7889789303194</v>
      </c>
      <c r="E179" s="43">
        <f t="shared" si="11"/>
        <v>167605.59910184698</v>
      </c>
    </row>
    <row r="180" spans="1:5" x14ac:dyDescent="0.25">
      <c r="A180">
        <v>168</v>
      </c>
      <c r="B180" s="43">
        <f t="shared" si="8"/>
        <v>167605.59910184698</v>
      </c>
      <c r="C180" s="43">
        <f t="shared" si="9"/>
        <v>523.76749719327177</v>
      </c>
      <c r="D180" s="43">
        <f t="shared" si="10"/>
        <v>-1157.7889789303194</v>
      </c>
      <c r="E180" s="43">
        <f t="shared" si="11"/>
        <v>166971.57762010992</v>
      </c>
    </row>
    <row r="181" spans="1:5" x14ac:dyDescent="0.25">
      <c r="A181">
        <v>169</v>
      </c>
      <c r="B181" s="43">
        <f t="shared" si="8"/>
        <v>166971.57762010992</v>
      </c>
      <c r="C181" s="43">
        <f t="shared" si="9"/>
        <v>521.78618006284353</v>
      </c>
      <c r="D181" s="43">
        <f t="shared" si="10"/>
        <v>-1157.7889789303194</v>
      </c>
      <c r="E181" s="43">
        <f t="shared" si="11"/>
        <v>166335.57482124242</v>
      </c>
    </row>
    <row r="182" spans="1:5" x14ac:dyDescent="0.25">
      <c r="A182">
        <v>170</v>
      </c>
      <c r="B182" s="43">
        <f t="shared" si="8"/>
        <v>166335.57482124242</v>
      </c>
      <c r="C182" s="43">
        <f t="shared" si="9"/>
        <v>519.79867131638252</v>
      </c>
      <c r="D182" s="43">
        <f t="shared" si="10"/>
        <v>-1157.7889789303194</v>
      </c>
      <c r="E182" s="43">
        <f t="shared" si="11"/>
        <v>165697.58451362848</v>
      </c>
    </row>
    <row r="183" spans="1:5" x14ac:dyDescent="0.25">
      <c r="A183">
        <v>171</v>
      </c>
      <c r="B183" s="43">
        <f t="shared" si="8"/>
        <v>165697.58451362848</v>
      </c>
      <c r="C183" s="43">
        <f t="shared" si="9"/>
        <v>517.80495160508895</v>
      </c>
      <c r="D183" s="43">
        <f t="shared" si="10"/>
        <v>-1157.7889789303194</v>
      </c>
      <c r="E183" s="43">
        <f t="shared" si="11"/>
        <v>165057.60048630324</v>
      </c>
    </row>
    <row r="184" spans="1:5" x14ac:dyDescent="0.25">
      <c r="A184">
        <v>172</v>
      </c>
      <c r="B184" s="43">
        <f t="shared" si="8"/>
        <v>165057.60048630324</v>
      </c>
      <c r="C184" s="43">
        <f t="shared" si="9"/>
        <v>515.80500151969761</v>
      </c>
      <c r="D184" s="43">
        <f t="shared" si="10"/>
        <v>-1157.7889789303194</v>
      </c>
      <c r="E184" s="43">
        <f t="shared" si="11"/>
        <v>164415.61650889262</v>
      </c>
    </row>
    <row r="185" spans="1:5" x14ac:dyDescent="0.25">
      <c r="A185">
        <v>173</v>
      </c>
      <c r="B185" s="43">
        <f t="shared" si="8"/>
        <v>164415.61650889262</v>
      </c>
      <c r="C185" s="43">
        <f t="shared" si="9"/>
        <v>513.79880159028937</v>
      </c>
      <c r="D185" s="43">
        <f t="shared" si="10"/>
        <v>-1157.7889789303194</v>
      </c>
      <c r="E185" s="43">
        <f t="shared" si="11"/>
        <v>163771.62633155257</v>
      </c>
    </row>
    <row r="186" spans="1:5" x14ac:dyDescent="0.25">
      <c r="A186">
        <v>174</v>
      </c>
      <c r="B186" s="43">
        <f t="shared" si="8"/>
        <v>163771.62633155257</v>
      </c>
      <c r="C186" s="43">
        <f t="shared" si="9"/>
        <v>511.78633228610175</v>
      </c>
      <c r="D186" s="43">
        <f t="shared" si="10"/>
        <v>-1157.7889789303194</v>
      </c>
      <c r="E186" s="43">
        <f t="shared" si="11"/>
        <v>163125.62368490835</v>
      </c>
    </row>
    <row r="187" spans="1:5" x14ac:dyDescent="0.25">
      <c r="A187">
        <v>175</v>
      </c>
      <c r="B187" s="43">
        <f t="shared" si="8"/>
        <v>163125.62368490835</v>
      </c>
      <c r="C187" s="43">
        <f t="shared" si="9"/>
        <v>509.7675740153386</v>
      </c>
      <c r="D187" s="43">
        <f t="shared" si="10"/>
        <v>-1157.7889789303194</v>
      </c>
      <c r="E187" s="43">
        <f t="shared" si="11"/>
        <v>162477.60227999336</v>
      </c>
    </row>
    <row r="188" spans="1:5" x14ac:dyDescent="0.25">
      <c r="A188">
        <v>176</v>
      </c>
      <c r="B188" s="43">
        <f t="shared" si="8"/>
        <v>162477.60227999336</v>
      </c>
      <c r="C188" s="43">
        <f t="shared" si="9"/>
        <v>507.74250712497923</v>
      </c>
      <c r="D188" s="43">
        <f t="shared" si="10"/>
        <v>-1157.7889789303194</v>
      </c>
      <c r="E188" s="43">
        <f t="shared" si="11"/>
        <v>161827.55580818802</v>
      </c>
    </row>
    <row r="189" spans="1:5" x14ac:dyDescent="0.25">
      <c r="A189">
        <v>177</v>
      </c>
      <c r="B189" s="43">
        <f t="shared" si="8"/>
        <v>161827.55580818802</v>
      </c>
      <c r="C189" s="43">
        <f t="shared" si="9"/>
        <v>505.71111190058758</v>
      </c>
      <c r="D189" s="43">
        <f t="shared" si="10"/>
        <v>-1157.7889789303194</v>
      </c>
      <c r="E189" s="43">
        <f t="shared" si="11"/>
        <v>161175.47794115829</v>
      </c>
    </row>
    <row r="190" spans="1:5" x14ac:dyDescent="0.25">
      <c r="A190">
        <v>178</v>
      </c>
      <c r="B190" s="43">
        <f t="shared" si="8"/>
        <v>161175.47794115829</v>
      </c>
      <c r="C190" s="43">
        <f t="shared" si="9"/>
        <v>503.67336856611968</v>
      </c>
      <c r="D190" s="43">
        <f t="shared" si="10"/>
        <v>-1157.7889789303194</v>
      </c>
      <c r="E190" s="43">
        <f t="shared" si="11"/>
        <v>160521.36233079407</v>
      </c>
    </row>
    <row r="191" spans="1:5" x14ac:dyDescent="0.25">
      <c r="A191">
        <v>179</v>
      </c>
      <c r="B191" s="43">
        <f t="shared" si="8"/>
        <v>160521.36233079407</v>
      </c>
      <c r="C191" s="43">
        <f t="shared" si="9"/>
        <v>501.62925728373148</v>
      </c>
      <c r="D191" s="43">
        <f t="shared" si="10"/>
        <v>-1157.7889789303194</v>
      </c>
      <c r="E191" s="43">
        <f t="shared" si="11"/>
        <v>159865.20260914747</v>
      </c>
    </row>
    <row r="192" spans="1:5" x14ac:dyDescent="0.25">
      <c r="A192">
        <v>180</v>
      </c>
      <c r="B192" s="43">
        <f t="shared" si="8"/>
        <v>159865.20260914747</v>
      </c>
      <c r="C192" s="43">
        <f t="shared" si="9"/>
        <v>499.5787581535858</v>
      </c>
      <c r="D192" s="43">
        <f t="shared" si="10"/>
        <v>-1157.7889789303194</v>
      </c>
      <c r="E192" s="43">
        <f t="shared" si="11"/>
        <v>159206.99238837074</v>
      </c>
    </row>
    <row r="193" spans="1:5" x14ac:dyDescent="0.25">
      <c r="A193">
        <v>181</v>
      </c>
      <c r="B193" s="43">
        <f t="shared" si="8"/>
        <v>159206.99238837074</v>
      </c>
      <c r="C193" s="43">
        <f t="shared" si="9"/>
        <v>497.52185121365852</v>
      </c>
      <c r="D193" s="43">
        <f t="shared" si="10"/>
        <v>-1157.7889789303194</v>
      </c>
      <c r="E193" s="43">
        <f t="shared" si="11"/>
        <v>158546.72526065406</v>
      </c>
    </row>
    <row r="194" spans="1:5" x14ac:dyDescent="0.25">
      <c r="A194">
        <v>182</v>
      </c>
      <c r="B194" s="43">
        <f t="shared" si="8"/>
        <v>158546.72526065406</v>
      </c>
      <c r="C194" s="43">
        <f t="shared" si="9"/>
        <v>495.45851643954393</v>
      </c>
      <c r="D194" s="43">
        <f t="shared" si="10"/>
        <v>-1157.7889789303194</v>
      </c>
      <c r="E194" s="43">
        <f t="shared" si="11"/>
        <v>157884.39479816327</v>
      </c>
    </row>
    <row r="195" spans="1:5" x14ac:dyDescent="0.25">
      <c r="A195">
        <v>183</v>
      </c>
      <c r="B195" s="43">
        <f t="shared" si="8"/>
        <v>157884.39479816327</v>
      </c>
      <c r="C195" s="43">
        <f t="shared" si="9"/>
        <v>493.38873374426021</v>
      </c>
      <c r="D195" s="43">
        <f t="shared" si="10"/>
        <v>-1157.7889789303194</v>
      </c>
      <c r="E195" s="43">
        <f t="shared" si="11"/>
        <v>157219.99455297721</v>
      </c>
    </row>
    <row r="196" spans="1:5" x14ac:dyDescent="0.25">
      <c r="A196">
        <v>184</v>
      </c>
      <c r="B196" s="43">
        <f t="shared" si="8"/>
        <v>157219.99455297721</v>
      </c>
      <c r="C196" s="43">
        <f t="shared" si="9"/>
        <v>491.31248297805377</v>
      </c>
      <c r="D196" s="43">
        <f t="shared" si="10"/>
        <v>-1157.7889789303194</v>
      </c>
      <c r="E196" s="43">
        <f t="shared" si="11"/>
        <v>156553.51805702492</v>
      </c>
    </row>
    <row r="197" spans="1:5" x14ac:dyDescent="0.25">
      <c r="A197">
        <v>185</v>
      </c>
      <c r="B197" s="43">
        <f t="shared" si="8"/>
        <v>156553.51805702492</v>
      </c>
      <c r="C197" s="43">
        <f t="shared" si="9"/>
        <v>489.22974392820288</v>
      </c>
      <c r="D197" s="43">
        <f t="shared" si="10"/>
        <v>-1157.7889789303194</v>
      </c>
      <c r="E197" s="43">
        <f t="shared" si="11"/>
        <v>155884.9588220228</v>
      </c>
    </row>
    <row r="198" spans="1:5" x14ac:dyDescent="0.25">
      <c r="A198">
        <v>186</v>
      </c>
      <c r="B198" s="43">
        <f t="shared" si="8"/>
        <v>155884.9588220228</v>
      </c>
      <c r="C198" s="43">
        <f t="shared" si="9"/>
        <v>487.14049631882125</v>
      </c>
      <c r="D198" s="43">
        <f t="shared" si="10"/>
        <v>-1157.7889789303194</v>
      </c>
      <c r="E198" s="43">
        <f t="shared" si="11"/>
        <v>155214.31033941128</v>
      </c>
    </row>
    <row r="199" spans="1:5" x14ac:dyDescent="0.25">
      <c r="A199">
        <v>187</v>
      </c>
      <c r="B199" s="43">
        <f t="shared" si="8"/>
        <v>155214.31033941128</v>
      </c>
      <c r="C199" s="43">
        <f t="shared" si="9"/>
        <v>485.0447198106603</v>
      </c>
      <c r="D199" s="43">
        <f t="shared" si="10"/>
        <v>-1157.7889789303194</v>
      </c>
      <c r="E199" s="43">
        <f t="shared" si="11"/>
        <v>154541.56608029161</v>
      </c>
    </row>
    <row r="200" spans="1:5" x14ac:dyDescent="0.25">
      <c r="A200">
        <v>188</v>
      </c>
      <c r="B200" s="43">
        <f t="shared" si="8"/>
        <v>154541.56608029161</v>
      </c>
      <c r="C200" s="43">
        <f t="shared" si="9"/>
        <v>482.94239400091124</v>
      </c>
      <c r="D200" s="43">
        <f t="shared" si="10"/>
        <v>-1157.7889789303194</v>
      </c>
      <c r="E200" s="43">
        <f t="shared" si="11"/>
        <v>153866.71949536219</v>
      </c>
    </row>
    <row r="201" spans="1:5" x14ac:dyDescent="0.25">
      <c r="A201">
        <v>189</v>
      </c>
      <c r="B201" s="43">
        <f t="shared" si="8"/>
        <v>153866.71949536219</v>
      </c>
      <c r="C201" s="43">
        <f t="shared" si="9"/>
        <v>480.83349842300686</v>
      </c>
      <c r="D201" s="43">
        <f t="shared" si="10"/>
        <v>-1157.7889789303194</v>
      </c>
      <c r="E201" s="43">
        <f t="shared" si="11"/>
        <v>153189.76401485488</v>
      </c>
    </row>
    <row r="202" spans="1:5" x14ac:dyDescent="0.25">
      <c r="A202">
        <v>190</v>
      </c>
      <c r="B202" s="43">
        <f t="shared" si="8"/>
        <v>153189.76401485488</v>
      </c>
      <c r="C202" s="43">
        <f t="shared" si="9"/>
        <v>478.71801254642151</v>
      </c>
      <c r="D202" s="43">
        <f t="shared" si="10"/>
        <v>-1157.7889789303194</v>
      </c>
      <c r="E202" s="43">
        <f t="shared" si="11"/>
        <v>152510.69304847097</v>
      </c>
    </row>
    <row r="203" spans="1:5" x14ac:dyDescent="0.25">
      <c r="A203">
        <v>191</v>
      </c>
      <c r="B203" s="43">
        <f t="shared" si="8"/>
        <v>152510.69304847097</v>
      </c>
      <c r="C203" s="43">
        <f t="shared" si="9"/>
        <v>476.59591577647183</v>
      </c>
      <c r="D203" s="43">
        <f t="shared" si="10"/>
        <v>-1157.7889789303194</v>
      </c>
      <c r="E203" s="43">
        <f t="shared" si="11"/>
        <v>151829.49998531712</v>
      </c>
    </row>
    <row r="204" spans="1:5" x14ac:dyDescent="0.25">
      <c r="A204">
        <v>192</v>
      </c>
      <c r="B204" s="43">
        <f t="shared" si="8"/>
        <v>151829.49998531712</v>
      </c>
      <c r="C204" s="43">
        <f t="shared" si="9"/>
        <v>474.46718745411596</v>
      </c>
      <c r="D204" s="43">
        <f t="shared" si="10"/>
        <v>-1157.7889789303194</v>
      </c>
      <c r="E204" s="43">
        <f t="shared" si="11"/>
        <v>151146.1781938409</v>
      </c>
    </row>
    <row r="205" spans="1:5" x14ac:dyDescent="0.25">
      <c r="A205">
        <v>193</v>
      </c>
      <c r="B205" s="43">
        <f t="shared" si="8"/>
        <v>151146.1781938409</v>
      </c>
      <c r="C205" s="43">
        <f t="shared" si="9"/>
        <v>472.3318068557528</v>
      </c>
      <c r="D205" s="43">
        <f t="shared" si="10"/>
        <v>-1157.7889789303194</v>
      </c>
      <c r="E205" s="43">
        <f t="shared" si="11"/>
        <v>150460.72102176631</v>
      </c>
    </row>
    <row r="206" spans="1:5" x14ac:dyDescent="0.25">
      <c r="A206">
        <v>194</v>
      </c>
      <c r="B206" s="43">
        <f t="shared" si="8"/>
        <v>150460.72102176631</v>
      </c>
      <c r="C206" s="43">
        <f t="shared" si="9"/>
        <v>470.18975319301967</v>
      </c>
      <c r="D206" s="43">
        <f t="shared" si="10"/>
        <v>-1157.7889789303194</v>
      </c>
      <c r="E206" s="43">
        <f t="shared" si="11"/>
        <v>149773.12179602901</v>
      </c>
    </row>
    <row r="207" spans="1:5" x14ac:dyDescent="0.25">
      <c r="A207">
        <v>195</v>
      </c>
      <c r="B207" s="43">
        <f t="shared" ref="B207:B270" si="12">E206</f>
        <v>149773.12179602901</v>
      </c>
      <c r="C207" s="43">
        <f t="shared" ref="C207:C270" si="13">B207*$D$8/12</f>
        <v>468.04100561259065</v>
      </c>
      <c r="D207" s="43">
        <f t="shared" ref="D207:D270" si="14">$D$9</f>
        <v>-1157.7889789303194</v>
      </c>
      <c r="E207" s="43">
        <f t="shared" ref="E207:E270" si="15">B207+D207+C207</f>
        <v>149083.37382271126</v>
      </c>
    </row>
    <row r="208" spans="1:5" x14ac:dyDescent="0.25">
      <c r="A208">
        <v>196</v>
      </c>
      <c r="B208" s="43">
        <f t="shared" si="12"/>
        <v>149083.37382271126</v>
      </c>
      <c r="C208" s="43">
        <f t="shared" si="13"/>
        <v>465.88554319597273</v>
      </c>
      <c r="D208" s="43">
        <f t="shared" si="14"/>
        <v>-1157.7889789303194</v>
      </c>
      <c r="E208" s="43">
        <f t="shared" si="15"/>
        <v>148391.4703869769</v>
      </c>
    </row>
    <row r="209" spans="1:5" x14ac:dyDescent="0.25">
      <c r="A209">
        <v>197</v>
      </c>
      <c r="B209" s="43">
        <f t="shared" si="12"/>
        <v>148391.4703869769</v>
      </c>
      <c r="C209" s="43">
        <f t="shared" si="13"/>
        <v>463.72334495930278</v>
      </c>
      <c r="D209" s="43">
        <f t="shared" si="14"/>
        <v>-1157.7889789303194</v>
      </c>
      <c r="E209" s="43">
        <f t="shared" si="15"/>
        <v>147697.40475300586</v>
      </c>
    </row>
    <row r="210" spans="1:5" x14ac:dyDescent="0.25">
      <c r="A210">
        <v>198</v>
      </c>
      <c r="B210" s="43">
        <f t="shared" si="12"/>
        <v>147697.40475300586</v>
      </c>
      <c r="C210" s="43">
        <f t="shared" si="13"/>
        <v>461.55438985314328</v>
      </c>
      <c r="D210" s="43">
        <f t="shared" si="14"/>
        <v>-1157.7889789303194</v>
      </c>
      <c r="E210" s="43">
        <f t="shared" si="15"/>
        <v>147001.17016392868</v>
      </c>
    </row>
    <row r="211" spans="1:5" x14ac:dyDescent="0.25">
      <c r="A211">
        <v>199</v>
      </c>
      <c r="B211" s="43">
        <f t="shared" si="12"/>
        <v>147001.17016392868</v>
      </c>
      <c r="C211" s="43">
        <f t="shared" si="13"/>
        <v>459.3786567622771</v>
      </c>
      <c r="D211" s="43">
        <f t="shared" si="14"/>
        <v>-1157.7889789303194</v>
      </c>
      <c r="E211" s="43">
        <f t="shared" si="15"/>
        <v>146302.75984176062</v>
      </c>
    </row>
    <row r="212" spans="1:5" x14ac:dyDescent="0.25">
      <c r="A212">
        <v>200</v>
      </c>
      <c r="B212" s="43">
        <f t="shared" si="12"/>
        <v>146302.75984176062</v>
      </c>
      <c r="C212" s="43">
        <f t="shared" si="13"/>
        <v>457.19612450550193</v>
      </c>
      <c r="D212" s="43">
        <f t="shared" si="14"/>
        <v>-1157.7889789303194</v>
      </c>
      <c r="E212" s="43">
        <f t="shared" si="15"/>
        <v>145602.1669873358</v>
      </c>
    </row>
    <row r="213" spans="1:5" x14ac:dyDescent="0.25">
      <c r="A213">
        <v>201</v>
      </c>
      <c r="B213" s="43">
        <f t="shared" si="12"/>
        <v>145602.1669873358</v>
      </c>
      <c r="C213" s="43">
        <f t="shared" si="13"/>
        <v>455.00677183542439</v>
      </c>
      <c r="D213" s="43">
        <f t="shared" si="14"/>
        <v>-1157.7889789303194</v>
      </c>
      <c r="E213" s="43">
        <f t="shared" si="15"/>
        <v>144899.38478024089</v>
      </c>
    </row>
    <row r="214" spans="1:5" x14ac:dyDescent="0.25">
      <c r="A214">
        <v>202</v>
      </c>
      <c r="B214" s="43">
        <f t="shared" si="12"/>
        <v>144899.38478024089</v>
      </c>
      <c r="C214" s="43">
        <f t="shared" si="13"/>
        <v>452.81057743825272</v>
      </c>
      <c r="D214" s="43">
        <f t="shared" si="14"/>
        <v>-1157.7889789303194</v>
      </c>
      <c r="E214" s="43">
        <f t="shared" si="15"/>
        <v>144194.4063787488</v>
      </c>
    </row>
    <row r="215" spans="1:5" x14ac:dyDescent="0.25">
      <c r="A215">
        <v>203</v>
      </c>
      <c r="B215" s="43">
        <f t="shared" si="12"/>
        <v>144194.4063787488</v>
      </c>
      <c r="C215" s="43">
        <f t="shared" si="13"/>
        <v>450.60751993359003</v>
      </c>
      <c r="D215" s="43">
        <f t="shared" si="14"/>
        <v>-1157.7889789303194</v>
      </c>
      <c r="E215" s="43">
        <f t="shared" si="15"/>
        <v>143487.22491975204</v>
      </c>
    </row>
    <row r="216" spans="1:5" x14ac:dyDescent="0.25">
      <c r="A216">
        <v>204</v>
      </c>
      <c r="B216" s="43">
        <f t="shared" si="12"/>
        <v>143487.22491975204</v>
      </c>
      <c r="C216" s="43">
        <f t="shared" si="13"/>
        <v>448.39757787422514</v>
      </c>
      <c r="D216" s="43">
        <f t="shared" si="14"/>
        <v>-1157.7889789303194</v>
      </c>
      <c r="E216" s="43">
        <f t="shared" si="15"/>
        <v>142777.83351869593</v>
      </c>
    </row>
    <row r="217" spans="1:5" x14ac:dyDescent="0.25">
      <c r="A217">
        <v>205</v>
      </c>
      <c r="B217" s="43">
        <f t="shared" si="12"/>
        <v>142777.83351869593</v>
      </c>
      <c r="C217" s="43">
        <f t="shared" si="13"/>
        <v>446.18072974592474</v>
      </c>
      <c r="D217" s="43">
        <f t="shared" si="14"/>
        <v>-1157.7889789303194</v>
      </c>
      <c r="E217" s="43">
        <f t="shared" si="15"/>
        <v>142066.22526951152</v>
      </c>
    </row>
    <row r="218" spans="1:5" x14ac:dyDescent="0.25">
      <c r="A218">
        <v>206</v>
      </c>
      <c r="B218" s="43">
        <f t="shared" si="12"/>
        <v>142066.22526951152</v>
      </c>
      <c r="C218" s="43">
        <f t="shared" si="13"/>
        <v>443.95695396722346</v>
      </c>
      <c r="D218" s="43">
        <f t="shared" si="14"/>
        <v>-1157.7889789303194</v>
      </c>
      <c r="E218" s="43">
        <f t="shared" si="15"/>
        <v>141352.39324454841</v>
      </c>
    </row>
    <row r="219" spans="1:5" x14ac:dyDescent="0.25">
      <c r="A219">
        <v>207</v>
      </c>
      <c r="B219" s="43">
        <f t="shared" si="12"/>
        <v>141352.39324454841</v>
      </c>
      <c r="C219" s="43">
        <f t="shared" si="13"/>
        <v>441.72622888921381</v>
      </c>
      <c r="D219" s="43">
        <f t="shared" si="14"/>
        <v>-1157.7889789303194</v>
      </c>
      <c r="E219" s="43">
        <f t="shared" si="15"/>
        <v>140636.3304945073</v>
      </c>
    </row>
    <row r="220" spans="1:5" x14ac:dyDescent="0.25">
      <c r="A220">
        <v>208</v>
      </c>
      <c r="B220" s="43">
        <f t="shared" si="12"/>
        <v>140636.3304945073</v>
      </c>
      <c r="C220" s="43">
        <f t="shared" si="13"/>
        <v>439.48853279533529</v>
      </c>
      <c r="D220" s="43">
        <f t="shared" si="14"/>
        <v>-1157.7889789303194</v>
      </c>
      <c r="E220" s="43">
        <f t="shared" si="15"/>
        <v>139918.03004837231</v>
      </c>
    </row>
    <row r="221" spans="1:5" x14ac:dyDescent="0.25">
      <c r="A221">
        <v>209</v>
      </c>
      <c r="B221" s="43">
        <f t="shared" si="12"/>
        <v>139918.03004837231</v>
      </c>
      <c r="C221" s="43">
        <f t="shared" si="13"/>
        <v>437.24384390116347</v>
      </c>
      <c r="D221" s="43">
        <f t="shared" si="14"/>
        <v>-1157.7889789303194</v>
      </c>
      <c r="E221" s="43">
        <f t="shared" si="15"/>
        <v>139197.48491334316</v>
      </c>
    </row>
    <row r="222" spans="1:5" x14ac:dyDescent="0.25">
      <c r="A222">
        <v>210</v>
      </c>
      <c r="B222" s="43">
        <f t="shared" si="12"/>
        <v>139197.48491334316</v>
      </c>
      <c r="C222" s="43">
        <f t="shared" si="13"/>
        <v>434.99214035419732</v>
      </c>
      <c r="D222" s="43">
        <f t="shared" si="14"/>
        <v>-1157.7889789303194</v>
      </c>
      <c r="E222" s="43">
        <f t="shared" si="15"/>
        <v>138474.68807476704</v>
      </c>
    </row>
    <row r="223" spans="1:5" x14ac:dyDescent="0.25">
      <c r="A223">
        <v>211</v>
      </c>
      <c r="B223" s="43">
        <f t="shared" si="12"/>
        <v>138474.68807476704</v>
      </c>
      <c r="C223" s="43">
        <f t="shared" si="13"/>
        <v>432.73340023364699</v>
      </c>
      <c r="D223" s="43">
        <f t="shared" si="14"/>
        <v>-1157.7889789303194</v>
      </c>
      <c r="E223" s="43">
        <f t="shared" si="15"/>
        <v>137749.63249607035</v>
      </c>
    </row>
    <row r="224" spans="1:5" x14ac:dyDescent="0.25">
      <c r="A224">
        <v>212</v>
      </c>
      <c r="B224" s="43">
        <f t="shared" si="12"/>
        <v>137749.63249607035</v>
      </c>
      <c r="C224" s="43">
        <f t="shared" si="13"/>
        <v>430.4676015502198</v>
      </c>
      <c r="D224" s="43">
        <f t="shared" si="14"/>
        <v>-1157.7889789303194</v>
      </c>
      <c r="E224" s="43">
        <f t="shared" si="15"/>
        <v>137022.31111869024</v>
      </c>
    </row>
    <row r="225" spans="1:5" x14ac:dyDescent="0.25">
      <c r="A225">
        <v>213</v>
      </c>
      <c r="B225" s="43">
        <f t="shared" si="12"/>
        <v>137022.31111869024</v>
      </c>
      <c r="C225" s="43">
        <f t="shared" si="13"/>
        <v>428.19472224590703</v>
      </c>
      <c r="D225" s="43">
        <f t="shared" si="14"/>
        <v>-1157.7889789303194</v>
      </c>
      <c r="E225" s="43">
        <f t="shared" si="15"/>
        <v>136292.71686200582</v>
      </c>
    </row>
    <row r="226" spans="1:5" x14ac:dyDescent="0.25">
      <c r="A226">
        <v>214</v>
      </c>
      <c r="B226" s="43">
        <f t="shared" si="12"/>
        <v>136292.71686200582</v>
      </c>
      <c r="C226" s="43">
        <f t="shared" si="13"/>
        <v>425.91474019376818</v>
      </c>
      <c r="D226" s="43">
        <f t="shared" si="14"/>
        <v>-1157.7889789303194</v>
      </c>
      <c r="E226" s="43">
        <f t="shared" si="15"/>
        <v>135560.84262326927</v>
      </c>
    </row>
    <row r="227" spans="1:5" x14ac:dyDescent="0.25">
      <c r="A227">
        <v>215</v>
      </c>
      <c r="B227" s="43">
        <f t="shared" si="12"/>
        <v>135560.84262326927</v>
      </c>
      <c r="C227" s="43">
        <f t="shared" si="13"/>
        <v>423.62763319771648</v>
      </c>
      <c r="D227" s="43">
        <f t="shared" si="14"/>
        <v>-1157.7889789303194</v>
      </c>
      <c r="E227" s="43">
        <f t="shared" si="15"/>
        <v>134826.68127753667</v>
      </c>
    </row>
    <row r="228" spans="1:5" x14ac:dyDescent="0.25">
      <c r="A228">
        <v>216</v>
      </c>
      <c r="B228" s="43">
        <f t="shared" si="12"/>
        <v>134826.68127753667</v>
      </c>
      <c r="C228" s="43">
        <f t="shared" si="13"/>
        <v>421.33337899230213</v>
      </c>
      <c r="D228" s="43">
        <f t="shared" si="14"/>
        <v>-1157.7889789303194</v>
      </c>
      <c r="E228" s="43">
        <f t="shared" si="15"/>
        <v>134090.22567759865</v>
      </c>
    </row>
    <row r="229" spans="1:5" x14ac:dyDescent="0.25">
      <c r="A229">
        <v>217</v>
      </c>
      <c r="B229" s="43">
        <f t="shared" si="12"/>
        <v>134090.22567759865</v>
      </c>
      <c r="C229" s="43">
        <f t="shared" si="13"/>
        <v>419.03195524249577</v>
      </c>
      <c r="D229" s="43">
        <f t="shared" si="14"/>
        <v>-1157.7889789303194</v>
      </c>
      <c r="E229" s="43">
        <f t="shared" si="15"/>
        <v>133351.46865391082</v>
      </c>
    </row>
    <row r="230" spans="1:5" x14ac:dyDescent="0.25">
      <c r="A230">
        <v>218</v>
      </c>
      <c r="B230" s="43">
        <f t="shared" si="12"/>
        <v>133351.46865391082</v>
      </c>
      <c r="C230" s="43">
        <f t="shared" si="13"/>
        <v>416.72333954347135</v>
      </c>
      <c r="D230" s="43">
        <f t="shared" si="14"/>
        <v>-1157.7889789303194</v>
      </c>
      <c r="E230" s="43">
        <f t="shared" si="15"/>
        <v>132610.40301452397</v>
      </c>
    </row>
    <row r="231" spans="1:5" x14ac:dyDescent="0.25">
      <c r="A231">
        <v>219</v>
      </c>
      <c r="B231" s="43">
        <f t="shared" si="12"/>
        <v>132610.40301452397</v>
      </c>
      <c r="C231" s="43">
        <f t="shared" si="13"/>
        <v>414.40750942038738</v>
      </c>
      <c r="D231" s="43">
        <f t="shared" si="14"/>
        <v>-1157.7889789303194</v>
      </c>
      <c r="E231" s="43">
        <f t="shared" si="15"/>
        <v>131867.02154501402</v>
      </c>
    </row>
    <row r="232" spans="1:5" x14ac:dyDescent="0.25">
      <c r="A232">
        <v>220</v>
      </c>
      <c r="B232" s="43">
        <f t="shared" si="12"/>
        <v>131867.02154501402</v>
      </c>
      <c r="C232" s="43">
        <f t="shared" si="13"/>
        <v>412.08444232816879</v>
      </c>
      <c r="D232" s="43">
        <f t="shared" si="14"/>
        <v>-1157.7889789303194</v>
      </c>
      <c r="E232" s="43">
        <f t="shared" si="15"/>
        <v>131121.31700841189</v>
      </c>
    </row>
    <row r="233" spans="1:5" x14ac:dyDescent="0.25">
      <c r="A233">
        <v>221</v>
      </c>
      <c r="B233" s="43">
        <f t="shared" si="12"/>
        <v>131121.31700841189</v>
      </c>
      <c r="C233" s="43">
        <f t="shared" si="13"/>
        <v>409.75411565128712</v>
      </c>
      <c r="D233" s="43">
        <f t="shared" si="14"/>
        <v>-1157.7889789303194</v>
      </c>
      <c r="E233" s="43">
        <f t="shared" si="15"/>
        <v>130373.28214513286</v>
      </c>
    </row>
    <row r="234" spans="1:5" x14ac:dyDescent="0.25">
      <c r="A234">
        <v>222</v>
      </c>
      <c r="B234" s="43">
        <f t="shared" si="12"/>
        <v>130373.28214513286</v>
      </c>
      <c r="C234" s="43">
        <f t="shared" si="13"/>
        <v>407.41650670354016</v>
      </c>
      <c r="D234" s="43">
        <f t="shared" si="14"/>
        <v>-1157.7889789303194</v>
      </c>
      <c r="E234" s="43">
        <f t="shared" si="15"/>
        <v>129622.90967290608</v>
      </c>
    </row>
    <row r="235" spans="1:5" x14ac:dyDescent="0.25">
      <c r="A235">
        <v>223</v>
      </c>
      <c r="B235" s="43">
        <f t="shared" si="12"/>
        <v>129622.90967290608</v>
      </c>
      <c r="C235" s="43">
        <f t="shared" si="13"/>
        <v>405.0715927278315</v>
      </c>
      <c r="D235" s="43">
        <f t="shared" si="14"/>
        <v>-1157.7889789303194</v>
      </c>
      <c r="E235" s="43">
        <f t="shared" si="15"/>
        <v>128870.1922867036</v>
      </c>
    </row>
    <row r="236" spans="1:5" x14ac:dyDescent="0.25">
      <c r="A236">
        <v>224</v>
      </c>
      <c r="B236" s="43">
        <f t="shared" si="12"/>
        <v>128870.1922867036</v>
      </c>
      <c r="C236" s="43">
        <f t="shared" si="13"/>
        <v>402.71935089594876</v>
      </c>
      <c r="D236" s="43">
        <f t="shared" si="14"/>
        <v>-1157.7889789303194</v>
      </c>
      <c r="E236" s="43">
        <f t="shared" si="15"/>
        <v>128115.12265866924</v>
      </c>
    </row>
    <row r="237" spans="1:5" x14ac:dyDescent="0.25">
      <c r="A237">
        <v>225</v>
      </c>
      <c r="B237" s="43">
        <f t="shared" si="12"/>
        <v>128115.12265866924</v>
      </c>
      <c r="C237" s="43">
        <f t="shared" si="13"/>
        <v>400.35975830834133</v>
      </c>
      <c r="D237" s="43">
        <f t="shared" si="14"/>
        <v>-1157.7889789303194</v>
      </c>
      <c r="E237" s="43">
        <f t="shared" si="15"/>
        <v>127357.69343804727</v>
      </c>
    </row>
    <row r="238" spans="1:5" x14ac:dyDescent="0.25">
      <c r="A238">
        <v>226</v>
      </c>
      <c r="B238" s="43">
        <f t="shared" si="12"/>
        <v>127357.69343804727</v>
      </c>
      <c r="C238" s="43">
        <f t="shared" si="13"/>
        <v>397.9927919938977</v>
      </c>
      <c r="D238" s="43">
        <f t="shared" si="14"/>
        <v>-1157.7889789303194</v>
      </c>
      <c r="E238" s="43">
        <f t="shared" si="15"/>
        <v>126597.89725111084</v>
      </c>
    </row>
    <row r="239" spans="1:5" x14ac:dyDescent="0.25">
      <c r="A239">
        <v>227</v>
      </c>
      <c r="B239" s="43">
        <f t="shared" si="12"/>
        <v>126597.89725111084</v>
      </c>
      <c r="C239" s="43">
        <f t="shared" si="13"/>
        <v>395.61842890972139</v>
      </c>
      <c r="D239" s="43">
        <f t="shared" si="14"/>
        <v>-1157.7889789303194</v>
      </c>
      <c r="E239" s="43">
        <f t="shared" si="15"/>
        <v>125835.72670109024</v>
      </c>
    </row>
    <row r="240" spans="1:5" x14ac:dyDescent="0.25">
      <c r="A240">
        <v>228</v>
      </c>
      <c r="B240" s="43">
        <f t="shared" si="12"/>
        <v>125835.72670109024</v>
      </c>
      <c r="C240" s="43">
        <f t="shared" si="13"/>
        <v>393.23664594090701</v>
      </c>
      <c r="D240" s="43">
        <f t="shared" si="14"/>
        <v>-1157.7889789303194</v>
      </c>
      <c r="E240" s="43">
        <f t="shared" si="15"/>
        <v>125071.17436810084</v>
      </c>
    </row>
    <row r="241" spans="1:5" x14ac:dyDescent="0.25">
      <c r="A241">
        <v>229</v>
      </c>
      <c r="B241" s="43">
        <f t="shared" si="12"/>
        <v>125071.17436810084</v>
      </c>
      <c r="C241" s="43">
        <f t="shared" si="13"/>
        <v>390.84741990031512</v>
      </c>
      <c r="D241" s="43">
        <f t="shared" si="14"/>
        <v>-1157.7889789303194</v>
      </c>
      <c r="E241" s="43">
        <f t="shared" si="15"/>
        <v>124304.23280907083</v>
      </c>
    </row>
    <row r="242" spans="1:5" x14ac:dyDescent="0.25">
      <c r="A242">
        <v>230</v>
      </c>
      <c r="B242" s="43">
        <f t="shared" si="12"/>
        <v>124304.23280907083</v>
      </c>
      <c r="C242" s="43">
        <f t="shared" si="13"/>
        <v>388.45072752834631</v>
      </c>
      <c r="D242" s="43">
        <f t="shared" si="14"/>
        <v>-1157.7889789303194</v>
      </c>
      <c r="E242" s="43">
        <f t="shared" si="15"/>
        <v>123534.89455766886</v>
      </c>
    </row>
    <row r="243" spans="1:5" x14ac:dyDescent="0.25">
      <c r="A243">
        <v>231</v>
      </c>
      <c r="B243" s="43">
        <f t="shared" si="12"/>
        <v>123534.89455766886</v>
      </c>
      <c r="C243" s="43">
        <f t="shared" si="13"/>
        <v>386.04654549271521</v>
      </c>
      <c r="D243" s="43">
        <f t="shared" si="14"/>
        <v>-1157.7889789303194</v>
      </c>
      <c r="E243" s="43">
        <f t="shared" si="15"/>
        <v>122763.15212423126</v>
      </c>
    </row>
    <row r="244" spans="1:5" x14ac:dyDescent="0.25">
      <c r="A244">
        <v>232</v>
      </c>
      <c r="B244" s="43">
        <f t="shared" si="12"/>
        <v>122763.15212423126</v>
      </c>
      <c r="C244" s="43">
        <f t="shared" si="13"/>
        <v>383.63485038822267</v>
      </c>
      <c r="D244" s="43">
        <f t="shared" si="14"/>
        <v>-1157.7889789303194</v>
      </c>
      <c r="E244" s="43">
        <f t="shared" si="15"/>
        <v>121988.99799568916</v>
      </c>
    </row>
    <row r="245" spans="1:5" x14ac:dyDescent="0.25">
      <c r="A245">
        <v>233</v>
      </c>
      <c r="B245" s="43">
        <f t="shared" si="12"/>
        <v>121988.99799568916</v>
      </c>
      <c r="C245" s="43">
        <f t="shared" si="13"/>
        <v>381.2156187365286</v>
      </c>
      <c r="D245" s="43">
        <f t="shared" si="14"/>
        <v>-1157.7889789303194</v>
      </c>
      <c r="E245" s="43">
        <f t="shared" si="15"/>
        <v>121212.42463549538</v>
      </c>
    </row>
    <row r="246" spans="1:5" x14ac:dyDescent="0.25">
      <c r="A246">
        <v>234</v>
      </c>
      <c r="B246" s="43">
        <f t="shared" si="12"/>
        <v>121212.42463549538</v>
      </c>
      <c r="C246" s="43">
        <f t="shared" si="13"/>
        <v>378.78882698592309</v>
      </c>
      <c r="D246" s="43">
        <f t="shared" si="14"/>
        <v>-1157.7889789303194</v>
      </c>
      <c r="E246" s="43">
        <f t="shared" si="15"/>
        <v>120433.42448355099</v>
      </c>
    </row>
    <row r="247" spans="1:5" x14ac:dyDescent="0.25">
      <c r="A247">
        <v>235</v>
      </c>
      <c r="B247" s="43">
        <f t="shared" si="12"/>
        <v>120433.42448355099</v>
      </c>
      <c r="C247" s="43">
        <f t="shared" si="13"/>
        <v>376.35445151109684</v>
      </c>
      <c r="D247" s="43">
        <f t="shared" si="14"/>
        <v>-1157.7889789303194</v>
      </c>
      <c r="E247" s="43">
        <f t="shared" si="15"/>
        <v>119651.98995613177</v>
      </c>
    </row>
    <row r="248" spans="1:5" x14ac:dyDescent="0.25">
      <c r="A248">
        <v>236</v>
      </c>
      <c r="B248" s="43">
        <f t="shared" si="12"/>
        <v>119651.98995613177</v>
      </c>
      <c r="C248" s="43">
        <f t="shared" si="13"/>
        <v>373.91246861291182</v>
      </c>
      <c r="D248" s="43">
        <f t="shared" si="14"/>
        <v>-1157.7889789303194</v>
      </c>
      <c r="E248" s="43">
        <f t="shared" si="15"/>
        <v>118868.11344581436</v>
      </c>
    </row>
    <row r="249" spans="1:5" x14ac:dyDescent="0.25">
      <c r="A249">
        <v>237</v>
      </c>
      <c r="B249" s="43">
        <f t="shared" si="12"/>
        <v>118868.11344581436</v>
      </c>
      <c r="C249" s="43">
        <f t="shared" si="13"/>
        <v>371.46285451816988</v>
      </c>
      <c r="D249" s="43">
        <f t="shared" si="14"/>
        <v>-1157.7889789303194</v>
      </c>
      <c r="E249" s="43">
        <f t="shared" si="15"/>
        <v>118081.78732140223</v>
      </c>
    </row>
    <row r="250" spans="1:5" x14ac:dyDescent="0.25">
      <c r="A250">
        <v>238</v>
      </c>
      <c r="B250" s="43">
        <f t="shared" si="12"/>
        <v>118081.78732140223</v>
      </c>
      <c r="C250" s="43">
        <f t="shared" si="13"/>
        <v>369.00558537938196</v>
      </c>
      <c r="D250" s="43">
        <f t="shared" si="14"/>
        <v>-1157.7889789303194</v>
      </c>
      <c r="E250" s="43">
        <f t="shared" si="15"/>
        <v>117293.0039278513</v>
      </c>
    </row>
    <row r="251" spans="1:5" x14ac:dyDescent="0.25">
      <c r="A251">
        <v>239</v>
      </c>
      <c r="B251" s="43">
        <f t="shared" si="12"/>
        <v>117293.0039278513</v>
      </c>
      <c r="C251" s="43">
        <f t="shared" si="13"/>
        <v>366.5406372745353</v>
      </c>
      <c r="D251" s="43">
        <f t="shared" si="14"/>
        <v>-1157.7889789303194</v>
      </c>
      <c r="E251" s="43">
        <f t="shared" si="15"/>
        <v>116501.75558619552</v>
      </c>
    </row>
    <row r="252" spans="1:5" x14ac:dyDescent="0.25">
      <c r="A252">
        <v>240</v>
      </c>
      <c r="B252" s="43">
        <f t="shared" si="12"/>
        <v>116501.75558619552</v>
      </c>
      <c r="C252" s="43">
        <f t="shared" si="13"/>
        <v>364.06798620686095</v>
      </c>
      <c r="D252" s="43">
        <f t="shared" si="14"/>
        <v>-1157.7889789303194</v>
      </c>
      <c r="E252" s="43">
        <f t="shared" si="15"/>
        <v>115708.03459347207</v>
      </c>
    </row>
    <row r="253" spans="1:5" x14ac:dyDescent="0.25">
      <c r="A253">
        <v>241</v>
      </c>
      <c r="B253" s="43">
        <f t="shared" si="12"/>
        <v>115708.03459347207</v>
      </c>
      <c r="C253" s="43">
        <f t="shared" si="13"/>
        <v>361.58760810460018</v>
      </c>
      <c r="D253" s="43">
        <f t="shared" si="14"/>
        <v>-1157.7889789303194</v>
      </c>
      <c r="E253" s="43">
        <f t="shared" si="15"/>
        <v>114911.83322264635</v>
      </c>
    </row>
    <row r="254" spans="1:5" x14ac:dyDescent="0.25">
      <c r="A254">
        <v>242</v>
      </c>
      <c r="B254" s="43">
        <f t="shared" si="12"/>
        <v>114911.83322264635</v>
      </c>
      <c r="C254" s="43">
        <f t="shared" si="13"/>
        <v>359.09947882076989</v>
      </c>
      <c r="D254" s="43">
        <f t="shared" si="14"/>
        <v>-1157.7889789303194</v>
      </c>
      <c r="E254" s="43">
        <f t="shared" si="15"/>
        <v>114113.14372253681</v>
      </c>
    </row>
    <row r="255" spans="1:5" x14ac:dyDescent="0.25">
      <c r="A255">
        <v>243</v>
      </c>
      <c r="B255" s="43">
        <f t="shared" si="12"/>
        <v>114113.14372253681</v>
      </c>
      <c r="C255" s="43">
        <f t="shared" si="13"/>
        <v>356.60357413292758</v>
      </c>
      <c r="D255" s="43">
        <f t="shared" si="14"/>
        <v>-1157.7889789303194</v>
      </c>
      <c r="E255" s="43">
        <f t="shared" si="15"/>
        <v>113311.95831773942</v>
      </c>
    </row>
    <row r="256" spans="1:5" x14ac:dyDescent="0.25">
      <c r="A256">
        <v>244</v>
      </c>
      <c r="B256" s="43">
        <f t="shared" si="12"/>
        <v>113311.95831773942</v>
      </c>
      <c r="C256" s="43">
        <f t="shared" si="13"/>
        <v>354.09986974293565</v>
      </c>
      <c r="D256" s="43">
        <f t="shared" si="14"/>
        <v>-1157.7889789303194</v>
      </c>
      <c r="E256" s="43">
        <f t="shared" si="15"/>
        <v>112508.26920855204</v>
      </c>
    </row>
    <row r="257" spans="1:5" x14ac:dyDescent="0.25">
      <c r="A257">
        <v>245</v>
      </c>
      <c r="B257" s="43">
        <f t="shared" si="12"/>
        <v>112508.26920855204</v>
      </c>
      <c r="C257" s="43">
        <f t="shared" si="13"/>
        <v>351.58834127672509</v>
      </c>
      <c r="D257" s="43">
        <f t="shared" si="14"/>
        <v>-1157.7889789303194</v>
      </c>
      <c r="E257" s="43">
        <f t="shared" si="15"/>
        <v>111702.06857089845</v>
      </c>
    </row>
    <row r="258" spans="1:5" x14ac:dyDescent="0.25">
      <c r="A258">
        <v>246</v>
      </c>
      <c r="B258" s="43">
        <f t="shared" si="12"/>
        <v>111702.06857089845</v>
      </c>
      <c r="C258" s="43">
        <f t="shared" si="13"/>
        <v>349.0689642840577</v>
      </c>
      <c r="D258" s="43">
        <f t="shared" si="14"/>
        <v>-1157.7889789303194</v>
      </c>
      <c r="E258" s="43">
        <f t="shared" si="15"/>
        <v>110893.3485562522</v>
      </c>
    </row>
    <row r="259" spans="1:5" x14ac:dyDescent="0.25">
      <c r="A259">
        <v>247</v>
      </c>
      <c r="B259" s="43">
        <f t="shared" si="12"/>
        <v>110893.3485562522</v>
      </c>
      <c r="C259" s="43">
        <f t="shared" si="13"/>
        <v>346.54171423828808</v>
      </c>
      <c r="D259" s="43">
        <f t="shared" si="14"/>
        <v>-1157.7889789303194</v>
      </c>
      <c r="E259" s="43">
        <f t="shared" si="15"/>
        <v>110082.10129156018</v>
      </c>
    </row>
    <row r="260" spans="1:5" x14ac:dyDescent="0.25">
      <c r="A260">
        <v>248</v>
      </c>
      <c r="B260" s="43">
        <f t="shared" si="12"/>
        <v>110082.10129156018</v>
      </c>
      <c r="C260" s="43">
        <f t="shared" si="13"/>
        <v>344.00656653612555</v>
      </c>
      <c r="D260" s="43">
        <f t="shared" si="14"/>
        <v>-1157.7889789303194</v>
      </c>
      <c r="E260" s="43">
        <f t="shared" si="15"/>
        <v>109268.31887916599</v>
      </c>
    </row>
    <row r="261" spans="1:5" x14ac:dyDescent="0.25">
      <c r="A261">
        <v>249</v>
      </c>
      <c r="B261" s="43">
        <f t="shared" si="12"/>
        <v>109268.31887916599</v>
      </c>
      <c r="C261" s="43">
        <f t="shared" si="13"/>
        <v>341.46349649739369</v>
      </c>
      <c r="D261" s="43">
        <f t="shared" si="14"/>
        <v>-1157.7889789303194</v>
      </c>
      <c r="E261" s="43">
        <f t="shared" si="15"/>
        <v>108451.99339673307</v>
      </c>
    </row>
    <row r="262" spans="1:5" x14ac:dyDescent="0.25">
      <c r="A262">
        <v>250</v>
      </c>
      <c r="B262" s="43">
        <f t="shared" si="12"/>
        <v>108451.99339673307</v>
      </c>
      <c r="C262" s="43">
        <f t="shared" si="13"/>
        <v>338.91247936479084</v>
      </c>
      <c r="D262" s="43">
        <f t="shared" si="14"/>
        <v>-1157.7889789303194</v>
      </c>
      <c r="E262" s="43">
        <f t="shared" si="15"/>
        <v>107633.11689716755</v>
      </c>
    </row>
    <row r="263" spans="1:5" x14ac:dyDescent="0.25">
      <c r="A263">
        <v>251</v>
      </c>
      <c r="B263" s="43">
        <f t="shared" si="12"/>
        <v>107633.11689716755</v>
      </c>
      <c r="C263" s="43">
        <f t="shared" si="13"/>
        <v>336.35349030364858</v>
      </c>
      <c r="D263" s="43">
        <f t="shared" si="14"/>
        <v>-1157.7889789303194</v>
      </c>
      <c r="E263" s="43">
        <f t="shared" si="15"/>
        <v>106811.68140854088</v>
      </c>
    </row>
    <row r="264" spans="1:5" x14ac:dyDescent="0.25">
      <c r="A264">
        <v>252</v>
      </c>
      <c r="B264" s="43">
        <f t="shared" si="12"/>
        <v>106811.68140854088</v>
      </c>
      <c r="C264" s="43">
        <f t="shared" si="13"/>
        <v>333.78650440169025</v>
      </c>
      <c r="D264" s="43">
        <f t="shared" si="14"/>
        <v>-1157.7889789303194</v>
      </c>
      <c r="E264" s="43">
        <f t="shared" si="15"/>
        <v>105987.67893401226</v>
      </c>
    </row>
    <row r="265" spans="1:5" x14ac:dyDescent="0.25">
      <c r="A265">
        <v>253</v>
      </c>
      <c r="B265" s="43">
        <f t="shared" si="12"/>
        <v>105987.67893401226</v>
      </c>
      <c r="C265" s="43">
        <f t="shared" si="13"/>
        <v>331.2114966687883</v>
      </c>
      <c r="D265" s="43">
        <f t="shared" si="14"/>
        <v>-1157.7889789303194</v>
      </c>
      <c r="E265" s="43">
        <f t="shared" si="15"/>
        <v>105161.10145175074</v>
      </c>
    </row>
    <row r="266" spans="1:5" x14ac:dyDescent="0.25">
      <c r="A266">
        <v>254</v>
      </c>
      <c r="B266" s="43">
        <f t="shared" si="12"/>
        <v>105161.10145175074</v>
      </c>
      <c r="C266" s="43">
        <f t="shared" si="13"/>
        <v>328.62844203672108</v>
      </c>
      <c r="D266" s="43">
        <f t="shared" si="14"/>
        <v>-1157.7889789303194</v>
      </c>
      <c r="E266" s="43">
        <f t="shared" si="15"/>
        <v>104331.94091485714</v>
      </c>
    </row>
    <row r="267" spans="1:5" x14ac:dyDescent="0.25">
      <c r="A267">
        <v>255</v>
      </c>
      <c r="B267" s="43">
        <f t="shared" si="12"/>
        <v>104331.94091485714</v>
      </c>
      <c r="C267" s="43">
        <f t="shared" si="13"/>
        <v>326.03731535892854</v>
      </c>
      <c r="D267" s="43">
        <f t="shared" si="14"/>
        <v>-1157.7889789303194</v>
      </c>
      <c r="E267" s="43">
        <f t="shared" si="15"/>
        <v>103500.18925128576</v>
      </c>
    </row>
    <row r="268" spans="1:5" x14ac:dyDescent="0.25">
      <c r="A268">
        <v>256</v>
      </c>
      <c r="B268" s="43">
        <f t="shared" si="12"/>
        <v>103500.18925128576</v>
      </c>
      <c r="C268" s="43">
        <f t="shared" si="13"/>
        <v>323.43809141026799</v>
      </c>
      <c r="D268" s="43">
        <f t="shared" si="14"/>
        <v>-1157.7889789303194</v>
      </c>
      <c r="E268" s="43">
        <f t="shared" si="15"/>
        <v>102665.83836376571</v>
      </c>
    </row>
    <row r="269" spans="1:5" x14ac:dyDescent="0.25">
      <c r="A269">
        <v>257</v>
      </c>
      <c r="B269" s="43">
        <f t="shared" si="12"/>
        <v>102665.83836376571</v>
      </c>
      <c r="C269" s="43">
        <f t="shared" si="13"/>
        <v>320.83074488676783</v>
      </c>
      <c r="D269" s="43">
        <f t="shared" si="14"/>
        <v>-1157.7889789303194</v>
      </c>
      <c r="E269" s="43">
        <f t="shared" si="15"/>
        <v>101828.88012972217</v>
      </c>
    </row>
    <row r="270" spans="1:5" x14ac:dyDescent="0.25">
      <c r="A270">
        <v>258</v>
      </c>
      <c r="B270" s="43">
        <f t="shared" si="12"/>
        <v>101828.88012972217</v>
      </c>
      <c r="C270" s="43">
        <f t="shared" si="13"/>
        <v>318.21525040538177</v>
      </c>
      <c r="D270" s="43">
        <f t="shared" si="14"/>
        <v>-1157.7889789303194</v>
      </c>
      <c r="E270" s="43">
        <f t="shared" si="15"/>
        <v>100989.30640119723</v>
      </c>
    </row>
    <row r="271" spans="1:5" x14ac:dyDescent="0.25">
      <c r="A271">
        <v>259</v>
      </c>
      <c r="B271" s="43">
        <f t="shared" ref="B271:B334" si="16">E270</f>
        <v>100989.30640119723</v>
      </c>
      <c r="C271" s="43">
        <f t="shared" ref="C271:C334" si="17">B271*$D$8/12</f>
        <v>315.59158250374134</v>
      </c>
      <c r="D271" s="43">
        <f t="shared" ref="D271:D334" si="18">$D$9</f>
        <v>-1157.7889789303194</v>
      </c>
      <c r="E271" s="43">
        <f t="shared" ref="E271:E334" si="19">B271+D271+C271</f>
        <v>100147.10900477065</v>
      </c>
    </row>
    <row r="272" spans="1:5" x14ac:dyDescent="0.25">
      <c r="A272">
        <v>260</v>
      </c>
      <c r="B272" s="43">
        <f t="shared" si="16"/>
        <v>100147.10900477065</v>
      </c>
      <c r="C272" s="43">
        <f t="shared" si="17"/>
        <v>312.95971563990827</v>
      </c>
      <c r="D272" s="43">
        <f t="shared" si="18"/>
        <v>-1157.7889789303194</v>
      </c>
      <c r="E272" s="43">
        <f t="shared" si="19"/>
        <v>99302.279741480248</v>
      </c>
    </row>
    <row r="273" spans="1:5" x14ac:dyDescent="0.25">
      <c r="A273">
        <v>261</v>
      </c>
      <c r="B273" s="43">
        <f t="shared" si="16"/>
        <v>99302.279741480248</v>
      </c>
      <c r="C273" s="43">
        <f t="shared" si="17"/>
        <v>310.31962419212579</v>
      </c>
      <c r="D273" s="43">
        <f t="shared" si="18"/>
        <v>-1157.7889789303194</v>
      </c>
      <c r="E273" s="43">
        <f t="shared" si="19"/>
        <v>98454.810386742058</v>
      </c>
    </row>
    <row r="274" spans="1:5" x14ac:dyDescent="0.25">
      <c r="A274">
        <v>262</v>
      </c>
      <c r="B274" s="43">
        <f t="shared" si="16"/>
        <v>98454.810386742058</v>
      </c>
      <c r="C274" s="43">
        <f t="shared" si="17"/>
        <v>307.6712824585689</v>
      </c>
      <c r="D274" s="43">
        <f t="shared" si="18"/>
        <v>-1157.7889789303194</v>
      </c>
      <c r="E274" s="43">
        <f t="shared" si="19"/>
        <v>97604.692690270313</v>
      </c>
    </row>
    <row r="275" spans="1:5" x14ac:dyDescent="0.25">
      <c r="A275">
        <v>263</v>
      </c>
      <c r="B275" s="43">
        <f t="shared" si="16"/>
        <v>97604.692690270313</v>
      </c>
      <c r="C275" s="43">
        <f t="shared" si="17"/>
        <v>305.01466465709473</v>
      </c>
      <c r="D275" s="43">
        <f t="shared" si="18"/>
        <v>-1157.7889789303194</v>
      </c>
      <c r="E275" s="43">
        <f t="shared" si="19"/>
        <v>96751.918375997091</v>
      </c>
    </row>
    <row r="276" spans="1:5" x14ac:dyDescent="0.25">
      <c r="A276">
        <v>264</v>
      </c>
      <c r="B276" s="43">
        <f t="shared" si="16"/>
        <v>96751.918375997091</v>
      </c>
      <c r="C276" s="43">
        <f t="shared" si="17"/>
        <v>302.34974492499089</v>
      </c>
      <c r="D276" s="43">
        <f t="shared" si="18"/>
        <v>-1157.7889789303194</v>
      </c>
      <c r="E276" s="43">
        <f t="shared" si="19"/>
        <v>95896.47914199176</v>
      </c>
    </row>
    <row r="277" spans="1:5" x14ac:dyDescent="0.25">
      <c r="A277">
        <v>265</v>
      </c>
      <c r="B277" s="43">
        <f t="shared" si="16"/>
        <v>95896.47914199176</v>
      </c>
      <c r="C277" s="43">
        <f t="shared" si="17"/>
        <v>299.67649731872422</v>
      </c>
      <c r="D277" s="43">
        <f t="shared" si="18"/>
        <v>-1157.7889789303194</v>
      </c>
      <c r="E277" s="43">
        <f t="shared" si="19"/>
        <v>95038.366660380168</v>
      </c>
    </row>
    <row r="278" spans="1:5" x14ac:dyDescent="0.25">
      <c r="A278">
        <v>266</v>
      </c>
      <c r="B278" s="43">
        <f t="shared" si="16"/>
        <v>95038.366660380168</v>
      </c>
      <c r="C278" s="43">
        <f t="shared" si="17"/>
        <v>296.994895813688</v>
      </c>
      <c r="D278" s="43">
        <f t="shared" si="18"/>
        <v>-1157.7889789303194</v>
      </c>
      <c r="E278" s="43">
        <f t="shared" si="19"/>
        <v>94177.572577263534</v>
      </c>
    </row>
    <row r="279" spans="1:5" x14ac:dyDescent="0.25">
      <c r="A279">
        <v>267</v>
      </c>
      <c r="B279" s="43">
        <f t="shared" si="16"/>
        <v>94177.572577263534</v>
      </c>
      <c r="C279" s="43">
        <f t="shared" si="17"/>
        <v>294.30491430394852</v>
      </c>
      <c r="D279" s="43">
        <f t="shared" si="18"/>
        <v>-1157.7889789303194</v>
      </c>
      <c r="E279" s="43">
        <f t="shared" si="19"/>
        <v>93314.088512637172</v>
      </c>
    </row>
    <row r="280" spans="1:5" x14ac:dyDescent="0.25">
      <c r="A280">
        <v>268</v>
      </c>
      <c r="B280" s="43">
        <f t="shared" si="16"/>
        <v>93314.088512637172</v>
      </c>
      <c r="C280" s="43">
        <f t="shared" si="17"/>
        <v>291.60652660199116</v>
      </c>
      <c r="D280" s="43">
        <f t="shared" si="18"/>
        <v>-1157.7889789303194</v>
      </c>
      <c r="E280" s="43">
        <f t="shared" si="19"/>
        <v>92447.906060308844</v>
      </c>
    </row>
    <row r="281" spans="1:5" x14ac:dyDescent="0.25">
      <c r="A281">
        <v>269</v>
      </c>
      <c r="B281" s="43">
        <f t="shared" si="16"/>
        <v>92447.906060308844</v>
      </c>
      <c r="C281" s="43">
        <f t="shared" si="17"/>
        <v>288.8997064384651</v>
      </c>
      <c r="D281" s="43">
        <f t="shared" si="18"/>
        <v>-1157.7889789303194</v>
      </c>
      <c r="E281" s="43">
        <f t="shared" si="19"/>
        <v>91579.016787816989</v>
      </c>
    </row>
    <row r="282" spans="1:5" x14ac:dyDescent="0.25">
      <c r="A282">
        <v>270</v>
      </c>
      <c r="B282" s="43">
        <f t="shared" si="16"/>
        <v>91579.016787816989</v>
      </c>
      <c r="C282" s="43">
        <f t="shared" si="17"/>
        <v>286.18442746192807</v>
      </c>
      <c r="D282" s="43">
        <f t="shared" si="18"/>
        <v>-1157.7889789303194</v>
      </c>
      <c r="E282" s="43">
        <f t="shared" si="19"/>
        <v>90707.412236348595</v>
      </c>
    </row>
    <row r="283" spans="1:5" x14ac:dyDescent="0.25">
      <c r="A283">
        <v>271</v>
      </c>
      <c r="B283" s="43">
        <f t="shared" si="16"/>
        <v>90707.412236348595</v>
      </c>
      <c r="C283" s="43">
        <f t="shared" si="17"/>
        <v>283.46066323858935</v>
      </c>
      <c r="D283" s="43">
        <f t="shared" si="18"/>
        <v>-1157.7889789303194</v>
      </c>
      <c r="E283" s="43">
        <f t="shared" si="19"/>
        <v>89833.083920656863</v>
      </c>
    </row>
    <row r="284" spans="1:5" x14ac:dyDescent="0.25">
      <c r="A284">
        <v>272</v>
      </c>
      <c r="B284" s="43">
        <f t="shared" si="16"/>
        <v>89833.083920656863</v>
      </c>
      <c r="C284" s="43">
        <f t="shared" si="17"/>
        <v>280.7283872520527</v>
      </c>
      <c r="D284" s="43">
        <f t="shared" si="18"/>
        <v>-1157.7889789303194</v>
      </c>
      <c r="E284" s="43">
        <f t="shared" si="19"/>
        <v>88956.023328978597</v>
      </c>
    </row>
    <row r="285" spans="1:5" x14ac:dyDescent="0.25">
      <c r="A285">
        <v>273</v>
      </c>
      <c r="B285" s="43">
        <f t="shared" si="16"/>
        <v>88956.023328978597</v>
      </c>
      <c r="C285" s="43">
        <f t="shared" si="17"/>
        <v>277.98757290305809</v>
      </c>
      <c r="D285" s="43">
        <f t="shared" si="18"/>
        <v>-1157.7889789303194</v>
      </c>
      <c r="E285" s="43">
        <f t="shared" si="19"/>
        <v>88076.221922951343</v>
      </c>
    </row>
    <row r="286" spans="1:5" x14ac:dyDescent="0.25">
      <c r="A286">
        <v>274</v>
      </c>
      <c r="B286" s="43">
        <f t="shared" si="16"/>
        <v>88076.221922951343</v>
      </c>
      <c r="C286" s="43">
        <f t="shared" si="17"/>
        <v>275.23819350922292</v>
      </c>
      <c r="D286" s="43">
        <f t="shared" si="18"/>
        <v>-1157.7889789303194</v>
      </c>
      <c r="E286" s="43">
        <f t="shared" si="19"/>
        <v>87193.671137530255</v>
      </c>
    </row>
    <row r="287" spans="1:5" x14ac:dyDescent="0.25">
      <c r="A287">
        <v>275</v>
      </c>
      <c r="B287" s="43">
        <f t="shared" si="16"/>
        <v>87193.671137530255</v>
      </c>
      <c r="C287" s="43">
        <f t="shared" si="17"/>
        <v>272.48022230478205</v>
      </c>
      <c r="D287" s="43">
        <f t="shared" si="18"/>
        <v>-1157.7889789303194</v>
      </c>
      <c r="E287" s="43">
        <f t="shared" si="19"/>
        <v>86308.362380904728</v>
      </c>
    </row>
    <row r="288" spans="1:5" x14ac:dyDescent="0.25">
      <c r="A288">
        <v>276</v>
      </c>
      <c r="B288" s="43">
        <f t="shared" si="16"/>
        <v>86308.362380904728</v>
      </c>
      <c r="C288" s="43">
        <f t="shared" si="17"/>
        <v>269.71363244032727</v>
      </c>
      <c r="D288" s="43">
        <f t="shared" si="18"/>
        <v>-1157.7889789303194</v>
      </c>
      <c r="E288" s="43">
        <f t="shared" si="19"/>
        <v>85420.287034414738</v>
      </c>
    </row>
    <row r="289" spans="1:5" x14ac:dyDescent="0.25">
      <c r="A289">
        <v>277</v>
      </c>
      <c r="B289" s="43">
        <f t="shared" si="16"/>
        <v>85420.287034414738</v>
      </c>
      <c r="C289" s="43">
        <f t="shared" si="17"/>
        <v>266.93839698254607</v>
      </c>
      <c r="D289" s="43">
        <f t="shared" si="18"/>
        <v>-1157.7889789303194</v>
      </c>
      <c r="E289" s="43">
        <f t="shared" si="19"/>
        <v>84529.436452466965</v>
      </c>
    </row>
    <row r="290" spans="1:5" x14ac:dyDescent="0.25">
      <c r="A290">
        <v>278</v>
      </c>
      <c r="B290" s="43">
        <f t="shared" si="16"/>
        <v>84529.436452466965</v>
      </c>
      <c r="C290" s="43">
        <f t="shared" si="17"/>
        <v>264.15448891395926</v>
      </c>
      <c r="D290" s="43">
        <f t="shared" si="18"/>
        <v>-1157.7889789303194</v>
      </c>
      <c r="E290" s="43">
        <f t="shared" si="19"/>
        <v>83635.801962450612</v>
      </c>
    </row>
    <row r="291" spans="1:5" x14ac:dyDescent="0.25">
      <c r="A291">
        <v>279</v>
      </c>
      <c r="B291" s="43">
        <f t="shared" si="16"/>
        <v>83635.801962450612</v>
      </c>
      <c r="C291" s="43">
        <f t="shared" si="17"/>
        <v>261.36188113265814</v>
      </c>
      <c r="D291" s="43">
        <f t="shared" si="18"/>
        <v>-1157.7889789303194</v>
      </c>
      <c r="E291" s="43">
        <f t="shared" si="19"/>
        <v>82739.374864652957</v>
      </c>
    </row>
    <row r="292" spans="1:5" x14ac:dyDescent="0.25">
      <c r="A292">
        <v>280</v>
      </c>
      <c r="B292" s="43">
        <f t="shared" si="16"/>
        <v>82739.374864652957</v>
      </c>
      <c r="C292" s="43">
        <f t="shared" si="17"/>
        <v>258.56054645204046</v>
      </c>
      <c r="D292" s="43">
        <f t="shared" si="18"/>
        <v>-1157.7889789303194</v>
      </c>
      <c r="E292" s="43">
        <f t="shared" si="19"/>
        <v>81840.146432174675</v>
      </c>
    </row>
    <row r="293" spans="1:5" x14ac:dyDescent="0.25">
      <c r="A293">
        <v>281</v>
      </c>
      <c r="B293" s="43">
        <f t="shared" si="16"/>
        <v>81840.146432174675</v>
      </c>
      <c r="C293" s="43">
        <f t="shared" si="17"/>
        <v>255.75045760054584</v>
      </c>
      <c r="D293" s="43">
        <f t="shared" si="18"/>
        <v>-1157.7889789303194</v>
      </c>
      <c r="E293" s="43">
        <f t="shared" si="19"/>
        <v>80938.107910844905</v>
      </c>
    </row>
    <row r="294" spans="1:5" x14ac:dyDescent="0.25">
      <c r="A294">
        <v>282</v>
      </c>
      <c r="B294" s="43">
        <f t="shared" si="16"/>
        <v>80938.107910844905</v>
      </c>
      <c r="C294" s="43">
        <f t="shared" si="17"/>
        <v>252.93158722139034</v>
      </c>
      <c r="D294" s="43">
        <f t="shared" si="18"/>
        <v>-1157.7889789303194</v>
      </c>
      <c r="E294" s="43">
        <f t="shared" si="19"/>
        <v>80033.250519135981</v>
      </c>
    </row>
    <row r="295" spans="1:5" x14ac:dyDescent="0.25">
      <c r="A295">
        <v>283</v>
      </c>
      <c r="B295" s="43">
        <f t="shared" si="16"/>
        <v>80033.250519135981</v>
      </c>
      <c r="C295" s="43">
        <f t="shared" si="17"/>
        <v>250.10390787229994</v>
      </c>
      <c r="D295" s="43">
        <f t="shared" si="18"/>
        <v>-1157.7889789303194</v>
      </c>
      <c r="E295" s="43">
        <f t="shared" si="19"/>
        <v>79125.565448077963</v>
      </c>
    </row>
    <row r="296" spans="1:5" x14ac:dyDescent="0.25">
      <c r="A296">
        <v>284</v>
      </c>
      <c r="B296" s="43">
        <f t="shared" si="16"/>
        <v>79125.565448077963</v>
      </c>
      <c r="C296" s="43">
        <f t="shared" si="17"/>
        <v>247.26739202524365</v>
      </c>
      <c r="D296" s="43">
        <f t="shared" si="18"/>
        <v>-1157.7889789303194</v>
      </c>
      <c r="E296" s="43">
        <f t="shared" si="19"/>
        <v>78215.04386117289</v>
      </c>
    </row>
    <row r="297" spans="1:5" x14ac:dyDescent="0.25">
      <c r="A297">
        <v>285</v>
      </c>
      <c r="B297" s="43">
        <f t="shared" si="16"/>
        <v>78215.04386117289</v>
      </c>
      <c r="C297" s="43">
        <f t="shared" si="17"/>
        <v>244.42201206616528</v>
      </c>
      <c r="D297" s="43">
        <f t="shared" si="18"/>
        <v>-1157.7889789303194</v>
      </c>
      <c r="E297" s="43">
        <f t="shared" si="19"/>
        <v>77301.676894308737</v>
      </c>
    </row>
    <row r="298" spans="1:5" x14ac:dyDescent="0.25">
      <c r="A298">
        <v>286</v>
      </c>
      <c r="B298" s="43">
        <f t="shared" si="16"/>
        <v>77301.676894308737</v>
      </c>
      <c r="C298" s="43">
        <f t="shared" si="17"/>
        <v>241.56774029471478</v>
      </c>
      <c r="D298" s="43">
        <f t="shared" si="18"/>
        <v>-1157.7889789303194</v>
      </c>
      <c r="E298" s="43">
        <f t="shared" si="19"/>
        <v>76385.45565567314</v>
      </c>
    </row>
    <row r="299" spans="1:5" x14ac:dyDescent="0.25">
      <c r="A299">
        <v>287</v>
      </c>
      <c r="B299" s="43">
        <f t="shared" si="16"/>
        <v>76385.45565567314</v>
      </c>
      <c r="C299" s="43">
        <f t="shared" si="17"/>
        <v>238.70454892397856</v>
      </c>
      <c r="D299" s="43">
        <f t="shared" si="18"/>
        <v>-1157.7889789303194</v>
      </c>
      <c r="E299" s="43">
        <f t="shared" si="19"/>
        <v>75466.371225666808</v>
      </c>
    </row>
    <row r="300" spans="1:5" x14ac:dyDescent="0.25">
      <c r="A300">
        <v>288</v>
      </c>
      <c r="B300" s="43">
        <f t="shared" si="16"/>
        <v>75466.371225666808</v>
      </c>
      <c r="C300" s="43">
        <f t="shared" si="17"/>
        <v>235.83241008020877</v>
      </c>
      <c r="D300" s="43">
        <f t="shared" si="18"/>
        <v>-1157.7889789303194</v>
      </c>
      <c r="E300" s="43">
        <f t="shared" si="19"/>
        <v>74544.414656816705</v>
      </c>
    </row>
    <row r="301" spans="1:5" x14ac:dyDescent="0.25">
      <c r="A301">
        <v>289</v>
      </c>
      <c r="B301" s="43">
        <f t="shared" si="16"/>
        <v>74544.414656816705</v>
      </c>
      <c r="C301" s="43">
        <f t="shared" si="17"/>
        <v>232.95129580255218</v>
      </c>
      <c r="D301" s="43">
        <f t="shared" si="18"/>
        <v>-1157.7889789303194</v>
      </c>
      <c r="E301" s="43">
        <f t="shared" si="19"/>
        <v>73619.576973688949</v>
      </c>
    </row>
    <row r="302" spans="1:5" x14ac:dyDescent="0.25">
      <c r="A302">
        <v>290</v>
      </c>
      <c r="B302" s="43">
        <f t="shared" si="16"/>
        <v>73619.576973688949</v>
      </c>
      <c r="C302" s="43">
        <f t="shared" si="17"/>
        <v>230.06117804277798</v>
      </c>
      <c r="D302" s="43">
        <f t="shared" si="18"/>
        <v>-1157.7889789303194</v>
      </c>
      <c r="E302" s="43">
        <f t="shared" si="19"/>
        <v>72691.849172801405</v>
      </c>
    </row>
    <row r="303" spans="1:5" x14ac:dyDescent="0.25">
      <c r="A303">
        <v>291</v>
      </c>
      <c r="B303" s="43">
        <f t="shared" si="16"/>
        <v>72691.849172801405</v>
      </c>
      <c r="C303" s="43">
        <f t="shared" si="17"/>
        <v>227.16202866500439</v>
      </c>
      <c r="D303" s="43">
        <f t="shared" si="18"/>
        <v>-1157.7889789303194</v>
      </c>
      <c r="E303" s="43">
        <f t="shared" si="19"/>
        <v>71761.222222536089</v>
      </c>
    </row>
    <row r="304" spans="1:5" x14ac:dyDescent="0.25">
      <c r="A304">
        <v>292</v>
      </c>
      <c r="B304" s="43">
        <f t="shared" si="16"/>
        <v>71761.222222536089</v>
      </c>
      <c r="C304" s="43">
        <f t="shared" si="17"/>
        <v>224.25381944542528</v>
      </c>
      <c r="D304" s="43">
        <f t="shared" si="18"/>
        <v>-1157.7889789303194</v>
      </c>
      <c r="E304" s="43">
        <f t="shared" si="19"/>
        <v>70827.687063051198</v>
      </c>
    </row>
    <row r="305" spans="1:5" x14ac:dyDescent="0.25">
      <c r="A305">
        <v>293</v>
      </c>
      <c r="B305" s="43">
        <f t="shared" si="16"/>
        <v>70827.687063051198</v>
      </c>
      <c r="C305" s="43">
        <f t="shared" si="17"/>
        <v>221.336522072035</v>
      </c>
      <c r="D305" s="43">
        <f t="shared" si="18"/>
        <v>-1157.7889789303194</v>
      </c>
      <c r="E305" s="43">
        <f t="shared" si="19"/>
        <v>69891.234606192913</v>
      </c>
    </row>
    <row r="306" spans="1:5" x14ac:dyDescent="0.25">
      <c r="A306">
        <v>294</v>
      </c>
      <c r="B306" s="43">
        <f t="shared" si="16"/>
        <v>69891.234606192913</v>
      </c>
      <c r="C306" s="43">
        <f t="shared" si="17"/>
        <v>218.41010814435285</v>
      </c>
      <c r="D306" s="43">
        <f t="shared" si="18"/>
        <v>-1157.7889789303194</v>
      </c>
      <c r="E306" s="43">
        <f t="shared" si="19"/>
        <v>68951.855735406949</v>
      </c>
    </row>
    <row r="307" spans="1:5" x14ac:dyDescent="0.25">
      <c r="A307">
        <v>295</v>
      </c>
      <c r="B307" s="43">
        <f t="shared" si="16"/>
        <v>68951.855735406949</v>
      </c>
      <c r="C307" s="43">
        <f t="shared" si="17"/>
        <v>215.4745491731467</v>
      </c>
      <c r="D307" s="43">
        <f t="shared" si="18"/>
        <v>-1157.7889789303194</v>
      </c>
      <c r="E307" s="43">
        <f t="shared" si="19"/>
        <v>68009.541305649778</v>
      </c>
    </row>
    <row r="308" spans="1:5" x14ac:dyDescent="0.25">
      <c r="A308">
        <v>296</v>
      </c>
      <c r="B308" s="43">
        <f t="shared" si="16"/>
        <v>68009.541305649778</v>
      </c>
      <c r="C308" s="43">
        <f t="shared" si="17"/>
        <v>212.52981658015554</v>
      </c>
      <c r="D308" s="43">
        <f t="shared" si="18"/>
        <v>-1157.7889789303194</v>
      </c>
      <c r="E308" s="43">
        <f t="shared" si="19"/>
        <v>67064.282143299613</v>
      </c>
    </row>
    <row r="309" spans="1:5" x14ac:dyDescent="0.25">
      <c r="A309">
        <v>297</v>
      </c>
      <c r="B309" s="43">
        <f t="shared" si="16"/>
        <v>67064.282143299613</v>
      </c>
      <c r="C309" s="43">
        <f t="shared" si="17"/>
        <v>209.57588169781127</v>
      </c>
      <c r="D309" s="43">
        <f t="shared" si="18"/>
        <v>-1157.7889789303194</v>
      </c>
      <c r="E309" s="43">
        <f t="shared" si="19"/>
        <v>66116.069046067103</v>
      </c>
    </row>
    <row r="310" spans="1:5" x14ac:dyDescent="0.25">
      <c r="A310">
        <v>298</v>
      </c>
      <c r="B310" s="43">
        <f t="shared" si="16"/>
        <v>66116.069046067103</v>
      </c>
      <c r="C310" s="43">
        <f t="shared" si="17"/>
        <v>206.61271576895967</v>
      </c>
      <c r="D310" s="43">
        <f t="shared" si="18"/>
        <v>-1157.7889789303194</v>
      </c>
      <c r="E310" s="43">
        <f t="shared" si="19"/>
        <v>65164.892782905743</v>
      </c>
    </row>
    <row r="311" spans="1:5" x14ac:dyDescent="0.25">
      <c r="A311">
        <v>299</v>
      </c>
      <c r="B311" s="43">
        <f t="shared" si="16"/>
        <v>65164.892782905743</v>
      </c>
      <c r="C311" s="43">
        <f t="shared" si="17"/>
        <v>203.64028994658042</v>
      </c>
      <c r="D311" s="43">
        <f t="shared" si="18"/>
        <v>-1157.7889789303194</v>
      </c>
      <c r="E311" s="43">
        <f t="shared" si="19"/>
        <v>64210.744093922003</v>
      </c>
    </row>
    <row r="312" spans="1:5" x14ac:dyDescent="0.25">
      <c r="A312">
        <v>300</v>
      </c>
      <c r="B312" s="43">
        <f t="shared" si="16"/>
        <v>64210.744093922003</v>
      </c>
      <c r="C312" s="43">
        <f t="shared" si="17"/>
        <v>200.65857529350626</v>
      </c>
      <c r="D312" s="43">
        <f t="shared" si="18"/>
        <v>-1157.7889789303194</v>
      </c>
      <c r="E312" s="43">
        <f t="shared" si="19"/>
        <v>63253.613690285187</v>
      </c>
    </row>
    <row r="313" spans="1:5" x14ac:dyDescent="0.25">
      <c r="A313">
        <v>301</v>
      </c>
      <c r="B313" s="43">
        <f t="shared" si="16"/>
        <v>63253.613690285187</v>
      </c>
      <c r="C313" s="43">
        <f t="shared" si="17"/>
        <v>197.66754278214123</v>
      </c>
      <c r="D313" s="43">
        <f t="shared" si="18"/>
        <v>-1157.7889789303194</v>
      </c>
      <c r="E313" s="43">
        <f t="shared" si="19"/>
        <v>62293.492254137003</v>
      </c>
    </row>
    <row r="314" spans="1:5" x14ac:dyDescent="0.25">
      <c r="A314">
        <v>302</v>
      </c>
      <c r="B314" s="43">
        <f t="shared" si="16"/>
        <v>62293.492254137003</v>
      </c>
      <c r="C314" s="43">
        <f t="shared" si="17"/>
        <v>194.66716329417815</v>
      </c>
      <c r="D314" s="43">
        <f t="shared" si="18"/>
        <v>-1157.7889789303194</v>
      </c>
      <c r="E314" s="43">
        <f t="shared" si="19"/>
        <v>61330.37043850086</v>
      </c>
    </row>
    <row r="315" spans="1:5" x14ac:dyDescent="0.25">
      <c r="A315">
        <v>303</v>
      </c>
      <c r="B315" s="43">
        <f t="shared" si="16"/>
        <v>61330.37043850086</v>
      </c>
      <c r="C315" s="43">
        <f t="shared" si="17"/>
        <v>191.65740762031518</v>
      </c>
      <c r="D315" s="43">
        <f t="shared" si="18"/>
        <v>-1157.7889789303194</v>
      </c>
      <c r="E315" s="43">
        <f t="shared" si="19"/>
        <v>60364.238867190856</v>
      </c>
    </row>
    <row r="316" spans="1:5" x14ac:dyDescent="0.25">
      <c r="A316">
        <v>304</v>
      </c>
      <c r="B316" s="43">
        <f t="shared" si="16"/>
        <v>60364.238867190856</v>
      </c>
      <c r="C316" s="43">
        <f t="shared" si="17"/>
        <v>188.63824645997144</v>
      </c>
      <c r="D316" s="43">
        <f t="shared" si="18"/>
        <v>-1157.7889789303194</v>
      </c>
      <c r="E316" s="43">
        <f t="shared" si="19"/>
        <v>59395.088134720507</v>
      </c>
    </row>
    <row r="317" spans="1:5" x14ac:dyDescent="0.25">
      <c r="A317">
        <v>305</v>
      </c>
      <c r="B317" s="43">
        <f t="shared" si="16"/>
        <v>59395.088134720507</v>
      </c>
      <c r="C317" s="43">
        <f t="shared" si="17"/>
        <v>185.60965042100156</v>
      </c>
      <c r="D317" s="43">
        <f t="shared" si="18"/>
        <v>-1157.7889789303194</v>
      </c>
      <c r="E317" s="43">
        <f t="shared" si="19"/>
        <v>58422.908806211184</v>
      </c>
    </row>
    <row r="318" spans="1:5" x14ac:dyDescent="0.25">
      <c r="A318">
        <v>306</v>
      </c>
      <c r="B318" s="43">
        <f t="shared" si="16"/>
        <v>58422.908806211184</v>
      </c>
      <c r="C318" s="43">
        <f t="shared" si="17"/>
        <v>182.57159001940997</v>
      </c>
      <c r="D318" s="43">
        <f t="shared" si="18"/>
        <v>-1157.7889789303194</v>
      </c>
      <c r="E318" s="43">
        <f t="shared" si="19"/>
        <v>57447.691417300273</v>
      </c>
    </row>
    <row r="319" spans="1:5" x14ac:dyDescent="0.25">
      <c r="A319">
        <v>307</v>
      </c>
      <c r="B319" s="43">
        <f t="shared" si="16"/>
        <v>57447.691417300273</v>
      </c>
      <c r="C319" s="43">
        <f t="shared" si="17"/>
        <v>179.52403567906333</v>
      </c>
      <c r="D319" s="43">
        <f t="shared" si="18"/>
        <v>-1157.7889789303194</v>
      </c>
      <c r="E319" s="43">
        <f t="shared" si="19"/>
        <v>56469.426474049011</v>
      </c>
    </row>
    <row r="320" spans="1:5" x14ac:dyDescent="0.25">
      <c r="A320">
        <v>308</v>
      </c>
      <c r="B320" s="43">
        <f t="shared" si="16"/>
        <v>56469.426474049011</v>
      </c>
      <c r="C320" s="43">
        <f t="shared" si="17"/>
        <v>176.46695773140314</v>
      </c>
      <c r="D320" s="43">
        <f t="shared" si="18"/>
        <v>-1157.7889789303194</v>
      </c>
      <c r="E320" s="43">
        <f t="shared" si="19"/>
        <v>55488.104452850093</v>
      </c>
    </row>
    <row r="321" spans="1:5" x14ac:dyDescent="0.25">
      <c r="A321">
        <v>309</v>
      </c>
      <c r="B321" s="43">
        <f t="shared" si="16"/>
        <v>55488.104452850093</v>
      </c>
      <c r="C321" s="43">
        <f t="shared" si="17"/>
        <v>173.40032641515654</v>
      </c>
      <c r="D321" s="43">
        <f t="shared" si="18"/>
        <v>-1157.7889789303194</v>
      </c>
      <c r="E321" s="43">
        <f t="shared" si="19"/>
        <v>54503.715800334925</v>
      </c>
    </row>
    <row r="322" spans="1:5" x14ac:dyDescent="0.25">
      <c r="A322">
        <v>310</v>
      </c>
      <c r="B322" s="43">
        <f t="shared" si="16"/>
        <v>54503.715800334925</v>
      </c>
      <c r="C322" s="43">
        <f t="shared" si="17"/>
        <v>170.32411187604663</v>
      </c>
      <c r="D322" s="43">
        <f t="shared" si="18"/>
        <v>-1157.7889789303194</v>
      </c>
      <c r="E322" s="43">
        <f t="shared" si="19"/>
        <v>53516.250933280651</v>
      </c>
    </row>
    <row r="323" spans="1:5" x14ac:dyDescent="0.25">
      <c r="A323">
        <v>311</v>
      </c>
      <c r="B323" s="43">
        <f t="shared" si="16"/>
        <v>53516.250933280651</v>
      </c>
      <c r="C323" s="43">
        <f t="shared" si="17"/>
        <v>167.23828416650204</v>
      </c>
      <c r="D323" s="43">
        <f t="shared" si="18"/>
        <v>-1157.7889789303194</v>
      </c>
      <c r="E323" s="43">
        <f t="shared" si="19"/>
        <v>52525.700238516831</v>
      </c>
    </row>
    <row r="324" spans="1:5" x14ac:dyDescent="0.25">
      <c r="A324">
        <v>312</v>
      </c>
      <c r="B324" s="43">
        <f t="shared" si="16"/>
        <v>52525.700238516831</v>
      </c>
      <c r="C324" s="43">
        <f t="shared" si="17"/>
        <v>164.14281324536509</v>
      </c>
      <c r="D324" s="43">
        <f t="shared" si="18"/>
        <v>-1157.7889789303194</v>
      </c>
      <c r="E324" s="43">
        <f t="shared" si="19"/>
        <v>51532.054072831874</v>
      </c>
    </row>
    <row r="325" spans="1:5" x14ac:dyDescent="0.25">
      <c r="A325">
        <v>313</v>
      </c>
      <c r="B325" s="43">
        <f t="shared" si="16"/>
        <v>51532.054072831874</v>
      </c>
      <c r="C325" s="43">
        <f t="shared" si="17"/>
        <v>161.03766897759959</v>
      </c>
      <c r="D325" s="43">
        <f t="shared" si="18"/>
        <v>-1157.7889789303194</v>
      </c>
      <c r="E325" s="43">
        <f t="shared" si="19"/>
        <v>50535.302762879153</v>
      </c>
    </row>
    <row r="326" spans="1:5" x14ac:dyDescent="0.25">
      <c r="A326">
        <v>314</v>
      </c>
      <c r="B326" s="43">
        <f t="shared" si="16"/>
        <v>50535.302762879153</v>
      </c>
      <c r="C326" s="43">
        <f t="shared" si="17"/>
        <v>157.92282113399736</v>
      </c>
      <c r="D326" s="43">
        <f t="shared" si="18"/>
        <v>-1157.7889789303194</v>
      </c>
      <c r="E326" s="43">
        <f t="shared" si="19"/>
        <v>49535.436605082825</v>
      </c>
    </row>
    <row r="327" spans="1:5" x14ac:dyDescent="0.25">
      <c r="A327">
        <v>315</v>
      </c>
      <c r="B327" s="43">
        <f t="shared" si="16"/>
        <v>49535.436605082825</v>
      </c>
      <c r="C327" s="43">
        <f t="shared" si="17"/>
        <v>154.79823939088382</v>
      </c>
      <c r="D327" s="43">
        <f t="shared" si="18"/>
        <v>-1157.7889789303194</v>
      </c>
      <c r="E327" s="43">
        <f t="shared" si="19"/>
        <v>48532.445865543385</v>
      </c>
    </row>
    <row r="328" spans="1:5" x14ac:dyDescent="0.25">
      <c r="A328">
        <v>316</v>
      </c>
      <c r="B328" s="43">
        <f t="shared" si="16"/>
        <v>48532.445865543385</v>
      </c>
      <c r="C328" s="43">
        <f t="shared" si="17"/>
        <v>151.66389332982308</v>
      </c>
      <c r="D328" s="43">
        <f t="shared" si="18"/>
        <v>-1157.7889789303194</v>
      </c>
      <c r="E328" s="43">
        <f t="shared" si="19"/>
        <v>47526.320779942886</v>
      </c>
    </row>
    <row r="329" spans="1:5" x14ac:dyDescent="0.25">
      <c r="A329">
        <v>317</v>
      </c>
      <c r="B329" s="43">
        <f t="shared" si="16"/>
        <v>47526.320779942886</v>
      </c>
      <c r="C329" s="43">
        <f t="shared" si="17"/>
        <v>148.5197524373215</v>
      </c>
      <c r="D329" s="43">
        <f t="shared" si="18"/>
        <v>-1157.7889789303194</v>
      </c>
      <c r="E329" s="43">
        <f t="shared" si="19"/>
        <v>46517.051553449885</v>
      </c>
    </row>
    <row r="330" spans="1:5" x14ac:dyDescent="0.25">
      <c r="A330">
        <v>318</v>
      </c>
      <c r="B330" s="43">
        <f t="shared" si="16"/>
        <v>46517.051553449885</v>
      </c>
      <c r="C330" s="43">
        <f t="shared" si="17"/>
        <v>145.36578610453088</v>
      </c>
      <c r="D330" s="43">
        <f t="shared" si="18"/>
        <v>-1157.7889789303194</v>
      </c>
      <c r="E330" s="43">
        <f t="shared" si="19"/>
        <v>45504.62836062409</v>
      </c>
    </row>
    <row r="331" spans="1:5" x14ac:dyDescent="0.25">
      <c r="A331">
        <v>319</v>
      </c>
      <c r="B331" s="43">
        <f t="shared" si="16"/>
        <v>45504.62836062409</v>
      </c>
      <c r="C331" s="43">
        <f t="shared" si="17"/>
        <v>142.20196362695029</v>
      </c>
      <c r="D331" s="43">
        <f t="shared" si="18"/>
        <v>-1157.7889789303194</v>
      </c>
      <c r="E331" s="43">
        <f t="shared" si="19"/>
        <v>44489.041345320715</v>
      </c>
    </row>
    <row r="332" spans="1:5" x14ac:dyDescent="0.25">
      <c r="A332">
        <v>320</v>
      </c>
      <c r="B332" s="43">
        <f t="shared" si="16"/>
        <v>44489.041345320715</v>
      </c>
      <c r="C332" s="43">
        <f t="shared" si="17"/>
        <v>139.02825420412722</v>
      </c>
      <c r="D332" s="43">
        <f t="shared" si="18"/>
        <v>-1157.7889789303194</v>
      </c>
      <c r="E332" s="43">
        <f t="shared" si="19"/>
        <v>43470.280620594516</v>
      </c>
    </row>
    <row r="333" spans="1:5" x14ac:dyDescent="0.25">
      <c r="A333">
        <v>321</v>
      </c>
      <c r="B333" s="43">
        <f t="shared" si="16"/>
        <v>43470.280620594516</v>
      </c>
      <c r="C333" s="43">
        <f t="shared" si="17"/>
        <v>135.84462693935785</v>
      </c>
      <c r="D333" s="43">
        <f t="shared" si="18"/>
        <v>-1157.7889789303194</v>
      </c>
      <c r="E333" s="43">
        <f t="shared" si="19"/>
        <v>42448.336268603554</v>
      </c>
    </row>
    <row r="334" spans="1:5" x14ac:dyDescent="0.25">
      <c r="A334">
        <v>322</v>
      </c>
      <c r="B334" s="43">
        <f t="shared" si="16"/>
        <v>42448.336268603554</v>
      </c>
      <c r="C334" s="43">
        <f t="shared" si="17"/>
        <v>132.6510508393861</v>
      </c>
      <c r="D334" s="43">
        <f t="shared" si="18"/>
        <v>-1157.7889789303194</v>
      </c>
      <c r="E334" s="43">
        <f t="shared" si="19"/>
        <v>41423.198340512616</v>
      </c>
    </row>
    <row r="335" spans="1:5" x14ac:dyDescent="0.25">
      <c r="A335">
        <v>323</v>
      </c>
      <c r="B335" s="43">
        <f t="shared" ref="B335:B372" si="20">E334</f>
        <v>41423.198340512616</v>
      </c>
      <c r="C335" s="43">
        <f t="shared" ref="C335:C372" si="21">B335*$D$8/12</f>
        <v>129.44749481410193</v>
      </c>
      <c r="D335" s="43">
        <f t="shared" ref="D335:D372" si="22">$D$9</f>
        <v>-1157.7889789303194</v>
      </c>
      <c r="E335" s="43">
        <f t="shared" ref="E335:E372" si="23">B335+D335+C335</f>
        <v>40394.856856396393</v>
      </c>
    </row>
    <row r="336" spans="1:5" x14ac:dyDescent="0.25">
      <c r="A336">
        <v>324</v>
      </c>
      <c r="B336" s="43">
        <f t="shared" si="20"/>
        <v>40394.856856396393</v>
      </c>
      <c r="C336" s="43">
        <f t="shared" si="21"/>
        <v>126.23392767623874</v>
      </c>
      <c r="D336" s="43">
        <f t="shared" si="22"/>
        <v>-1157.7889789303194</v>
      </c>
      <c r="E336" s="43">
        <f t="shared" si="23"/>
        <v>39363.301805142306</v>
      </c>
    </row>
    <row r="337" spans="1:5" x14ac:dyDescent="0.25">
      <c r="A337">
        <v>325</v>
      </c>
      <c r="B337" s="43">
        <f t="shared" si="20"/>
        <v>39363.301805142306</v>
      </c>
      <c r="C337" s="43">
        <f t="shared" si="21"/>
        <v>123.0103181410697</v>
      </c>
      <c r="D337" s="43">
        <f t="shared" si="22"/>
        <v>-1157.7889789303194</v>
      </c>
      <c r="E337" s="43">
        <f t="shared" si="23"/>
        <v>38328.52314435305</v>
      </c>
    </row>
    <row r="338" spans="1:5" x14ac:dyDescent="0.25">
      <c r="A338">
        <v>326</v>
      </c>
      <c r="B338" s="43">
        <f t="shared" si="20"/>
        <v>38328.52314435305</v>
      </c>
      <c r="C338" s="43">
        <f t="shared" si="21"/>
        <v>119.77663482610329</v>
      </c>
      <c r="D338" s="43">
        <f t="shared" si="22"/>
        <v>-1157.7889789303194</v>
      </c>
      <c r="E338" s="43">
        <f t="shared" si="23"/>
        <v>37290.510800248834</v>
      </c>
    </row>
    <row r="339" spans="1:5" x14ac:dyDescent="0.25">
      <c r="A339">
        <v>327</v>
      </c>
      <c r="B339" s="43">
        <f t="shared" si="20"/>
        <v>37290.510800248834</v>
      </c>
      <c r="C339" s="43">
        <f t="shared" si="21"/>
        <v>116.5328462507776</v>
      </c>
      <c r="D339" s="43">
        <f t="shared" si="22"/>
        <v>-1157.7889789303194</v>
      </c>
      <c r="E339" s="43">
        <f t="shared" si="23"/>
        <v>36249.254667569287</v>
      </c>
    </row>
    <row r="340" spans="1:5" x14ac:dyDescent="0.25">
      <c r="A340">
        <v>328</v>
      </c>
      <c r="B340" s="43">
        <f t="shared" si="20"/>
        <v>36249.254667569287</v>
      </c>
      <c r="C340" s="43">
        <f t="shared" si="21"/>
        <v>113.27892083615403</v>
      </c>
      <c r="D340" s="43">
        <f t="shared" si="22"/>
        <v>-1157.7889789303194</v>
      </c>
      <c r="E340" s="43">
        <f t="shared" si="23"/>
        <v>35204.744609475121</v>
      </c>
    </row>
    <row r="341" spans="1:5" x14ac:dyDescent="0.25">
      <c r="A341">
        <v>329</v>
      </c>
      <c r="B341" s="43">
        <f t="shared" si="20"/>
        <v>35204.744609475121</v>
      </c>
      <c r="C341" s="43">
        <f t="shared" si="21"/>
        <v>110.01482690460976</v>
      </c>
      <c r="D341" s="43">
        <f t="shared" si="22"/>
        <v>-1157.7889789303194</v>
      </c>
      <c r="E341" s="43">
        <f t="shared" si="23"/>
        <v>34156.97045744941</v>
      </c>
    </row>
    <row r="342" spans="1:5" x14ac:dyDescent="0.25">
      <c r="A342">
        <v>330</v>
      </c>
      <c r="B342" s="43">
        <f t="shared" si="20"/>
        <v>34156.97045744941</v>
      </c>
      <c r="C342" s="43">
        <f t="shared" si="21"/>
        <v>106.74053267952939</v>
      </c>
      <c r="D342" s="43">
        <f t="shared" si="22"/>
        <v>-1157.7889789303194</v>
      </c>
      <c r="E342" s="43">
        <f t="shared" si="23"/>
        <v>33105.922011198614</v>
      </c>
    </row>
    <row r="343" spans="1:5" x14ac:dyDescent="0.25">
      <c r="A343">
        <v>331</v>
      </c>
      <c r="B343" s="43">
        <f t="shared" si="20"/>
        <v>33105.922011198614</v>
      </c>
      <c r="C343" s="43">
        <f t="shared" si="21"/>
        <v>103.45600628499567</v>
      </c>
      <c r="D343" s="43">
        <f t="shared" si="22"/>
        <v>-1157.7889789303194</v>
      </c>
      <c r="E343" s="43">
        <f t="shared" si="23"/>
        <v>32051.589038553291</v>
      </c>
    </row>
    <row r="344" spans="1:5" x14ac:dyDescent="0.25">
      <c r="A344">
        <v>332</v>
      </c>
      <c r="B344" s="43">
        <f t="shared" si="20"/>
        <v>32051.589038553291</v>
      </c>
      <c r="C344" s="43">
        <f t="shared" si="21"/>
        <v>100.16121574547903</v>
      </c>
      <c r="D344" s="43">
        <f t="shared" si="22"/>
        <v>-1157.7889789303194</v>
      </c>
      <c r="E344" s="43">
        <f t="shared" si="23"/>
        <v>30993.961275368452</v>
      </c>
    </row>
    <row r="345" spans="1:5" x14ac:dyDescent="0.25">
      <c r="A345">
        <v>333</v>
      </c>
      <c r="B345" s="43">
        <f t="shared" si="20"/>
        <v>30993.961275368452</v>
      </c>
      <c r="C345" s="43">
        <f t="shared" si="21"/>
        <v>96.856128985526411</v>
      </c>
      <c r="D345" s="43">
        <f t="shared" si="22"/>
        <v>-1157.7889789303194</v>
      </c>
      <c r="E345" s="43">
        <f t="shared" si="23"/>
        <v>29933.028425423661</v>
      </c>
    </row>
    <row r="346" spans="1:5" x14ac:dyDescent="0.25">
      <c r="A346">
        <v>334</v>
      </c>
      <c r="B346" s="43">
        <f t="shared" si="20"/>
        <v>29933.028425423661</v>
      </c>
      <c r="C346" s="43">
        <f t="shared" si="21"/>
        <v>93.540713829448933</v>
      </c>
      <c r="D346" s="43">
        <f t="shared" si="22"/>
        <v>-1157.7889789303194</v>
      </c>
      <c r="E346" s="43">
        <f t="shared" si="23"/>
        <v>28868.780160322793</v>
      </c>
    </row>
    <row r="347" spans="1:5" x14ac:dyDescent="0.25">
      <c r="A347">
        <v>335</v>
      </c>
      <c r="B347" s="43">
        <f t="shared" si="20"/>
        <v>28868.780160322793</v>
      </c>
      <c r="C347" s="43">
        <f t="shared" si="21"/>
        <v>90.214938001008719</v>
      </c>
      <c r="D347" s="43">
        <f t="shared" si="22"/>
        <v>-1157.7889789303194</v>
      </c>
      <c r="E347" s="43">
        <f t="shared" si="23"/>
        <v>27801.206119393482</v>
      </c>
    </row>
    <row r="348" spans="1:5" x14ac:dyDescent="0.25">
      <c r="A348">
        <v>336</v>
      </c>
      <c r="B348" s="43">
        <f t="shared" si="20"/>
        <v>27801.206119393482</v>
      </c>
      <c r="C348" s="43">
        <f t="shared" si="21"/>
        <v>86.878769123104632</v>
      </c>
      <c r="D348" s="43">
        <f t="shared" si="22"/>
        <v>-1157.7889789303194</v>
      </c>
      <c r="E348" s="43">
        <f t="shared" si="23"/>
        <v>26730.295909586268</v>
      </c>
    </row>
    <row r="349" spans="1:5" x14ac:dyDescent="0.25">
      <c r="A349">
        <v>337</v>
      </c>
      <c r="B349" s="43">
        <f t="shared" si="20"/>
        <v>26730.295909586268</v>
      </c>
      <c r="C349" s="43">
        <f t="shared" si="21"/>
        <v>83.532174717457082</v>
      </c>
      <c r="D349" s="43">
        <f t="shared" si="22"/>
        <v>-1157.7889789303194</v>
      </c>
      <c r="E349" s="43">
        <f t="shared" si="23"/>
        <v>25656.039105373406</v>
      </c>
    </row>
    <row r="350" spans="1:5" x14ac:dyDescent="0.25">
      <c r="A350">
        <v>338</v>
      </c>
      <c r="B350" s="43">
        <f t="shared" si="20"/>
        <v>25656.039105373406</v>
      </c>
      <c r="C350" s="43">
        <f t="shared" si="21"/>
        <v>80.175122204291895</v>
      </c>
      <c r="D350" s="43">
        <f t="shared" si="22"/>
        <v>-1157.7889789303194</v>
      </c>
      <c r="E350" s="43">
        <f t="shared" si="23"/>
        <v>24578.425248647378</v>
      </c>
    </row>
    <row r="351" spans="1:5" x14ac:dyDescent="0.25">
      <c r="A351">
        <v>339</v>
      </c>
      <c r="B351" s="43">
        <f t="shared" si="20"/>
        <v>24578.425248647378</v>
      </c>
      <c r="C351" s="43">
        <f t="shared" si="21"/>
        <v>76.807578902023053</v>
      </c>
      <c r="D351" s="43">
        <f t="shared" si="22"/>
        <v>-1157.7889789303194</v>
      </c>
      <c r="E351" s="43">
        <f t="shared" si="23"/>
        <v>23497.443848619081</v>
      </c>
    </row>
    <row r="352" spans="1:5" x14ac:dyDescent="0.25">
      <c r="A352">
        <v>340</v>
      </c>
      <c r="B352" s="43">
        <f t="shared" si="20"/>
        <v>23497.443848619081</v>
      </c>
      <c r="C352" s="43">
        <f t="shared" si="21"/>
        <v>73.429512026934631</v>
      </c>
      <c r="D352" s="43">
        <f t="shared" si="22"/>
        <v>-1157.7889789303194</v>
      </c>
      <c r="E352" s="43">
        <f t="shared" si="23"/>
        <v>22413.084381715697</v>
      </c>
    </row>
    <row r="353" spans="1:5" x14ac:dyDescent="0.25">
      <c r="A353">
        <v>341</v>
      </c>
      <c r="B353" s="43">
        <f t="shared" si="20"/>
        <v>22413.084381715697</v>
      </c>
      <c r="C353" s="43">
        <f t="shared" si="21"/>
        <v>70.040888692861543</v>
      </c>
      <c r="D353" s="43">
        <f t="shared" si="22"/>
        <v>-1157.7889789303194</v>
      </c>
      <c r="E353" s="43">
        <f t="shared" si="23"/>
        <v>21325.336291478237</v>
      </c>
    </row>
    <row r="354" spans="1:5" x14ac:dyDescent="0.25">
      <c r="A354">
        <v>342</v>
      </c>
      <c r="B354" s="43">
        <f t="shared" si="20"/>
        <v>21325.336291478237</v>
      </c>
      <c r="C354" s="43">
        <f t="shared" si="21"/>
        <v>66.641675910869495</v>
      </c>
      <c r="D354" s="43">
        <f t="shared" si="22"/>
        <v>-1157.7889789303194</v>
      </c>
      <c r="E354" s="43">
        <f t="shared" si="23"/>
        <v>20234.188988458787</v>
      </c>
    </row>
    <row r="355" spans="1:5" x14ac:dyDescent="0.25">
      <c r="A355">
        <v>343</v>
      </c>
      <c r="B355" s="43">
        <f t="shared" si="20"/>
        <v>20234.188988458787</v>
      </c>
      <c r="C355" s="43">
        <f t="shared" si="21"/>
        <v>63.231840588933714</v>
      </c>
      <c r="D355" s="43">
        <f t="shared" si="22"/>
        <v>-1157.7889789303194</v>
      </c>
      <c r="E355" s="43">
        <f t="shared" si="23"/>
        <v>19139.631850117403</v>
      </c>
    </row>
    <row r="356" spans="1:5" x14ac:dyDescent="0.25">
      <c r="A356">
        <v>344</v>
      </c>
      <c r="B356" s="43">
        <f t="shared" si="20"/>
        <v>19139.631850117403</v>
      </c>
      <c r="C356" s="43">
        <f t="shared" si="21"/>
        <v>59.811349531616884</v>
      </c>
      <c r="D356" s="43">
        <f t="shared" si="22"/>
        <v>-1157.7889789303194</v>
      </c>
      <c r="E356" s="43">
        <f t="shared" si="23"/>
        <v>18041.654220718701</v>
      </c>
    </row>
    <row r="357" spans="1:5" x14ac:dyDescent="0.25">
      <c r="A357">
        <v>345</v>
      </c>
      <c r="B357" s="43">
        <f t="shared" si="20"/>
        <v>18041.654220718701</v>
      </c>
      <c r="C357" s="43">
        <f t="shared" si="21"/>
        <v>56.380169439745941</v>
      </c>
      <c r="D357" s="43">
        <f t="shared" si="22"/>
        <v>-1157.7889789303194</v>
      </c>
      <c r="E357" s="43">
        <f t="shared" si="23"/>
        <v>16940.245411228127</v>
      </c>
    </row>
    <row r="358" spans="1:5" x14ac:dyDescent="0.25">
      <c r="A358">
        <v>346</v>
      </c>
      <c r="B358" s="43">
        <f t="shared" si="20"/>
        <v>16940.245411228127</v>
      </c>
      <c r="C358" s="43">
        <f t="shared" si="21"/>
        <v>52.93826691008789</v>
      </c>
      <c r="D358" s="43">
        <f t="shared" si="22"/>
        <v>-1157.7889789303194</v>
      </c>
      <c r="E358" s="43">
        <f t="shared" si="23"/>
        <v>15835.394699207896</v>
      </c>
    </row>
    <row r="359" spans="1:5" x14ac:dyDescent="0.25">
      <c r="A359">
        <v>347</v>
      </c>
      <c r="B359" s="43">
        <f t="shared" si="20"/>
        <v>15835.394699207896</v>
      </c>
      <c r="C359" s="43">
        <f t="shared" si="21"/>
        <v>49.48560843502468</v>
      </c>
      <c r="D359" s="43">
        <f t="shared" si="22"/>
        <v>-1157.7889789303194</v>
      </c>
      <c r="E359" s="43">
        <f t="shared" si="23"/>
        <v>14727.091328712602</v>
      </c>
    </row>
    <row r="360" spans="1:5" x14ac:dyDescent="0.25">
      <c r="A360">
        <v>348</v>
      </c>
      <c r="B360" s="43">
        <f t="shared" si="20"/>
        <v>14727.091328712602</v>
      </c>
      <c r="C360" s="43">
        <f t="shared" si="21"/>
        <v>46.022160402226881</v>
      </c>
      <c r="D360" s="43">
        <f t="shared" si="22"/>
        <v>-1157.7889789303194</v>
      </c>
      <c r="E360" s="43">
        <f t="shared" si="23"/>
        <v>13615.32451018451</v>
      </c>
    </row>
    <row r="361" spans="1:5" x14ac:dyDescent="0.25">
      <c r="A361">
        <v>349</v>
      </c>
      <c r="B361" s="43">
        <f t="shared" si="20"/>
        <v>13615.32451018451</v>
      </c>
      <c r="C361" s="43">
        <f t="shared" si="21"/>
        <v>42.547889094326592</v>
      </c>
      <c r="D361" s="43">
        <f t="shared" si="22"/>
        <v>-1157.7889789303194</v>
      </c>
      <c r="E361" s="43">
        <f t="shared" si="23"/>
        <v>12500.083420348517</v>
      </c>
    </row>
    <row r="362" spans="1:5" x14ac:dyDescent="0.25">
      <c r="A362">
        <v>350</v>
      </c>
      <c r="B362" s="43">
        <f t="shared" si="20"/>
        <v>12500.083420348517</v>
      </c>
      <c r="C362" s="43">
        <f t="shared" si="21"/>
        <v>39.062760688589115</v>
      </c>
      <c r="D362" s="43">
        <f t="shared" si="22"/>
        <v>-1157.7889789303194</v>
      </c>
      <c r="E362" s="43">
        <f t="shared" si="23"/>
        <v>11381.357202106787</v>
      </c>
    </row>
    <row r="363" spans="1:5" x14ac:dyDescent="0.25">
      <c r="A363">
        <v>351</v>
      </c>
      <c r="B363" s="43">
        <f t="shared" si="20"/>
        <v>11381.357202106787</v>
      </c>
      <c r="C363" s="43">
        <f t="shared" si="21"/>
        <v>35.566741256583704</v>
      </c>
      <c r="D363" s="43">
        <f t="shared" si="22"/>
        <v>-1157.7889789303194</v>
      </c>
      <c r="E363" s="43">
        <f t="shared" si="23"/>
        <v>10259.134964433051</v>
      </c>
    </row>
    <row r="364" spans="1:5" x14ac:dyDescent="0.25">
      <c r="A364">
        <v>352</v>
      </c>
      <c r="B364" s="43">
        <f t="shared" si="20"/>
        <v>10259.134964433051</v>
      </c>
      <c r="C364" s="43">
        <f t="shared" si="21"/>
        <v>32.059796763853285</v>
      </c>
      <c r="D364" s="43">
        <f t="shared" si="22"/>
        <v>-1157.7889789303194</v>
      </c>
      <c r="E364" s="43">
        <f t="shared" si="23"/>
        <v>9133.4057822665854</v>
      </c>
    </row>
    <row r="365" spans="1:5" x14ac:dyDescent="0.25">
      <c r="A365">
        <v>353</v>
      </c>
      <c r="B365" s="43">
        <f t="shared" si="20"/>
        <v>9133.4057822665854</v>
      </c>
      <c r="C365" s="43">
        <f t="shared" si="21"/>
        <v>28.541893069583079</v>
      </c>
      <c r="D365" s="43">
        <f t="shared" si="22"/>
        <v>-1157.7889789303194</v>
      </c>
      <c r="E365" s="43">
        <f t="shared" si="23"/>
        <v>8004.1586964058497</v>
      </c>
    </row>
    <row r="366" spans="1:5" x14ac:dyDescent="0.25">
      <c r="A366">
        <v>354</v>
      </c>
      <c r="B366" s="43">
        <f t="shared" si="20"/>
        <v>8004.1586964058497</v>
      </c>
      <c r="C366" s="43">
        <f t="shared" si="21"/>
        <v>25.012995926268278</v>
      </c>
      <c r="D366" s="43">
        <f t="shared" si="22"/>
        <v>-1157.7889789303194</v>
      </c>
      <c r="E366" s="43">
        <f t="shared" si="23"/>
        <v>6871.3827134017993</v>
      </c>
    </row>
    <row r="367" spans="1:5" x14ac:dyDescent="0.25">
      <c r="A367">
        <v>355</v>
      </c>
      <c r="B367" s="43">
        <f t="shared" si="20"/>
        <v>6871.3827134017993</v>
      </c>
      <c r="C367" s="43">
        <f t="shared" si="21"/>
        <v>21.473070979380623</v>
      </c>
      <c r="D367" s="43">
        <f t="shared" si="22"/>
        <v>-1157.7889789303194</v>
      </c>
      <c r="E367" s="43">
        <f t="shared" si="23"/>
        <v>5735.0668054508606</v>
      </c>
    </row>
    <row r="368" spans="1:5" x14ac:dyDescent="0.25">
      <c r="A368">
        <v>356</v>
      </c>
      <c r="B368" s="43">
        <f t="shared" si="20"/>
        <v>5735.0668054508606</v>
      </c>
      <c r="C368" s="43">
        <f t="shared" si="21"/>
        <v>17.922083767033939</v>
      </c>
      <c r="D368" s="43">
        <f t="shared" si="22"/>
        <v>-1157.7889789303194</v>
      </c>
      <c r="E368" s="43">
        <f t="shared" si="23"/>
        <v>4595.1999102875752</v>
      </c>
    </row>
    <row r="369" spans="1:5" x14ac:dyDescent="0.25">
      <c r="A369">
        <v>357</v>
      </c>
      <c r="B369" s="43">
        <f t="shared" si="20"/>
        <v>4595.1999102875752</v>
      </c>
      <c r="C369" s="43">
        <f t="shared" si="21"/>
        <v>14.359999719648672</v>
      </c>
      <c r="D369" s="43">
        <f t="shared" si="22"/>
        <v>-1157.7889789303194</v>
      </c>
      <c r="E369" s="43">
        <f t="shared" si="23"/>
        <v>3451.7709310769046</v>
      </c>
    </row>
    <row r="370" spans="1:5" x14ac:dyDescent="0.25">
      <c r="A370">
        <v>358</v>
      </c>
      <c r="B370" s="43">
        <f t="shared" si="20"/>
        <v>3451.7709310769046</v>
      </c>
      <c r="C370" s="43">
        <f t="shared" si="21"/>
        <v>10.786784159615328</v>
      </c>
      <c r="D370" s="43">
        <f t="shared" si="22"/>
        <v>-1157.7889789303194</v>
      </c>
      <c r="E370" s="43">
        <f t="shared" si="23"/>
        <v>2304.7687363062005</v>
      </c>
    </row>
    <row r="371" spans="1:5" x14ac:dyDescent="0.25">
      <c r="A371">
        <v>359</v>
      </c>
      <c r="B371" s="43">
        <f t="shared" si="20"/>
        <v>2304.7687363062005</v>
      </c>
      <c r="C371" s="43">
        <f t="shared" si="21"/>
        <v>7.2024023009568765</v>
      </c>
      <c r="D371" s="43">
        <f t="shared" si="22"/>
        <v>-1157.7889789303194</v>
      </c>
      <c r="E371" s="43">
        <f t="shared" si="23"/>
        <v>1154.182159676838</v>
      </c>
    </row>
    <row r="372" spans="1:5" x14ac:dyDescent="0.25">
      <c r="A372">
        <v>360</v>
      </c>
      <c r="B372" s="43">
        <f t="shared" si="20"/>
        <v>1154.182159676838</v>
      </c>
      <c r="C372" s="43">
        <f t="shared" si="21"/>
        <v>3.6068192489901185</v>
      </c>
      <c r="D372" s="43">
        <f t="shared" si="22"/>
        <v>-1157.7889789303194</v>
      </c>
      <c r="E372" s="43">
        <f t="shared" si="23"/>
        <v>-4.4913712748950729E-9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9273-FD5A-4B09-B1E6-D6D3DACE1331}">
  <dimension ref="A1:I42"/>
  <sheetViews>
    <sheetView topLeftCell="A4" workbookViewId="0">
      <selection activeCell="K13" sqref="K13"/>
    </sheetView>
  </sheetViews>
  <sheetFormatPr defaultRowHeight="13.2" x14ac:dyDescent="0.25"/>
  <cols>
    <col min="4" max="4" width="10.88671875" customWidth="1"/>
  </cols>
  <sheetData>
    <row r="1" spans="1:7" x14ac:dyDescent="0.25">
      <c r="A1" s="1" t="s">
        <v>0</v>
      </c>
      <c r="B1" s="2" t="s">
        <v>1</v>
      </c>
      <c r="C1" s="2"/>
    </row>
    <row r="2" spans="1:7" x14ac:dyDescent="0.25">
      <c r="A2" s="1" t="s">
        <v>2</v>
      </c>
      <c r="B2" s="2" t="s">
        <v>158</v>
      </c>
      <c r="C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</row>
    <row r="7" spans="1:7" s="33" customFormat="1" ht="52.8" x14ac:dyDescent="0.25">
      <c r="C7" s="33" t="s">
        <v>153</v>
      </c>
      <c r="D7" s="34" t="s">
        <v>154</v>
      </c>
      <c r="F7" s="33" t="s">
        <v>155</v>
      </c>
      <c r="G7" s="33" t="s">
        <v>156</v>
      </c>
    </row>
    <row r="8" spans="1:7" x14ac:dyDescent="0.25">
      <c r="C8" t="s">
        <v>143</v>
      </c>
      <c r="D8" s="35">
        <v>80.03</v>
      </c>
      <c r="F8">
        <f>QUARTILE(D8:D17,3)</f>
        <v>50.642499999999998</v>
      </c>
      <c r="G8">
        <f>QUARTILE(D8:D17,1)</f>
        <v>13.7125</v>
      </c>
    </row>
    <row r="9" spans="1:7" x14ac:dyDescent="0.25">
      <c r="C9" t="s">
        <v>149</v>
      </c>
      <c r="D9" s="35">
        <v>75.180000000000007</v>
      </c>
      <c r="F9">
        <f>_xlfn.QUARTILE.INC(D8:D17,3)</f>
        <v>50.642499999999998</v>
      </c>
      <c r="G9">
        <f>_xlfn.QUARTILE.INC(D8:D17,1)</f>
        <v>13.7125</v>
      </c>
    </row>
    <row r="10" spans="1:7" x14ac:dyDescent="0.25">
      <c r="C10" t="s">
        <v>144</v>
      </c>
      <c r="D10" s="35">
        <v>52.72</v>
      </c>
      <c r="F10" t="s">
        <v>157</v>
      </c>
    </row>
    <row r="11" spans="1:7" x14ac:dyDescent="0.25">
      <c r="C11" t="s">
        <v>148</v>
      </c>
      <c r="D11" s="35">
        <v>44.41</v>
      </c>
      <c r="F11">
        <f>F8-G8</f>
        <v>36.93</v>
      </c>
    </row>
    <row r="12" spans="1:7" x14ac:dyDescent="0.25">
      <c r="C12" t="s">
        <v>150</v>
      </c>
      <c r="D12" s="35">
        <v>19.91</v>
      </c>
    </row>
    <row r="13" spans="1:7" x14ac:dyDescent="0.25">
      <c r="C13" t="s">
        <v>151</v>
      </c>
      <c r="D13" s="35">
        <v>14.4</v>
      </c>
    </row>
    <row r="14" spans="1:7" x14ac:dyDescent="0.25">
      <c r="C14" t="s">
        <v>152</v>
      </c>
      <c r="D14" s="35">
        <v>13.72</v>
      </c>
    </row>
    <row r="15" spans="1:7" x14ac:dyDescent="0.25">
      <c r="C15" t="s">
        <v>147</v>
      </c>
      <c r="D15" s="35">
        <v>13.71</v>
      </c>
    </row>
    <row r="16" spans="1:7" x14ac:dyDescent="0.25">
      <c r="C16" t="s">
        <v>145</v>
      </c>
      <c r="D16" s="35">
        <v>12.67</v>
      </c>
    </row>
    <row r="17" spans="3:9" x14ac:dyDescent="0.25">
      <c r="C17" t="s">
        <v>146</v>
      </c>
      <c r="D17" s="35">
        <v>9.67</v>
      </c>
    </row>
    <row r="19" spans="3:9" x14ac:dyDescent="0.25">
      <c r="F19" s="36">
        <f>_xlfn.QUARTILE.INC(D8:D17,3)-_xlfn.QUARTILE.INC(D8:D17,1)</f>
        <v>36.93</v>
      </c>
      <c r="H19" s="36">
        <f>MEDIAN(D8:D17)</f>
        <v>17.155000000000001</v>
      </c>
    </row>
    <row r="21" spans="3:9" x14ac:dyDescent="0.25">
      <c r="E21" s="36">
        <f>MEDIAN(D13:D17)</f>
        <v>13.71</v>
      </c>
      <c r="F21" s="36">
        <f>_xlfn.QUARTILE.EXC(D8:D17,1)</f>
        <v>13.450000000000001</v>
      </c>
      <c r="H21" s="36">
        <f>MEDIAN(D13:D17)</f>
        <v>13.71</v>
      </c>
      <c r="I21" s="36">
        <f>MEDIAN(D13:D17,H19)</f>
        <v>13.715</v>
      </c>
    </row>
    <row r="22" spans="3:9" x14ac:dyDescent="0.25">
      <c r="E22" s="36">
        <f>MEDIAN(D8:D12)</f>
        <v>52.72</v>
      </c>
      <c r="F22" s="35">
        <f>_xlfn.QUARTILE.EXC(D8:D17,3)</f>
        <v>58.335000000000001</v>
      </c>
      <c r="H22" s="36">
        <f>MEDIAN(D9:D12)</f>
        <v>48.564999999999998</v>
      </c>
      <c r="I22" s="36">
        <f>MEDIAN(D8:D12,H19)</f>
        <v>48.564999999999998</v>
      </c>
    </row>
    <row r="23" spans="3:9" x14ac:dyDescent="0.25">
      <c r="F23" s="36">
        <f>MEDIAN(D8:D17)</f>
        <v>17.155000000000001</v>
      </c>
    </row>
    <row r="26" spans="3:9" x14ac:dyDescent="0.25">
      <c r="C26" t="s">
        <v>159</v>
      </c>
    </row>
    <row r="28" spans="3:9" x14ac:dyDescent="0.25">
      <c r="D28" cm="1">
        <f t="array" ref="D28:D42">_xlfn.TEXTSPLIT(C26,,",")+0</f>
        <v>4</v>
      </c>
      <c r="F28">
        <f>MEDIAN(_xlfn.ANCHORARRAY(D28))</f>
        <v>17</v>
      </c>
    </row>
    <row r="29" spans="3:9" x14ac:dyDescent="0.25">
      <c r="D29">
        <v>6</v>
      </c>
      <c r="F29">
        <f>MEDIAN(D28:D34)</f>
        <v>7</v>
      </c>
      <c r="G29">
        <f>MEDIAN(D28:D35)</f>
        <v>7.5</v>
      </c>
    </row>
    <row r="30" spans="3:9" x14ac:dyDescent="0.25">
      <c r="D30">
        <v>6</v>
      </c>
      <c r="F30">
        <f>MEDIAN(D36:D42)</f>
        <v>23</v>
      </c>
      <c r="G30">
        <f>MEDIAN(D35:D42)</f>
        <v>22</v>
      </c>
    </row>
    <row r="31" spans="3:9" x14ac:dyDescent="0.25">
      <c r="D31">
        <v>7</v>
      </c>
      <c r="F31">
        <f>_xlfn.QUARTILE.INC(_xlfn.ANCHORARRAY(D28),1)</f>
        <v>7.5</v>
      </c>
    </row>
    <row r="32" spans="3:9" x14ac:dyDescent="0.25">
      <c r="D32">
        <v>8</v>
      </c>
      <c r="F32">
        <f>QUARTILE(_xlfn.ANCHORARRAY(D28),3)</f>
        <v>22</v>
      </c>
    </row>
    <row r="33" spans="4:6" x14ac:dyDescent="0.25">
      <c r="D33">
        <v>12</v>
      </c>
      <c r="F33">
        <f>_xlfn.QUARTILE.EXC(_xlfn.ANCHORARRAY(D28),1)</f>
        <v>7</v>
      </c>
    </row>
    <row r="34" spans="4:6" x14ac:dyDescent="0.25">
      <c r="D34">
        <v>15</v>
      </c>
      <c r="F34">
        <f>_xlfn.QUARTILE.EXC(_xlfn.ANCHORARRAY(D28),3)</f>
        <v>23</v>
      </c>
    </row>
    <row r="35" spans="4:6" x14ac:dyDescent="0.25">
      <c r="D35">
        <v>17</v>
      </c>
    </row>
    <row r="36" spans="4:6" x14ac:dyDescent="0.25">
      <c r="D36">
        <v>20</v>
      </c>
    </row>
    <row r="37" spans="4:6" x14ac:dyDescent="0.25">
      <c r="D37">
        <v>21</v>
      </c>
    </row>
    <row r="38" spans="4:6" x14ac:dyDescent="0.25">
      <c r="D38">
        <v>21</v>
      </c>
    </row>
    <row r="39" spans="4:6" x14ac:dyDescent="0.25">
      <c r="D39">
        <v>23</v>
      </c>
    </row>
    <row r="40" spans="4:6" x14ac:dyDescent="0.25">
      <c r="D40">
        <v>24</v>
      </c>
    </row>
    <row r="41" spans="4:6" x14ac:dyDescent="0.25">
      <c r="D41">
        <v>27</v>
      </c>
    </row>
    <row r="42" spans="4:6" x14ac:dyDescent="0.25">
      <c r="D42">
        <v>28</v>
      </c>
    </row>
  </sheetData>
  <autoFilter ref="C7:D17" xr:uid="{5AFD9273-FD5A-4B09-B1E6-D6D3DACE1331}">
    <sortState xmlns:xlrd2="http://schemas.microsoft.com/office/spreadsheetml/2017/richdata2" ref="C8:D17">
      <sortCondition descending="1" ref="D7:D17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FCA6C-D0DB-4774-8DBC-50D54B7D94E1}">
  <dimension ref="A1:D12"/>
  <sheetViews>
    <sheetView workbookViewId="0">
      <selection activeCell="Q43" sqref="Q43"/>
    </sheetView>
  </sheetViews>
  <sheetFormatPr defaultRowHeight="13.2" x14ac:dyDescent="0.25"/>
  <cols>
    <col min="2" max="2" width="23.6640625" customWidth="1"/>
  </cols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160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7" spans="1:4" x14ac:dyDescent="0.25">
      <c r="B7" t="s">
        <v>161</v>
      </c>
      <c r="C7" t="s">
        <v>166</v>
      </c>
      <c r="D7" t="s">
        <v>167</v>
      </c>
    </row>
    <row r="8" spans="1:4" x14ac:dyDescent="0.25">
      <c r="B8" t="s">
        <v>162</v>
      </c>
      <c r="C8" t="str" cm="1">
        <f t="array" ref="C8">_xlfn.LET(_xlpm.txt,B8,_xlpm.spl,_xlfn.TEXTSPLIT(_xlpm.txt,," "),_xlpm.rws,ROWS(_xlpm.spl),INDEX(_xlpm.spl,_xlpm.rws))</f>
        <v>Biegert</v>
      </c>
      <c r="D8" t="str" cm="1">
        <f t="array" ref="D8">_xlfn.LET(_xlpm.txt,B8,_xlpm.spl,_xlfn.TEXTSPLIT(_xlpm.txt,," "),_xlpm.rws,ROWS(_xlpm.spl),INDEX(_xlpm.spl,1))</f>
        <v>Mark</v>
      </c>
    </row>
    <row r="9" spans="1:4" x14ac:dyDescent="0.25">
      <c r="B9" t="s">
        <v>163</v>
      </c>
      <c r="C9" t="str" cm="1">
        <f t="array" ref="C9">_xlfn.LET(_xlpm.txt,B9,_xlpm.spl,_xlfn.TEXTSPLIT(_xlpm.txt,," "),_xlpm.rws,ROWS(_xlpm.spl),INDEX(_xlpm.spl,_xlpm.rws))</f>
        <v>Biegert</v>
      </c>
      <c r="D9" t="str" cm="1">
        <f t="array" ref="D9">_xlfn.LET(_xlpm.txt,B9,_xlpm.spl,_xlfn.TEXTSPLIT(_xlpm.txt,," "),_xlpm.rws,ROWS(_xlpm.spl),INDEX(_xlpm.spl,1))</f>
        <v>Craig</v>
      </c>
    </row>
    <row r="10" spans="1:4" x14ac:dyDescent="0.25">
      <c r="B10" t="s">
        <v>164</v>
      </c>
      <c r="C10" t="str" cm="1">
        <f t="array" ref="C10">_xlfn.LET(_xlpm.txt,B10,_xlpm.spl,_xlfn.TEXTSPLIT(_xlpm.txt,," "),_xlpm.rws,ROWS(_xlpm.spl),INDEX(_xlpm.spl,_xlpm.rws))</f>
        <v>Biegert</v>
      </c>
      <c r="D10" t="str" cm="1">
        <f t="array" ref="D10">_xlfn.LET(_xlpm.txt,B10,_xlpm.spl,_xlfn.TEXTSPLIT(_xlpm.txt,," "),_xlpm.rws,ROWS(_xlpm.spl),INDEX(_xlpm.spl,1))</f>
        <v>Tim</v>
      </c>
    </row>
    <row r="11" spans="1:4" x14ac:dyDescent="0.25">
      <c r="B11" t="s">
        <v>165</v>
      </c>
      <c r="C11" t="str" cm="1">
        <f t="array" ref="C11">_xlfn.LET(_xlpm.txt,B11,_xlpm.spl,_xlfn.TEXTSPLIT(_xlpm.txt,," "),_xlpm.rws,ROWS(_xlpm.spl),INDEX(_xlpm.spl,_xlpm.rws))</f>
        <v>Fred</v>
      </c>
      <c r="D11" t="str" cm="1">
        <f t="array" ref="D11">_xlfn.LET(_xlpm.txt,B11,_xlpm.spl,_xlfn.TEXTSPLIT(_xlpm.txt,," "),_xlpm.rws,ROWS(_xlpm.spl),INDEX(_xlpm.spl,1))</f>
        <v>Biff</v>
      </c>
    </row>
    <row r="12" spans="1:4" x14ac:dyDescent="0.25">
      <c r="B12" t="s">
        <v>1</v>
      </c>
      <c r="C12" t="str" cm="1">
        <f t="array" ref="C12">_xlfn.LET(_xlpm.txt,B12,_xlpm.spl,_xlfn.TEXTSPLIT(_xlpm.txt,," "),_xlpm.rws,ROWS(_xlpm.spl),INDEX(_xlpm.spl,_xlpm.rws))</f>
        <v>Biegert</v>
      </c>
      <c r="D12" t="str" cm="1">
        <f t="array" ref="D12">_xlfn.LET(_xlpm.txt,B12,_xlpm.spl,_xlfn.TEXTSPLIT(_xlpm.txt,," "),_xlpm.rws,ROWS(_xlpm.spl),INDEX(_xlpm.spl,1))</f>
        <v>Mark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8C5C-099E-4A5E-8334-940B37F63E66}">
  <dimension ref="A1:H13"/>
  <sheetViews>
    <sheetView workbookViewId="0">
      <selection activeCell="J11" sqref="J11"/>
    </sheetView>
  </sheetViews>
  <sheetFormatPr defaultRowHeight="13.2" x14ac:dyDescent="0.25"/>
  <sheetData>
    <row r="1" spans="1:8" x14ac:dyDescent="0.25">
      <c r="A1" s="1" t="s">
        <v>0</v>
      </c>
      <c r="B1" s="2" t="s">
        <v>1</v>
      </c>
      <c r="C1" s="2"/>
    </row>
    <row r="2" spans="1:8" x14ac:dyDescent="0.25">
      <c r="A2" s="1" t="s">
        <v>2</v>
      </c>
      <c r="B2" s="2" t="s">
        <v>168</v>
      </c>
      <c r="C2" s="2"/>
    </row>
    <row r="3" spans="1:8" x14ac:dyDescent="0.25">
      <c r="A3" s="1" t="s">
        <v>3</v>
      </c>
      <c r="B3" s="2" t="str" cm="1">
        <f t="array" aca="1" ref="B3" ca="1">HD_Date</f>
        <v>21-Nov-2023</v>
      </c>
      <c r="C3" s="2"/>
    </row>
    <row r="7" spans="1:8" x14ac:dyDescent="0.25">
      <c r="B7" t="s">
        <v>161</v>
      </c>
      <c r="C7" t="s">
        <v>169</v>
      </c>
      <c r="D7" t="s">
        <v>170</v>
      </c>
      <c r="G7" t="s">
        <v>161</v>
      </c>
      <c r="H7" t="str" cm="1">
        <f t="array" ref="H7:H8">TRANSPOSE(INDEX(TRANSPOSE(_xlfn.XLOOKUP("Mark",Table3[Name],Table3[],,0)),{1,3}))</f>
        <v>Mark</v>
      </c>
    </row>
    <row r="8" spans="1:8" x14ac:dyDescent="0.25">
      <c r="B8" t="s">
        <v>36</v>
      </c>
      <c r="C8">
        <v>1</v>
      </c>
      <c r="D8" t="s">
        <v>8</v>
      </c>
      <c r="G8" t="s">
        <v>170</v>
      </c>
      <c r="H8" t="str">
        <v>A</v>
      </c>
    </row>
    <row r="9" spans="1:8" x14ac:dyDescent="0.25">
      <c r="B9" t="s">
        <v>37</v>
      </c>
      <c r="C9">
        <v>2</v>
      </c>
      <c r="D9" t="s">
        <v>9</v>
      </c>
    </row>
    <row r="10" spans="1:8" x14ac:dyDescent="0.25">
      <c r="B10" t="s">
        <v>38</v>
      </c>
      <c r="C10">
        <v>3</v>
      </c>
      <c r="D10" t="s">
        <v>10</v>
      </c>
    </row>
    <row r="11" spans="1:8" x14ac:dyDescent="0.25">
      <c r="B11" t="s">
        <v>39</v>
      </c>
      <c r="C11">
        <v>4</v>
      </c>
      <c r="D11" t="s">
        <v>46</v>
      </c>
    </row>
    <row r="12" spans="1:8" x14ac:dyDescent="0.25">
      <c r="B12" t="s">
        <v>40</v>
      </c>
      <c r="C12">
        <v>5</v>
      </c>
      <c r="D12" t="s">
        <v>47</v>
      </c>
    </row>
    <row r="13" spans="1:8" x14ac:dyDescent="0.25">
      <c r="B13" t="s">
        <v>36</v>
      </c>
      <c r="C13">
        <v>2</v>
      </c>
      <c r="D13" t="s">
        <v>8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CD43F-0745-4B13-9D63-1D18F1704F83}">
  <dimension ref="A1:I18"/>
  <sheetViews>
    <sheetView workbookViewId="0">
      <selection activeCell="P15" sqref="P14:P15"/>
    </sheetView>
  </sheetViews>
  <sheetFormatPr defaultRowHeight="13.2" x14ac:dyDescent="0.25"/>
  <sheetData>
    <row r="1" spans="1:9" x14ac:dyDescent="0.25">
      <c r="A1" s="1" t="s">
        <v>0</v>
      </c>
      <c r="B1" s="2" t="s">
        <v>1</v>
      </c>
      <c r="C1" s="2"/>
      <c r="D1" s="2"/>
      <c r="E1" s="2"/>
    </row>
    <row r="2" spans="1:9" x14ac:dyDescent="0.25">
      <c r="A2" s="1" t="s">
        <v>2</v>
      </c>
      <c r="B2" s="2" t="s">
        <v>171</v>
      </c>
      <c r="C2" s="2"/>
      <c r="D2" s="2"/>
      <c r="E2" s="2"/>
    </row>
    <row r="3" spans="1:9" x14ac:dyDescent="0.25">
      <c r="A3" s="1" t="s">
        <v>3</v>
      </c>
      <c r="B3" s="2" t="str" cm="1">
        <f t="array" aca="1" ref="B3" ca="1">HD_Date</f>
        <v>21-Nov-2023</v>
      </c>
      <c r="C3" s="2"/>
      <c r="D3" s="2"/>
      <c r="E3" s="2"/>
    </row>
    <row r="9" spans="1:9" x14ac:dyDescent="0.25">
      <c r="B9">
        <v>15</v>
      </c>
      <c r="C9">
        <v>67</v>
      </c>
      <c r="D9">
        <v>77</v>
      </c>
      <c r="E9">
        <v>87</v>
      </c>
      <c r="G9">
        <f>B9+D9</f>
        <v>92</v>
      </c>
      <c r="I9" cm="1">
        <f t="array" ref="I9:I18">_xlfn.BYROW(B9:E18,_xlfn.LAMBDA(_xlpm.x,INDEX(_xlpm.x,1)+INDEX(_xlpm.x,3)))</f>
        <v>92</v>
      </c>
    </row>
    <row r="10" spans="1:9" x14ac:dyDescent="0.25">
      <c r="B10">
        <v>69</v>
      </c>
      <c r="C10">
        <v>69</v>
      </c>
      <c r="D10">
        <v>67</v>
      </c>
      <c r="E10">
        <v>45</v>
      </c>
      <c r="G10">
        <f t="shared" ref="G10:G18" si="0">B10+D10</f>
        <v>136</v>
      </c>
      <c r="I10">
        <v>136</v>
      </c>
    </row>
    <row r="11" spans="1:9" x14ac:dyDescent="0.25">
      <c r="B11">
        <v>14</v>
      </c>
      <c r="C11">
        <v>97</v>
      </c>
      <c r="D11">
        <v>81</v>
      </c>
      <c r="E11">
        <v>27</v>
      </c>
      <c r="G11">
        <f t="shared" si="0"/>
        <v>95</v>
      </c>
      <c r="I11">
        <v>95</v>
      </c>
    </row>
    <row r="12" spans="1:9" x14ac:dyDescent="0.25">
      <c r="B12">
        <v>76</v>
      </c>
      <c r="C12">
        <v>99</v>
      </c>
      <c r="D12">
        <v>17</v>
      </c>
      <c r="E12">
        <v>65</v>
      </c>
      <c r="G12">
        <f t="shared" si="0"/>
        <v>93</v>
      </c>
      <c r="I12">
        <v>93</v>
      </c>
    </row>
    <row r="13" spans="1:9" x14ac:dyDescent="0.25">
      <c r="B13">
        <v>3</v>
      </c>
      <c r="C13">
        <v>31</v>
      </c>
      <c r="D13">
        <v>42</v>
      </c>
      <c r="E13">
        <v>49</v>
      </c>
      <c r="G13">
        <f t="shared" si="0"/>
        <v>45</v>
      </c>
      <c r="I13">
        <v>45</v>
      </c>
    </row>
    <row r="14" spans="1:9" x14ac:dyDescent="0.25">
      <c r="B14">
        <v>31</v>
      </c>
      <c r="C14">
        <v>54</v>
      </c>
      <c r="D14">
        <v>49</v>
      </c>
      <c r="E14">
        <v>26</v>
      </c>
      <c r="G14">
        <f t="shared" si="0"/>
        <v>80</v>
      </c>
      <c r="I14">
        <v>80</v>
      </c>
    </row>
    <row r="15" spans="1:9" x14ac:dyDescent="0.25">
      <c r="B15">
        <v>26</v>
      </c>
      <c r="C15">
        <v>55</v>
      </c>
      <c r="D15">
        <v>95</v>
      </c>
      <c r="E15">
        <v>99</v>
      </c>
      <c r="G15">
        <f t="shared" si="0"/>
        <v>121</v>
      </c>
      <c r="I15">
        <v>121</v>
      </c>
    </row>
    <row r="16" spans="1:9" x14ac:dyDescent="0.25">
      <c r="B16">
        <v>24</v>
      </c>
      <c r="C16">
        <v>82</v>
      </c>
      <c r="D16">
        <v>19</v>
      </c>
      <c r="E16">
        <v>58</v>
      </c>
      <c r="G16">
        <f t="shared" si="0"/>
        <v>43</v>
      </c>
      <c r="I16">
        <v>43</v>
      </c>
    </row>
    <row r="17" spans="2:9" x14ac:dyDescent="0.25">
      <c r="B17">
        <v>52</v>
      </c>
      <c r="C17">
        <v>29</v>
      </c>
      <c r="D17">
        <v>41</v>
      </c>
      <c r="E17">
        <v>93</v>
      </c>
      <c r="G17">
        <f t="shared" si="0"/>
        <v>93</v>
      </c>
      <c r="I17">
        <v>93</v>
      </c>
    </row>
    <row r="18" spans="2:9" x14ac:dyDescent="0.25">
      <c r="B18">
        <v>1</v>
      </c>
      <c r="C18">
        <v>16</v>
      </c>
      <c r="D18">
        <v>10</v>
      </c>
      <c r="E18">
        <v>97</v>
      </c>
      <c r="G18">
        <f t="shared" si="0"/>
        <v>11</v>
      </c>
      <c r="I18">
        <v>11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830C1-8573-4813-8450-E48610AC58E9}">
  <dimension ref="A1:E25"/>
  <sheetViews>
    <sheetView workbookViewId="0">
      <selection activeCell="I17" sqref="I17"/>
    </sheetView>
  </sheetViews>
  <sheetFormatPr defaultRowHeight="13.2" x14ac:dyDescent="0.25"/>
  <cols>
    <col min="2" max="2" width="13.109375" bestFit="1" customWidth="1"/>
    <col min="3" max="3" width="8.6640625" customWidth="1"/>
    <col min="4" max="4" width="12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173</v>
      </c>
      <c r="C2" s="2"/>
      <c r="D2" s="2"/>
      <c r="E2" s="2"/>
    </row>
    <row r="3" spans="1:5" x14ac:dyDescent="0.25">
      <c r="A3" s="1" t="s">
        <v>3</v>
      </c>
      <c r="B3" s="2" t="s">
        <v>172</v>
      </c>
      <c r="C3" s="2"/>
      <c r="D3" s="2"/>
      <c r="E3" s="2"/>
    </row>
    <row r="5" spans="1:5" ht="14.4" x14ac:dyDescent="0.3">
      <c r="A5" s="4" t="s">
        <v>174</v>
      </c>
    </row>
    <row r="7" spans="1:5" x14ac:dyDescent="0.25">
      <c r="B7" t="s">
        <v>188</v>
      </c>
      <c r="C7" cm="1">
        <f t="array" ref="C7">_xlfn.AGGREGATE(15,6,Table4[Viewers]/(Table4[Viewers]&gt;AVERAGE(Table4[Viewers])),1)</f>
        <v>138</v>
      </c>
      <c r="D7" t="str">
        <f ca="1">_xlfn.FORMULATEXT(C7)</f>
        <v>=AGGREGATE(15,6,Table4[Viewers]/(Table4[Viewers]&gt;AVERAGE(Table4[Viewers])),1)</v>
      </c>
    </row>
    <row r="8" spans="1:5" x14ac:dyDescent="0.25">
      <c r="B8" t="s">
        <v>186</v>
      </c>
      <c r="C8" cm="1">
        <f t="array" ref="C8:C9">_xlfn.AGGREGATE(14,5,Table4[Viewers],{1;2})</f>
        <v>240</v>
      </c>
      <c r="D8" t="str">
        <f ca="1">_xlfn.FORMULATEXT(C8)</f>
        <v>=AGGREGATE(14,5,Table4[Viewers],{1;2})</v>
      </c>
    </row>
    <row r="9" spans="1:5" x14ac:dyDescent="0.25">
      <c r="B9" t="s">
        <v>187</v>
      </c>
      <c r="C9">
        <v>206</v>
      </c>
    </row>
    <row r="10" spans="1:5" x14ac:dyDescent="0.25">
      <c r="B10" t="s">
        <v>185</v>
      </c>
      <c r="C10">
        <f>_xlfn.AGGREGATE(9,5,Table4[Viewers])</f>
        <v>1640</v>
      </c>
      <c r="D10" t="str">
        <f ca="1">_xlfn.FORMULATEXT(C10)</f>
        <v>=AGGREGATE(9,5,Table4[Viewers])</v>
      </c>
    </row>
    <row r="12" spans="1:5" x14ac:dyDescent="0.25">
      <c r="B12" s="38" t="s">
        <v>175</v>
      </c>
      <c r="C12" s="38" t="s">
        <v>176</v>
      </c>
      <c r="D12" s="38" t="s">
        <v>177</v>
      </c>
    </row>
    <row r="13" spans="1:5" x14ac:dyDescent="0.25">
      <c r="B13" s="36" t="s">
        <v>178</v>
      </c>
      <c r="C13" s="36" t="s">
        <v>181</v>
      </c>
      <c r="D13" s="39">
        <v>91</v>
      </c>
    </row>
    <row r="14" spans="1:5" x14ac:dyDescent="0.25">
      <c r="B14" s="37" t="s">
        <v>178</v>
      </c>
      <c r="C14" s="37" t="s">
        <v>182</v>
      </c>
      <c r="D14" s="39">
        <v>87</v>
      </c>
    </row>
    <row r="15" spans="1:5" x14ac:dyDescent="0.25">
      <c r="B15" s="37" t="s">
        <v>178</v>
      </c>
      <c r="C15" s="37" t="s">
        <v>183</v>
      </c>
      <c r="D15" s="39">
        <v>99</v>
      </c>
    </row>
    <row r="16" spans="1:5" x14ac:dyDescent="0.25">
      <c r="B16" s="37" t="s">
        <v>178</v>
      </c>
      <c r="C16" s="37" t="s">
        <v>184</v>
      </c>
      <c r="D16" s="39">
        <v>102</v>
      </c>
    </row>
    <row r="17" spans="2:4" x14ac:dyDescent="0.25">
      <c r="B17" s="37" t="s">
        <v>179</v>
      </c>
      <c r="C17" s="37" t="s">
        <v>182</v>
      </c>
      <c r="D17" s="39">
        <v>125</v>
      </c>
    </row>
    <row r="18" spans="2:4" x14ac:dyDescent="0.25">
      <c r="B18" s="37" t="s">
        <v>179</v>
      </c>
      <c r="C18" s="37" t="s">
        <v>183</v>
      </c>
      <c r="D18" s="39">
        <v>140</v>
      </c>
    </row>
    <row r="19" spans="2:4" x14ac:dyDescent="0.25">
      <c r="B19" s="37" t="s">
        <v>179</v>
      </c>
      <c r="C19" s="37" t="s">
        <v>184</v>
      </c>
      <c r="D19" s="39">
        <v>107</v>
      </c>
    </row>
    <row r="20" spans="2:4" x14ac:dyDescent="0.25">
      <c r="B20" s="37" t="s">
        <v>179</v>
      </c>
      <c r="C20" s="37" t="s">
        <v>181</v>
      </c>
      <c r="D20" s="39">
        <v>133</v>
      </c>
    </row>
    <row r="21" spans="2:4" x14ac:dyDescent="0.25">
      <c r="B21" s="37" t="s">
        <v>180</v>
      </c>
      <c r="C21" s="37" t="s">
        <v>181</v>
      </c>
      <c r="D21" s="39">
        <v>138</v>
      </c>
    </row>
    <row r="22" spans="2:4" x14ac:dyDescent="0.25">
      <c r="B22" s="37" t="s">
        <v>180</v>
      </c>
      <c r="C22" s="37" t="s">
        <v>182</v>
      </c>
      <c r="D22" s="39">
        <v>172</v>
      </c>
    </row>
    <row r="23" spans="2:4" x14ac:dyDescent="0.25">
      <c r="B23" s="37" t="s">
        <v>180</v>
      </c>
      <c r="C23" s="37" t="s">
        <v>184</v>
      </c>
      <c r="D23" s="39">
        <v>206</v>
      </c>
    </row>
    <row r="24" spans="2:4" x14ac:dyDescent="0.25">
      <c r="B24" s="37" t="s">
        <v>180</v>
      </c>
      <c r="C24" s="37" t="s">
        <v>183</v>
      </c>
      <c r="D24" s="39">
        <v>240</v>
      </c>
    </row>
    <row r="25" spans="2:4" x14ac:dyDescent="0.25">
      <c r="D25" s="39">
        <f>SUM(D13:D24)</f>
        <v>1640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3A79-357C-471B-98E9-344248387E9E}">
  <dimension ref="A1:G6006"/>
  <sheetViews>
    <sheetView topLeftCell="B1" workbookViewId="0">
      <selection activeCell="I4" sqref="I4"/>
    </sheetView>
  </sheetViews>
  <sheetFormatPr defaultRowHeight="13.2" x14ac:dyDescent="0.25"/>
  <cols>
    <col min="4" max="4" width="10" bestFit="1" customWidth="1"/>
    <col min="5" max="5" width="1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189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5" spans="1:7" ht="14.4" x14ac:dyDescent="0.3">
      <c r="A5" s="4" t="s">
        <v>190</v>
      </c>
      <c r="D5" s="40" t="s">
        <v>191</v>
      </c>
    </row>
    <row r="7" spans="1:7" ht="13.8" thickBot="1" x14ac:dyDescent="0.3">
      <c r="B7" s="41" t="s">
        <v>176</v>
      </c>
      <c r="C7" s="41" t="s">
        <v>192</v>
      </c>
      <c r="D7" s="41" t="s">
        <v>193</v>
      </c>
      <c r="E7" s="41" t="s">
        <v>194</v>
      </c>
      <c r="F7" s="41" t="s">
        <v>195</v>
      </c>
    </row>
    <row r="8" spans="1:7" ht="13.8" thickTop="1" x14ac:dyDescent="0.25">
      <c r="B8" t="s">
        <v>3932</v>
      </c>
      <c r="C8" t="s">
        <v>201</v>
      </c>
      <c r="D8" s="30">
        <v>36526</v>
      </c>
      <c r="E8" t="s">
        <v>196</v>
      </c>
      <c r="F8">
        <v>2896</v>
      </c>
      <c r="G8">
        <v>0</v>
      </c>
    </row>
    <row r="9" spans="1:7" x14ac:dyDescent="0.25">
      <c r="B9" t="s">
        <v>3932</v>
      </c>
      <c r="C9" t="s">
        <v>202</v>
      </c>
      <c r="D9" s="30">
        <v>36527</v>
      </c>
      <c r="E9" t="s">
        <v>197</v>
      </c>
      <c r="F9">
        <v>1539</v>
      </c>
      <c r="G9">
        <v>0</v>
      </c>
    </row>
    <row r="10" spans="1:7" x14ac:dyDescent="0.25">
      <c r="G10">
        <v>0</v>
      </c>
    </row>
    <row r="11" spans="1:7" x14ac:dyDescent="0.25">
      <c r="B11" t="s">
        <v>3932</v>
      </c>
      <c r="C11" t="s">
        <v>203</v>
      </c>
      <c r="D11" s="30">
        <v>36528</v>
      </c>
      <c r="E11" t="s">
        <v>198</v>
      </c>
      <c r="F11">
        <v>2655</v>
      </c>
      <c r="G11">
        <v>1</v>
      </c>
    </row>
    <row r="12" spans="1:7" x14ac:dyDescent="0.25">
      <c r="B12" t="s">
        <v>3932</v>
      </c>
      <c r="C12" t="s">
        <v>204</v>
      </c>
      <c r="D12" s="30">
        <v>36529</v>
      </c>
      <c r="E12" t="s">
        <v>196</v>
      </c>
      <c r="F12">
        <v>4458</v>
      </c>
      <c r="G12">
        <v>1</v>
      </c>
    </row>
    <row r="13" spans="1:7" x14ac:dyDescent="0.25">
      <c r="G13">
        <v>1</v>
      </c>
    </row>
    <row r="14" spans="1:7" x14ac:dyDescent="0.25">
      <c r="B14" t="s">
        <v>3932</v>
      </c>
      <c r="C14" t="s">
        <v>205</v>
      </c>
      <c r="D14" s="30">
        <v>36530</v>
      </c>
      <c r="E14" t="s">
        <v>199</v>
      </c>
      <c r="F14">
        <v>3527</v>
      </c>
      <c r="G14">
        <v>2</v>
      </c>
    </row>
    <row r="15" spans="1:7" x14ac:dyDescent="0.25">
      <c r="B15" t="s">
        <v>3932</v>
      </c>
      <c r="C15" t="s">
        <v>206</v>
      </c>
      <c r="D15" s="30">
        <v>36531</v>
      </c>
      <c r="E15" t="s">
        <v>198</v>
      </c>
      <c r="F15">
        <v>4758</v>
      </c>
      <c r="G15">
        <v>2</v>
      </c>
    </row>
    <row r="16" spans="1:7" x14ac:dyDescent="0.25">
      <c r="G16">
        <v>2</v>
      </c>
    </row>
    <row r="17" spans="2:7" x14ac:dyDescent="0.25">
      <c r="B17" t="s">
        <v>3932</v>
      </c>
      <c r="C17" t="s">
        <v>207</v>
      </c>
      <c r="D17" s="30">
        <v>36532</v>
      </c>
      <c r="E17" t="s">
        <v>200</v>
      </c>
      <c r="F17">
        <v>5429</v>
      </c>
      <c r="G17">
        <v>3</v>
      </c>
    </row>
    <row r="18" spans="2:7" x14ac:dyDescent="0.25">
      <c r="B18" t="s">
        <v>3932</v>
      </c>
      <c r="C18" t="s">
        <v>208</v>
      </c>
      <c r="D18" s="30">
        <v>36533</v>
      </c>
      <c r="E18" t="s">
        <v>200</v>
      </c>
      <c r="F18">
        <v>8225</v>
      </c>
      <c r="G18">
        <v>3</v>
      </c>
    </row>
    <row r="19" spans="2:7" x14ac:dyDescent="0.25">
      <c r="G19">
        <v>3</v>
      </c>
    </row>
    <row r="20" spans="2:7" x14ac:dyDescent="0.25">
      <c r="B20" t="s">
        <v>3932</v>
      </c>
      <c r="C20" t="s">
        <v>209</v>
      </c>
      <c r="D20" s="30">
        <v>36534</v>
      </c>
      <c r="E20" t="s">
        <v>197</v>
      </c>
      <c r="F20">
        <v>5847</v>
      </c>
      <c r="G20">
        <v>4</v>
      </c>
    </row>
    <row r="21" spans="2:7" x14ac:dyDescent="0.25">
      <c r="B21" t="s">
        <v>3932</v>
      </c>
      <c r="C21" t="s">
        <v>210</v>
      </c>
      <c r="D21" s="30">
        <v>36535</v>
      </c>
      <c r="E21" t="s">
        <v>198</v>
      </c>
      <c r="F21">
        <v>8146</v>
      </c>
      <c r="G21">
        <v>4</v>
      </c>
    </row>
    <row r="22" spans="2:7" x14ac:dyDescent="0.25">
      <c r="G22">
        <v>4</v>
      </c>
    </row>
    <row r="23" spans="2:7" x14ac:dyDescent="0.25">
      <c r="B23" t="s">
        <v>3932</v>
      </c>
      <c r="C23" t="s">
        <v>211</v>
      </c>
      <c r="D23" s="30">
        <v>36536</v>
      </c>
      <c r="E23" t="s">
        <v>199</v>
      </c>
      <c r="F23">
        <v>6591</v>
      </c>
      <c r="G23">
        <v>5</v>
      </c>
    </row>
    <row r="24" spans="2:7" x14ac:dyDescent="0.25">
      <c r="B24" t="s">
        <v>3932</v>
      </c>
      <c r="C24" t="s">
        <v>212</v>
      </c>
      <c r="D24" s="30">
        <v>36537</v>
      </c>
      <c r="E24" t="s">
        <v>198</v>
      </c>
      <c r="F24">
        <v>3416</v>
      </c>
      <c r="G24">
        <v>5</v>
      </c>
    </row>
    <row r="25" spans="2:7" x14ac:dyDescent="0.25">
      <c r="G25">
        <v>5</v>
      </c>
    </row>
    <row r="26" spans="2:7" x14ac:dyDescent="0.25">
      <c r="B26" t="s">
        <v>3932</v>
      </c>
      <c r="C26" t="s">
        <v>213</v>
      </c>
      <c r="D26" s="30">
        <v>36538</v>
      </c>
      <c r="E26" t="s">
        <v>199</v>
      </c>
      <c r="F26">
        <v>352</v>
      </c>
      <c r="G26">
        <v>6</v>
      </c>
    </row>
    <row r="27" spans="2:7" x14ac:dyDescent="0.25">
      <c r="B27" t="s">
        <v>3932</v>
      </c>
      <c r="C27" t="s">
        <v>214</v>
      </c>
      <c r="D27" s="30">
        <v>36539</v>
      </c>
      <c r="E27" t="s">
        <v>196</v>
      </c>
      <c r="F27">
        <v>8855</v>
      </c>
      <c r="G27">
        <v>6</v>
      </c>
    </row>
    <row r="28" spans="2:7" x14ac:dyDescent="0.25">
      <c r="G28">
        <v>6</v>
      </c>
    </row>
    <row r="29" spans="2:7" x14ac:dyDescent="0.25">
      <c r="B29" t="s">
        <v>3932</v>
      </c>
      <c r="C29" t="s">
        <v>215</v>
      </c>
      <c r="D29" s="30">
        <v>36540</v>
      </c>
      <c r="E29" t="s">
        <v>196</v>
      </c>
      <c r="F29">
        <v>7696</v>
      </c>
      <c r="G29">
        <v>7</v>
      </c>
    </row>
    <row r="30" spans="2:7" x14ac:dyDescent="0.25">
      <c r="B30" t="s">
        <v>3932</v>
      </c>
      <c r="C30" t="s">
        <v>216</v>
      </c>
      <c r="D30" s="30">
        <v>36541</v>
      </c>
      <c r="E30" t="s">
        <v>196</v>
      </c>
      <c r="F30">
        <v>8288</v>
      </c>
      <c r="G30">
        <v>7</v>
      </c>
    </row>
    <row r="31" spans="2:7" x14ac:dyDescent="0.25">
      <c r="G31">
        <v>7</v>
      </c>
    </row>
    <row r="32" spans="2:7" x14ac:dyDescent="0.25">
      <c r="B32" t="s">
        <v>3932</v>
      </c>
      <c r="C32" t="s">
        <v>217</v>
      </c>
      <c r="D32" s="30">
        <v>36542</v>
      </c>
      <c r="E32" t="s">
        <v>197</v>
      </c>
      <c r="F32">
        <v>6108</v>
      </c>
      <c r="G32">
        <v>8</v>
      </c>
    </row>
    <row r="33" spans="2:7" x14ac:dyDescent="0.25">
      <c r="B33" t="s">
        <v>3932</v>
      </c>
      <c r="C33" t="s">
        <v>218</v>
      </c>
      <c r="D33" s="30">
        <v>36543</v>
      </c>
      <c r="E33" t="s">
        <v>199</v>
      </c>
      <c r="F33">
        <v>537</v>
      </c>
      <c r="G33">
        <v>8</v>
      </c>
    </row>
    <row r="34" spans="2:7" x14ac:dyDescent="0.25">
      <c r="G34">
        <v>8</v>
      </c>
    </row>
    <row r="35" spans="2:7" x14ac:dyDescent="0.25">
      <c r="B35" t="s">
        <v>3932</v>
      </c>
      <c r="C35" t="s">
        <v>219</v>
      </c>
      <c r="D35" s="30">
        <v>36544</v>
      </c>
      <c r="E35" t="s">
        <v>197</v>
      </c>
      <c r="F35">
        <v>2031</v>
      </c>
      <c r="G35">
        <v>9</v>
      </c>
    </row>
    <row r="36" spans="2:7" x14ac:dyDescent="0.25">
      <c r="B36" t="s">
        <v>3932</v>
      </c>
      <c r="C36" t="s">
        <v>220</v>
      </c>
      <c r="D36" s="30">
        <v>36545</v>
      </c>
      <c r="E36" t="s">
        <v>200</v>
      </c>
      <c r="F36">
        <v>6061</v>
      </c>
      <c r="G36">
        <v>9</v>
      </c>
    </row>
    <row r="37" spans="2:7" x14ac:dyDescent="0.25">
      <c r="G37">
        <v>9</v>
      </c>
    </row>
    <row r="38" spans="2:7" x14ac:dyDescent="0.25">
      <c r="B38" t="s">
        <v>3932</v>
      </c>
      <c r="C38" t="s">
        <v>221</v>
      </c>
      <c r="D38" s="30">
        <v>36546</v>
      </c>
      <c r="E38" t="s">
        <v>199</v>
      </c>
      <c r="F38">
        <v>2017</v>
      </c>
      <c r="G38">
        <v>10</v>
      </c>
    </row>
    <row r="39" spans="2:7" x14ac:dyDescent="0.25">
      <c r="B39" t="s">
        <v>3932</v>
      </c>
      <c r="C39" t="s">
        <v>222</v>
      </c>
      <c r="D39" s="30">
        <v>36547</v>
      </c>
      <c r="E39" t="s">
        <v>197</v>
      </c>
      <c r="F39">
        <v>5623</v>
      </c>
      <c r="G39">
        <v>10</v>
      </c>
    </row>
    <row r="40" spans="2:7" x14ac:dyDescent="0.25">
      <c r="G40">
        <v>10</v>
      </c>
    </row>
    <row r="41" spans="2:7" x14ac:dyDescent="0.25">
      <c r="B41" t="s">
        <v>3932</v>
      </c>
      <c r="C41" t="s">
        <v>223</v>
      </c>
      <c r="D41" s="30">
        <v>36548</v>
      </c>
      <c r="E41" t="s">
        <v>200</v>
      </c>
      <c r="F41">
        <v>7476</v>
      </c>
      <c r="G41">
        <v>11</v>
      </c>
    </row>
    <row r="42" spans="2:7" x14ac:dyDescent="0.25">
      <c r="B42" t="s">
        <v>3932</v>
      </c>
      <c r="C42" t="s">
        <v>224</v>
      </c>
      <c r="D42" s="30">
        <v>36549</v>
      </c>
      <c r="E42" t="s">
        <v>200</v>
      </c>
      <c r="F42">
        <v>1288</v>
      </c>
      <c r="G42">
        <v>11</v>
      </c>
    </row>
    <row r="43" spans="2:7" x14ac:dyDescent="0.25">
      <c r="G43">
        <v>11</v>
      </c>
    </row>
    <row r="44" spans="2:7" x14ac:dyDescent="0.25">
      <c r="B44" t="s">
        <v>3932</v>
      </c>
      <c r="C44" t="s">
        <v>225</v>
      </c>
      <c r="D44" s="30">
        <v>36550</v>
      </c>
      <c r="E44" t="s">
        <v>197</v>
      </c>
      <c r="F44">
        <v>4577</v>
      </c>
      <c r="G44">
        <v>12</v>
      </c>
    </row>
    <row r="45" spans="2:7" x14ac:dyDescent="0.25">
      <c r="B45" t="s">
        <v>3932</v>
      </c>
      <c r="C45" t="s">
        <v>226</v>
      </c>
      <c r="D45" s="30">
        <v>36551</v>
      </c>
      <c r="E45" t="s">
        <v>197</v>
      </c>
      <c r="F45">
        <v>4583</v>
      </c>
      <c r="G45">
        <v>12</v>
      </c>
    </row>
    <row r="46" spans="2:7" x14ac:dyDescent="0.25">
      <c r="G46">
        <v>12</v>
      </c>
    </row>
    <row r="47" spans="2:7" x14ac:dyDescent="0.25">
      <c r="B47" t="s">
        <v>3932</v>
      </c>
      <c r="C47" t="s">
        <v>227</v>
      </c>
      <c r="D47" s="30">
        <v>36552</v>
      </c>
      <c r="E47" t="s">
        <v>199</v>
      </c>
      <c r="F47">
        <v>8338</v>
      </c>
      <c r="G47">
        <v>13</v>
      </c>
    </row>
    <row r="48" spans="2:7" x14ac:dyDescent="0.25">
      <c r="B48" t="s">
        <v>3932</v>
      </c>
      <c r="C48" t="s">
        <v>228</v>
      </c>
      <c r="D48" s="30">
        <v>36553</v>
      </c>
      <c r="E48" t="s">
        <v>197</v>
      </c>
      <c r="F48">
        <v>9796</v>
      </c>
    </row>
    <row r="49" spans="2:7" x14ac:dyDescent="0.25">
      <c r="G49">
        <v>13</v>
      </c>
    </row>
    <row r="50" spans="2:7" x14ac:dyDescent="0.25">
      <c r="B50" t="s">
        <v>3932</v>
      </c>
      <c r="C50" t="s">
        <v>229</v>
      </c>
      <c r="D50" s="30">
        <v>36554</v>
      </c>
      <c r="E50" t="s">
        <v>199</v>
      </c>
      <c r="F50">
        <v>798</v>
      </c>
      <c r="G50">
        <v>14</v>
      </c>
    </row>
    <row r="51" spans="2:7" x14ac:dyDescent="0.25">
      <c r="B51" t="s">
        <v>3932</v>
      </c>
      <c r="C51" t="s">
        <v>230</v>
      </c>
      <c r="D51" s="30">
        <v>36555</v>
      </c>
      <c r="E51" t="s">
        <v>198</v>
      </c>
      <c r="F51">
        <v>199</v>
      </c>
      <c r="G51">
        <v>14</v>
      </c>
    </row>
    <row r="52" spans="2:7" x14ac:dyDescent="0.25">
      <c r="G52">
        <v>14</v>
      </c>
    </row>
    <row r="53" spans="2:7" x14ac:dyDescent="0.25">
      <c r="B53" t="s">
        <v>3932</v>
      </c>
      <c r="C53" t="s">
        <v>231</v>
      </c>
      <c r="D53" s="30">
        <v>36556</v>
      </c>
      <c r="E53" t="s">
        <v>200</v>
      </c>
      <c r="F53">
        <v>1777</v>
      </c>
      <c r="G53">
        <v>15</v>
      </c>
    </row>
    <row r="54" spans="2:7" x14ac:dyDescent="0.25">
      <c r="B54" t="s">
        <v>3932</v>
      </c>
      <c r="C54" t="s">
        <v>232</v>
      </c>
      <c r="D54" s="30">
        <v>36557</v>
      </c>
      <c r="E54" t="s">
        <v>200</v>
      </c>
      <c r="F54">
        <v>7127</v>
      </c>
      <c r="G54">
        <v>15</v>
      </c>
    </row>
    <row r="55" spans="2:7" x14ac:dyDescent="0.25">
      <c r="G55">
        <v>15</v>
      </c>
    </row>
    <row r="56" spans="2:7" x14ac:dyDescent="0.25">
      <c r="B56" t="s">
        <v>3932</v>
      </c>
      <c r="C56" t="s">
        <v>233</v>
      </c>
      <c r="D56" s="30">
        <v>36558</v>
      </c>
      <c r="E56" t="s">
        <v>200</v>
      </c>
      <c r="F56">
        <v>3757</v>
      </c>
      <c r="G56">
        <v>16</v>
      </c>
    </row>
    <row r="57" spans="2:7" x14ac:dyDescent="0.25">
      <c r="B57" t="s">
        <v>3932</v>
      </c>
      <c r="C57" t="s">
        <v>234</v>
      </c>
      <c r="D57" s="30">
        <v>36559</v>
      </c>
      <c r="E57" t="s">
        <v>196</v>
      </c>
      <c r="F57">
        <v>6611</v>
      </c>
      <c r="G57">
        <v>16</v>
      </c>
    </row>
    <row r="58" spans="2:7" x14ac:dyDescent="0.25">
      <c r="G58">
        <v>16</v>
      </c>
    </row>
    <row r="59" spans="2:7" x14ac:dyDescent="0.25">
      <c r="B59" t="s">
        <v>3932</v>
      </c>
      <c r="C59" t="s">
        <v>235</v>
      </c>
      <c r="D59" s="30">
        <v>36560</v>
      </c>
      <c r="E59" t="s">
        <v>196</v>
      </c>
      <c r="F59">
        <v>9200</v>
      </c>
      <c r="G59">
        <v>17</v>
      </c>
    </row>
    <row r="60" spans="2:7" x14ac:dyDescent="0.25">
      <c r="B60" t="s">
        <v>3932</v>
      </c>
      <c r="C60" t="s">
        <v>236</v>
      </c>
      <c r="D60" s="30">
        <v>36561</v>
      </c>
      <c r="E60" t="s">
        <v>196</v>
      </c>
      <c r="F60">
        <v>5051</v>
      </c>
      <c r="G60">
        <v>17</v>
      </c>
    </row>
    <row r="61" spans="2:7" x14ac:dyDescent="0.25">
      <c r="G61">
        <v>17</v>
      </c>
    </row>
    <row r="62" spans="2:7" x14ac:dyDescent="0.25">
      <c r="B62" t="s">
        <v>3932</v>
      </c>
      <c r="C62" t="s">
        <v>237</v>
      </c>
      <c r="D62" s="30">
        <v>36562</v>
      </c>
      <c r="E62" t="s">
        <v>199</v>
      </c>
      <c r="F62">
        <v>8690</v>
      </c>
      <c r="G62">
        <v>18</v>
      </c>
    </row>
    <row r="63" spans="2:7" x14ac:dyDescent="0.25">
      <c r="B63" t="s">
        <v>3932</v>
      </c>
      <c r="C63" t="s">
        <v>238</v>
      </c>
      <c r="D63" s="30">
        <v>36563</v>
      </c>
      <c r="E63" t="s">
        <v>199</v>
      </c>
      <c r="F63">
        <v>1712</v>
      </c>
      <c r="G63">
        <v>18</v>
      </c>
    </row>
    <row r="64" spans="2:7" x14ac:dyDescent="0.25">
      <c r="G64">
        <v>18</v>
      </c>
    </row>
    <row r="65" spans="2:7" x14ac:dyDescent="0.25">
      <c r="B65" t="s">
        <v>3932</v>
      </c>
      <c r="C65" t="s">
        <v>239</v>
      </c>
      <c r="D65" s="30">
        <v>36564</v>
      </c>
      <c r="E65" t="s">
        <v>198</v>
      </c>
      <c r="F65">
        <v>7229</v>
      </c>
      <c r="G65">
        <v>19</v>
      </c>
    </row>
    <row r="66" spans="2:7" x14ac:dyDescent="0.25">
      <c r="B66" t="s">
        <v>3932</v>
      </c>
      <c r="C66" t="s">
        <v>240</v>
      </c>
      <c r="D66" s="30">
        <v>36565</v>
      </c>
      <c r="E66" t="s">
        <v>200</v>
      </c>
      <c r="F66">
        <v>8186</v>
      </c>
      <c r="G66">
        <v>19</v>
      </c>
    </row>
    <row r="67" spans="2:7" x14ac:dyDescent="0.25">
      <c r="G67">
        <v>19</v>
      </c>
    </row>
    <row r="68" spans="2:7" x14ac:dyDescent="0.25">
      <c r="B68" t="s">
        <v>3932</v>
      </c>
      <c r="C68" t="s">
        <v>241</v>
      </c>
      <c r="D68" s="30">
        <v>36566</v>
      </c>
      <c r="E68" t="s">
        <v>196</v>
      </c>
      <c r="F68">
        <v>5165</v>
      </c>
      <c r="G68">
        <v>20</v>
      </c>
    </row>
    <row r="69" spans="2:7" x14ac:dyDescent="0.25">
      <c r="B69" t="s">
        <v>3932</v>
      </c>
      <c r="C69" t="s">
        <v>242</v>
      </c>
      <c r="D69" s="30">
        <v>36567</v>
      </c>
      <c r="E69" t="s">
        <v>199</v>
      </c>
      <c r="F69">
        <v>4756</v>
      </c>
      <c r="G69">
        <v>20</v>
      </c>
    </row>
    <row r="70" spans="2:7" x14ac:dyDescent="0.25">
      <c r="G70">
        <v>20</v>
      </c>
    </row>
    <row r="71" spans="2:7" x14ac:dyDescent="0.25">
      <c r="B71" t="s">
        <v>3932</v>
      </c>
      <c r="C71" t="s">
        <v>243</v>
      </c>
      <c r="D71" s="30">
        <v>36568</v>
      </c>
      <c r="E71" t="s">
        <v>199</v>
      </c>
      <c r="F71">
        <v>4797</v>
      </c>
      <c r="G71">
        <v>21</v>
      </c>
    </row>
    <row r="72" spans="2:7" x14ac:dyDescent="0.25">
      <c r="B72" t="s">
        <v>3932</v>
      </c>
      <c r="C72" t="s">
        <v>244</v>
      </c>
      <c r="D72" s="30">
        <v>36569</v>
      </c>
      <c r="E72" t="s">
        <v>199</v>
      </c>
      <c r="F72">
        <v>9892</v>
      </c>
      <c r="G72">
        <v>21</v>
      </c>
    </row>
    <row r="73" spans="2:7" x14ac:dyDescent="0.25">
      <c r="G73">
        <v>21</v>
      </c>
    </row>
    <row r="74" spans="2:7" x14ac:dyDescent="0.25">
      <c r="B74" t="s">
        <v>3932</v>
      </c>
      <c r="C74" t="s">
        <v>245</v>
      </c>
      <c r="D74" s="30">
        <v>36570</v>
      </c>
      <c r="E74" t="s">
        <v>199</v>
      </c>
      <c r="F74">
        <v>124</v>
      </c>
      <c r="G74">
        <v>22</v>
      </c>
    </row>
    <row r="75" spans="2:7" x14ac:dyDescent="0.25">
      <c r="B75" t="s">
        <v>3932</v>
      </c>
      <c r="C75" t="s">
        <v>246</v>
      </c>
      <c r="D75" s="30">
        <v>36571</v>
      </c>
      <c r="E75" t="s">
        <v>199</v>
      </c>
      <c r="F75">
        <v>1807</v>
      </c>
      <c r="G75">
        <v>22</v>
      </c>
    </row>
    <row r="76" spans="2:7" x14ac:dyDescent="0.25">
      <c r="G76">
        <v>22</v>
      </c>
    </row>
    <row r="77" spans="2:7" x14ac:dyDescent="0.25">
      <c r="B77" t="s">
        <v>3932</v>
      </c>
      <c r="C77" t="s">
        <v>247</v>
      </c>
      <c r="D77" s="30">
        <v>36572</v>
      </c>
      <c r="E77" t="s">
        <v>199</v>
      </c>
      <c r="F77">
        <v>188</v>
      </c>
      <c r="G77">
        <v>23</v>
      </c>
    </row>
    <row r="78" spans="2:7" x14ac:dyDescent="0.25">
      <c r="B78" t="s">
        <v>3932</v>
      </c>
      <c r="C78" t="s">
        <v>248</v>
      </c>
      <c r="D78" s="30">
        <v>36573</v>
      </c>
      <c r="E78" t="s">
        <v>200</v>
      </c>
      <c r="F78">
        <v>1277</v>
      </c>
      <c r="G78">
        <v>23</v>
      </c>
    </row>
    <row r="79" spans="2:7" x14ac:dyDescent="0.25">
      <c r="G79">
        <v>23</v>
      </c>
    </row>
    <row r="80" spans="2:7" x14ac:dyDescent="0.25">
      <c r="B80" t="s">
        <v>3932</v>
      </c>
      <c r="C80" t="s">
        <v>249</v>
      </c>
      <c r="D80" s="30">
        <v>36574</v>
      </c>
      <c r="E80" t="s">
        <v>200</v>
      </c>
      <c r="F80">
        <v>3679</v>
      </c>
      <c r="G80">
        <v>24</v>
      </c>
    </row>
    <row r="81" spans="2:7" x14ac:dyDescent="0.25">
      <c r="B81" t="s">
        <v>3932</v>
      </c>
      <c r="C81" t="s">
        <v>250</v>
      </c>
      <c r="D81" s="30">
        <v>36575</v>
      </c>
      <c r="E81" t="s">
        <v>200</v>
      </c>
      <c r="F81">
        <v>4582</v>
      </c>
      <c r="G81">
        <v>24</v>
      </c>
    </row>
    <row r="82" spans="2:7" x14ac:dyDescent="0.25">
      <c r="G82">
        <v>24</v>
      </c>
    </row>
    <row r="83" spans="2:7" x14ac:dyDescent="0.25">
      <c r="B83" t="s">
        <v>3932</v>
      </c>
      <c r="C83" t="s">
        <v>251</v>
      </c>
      <c r="D83" s="30">
        <v>36576</v>
      </c>
      <c r="E83" t="s">
        <v>200</v>
      </c>
      <c r="F83">
        <v>556</v>
      </c>
      <c r="G83">
        <v>25</v>
      </c>
    </row>
    <row r="84" spans="2:7" x14ac:dyDescent="0.25">
      <c r="B84" t="s">
        <v>3932</v>
      </c>
      <c r="C84" t="s">
        <v>252</v>
      </c>
      <c r="D84" s="30">
        <v>36577</v>
      </c>
      <c r="E84" t="s">
        <v>196</v>
      </c>
      <c r="F84">
        <v>6153</v>
      </c>
      <c r="G84">
        <v>25</v>
      </c>
    </row>
    <row r="85" spans="2:7" x14ac:dyDescent="0.25">
      <c r="G85">
        <v>25</v>
      </c>
    </row>
    <row r="86" spans="2:7" x14ac:dyDescent="0.25">
      <c r="B86" t="s">
        <v>3932</v>
      </c>
      <c r="C86" t="s">
        <v>253</v>
      </c>
      <c r="D86" s="30">
        <v>36578</v>
      </c>
      <c r="E86" t="s">
        <v>199</v>
      </c>
      <c r="F86">
        <v>7496</v>
      </c>
      <c r="G86">
        <v>26</v>
      </c>
    </row>
    <row r="87" spans="2:7" x14ac:dyDescent="0.25">
      <c r="B87" t="s">
        <v>3932</v>
      </c>
      <c r="C87" t="s">
        <v>254</v>
      </c>
      <c r="D87" s="30">
        <v>36579</v>
      </c>
      <c r="E87" t="s">
        <v>196</v>
      </c>
      <c r="F87">
        <v>8473</v>
      </c>
      <c r="G87">
        <v>26</v>
      </c>
    </row>
    <row r="88" spans="2:7" x14ac:dyDescent="0.25">
      <c r="G88">
        <v>26</v>
      </c>
    </row>
    <row r="89" spans="2:7" x14ac:dyDescent="0.25">
      <c r="B89" t="s">
        <v>3932</v>
      </c>
      <c r="C89" t="s">
        <v>255</v>
      </c>
      <c r="D89" s="30">
        <v>36580</v>
      </c>
      <c r="E89" t="s">
        <v>199</v>
      </c>
      <c r="F89">
        <v>9309</v>
      </c>
      <c r="G89">
        <v>27</v>
      </c>
    </row>
    <row r="90" spans="2:7" x14ac:dyDescent="0.25">
      <c r="B90" t="s">
        <v>3932</v>
      </c>
      <c r="C90" t="s">
        <v>256</v>
      </c>
      <c r="D90" s="30">
        <v>36581</v>
      </c>
      <c r="E90" t="s">
        <v>196</v>
      </c>
      <c r="F90">
        <v>4695</v>
      </c>
      <c r="G90">
        <v>27</v>
      </c>
    </row>
    <row r="91" spans="2:7" x14ac:dyDescent="0.25">
      <c r="G91">
        <v>27</v>
      </c>
    </row>
    <row r="92" spans="2:7" x14ac:dyDescent="0.25">
      <c r="B92" t="s">
        <v>3932</v>
      </c>
      <c r="C92" t="s">
        <v>257</v>
      </c>
      <c r="D92" s="30">
        <v>36582</v>
      </c>
      <c r="E92" t="s">
        <v>196</v>
      </c>
      <c r="F92">
        <v>4353</v>
      </c>
      <c r="G92">
        <v>28</v>
      </c>
    </row>
    <row r="93" spans="2:7" x14ac:dyDescent="0.25">
      <c r="B93" t="s">
        <v>3932</v>
      </c>
      <c r="C93" t="s">
        <v>258</v>
      </c>
      <c r="D93" s="30">
        <v>36583</v>
      </c>
      <c r="E93" t="s">
        <v>198</v>
      </c>
      <c r="F93">
        <v>747</v>
      </c>
      <c r="G93">
        <v>28</v>
      </c>
    </row>
    <row r="94" spans="2:7" x14ac:dyDescent="0.25">
      <c r="G94">
        <v>28</v>
      </c>
    </row>
    <row r="95" spans="2:7" x14ac:dyDescent="0.25">
      <c r="B95" t="s">
        <v>3932</v>
      </c>
      <c r="C95" t="s">
        <v>259</v>
      </c>
      <c r="D95" s="30">
        <v>36584</v>
      </c>
      <c r="E95" t="s">
        <v>196</v>
      </c>
      <c r="F95">
        <v>975</v>
      </c>
      <c r="G95">
        <v>29</v>
      </c>
    </row>
    <row r="96" spans="2:7" x14ac:dyDescent="0.25">
      <c r="B96" t="s">
        <v>3932</v>
      </c>
      <c r="C96" t="s">
        <v>260</v>
      </c>
      <c r="D96" s="30">
        <v>36585</v>
      </c>
      <c r="E96" t="s">
        <v>199</v>
      </c>
      <c r="F96">
        <v>4673</v>
      </c>
      <c r="G96">
        <v>29</v>
      </c>
    </row>
    <row r="97" spans="2:7" x14ac:dyDescent="0.25">
      <c r="G97">
        <v>29</v>
      </c>
    </row>
    <row r="98" spans="2:7" x14ac:dyDescent="0.25">
      <c r="B98" t="s">
        <v>3932</v>
      </c>
      <c r="C98" t="s">
        <v>261</v>
      </c>
      <c r="D98" s="30">
        <v>36586</v>
      </c>
      <c r="E98" t="s">
        <v>200</v>
      </c>
      <c r="F98">
        <v>8021</v>
      </c>
      <c r="G98">
        <v>30</v>
      </c>
    </row>
    <row r="99" spans="2:7" x14ac:dyDescent="0.25">
      <c r="B99" t="s">
        <v>3932</v>
      </c>
      <c r="C99" t="s">
        <v>262</v>
      </c>
      <c r="D99" s="30">
        <v>36587</v>
      </c>
      <c r="E99" t="s">
        <v>197</v>
      </c>
      <c r="F99">
        <v>3573</v>
      </c>
      <c r="G99">
        <v>30</v>
      </c>
    </row>
    <row r="100" spans="2:7" x14ac:dyDescent="0.25">
      <c r="G100">
        <v>30</v>
      </c>
    </row>
    <row r="101" spans="2:7" x14ac:dyDescent="0.25">
      <c r="B101" t="s">
        <v>3932</v>
      </c>
      <c r="C101" t="s">
        <v>263</v>
      </c>
      <c r="D101" s="30">
        <v>36588</v>
      </c>
      <c r="E101" t="s">
        <v>196</v>
      </c>
      <c r="F101">
        <v>6460</v>
      </c>
      <c r="G101">
        <v>31</v>
      </c>
    </row>
    <row r="102" spans="2:7" x14ac:dyDescent="0.25">
      <c r="B102" t="s">
        <v>3932</v>
      </c>
      <c r="C102" t="s">
        <v>264</v>
      </c>
      <c r="D102" s="30">
        <v>36589</v>
      </c>
      <c r="E102" t="s">
        <v>200</v>
      </c>
      <c r="F102">
        <v>6722</v>
      </c>
      <c r="G102">
        <v>31</v>
      </c>
    </row>
    <row r="103" spans="2:7" x14ac:dyDescent="0.25">
      <c r="G103">
        <v>31</v>
      </c>
    </row>
    <row r="104" spans="2:7" x14ac:dyDescent="0.25">
      <c r="B104" t="s">
        <v>3932</v>
      </c>
      <c r="C104" t="s">
        <v>265</v>
      </c>
      <c r="D104" s="30">
        <v>36590</v>
      </c>
      <c r="E104" t="s">
        <v>200</v>
      </c>
      <c r="F104">
        <v>6530</v>
      </c>
      <c r="G104">
        <v>32</v>
      </c>
    </row>
    <row r="105" spans="2:7" x14ac:dyDescent="0.25">
      <c r="B105" t="s">
        <v>3932</v>
      </c>
      <c r="C105" t="s">
        <v>266</v>
      </c>
      <c r="D105" s="30">
        <v>36591</v>
      </c>
      <c r="E105" t="s">
        <v>198</v>
      </c>
      <c r="F105">
        <v>9505</v>
      </c>
      <c r="G105">
        <v>32</v>
      </c>
    </row>
    <row r="106" spans="2:7" x14ac:dyDescent="0.25">
      <c r="G106">
        <v>32</v>
      </c>
    </row>
    <row r="107" spans="2:7" x14ac:dyDescent="0.25">
      <c r="B107" t="s">
        <v>3932</v>
      </c>
      <c r="C107" t="s">
        <v>267</v>
      </c>
      <c r="D107" s="30">
        <v>36592</v>
      </c>
      <c r="E107" t="s">
        <v>196</v>
      </c>
      <c r="F107">
        <v>6745</v>
      </c>
      <c r="G107">
        <v>33</v>
      </c>
    </row>
    <row r="108" spans="2:7" x14ac:dyDescent="0.25">
      <c r="B108" t="s">
        <v>3932</v>
      </c>
      <c r="C108" t="s">
        <v>268</v>
      </c>
      <c r="D108" s="30">
        <v>36593</v>
      </c>
      <c r="E108" t="s">
        <v>198</v>
      </c>
      <c r="F108">
        <v>7171</v>
      </c>
      <c r="G108">
        <v>33</v>
      </c>
    </row>
    <row r="109" spans="2:7" x14ac:dyDescent="0.25">
      <c r="G109">
        <v>33</v>
      </c>
    </row>
    <row r="110" spans="2:7" x14ac:dyDescent="0.25">
      <c r="B110" t="s">
        <v>3932</v>
      </c>
      <c r="C110" t="s">
        <v>269</v>
      </c>
      <c r="D110" s="30">
        <v>36594</v>
      </c>
      <c r="E110" t="s">
        <v>199</v>
      </c>
      <c r="F110">
        <v>1916</v>
      </c>
      <c r="G110">
        <v>34</v>
      </c>
    </row>
    <row r="111" spans="2:7" x14ac:dyDescent="0.25">
      <c r="B111" t="s">
        <v>3932</v>
      </c>
      <c r="C111" t="s">
        <v>270</v>
      </c>
      <c r="D111" s="30">
        <v>36595</v>
      </c>
      <c r="E111" t="s">
        <v>200</v>
      </c>
      <c r="F111">
        <v>1065</v>
      </c>
      <c r="G111">
        <v>34</v>
      </c>
    </row>
    <row r="112" spans="2:7" x14ac:dyDescent="0.25">
      <c r="G112">
        <v>34</v>
      </c>
    </row>
    <row r="113" spans="2:7" x14ac:dyDescent="0.25">
      <c r="B113" t="s">
        <v>3932</v>
      </c>
      <c r="C113" t="s">
        <v>271</v>
      </c>
      <c r="D113" s="30">
        <v>36596</v>
      </c>
      <c r="E113" t="s">
        <v>198</v>
      </c>
      <c r="F113">
        <v>7641</v>
      </c>
      <c r="G113">
        <v>35</v>
      </c>
    </row>
    <row r="114" spans="2:7" x14ac:dyDescent="0.25">
      <c r="B114" t="s">
        <v>3932</v>
      </c>
      <c r="C114" t="s">
        <v>272</v>
      </c>
      <c r="D114" s="30">
        <v>36597</v>
      </c>
      <c r="E114" t="s">
        <v>200</v>
      </c>
      <c r="F114">
        <v>7249</v>
      </c>
      <c r="G114">
        <v>35</v>
      </c>
    </row>
    <row r="115" spans="2:7" x14ac:dyDescent="0.25">
      <c r="G115">
        <v>35</v>
      </c>
    </row>
    <row r="116" spans="2:7" x14ac:dyDescent="0.25">
      <c r="B116" t="s">
        <v>3932</v>
      </c>
      <c r="C116" t="s">
        <v>273</v>
      </c>
      <c r="D116" s="30">
        <v>36598</v>
      </c>
      <c r="E116" t="s">
        <v>198</v>
      </c>
      <c r="F116">
        <v>1242</v>
      </c>
      <c r="G116">
        <v>36</v>
      </c>
    </row>
    <row r="117" spans="2:7" x14ac:dyDescent="0.25">
      <c r="B117" t="s">
        <v>3932</v>
      </c>
      <c r="C117" t="s">
        <v>274</v>
      </c>
      <c r="D117" s="30">
        <v>36599</v>
      </c>
      <c r="E117" t="s">
        <v>197</v>
      </c>
      <c r="F117">
        <v>3898</v>
      </c>
      <c r="G117">
        <v>36</v>
      </c>
    </row>
    <row r="118" spans="2:7" x14ac:dyDescent="0.25">
      <c r="G118">
        <v>36</v>
      </c>
    </row>
    <row r="119" spans="2:7" x14ac:dyDescent="0.25">
      <c r="B119" t="s">
        <v>3932</v>
      </c>
      <c r="C119" t="s">
        <v>275</v>
      </c>
      <c r="D119" s="30">
        <v>36600</v>
      </c>
      <c r="E119" t="s">
        <v>198</v>
      </c>
      <c r="F119">
        <v>1083</v>
      </c>
      <c r="G119">
        <v>37</v>
      </c>
    </row>
    <row r="120" spans="2:7" x14ac:dyDescent="0.25">
      <c r="B120" t="s">
        <v>3932</v>
      </c>
      <c r="C120" t="s">
        <v>276</v>
      </c>
      <c r="D120" s="30">
        <v>36601</v>
      </c>
      <c r="E120" t="s">
        <v>199</v>
      </c>
      <c r="F120">
        <v>4362</v>
      </c>
      <c r="G120">
        <v>37</v>
      </c>
    </row>
    <row r="121" spans="2:7" x14ac:dyDescent="0.25">
      <c r="G121">
        <v>37</v>
      </c>
    </row>
    <row r="122" spans="2:7" x14ac:dyDescent="0.25">
      <c r="B122" t="s">
        <v>3932</v>
      </c>
      <c r="C122" t="s">
        <v>277</v>
      </c>
      <c r="D122" s="30">
        <v>36602</v>
      </c>
      <c r="E122" t="s">
        <v>200</v>
      </c>
      <c r="F122">
        <v>2709</v>
      </c>
      <c r="G122">
        <v>38</v>
      </c>
    </row>
    <row r="123" spans="2:7" x14ac:dyDescent="0.25">
      <c r="B123" t="s">
        <v>3932</v>
      </c>
      <c r="C123" t="s">
        <v>278</v>
      </c>
      <c r="D123" s="30">
        <v>36603</v>
      </c>
      <c r="E123" t="s">
        <v>198</v>
      </c>
      <c r="F123">
        <v>1826</v>
      </c>
      <c r="G123">
        <v>38</v>
      </c>
    </row>
    <row r="124" spans="2:7" x14ac:dyDescent="0.25">
      <c r="G124">
        <v>38</v>
      </c>
    </row>
    <row r="125" spans="2:7" x14ac:dyDescent="0.25">
      <c r="B125" t="s">
        <v>3932</v>
      </c>
      <c r="C125" t="s">
        <v>279</v>
      </c>
      <c r="D125" s="30">
        <v>36604</v>
      </c>
      <c r="E125" t="s">
        <v>197</v>
      </c>
      <c r="F125">
        <v>8061</v>
      </c>
      <c r="G125">
        <v>39</v>
      </c>
    </row>
    <row r="126" spans="2:7" x14ac:dyDescent="0.25">
      <c r="B126" t="s">
        <v>3932</v>
      </c>
      <c r="C126" t="s">
        <v>280</v>
      </c>
      <c r="D126" s="30">
        <v>36605</v>
      </c>
      <c r="E126" t="s">
        <v>198</v>
      </c>
      <c r="F126">
        <v>6813</v>
      </c>
      <c r="G126">
        <v>39</v>
      </c>
    </row>
    <row r="127" spans="2:7" x14ac:dyDescent="0.25">
      <c r="G127">
        <v>39</v>
      </c>
    </row>
    <row r="128" spans="2:7" x14ac:dyDescent="0.25">
      <c r="B128" t="s">
        <v>3932</v>
      </c>
      <c r="C128" t="s">
        <v>281</v>
      </c>
      <c r="D128" s="30">
        <v>36606</v>
      </c>
      <c r="E128" t="s">
        <v>196</v>
      </c>
      <c r="F128">
        <v>544</v>
      </c>
      <c r="G128">
        <v>40</v>
      </c>
    </row>
    <row r="129" spans="2:7" x14ac:dyDescent="0.25">
      <c r="B129" t="s">
        <v>3932</v>
      </c>
      <c r="C129" t="s">
        <v>282</v>
      </c>
      <c r="D129" s="30">
        <v>36607</v>
      </c>
      <c r="E129" t="s">
        <v>197</v>
      </c>
      <c r="F129">
        <v>4887</v>
      </c>
      <c r="G129">
        <v>40</v>
      </c>
    </row>
    <row r="130" spans="2:7" x14ac:dyDescent="0.25">
      <c r="G130">
        <v>40</v>
      </c>
    </row>
    <row r="131" spans="2:7" x14ac:dyDescent="0.25">
      <c r="B131" t="s">
        <v>3932</v>
      </c>
      <c r="C131" t="s">
        <v>283</v>
      </c>
      <c r="D131" s="30">
        <v>36608</v>
      </c>
      <c r="E131" t="s">
        <v>196</v>
      </c>
      <c r="F131">
        <v>1336</v>
      </c>
      <c r="G131">
        <v>41</v>
      </c>
    </row>
    <row r="132" spans="2:7" x14ac:dyDescent="0.25">
      <c r="B132" t="s">
        <v>3932</v>
      </c>
      <c r="C132" t="s">
        <v>284</v>
      </c>
      <c r="D132" s="30">
        <v>36609</v>
      </c>
      <c r="E132" t="s">
        <v>198</v>
      </c>
      <c r="F132">
        <v>5409</v>
      </c>
      <c r="G132">
        <v>41</v>
      </c>
    </row>
    <row r="133" spans="2:7" x14ac:dyDescent="0.25">
      <c r="G133">
        <v>41</v>
      </c>
    </row>
    <row r="134" spans="2:7" x14ac:dyDescent="0.25">
      <c r="B134" t="s">
        <v>3932</v>
      </c>
      <c r="C134" t="s">
        <v>285</v>
      </c>
      <c r="D134" s="30">
        <v>36610</v>
      </c>
      <c r="E134" t="s">
        <v>200</v>
      </c>
      <c r="F134">
        <v>1738</v>
      </c>
      <c r="G134">
        <v>42</v>
      </c>
    </row>
    <row r="135" spans="2:7" x14ac:dyDescent="0.25">
      <c r="B135" t="s">
        <v>3932</v>
      </c>
      <c r="C135" t="s">
        <v>286</v>
      </c>
      <c r="D135" s="30">
        <v>36611</v>
      </c>
      <c r="E135" t="s">
        <v>196</v>
      </c>
      <c r="F135">
        <v>9635</v>
      </c>
      <c r="G135">
        <v>42</v>
      </c>
    </row>
    <row r="136" spans="2:7" x14ac:dyDescent="0.25">
      <c r="G136">
        <v>42</v>
      </c>
    </row>
    <row r="137" spans="2:7" x14ac:dyDescent="0.25">
      <c r="B137" t="s">
        <v>3932</v>
      </c>
      <c r="C137" t="s">
        <v>287</v>
      </c>
      <c r="D137" s="30">
        <v>36612</v>
      </c>
      <c r="E137" t="s">
        <v>197</v>
      </c>
      <c r="F137">
        <v>7318</v>
      </c>
      <c r="G137">
        <v>43</v>
      </c>
    </row>
    <row r="138" spans="2:7" x14ac:dyDescent="0.25">
      <c r="B138" t="s">
        <v>3932</v>
      </c>
      <c r="C138" t="s">
        <v>288</v>
      </c>
      <c r="D138" s="30">
        <v>36613</v>
      </c>
      <c r="E138" t="s">
        <v>197</v>
      </c>
      <c r="F138">
        <v>6986</v>
      </c>
      <c r="G138">
        <v>43</v>
      </c>
    </row>
    <row r="139" spans="2:7" x14ac:dyDescent="0.25">
      <c r="G139">
        <v>43</v>
      </c>
    </row>
    <row r="140" spans="2:7" x14ac:dyDescent="0.25">
      <c r="B140" t="s">
        <v>3932</v>
      </c>
      <c r="C140" t="s">
        <v>289</v>
      </c>
      <c r="D140" s="30">
        <v>36614</v>
      </c>
      <c r="E140" t="s">
        <v>197</v>
      </c>
      <c r="F140">
        <v>8384</v>
      </c>
      <c r="G140">
        <v>44</v>
      </c>
    </row>
    <row r="141" spans="2:7" x14ac:dyDescent="0.25">
      <c r="B141" t="s">
        <v>3932</v>
      </c>
      <c r="C141" t="s">
        <v>290</v>
      </c>
      <c r="D141" s="30">
        <v>36615</v>
      </c>
      <c r="E141" t="s">
        <v>198</v>
      </c>
      <c r="F141">
        <v>1644</v>
      </c>
      <c r="G141">
        <v>44</v>
      </c>
    </row>
    <row r="142" spans="2:7" x14ac:dyDescent="0.25">
      <c r="G142">
        <v>44</v>
      </c>
    </row>
    <row r="143" spans="2:7" x14ac:dyDescent="0.25">
      <c r="B143" t="s">
        <v>3932</v>
      </c>
      <c r="C143" t="s">
        <v>291</v>
      </c>
      <c r="D143" s="30">
        <v>36616</v>
      </c>
      <c r="E143" t="s">
        <v>199</v>
      </c>
      <c r="F143">
        <v>3850</v>
      </c>
      <c r="G143">
        <v>45</v>
      </c>
    </row>
    <row r="144" spans="2:7" x14ac:dyDescent="0.25">
      <c r="B144" t="s">
        <v>3932</v>
      </c>
      <c r="C144" t="s">
        <v>292</v>
      </c>
      <c r="D144" s="30">
        <v>36617</v>
      </c>
      <c r="E144" t="s">
        <v>198</v>
      </c>
      <c r="F144">
        <v>4457</v>
      </c>
      <c r="G144">
        <v>45</v>
      </c>
    </row>
    <row r="145" spans="2:7" x14ac:dyDescent="0.25">
      <c r="G145">
        <v>45</v>
      </c>
    </row>
    <row r="146" spans="2:7" x14ac:dyDescent="0.25">
      <c r="B146" t="s">
        <v>3932</v>
      </c>
      <c r="C146" t="s">
        <v>293</v>
      </c>
      <c r="D146" s="30">
        <v>36618</v>
      </c>
      <c r="E146" t="s">
        <v>197</v>
      </c>
      <c r="F146">
        <v>3161</v>
      </c>
      <c r="G146">
        <v>46</v>
      </c>
    </row>
    <row r="147" spans="2:7" x14ac:dyDescent="0.25">
      <c r="B147" t="s">
        <v>3932</v>
      </c>
      <c r="C147" t="s">
        <v>294</v>
      </c>
      <c r="D147" s="30">
        <v>36619</v>
      </c>
      <c r="E147" t="s">
        <v>198</v>
      </c>
      <c r="F147">
        <v>1034</v>
      </c>
      <c r="G147">
        <v>46</v>
      </c>
    </row>
    <row r="148" spans="2:7" x14ac:dyDescent="0.25">
      <c r="G148">
        <v>46</v>
      </c>
    </row>
    <row r="149" spans="2:7" x14ac:dyDescent="0.25">
      <c r="B149" t="s">
        <v>3932</v>
      </c>
      <c r="C149" t="s">
        <v>295</v>
      </c>
      <c r="D149" s="30">
        <v>36620</v>
      </c>
      <c r="E149" t="s">
        <v>200</v>
      </c>
      <c r="F149">
        <v>7433</v>
      </c>
      <c r="G149">
        <v>47</v>
      </c>
    </row>
    <row r="150" spans="2:7" x14ac:dyDescent="0.25">
      <c r="B150" t="s">
        <v>3932</v>
      </c>
      <c r="C150" t="s">
        <v>296</v>
      </c>
      <c r="D150" s="30">
        <v>36621</v>
      </c>
      <c r="E150" t="s">
        <v>200</v>
      </c>
      <c r="F150">
        <v>4431</v>
      </c>
      <c r="G150">
        <v>47</v>
      </c>
    </row>
    <row r="151" spans="2:7" x14ac:dyDescent="0.25">
      <c r="G151">
        <v>47</v>
      </c>
    </row>
    <row r="152" spans="2:7" x14ac:dyDescent="0.25">
      <c r="B152" t="s">
        <v>3932</v>
      </c>
      <c r="C152" t="s">
        <v>297</v>
      </c>
      <c r="D152" s="30">
        <v>36622</v>
      </c>
      <c r="E152" t="s">
        <v>196</v>
      </c>
      <c r="F152">
        <v>6389</v>
      </c>
      <c r="G152">
        <v>48</v>
      </c>
    </row>
    <row r="153" spans="2:7" x14ac:dyDescent="0.25">
      <c r="B153" t="s">
        <v>3932</v>
      </c>
      <c r="C153" t="s">
        <v>298</v>
      </c>
      <c r="D153" s="30">
        <v>36623</v>
      </c>
      <c r="E153" t="s">
        <v>198</v>
      </c>
      <c r="F153">
        <v>7212</v>
      </c>
      <c r="G153">
        <v>48</v>
      </c>
    </row>
    <row r="154" spans="2:7" x14ac:dyDescent="0.25">
      <c r="G154">
        <v>48</v>
      </c>
    </row>
    <row r="155" spans="2:7" x14ac:dyDescent="0.25">
      <c r="B155" t="s">
        <v>3932</v>
      </c>
      <c r="C155" t="s">
        <v>299</v>
      </c>
      <c r="D155" s="30">
        <v>36624</v>
      </c>
      <c r="E155" t="s">
        <v>200</v>
      </c>
      <c r="F155">
        <v>6094</v>
      </c>
      <c r="G155">
        <v>49</v>
      </c>
    </row>
    <row r="156" spans="2:7" x14ac:dyDescent="0.25">
      <c r="B156" t="s">
        <v>3932</v>
      </c>
      <c r="C156" t="s">
        <v>300</v>
      </c>
      <c r="D156" s="30">
        <v>36625</v>
      </c>
      <c r="E156" t="s">
        <v>196</v>
      </c>
      <c r="F156">
        <v>3209</v>
      </c>
      <c r="G156">
        <v>49</v>
      </c>
    </row>
    <row r="157" spans="2:7" x14ac:dyDescent="0.25">
      <c r="G157">
        <v>49</v>
      </c>
    </row>
    <row r="158" spans="2:7" x14ac:dyDescent="0.25">
      <c r="B158" t="s">
        <v>3932</v>
      </c>
      <c r="C158" t="s">
        <v>301</v>
      </c>
      <c r="D158" s="30">
        <v>36626</v>
      </c>
      <c r="E158" t="s">
        <v>199</v>
      </c>
      <c r="F158">
        <v>2746</v>
      </c>
      <c r="G158">
        <v>50</v>
      </c>
    </row>
    <row r="159" spans="2:7" x14ac:dyDescent="0.25">
      <c r="B159" t="s">
        <v>3932</v>
      </c>
      <c r="C159" t="s">
        <v>302</v>
      </c>
      <c r="D159" s="30">
        <v>36627</v>
      </c>
      <c r="E159" t="s">
        <v>197</v>
      </c>
      <c r="F159">
        <v>8328</v>
      </c>
      <c r="G159">
        <v>50</v>
      </c>
    </row>
    <row r="160" spans="2:7" x14ac:dyDescent="0.25">
      <c r="G160">
        <v>50</v>
      </c>
    </row>
    <row r="161" spans="2:7" x14ac:dyDescent="0.25">
      <c r="B161" t="s">
        <v>3932</v>
      </c>
      <c r="C161" t="s">
        <v>303</v>
      </c>
      <c r="D161" s="30">
        <v>36628</v>
      </c>
      <c r="E161" t="s">
        <v>199</v>
      </c>
      <c r="F161">
        <v>2630</v>
      </c>
      <c r="G161">
        <v>51</v>
      </c>
    </row>
    <row r="162" spans="2:7" x14ac:dyDescent="0.25">
      <c r="B162" t="s">
        <v>3932</v>
      </c>
      <c r="C162" t="s">
        <v>304</v>
      </c>
      <c r="D162" s="30">
        <v>36629</v>
      </c>
      <c r="E162" t="s">
        <v>196</v>
      </c>
      <c r="F162">
        <v>4350</v>
      </c>
      <c r="G162">
        <v>51</v>
      </c>
    </row>
    <row r="163" spans="2:7" x14ac:dyDescent="0.25">
      <c r="G163">
        <v>51</v>
      </c>
    </row>
    <row r="164" spans="2:7" x14ac:dyDescent="0.25">
      <c r="B164" t="s">
        <v>3932</v>
      </c>
      <c r="C164" t="s">
        <v>305</v>
      </c>
      <c r="D164" s="30">
        <v>36630</v>
      </c>
      <c r="E164" t="s">
        <v>197</v>
      </c>
      <c r="F164">
        <v>8164</v>
      </c>
      <c r="G164">
        <v>52</v>
      </c>
    </row>
    <row r="165" spans="2:7" x14ac:dyDescent="0.25">
      <c r="B165" t="s">
        <v>3932</v>
      </c>
      <c r="C165" t="s">
        <v>306</v>
      </c>
      <c r="D165" s="30">
        <v>36631</v>
      </c>
      <c r="E165" t="s">
        <v>199</v>
      </c>
      <c r="F165">
        <v>6016</v>
      </c>
      <c r="G165">
        <v>52</v>
      </c>
    </row>
    <row r="166" spans="2:7" x14ac:dyDescent="0.25">
      <c r="G166">
        <v>52</v>
      </c>
    </row>
    <row r="167" spans="2:7" x14ac:dyDescent="0.25">
      <c r="B167" t="s">
        <v>3932</v>
      </c>
      <c r="C167" t="s">
        <v>307</v>
      </c>
      <c r="D167" s="30">
        <v>36632</v>
      </c>
      <c r="E167" t="s">
        <v>196</v>
      </c>
      <c r="F167">
        <v>6825</v>
      </c>
      <c r="G167">
        <v>53</v>
      </c>
    </row>
    <row r="168" spans="2:7" x14ac:dyDescent="0.25">
      <c r="B168" t="s">
        <v>3932</v>
      </c>
      <c r="C168" t="s">
        <v>308</v>
      </c>
      <c r="D168" s="30">
        <v>36633</v>
      </c>
      <c r="E168" t="s">
        <v>199</v>
      </c>
      <c r="F168">
        <v>5290</v>
      </c>
      <c r="G168">
        <v>53</v>
      </c>
    </row>
    <row r="169" spans="2:7" x14ac:dyDescent="0.25">
      <c r="G169">
        <v>53</v>
      </c>
    </row>
    <row r="170" spans="2:7" x14ac:dyDescent="0.25">
      <c r="B170" t="s">
        <v>3932</v>
      </c>
      <c r="C170" t="s">
        <v>309</v>
      </c>
      <c r="D170" s="30">
        <v>36634</v>
      </c>
      <c r="E170" t="s">
        <v>199</v>
      </c>
      <c r="F170">
        <v>425</v>
      </c>
      <c r="G170">
        <v>54</v>
      </c>
    </row>
    <row r="171" spans="2:7" x14ac:dyDescent="0.25">
      <c r="B171" t="s">
        <v>3932</v>
      </c>
      <c r="C171" t="s">
        <v>310</v>
      </c>
      <c r="D171" s="30">
        <v>36635</v>
      </c>
      <c r="E171" t="s">
        <v>197</v>
      </c>
      <c r="F171">
        <v>2615</v>
      </c>
      <c r="G171">
        <v>54</v>
      </c>
    </row>
    <row r="172" spans="2:7" x14ac:dyDescent="0.25">
      <c r="G172">
        <v>54</v>
      </c>
    </row>
    <row r="173" spans="2:7" x14ac:dyDescent="0.25">
      <c r="B173" t="s">
        <v>3932</v>
      </c>
      <c r="C173" t="s">
        <v>311</v>
      </c>
      <c r="D173" s="30">
        <v>36636</v>
      </c>
      <c r="E173" t="s">
        <v>198</v>
      </c>
      <c r="F173">
        <v>9336</v>
      </c>
      <c r="G173">
        <v>55</v>
      </c>
    </row>
    <row r="174" spans="2:7" x14ac:dyDescent="0.25">
      <c r="B174" t="s">
        <v>3932</v>
      </c>
      <c r="C174" t="s">
        <v>312</v>
      </c>
      <c r="D174" s="30">
        <v>36637</v>
      </c>
      <c r="E174" t="s">
        <v>200</v>
      </c>
      <c r="F174">
        <v>1821</v>
      </c>
      <c r="G174">
        <v>55</v>
      </c>
    </row>
    <row r="175" spans="2:7" x14ac:dyDescent="0.25">
      <c r="G175">
        <v>55</v>
      </c>
    </row>
    <row r="176" spans="2:7" x14ac:dyDescent="0.25">
      <c r="B176" t="s">
        <v>3932</v>
      </c>
      <c r="C176" t="s">
        <v>313</v>
      </c>
      <c r="D176" s="30">
        <v>36638</v>
      </c>
      <c r="E176" t="s">
        <v>198</v>
      </c>
      <c r="F176">
        <v>7476</v>
      </c>
      <c r="G176">
        <v>56</v>
      </c>
    </row>
    <row r="177" spans="2:7" x14ac:dyDescent="0.25">
      <c r="B177" t="s">
        <v>3932</v>
      </c>
      <c r="C177" t="s">
        <v>314</v>
      </c>
      <c r="D177" s="30">
        <v>36639</v>
      </c>
      <c r="E177" t="s">
        <v>197</v>
      </c>
      <c r="F177">
        <v>2148</v>
      </c>
      <c r="G177">
        <v>56</v>
      </c>
    </row>
    <row r="178" spans="2:7" x14ac:dyDescent="0.25">
      <c r="G178">
        <v>56</v>
      </c>
    </row>
    <row r="179" spans="2:7" x14ac:dyDescent="0.25">
      <c r="B179" t="s">
        <v>3932</v>
      </c>
      <c r="C179" t="s">
        <v>315</v>
      </c>
      <c r="D179" s="30">
        <v>36640</v>
      </c>
      <c r="E179" t="s">
        <v>197</v>
      </c>
      <c r="F179">
        <v>3667</v>
      </c>
      <c r="G179">
        <v>57</v>
      </c>
    </row>
    <row r="180" spans="2:7" x14ac:dyDescent="0.25">
      <c r="B180" t="s">
        <v>3932</v>
      </c>
      <c r="C180" t="s">
        <v>316</v>
      </c>
      <c r="D180" s="30">
        <v>36641</v>
      </c>
      <c r="E180" t="s">
        <v>200</v>
      </c>
      <c r="F180">
        <v>8544</v>
      </c>
      <c r="G180">
        <v>57</v>
      </c>
    </row>
    <row r="181" spans="2:7" x14ac:dyDescent="0.25">
      <c r="G181">
        <v>57</v>
      </c>
    </row>
    <row r="182" spans="2:7" x14ac:dyDescent="0.25">
      <c r="B182" t="s">
        <v>3932</v>
      </c>
      <c r="C182" t="s">
        <v>317</v>
      </c>
      <c r="D182" s="30">
        <v>36642</v>
      </c>
      <c r="E182" t="s">
        <v>196</v>
      </c>
      <c r="F182">
        <v>3560</v>
      </c>
      <c r="G182">
        <v>58</v>
      </c>
    </row>
    <row r="183" spans="2:7" x14ac:dyDescent="0.25">
      <c r="B183" t="s">
        <v>3932</v>
      </c>
      <c r="C183" t="s">
        <v>318</v>
      </c>
      <c r="D183" s="30">
        <v>36643</v>
      </c>
      <c r="E183" t="s">
        <v>198</v>
      </c>
      <c r="F183">
        <v>6818</v>
      </c>
      <c r="G183">
        <v>58</v>
      </c>
    </row>
    <row r="184" spans="2:7" x14ac:dyDescent="0.25">
      <c r="G184">
        <v>58</v>
      </c>
    </row>
    <row r="185" spans="2:7" x14ac:dyDescent="0.25">
      <c r="B185" t="s">
        <v>3932</v>
      </c>
      <c r="C185" t="s">
        <v>319</v>
      </c>
      <c r="D185" s="30">
        <v>36644</v>
      </c>
      <c r="E185" t="s">
        <v>198</v>
      </c>
      <c r="F185">
        <v>9701</v>
      </c>
      <c r="G185">
        <v>59</v>
      </c>
    </row>
    <row r="186" spans="2:7" x14ac:dyDescent="0.25">
      <c r="B186" t="s">
        <v>3932</v>
      </c>
      <c r="C186" t="s">
        <v>320</v>
      </c>
      <c r="D186" s="30">
        <v>36645</v>
      </c>
      <c r="E186" t="s">
        <v>196</v>
      </c>
      <c r="F186">
        <v>6033</v>
      </c>
      <c r="G186">
        <v>59</v>
      </c>
    </row>
    <row r="187" spans="2:7" x14ac:dyDescent="0.25">
      <c r="G187">
        <v>59</v>
      </c>
    </row>
    <row r="188" spans="2:7" x14ac:dyDescent="0.25">
      <c r="B188" t="s">
        <v>3932</v>
      </c>
      <c r="C188" t="s">
        <v>321</v>
      </c>
      <c r="D188" s="30">
        <v>36646</v>
      </c>
      <c r="E188" t="s">
        <v>196</v>
      </c>
      <c r="F188">
        <v>8373</v>
      </c>
      <c r="G188">
        <v>60</v>
      </c>
    </row>
    <row r="189" spans="2:7" x14ac:dyDescent="0.25">
      <c r="B189" t="s">
        <v>3932</v>
      </c>
      <c r="C189" t="s">
        <v>322</v>
      </c>
      <c r="D189" s="30">
        <v>36647</v>
      </c>
      <c r="E189" t="s">
        <v>198</v>
      </c>
      <c r="F189">
        <v>3215</v>
      </c>
      <c r="G189">
        <v>60</v>
      </c>
    </row>
    <row r="190" spans="2:7" x14ac:dyDescent="0.25">
      <c r="G190">
        <v>60</v>
      </c>
    </row>
    <row r="191" spans="2:7" x14ac:dyDescent="0.25">
      <c r="B191" t="s">
        <v>3932</v>
      </c>
      <c r="C191" t="s">
        <v>323</v>
      </c>
      <c r="D191" s="30">
        <v>36648</v>
      </c>
      <c r="E191" t="s">
        <v>196</v>
      </c>
      <c r="F191">
        <v>2563</v>
      </c>
      <c r="G191">
        <v>61</v>
      </c>
    </row>
    <row r="192" spans="2:7" x14ac:dyDescent="0.25">
      <c r="B192" t="s">
        <v>3932</v>
      </c>
      <c r="C192" t="s">
        <v>324</v>
      </c>
      <c r="D192" s="30">
        <v>36649</v>
      </c>
      <c r="E192" t="s">
        <v>199</v>
      </c>
      <c r="F192">
        <v>4938</v>
      </c>
      <c r="G192">
        <v>61</v>
      </c>
    </row>
    <row r="193" spans="2:7" x14ac:dyDescent="0.25">
      <c r="G193">
        <v>61</v>
      </c>
    </row>
    <row r="194" spans="2:7" x14ac:dyDescent="0.25">
      <c r="B194" t="s">
        <v>3932</v>
      </c>
      <c r="C194" t="s">
        <v>325</v>
      </c>
      <c r="D194" s="30">
        <v>36650</v>
      </c>
      <c r="E194" t="s">
        <v>200</v>
      </c>
      <c r="F194">
        <v>8769</v>
      </c>
      <c r="G194">
        <v>62</v>
      </c>
    </row>
    <row r="195" spans="2:7" x14ac:dyDescent="0.25">
      <c r="B195" t="s">
        <v>3932</v>
      </c>
      <c r="C195" t="s">
        <v>326</v>
      </c>
      <c r="D195" s="30">
        <v>36651</v>
      </c>
      <c r="E195" t="s">
        <v>196</v>
      </c>
      <c r="F195">
        <v>1458</v>
      </c>
      <c r="G195">
        <v>62</v>
      </c>
    </row>
    <row r="196" spans="2:7" x14ac:dyDescent="0.25">
      <c r="G196">
        <v>62</v>
      </c>
    </row>
    <row r="197" spans="2:7" x14ac:dyDescent="0.25">
      <c r="B197" t="s">
        <v>3932</v>
      </c>
      <c r="C197" t="s">
        <v>327</v>
      </c>
      <c r="D197" s="30">
        <v>36652</v>
      </c>
      <c r="E197" t="s">
        <v>197</v>
      </c>
      <c r="F197">
        <v>2700</v>
      </c>
      <c r="G197">
        <v>63</v>
      </c>
    </row>
    <row r="198" spans="2:7" x14ac:dyDescent="0.25">
      <c r="B198" t="s">
        <v>3932</v>
      </c>
      <c r="C198" t="s">
        <v>328</v>
      </c>
      <c r="D198" s="30">
        <v>36653</v>
      </c>
      <c r="E198" t="s">
        <v>197</v>
      </c>
      <c r="F198">
        <v>3221</v>
      </c>
      <c r="G198">
        <v>63</v>
      </c>
    </row>
    <row r="199" spans="2:7" x14ac:dyDescent="0.25">
      <c r="G199">
        <v>63</v>
      </c>
    </row>
    <row r="200" spans="2:7" x14ac:dyDescent="0.25">
      <c r="B200" t="s">
        <v>3932</v>
      </c>
      <c r="C200" t="s">
        <v>329</v>
      </c>
      <c r="D200" s="30">
        <v>36654</v>
      </c>
      <c r="E200" t="s">
        <v>198</v>
      </c>
      <c r="F200">
        <v>6944</v>
      </c>
      <c r="G200">
        <v>64</v>
      </c>
    </row>
    <row r="201" spans="2:7" x14ac:dyDescent="0.25">
      <c r="B201" t="s">
        <v>3932</v>
      </c>
      <c r="C201" t="s">
        <v>330</v>
      </c>
      <c r="D201" s="30">
        <v>36655</v>
      </c>
      <c r="E201" t="s">
        <v>196</v>
      </c>
      <c r="F201">
        <v>1480</v>
      </c>
      <c r="G201">
        <v>64</v>
      </c>
    </row>
    <row r="202" spans="2:7" x14ac:dyDescent="0.25">
      <c r="G202">
        <v>64</v>
      </c>
    </row>
    <row r="203" spans="2:7" x14ac:dyDescent="0.25">
      <c r="B203" t="s">
        <v>3932</v>
      </c>
      <c r="C203" t="s">
        <v>331</v>
      </c>
      <c r="D203" s="30">
        <v>36656</v>
      </c>
      <c r="E203" t="s">
        <v>198</v>
      </c>
      <c r="F203">
        <v>2296</v>
      </c>
      <c r="G203">
        <v>65</v>
      </c>
    </row>
    <row r="204" spans="2:7" x14ac:dyDescent="0.25">
      <c r="B204" t="s">
        <v>3932</v>
      </c>
      <c r="C204" t="s">
        <v>332</v>
      </c>
      <c r="D204" s="30">
        <v>36657</v>
      </c>
      <c r="E204" t="s">
        <v>197</v>
      </c>
      <c r="F204">
        <v>1107</v>
      </c>
      <c r="G204">
        <v>65</v>
      </c>
    </row>
    <row r="205" spans="2:7" x14ac:dyDescent="0.25">
      <c r="G205">
        <v>65</v>
      </c>
    </row>
    <row r="206" spans="2:7" x14ac:dyDescent="0.25">
      <c r="B206" t="s">
        <v>3932</v>
      </c>
      <c r="C206" t="s">
        <v>333</v>
      </c>
      <c r="D206" s="30">
        <v>36658</v>
      </c>
      <c r="E206" t="s">
        <v>196</v>
      </c>
      <c r="F206">
        <v>4897</v>
      </c>
      <c r="G206">
        <v>66</v>
      </c>
    </row>
    <row r="207" spans="2:7" x14ac:dyDescent="0.25">
      <c r="B207" t="s">
        <v>3932</v>
      </c>
      <c r="C207" t="s">
        <v>334</v>
      </c>
      <c r="D207" s="30">
        <v>36659</v>
      </c>
      <c r="E207" t="s">
        <v>200</v>
      </c>
      <c r="F207">
        <v>9101</v>
      </c>
      <c r="G207">
        <v>66</v>
      </c>
    </row>
    <row r="208" spans="2:7" x14ac:dyDescent="0.25">
      <c r="G208">
        <v>66</v>
      </c>
    </row>
    <row r="209" spans="2:7" x14ac:dyDescent="0.25">
      <c r="B209" t="s">
        <v>3932</v>
      </c>
      <c r="C209" t="s">
        <v>335</v>
      </c>
      <c r="D209" s="30">
        <v>36660</v>
      </c>
      <c r="E209" t="s">
        <v>196</v>
      </c>
      <c r="F209">
        <v>5469</v>
      </c>
      <c r="G209">
        <v>67</v>
      </c>
    </row>
    <row r="210" spans="2:7" x14ac:dyDescent="0.25">
      <c r="B210" t="s">
        <v>3932</v>
      </c>
      <c r="C210" t="s">
        <v>336</v>
      </c>
      <c r="D210" s="30">
        <v>36661</v>
      </c>
      <c r="E210" t="s">
        <v>199</v>
      </c>
      <c r="F210">
        <v>8244</v>
      </c>
      <c r="G210">
        <v>67</v>
      </c>
    </row>
    <row r="211" spans="2:7" x14ac:dyDescent="0.25">
      <c r="G211">
        <v>67</v>
      </c>
    </row>
    <row r="212" spans="2:7" x14ac:dyDescent="0.25">
      <c r="B212" t="s">
        <v>3932</v>
      </c>
      <c r="C212" t="s">
        <v>337</v>
      </c>
      <c r="D212" s="30">
        <v>36662</v>
      </c>
      <c r="E212" t="s">
        <v>196</v>
      </c>
      <c r="F212">
        <v>7839</v>
      </c>
      <c r="G212">
        <v>68</v>
      </c>
    </row>
    <row r="213" spans="2:7" x14ac:dyDescent="0.25">
      <c r="B213" t="s">
        <v>3932</v>
      </c>
      <c r="C213" t="s">
        <v>338</v>
      </c>
      <c r="D213" s="30">
        <v>36663</v>
      </c>
      <c r="E213" t="s">
        <v>197</v>
      </c>
      <c r="F213">
        <v>4565</v>
      </c>
      <c r="G213">
        <v>68</v>
      </c>
    </row>
    <row r="214" spans="2:7" x14ac:dyDescent="0.25">
      <c r="G214">
        <v>68</v>
      </c>
    </row>
    <row r="215" spans="2:7" x14ac:dyDescent="0.25">
      <c r="B215" t="s">
        <v>3932</v>
      </c>
      <c r="C215" t="s">
        <v>339</v>
      </c>
      <c r="D215" s="30">
        <v>36664</v>
      </c>
      <c r="E215" t="s">
        <v>198</v>
      </c>
      <c r="F215">
        <v>6343</v>
      </c>
      <c r="G215">
        <v>69</v>
      </c>
    </row>
    <row r="216" spans="2:7" x14ac:dyDescent="0.25">
      <c r="B216" t="s">
        <v>3932</v>
      </c>
      <c r="C216" t="s">
        <v>340</v>
      </c>
      <c r="D216" s="30">
        <v>36665</v>
      </c>
      <c r="E216" t="s">
        <v>197</v>
      </c>
      <c r="F216">
        <v>2695</v>
      </c>
      <c r="G216">
        <v>69</v>
      </c>
    </row>
    <row r="217" spans="2:7" x14ac:dyDescent="0.25">
      <c r="G217">
        <v>69</v>
      </c>
    </row>
    <row r="218" spans="2:7" x14ac:dyDescent="0.25">
      <c r="B218" t="s">
        <v>3932</v>
      </c>
      <c r="C218" t="s">
        <v>341</v>
      </c>
      <c r="D218" s="30">
        <v>36666</v>
      </c>
      <c r="E218" t="s">
        <v>197</v>
      </c>
      <c r="F218">
        <v>6052</v>
      </c>
      <c r="G218">
        <v>70</v>
      </c>
    </row>
    <row r="219" spans="2:7" x14ac:dyDescent="0.25">
      <c r="B219" t="s">
        <v>3932</v>
      </c>
      <c r="C219" t="s">
        <v>342</v>
      </c>
      <c r="D219" s="30">
        <v>36667</v>
      </c>
      <c r="E219" t="s">
        <v>199</v>
      </c>
      <c r="F219">
        <v>9480</v>
      </c>
      <c r="G219">
        <v>70</v>
      </c>
    </row>
    <row r="220" spans="2:7" x14ac:dyDescent="0.25">
      <c r="G220">
        <v>70</v>
      </c>
    </row>
    <row r="221" spans="2:7" x14ac:dyDescent="0.25">
      <c r="B221" t="s">
        <v>3932</v>
      </c>
      <c r="C221" t="s">
        <v>343</v>
      </c>
      <c r="D221" s="30">
        <v>36668</v>
      </c>
      <c r="E221" t="s">
        <v>196</v>
      </c>
      <c r="F221">
        <v>9297</v>
      </c>
      <c r="G221">
        <v>71</v>
      </c>
    </row>
    <row r="222" spans="2:7" x14ac:dyDescent="0.25">
      <c r="B222" t="s">
        <v>3932</v>
      </c>
      <c r="C222" t="s">
        <v>344</v>
      </c>
      <c r="D222" s="30">
        <v>36669</v>
      </c>
      <c r="E222" t="s">
        <v>200</v>
      </c>
      <c r="F222">
        <v>5185</v>
      </c>
      <c r="G222">
        <v>71</v>
      </c>
    </row>
    <row r="223" spans="2:7" x14ac:dyDescent="0.25">
      <c r="G223">
        <v>71</v>
      </c>
    </row>
    <row r="224" spans="2:7" x14ac:dyDescent="0.25">
      <c r="B224" t="s">
        <v>3932</v>
      </c>
      <c r="C224" t="s">
        <v>345</v>
      </c>
      <c r="D224" s="30">
        <v>36670</v>
      </c>
      <c r="E224" t="s">
        <v>198</v>
      </c>
      <c r="F224">
        <v>9048</v>
      </c>
      <c r="G224">
        <v>72</v>
      </c>
    </row>
    <row r="225" spans="2:7" x14ac:dyDescent="0.25">
      <c r="B225" t="s">
        <v>3932</v>
      </c>
      <c r="C225" t="s">
        <v>346</v>
      </c>
      <c r="D225" s="30">
        <v>36671</v>
      </c>
      <c r="E225" t="s">
        <v>199</v>
      </c>
      <c r="F225">
        <v>1326</v>
      </c>
      <c r="G225">
        <v>72</v>
      </c>
    </row>
    <row r="226" spans="2:7" x14ac:dyDescent="0.25">
      <c r="G226">
        <v>72</v>
      </c>
    </row>
    <row r="227" spans="2:7" x14ac:dyDescent="0.25">
      <c r="B227" t="s">
        <v>3932</v>
      </c>
      <c r="C227" t="s">
        <v>347</v>
      </c>
      <c r="D227" s="30">
        <v>36672</v>
      </c>
      <c r="E227" t="s">
        <v>196</v>
      </c>
      <c r="F227">
        <v>6770</v>
      </c>
      <c r="G227">
        <v>73</v>
      </c>
    </row>
    <row r="228" spans="2:7" x14ac:dyDescent="0.25">
      <c r="B228" t="s">
        <v>3932</v>
      </c>
      <c r="C228" t="s">
        <v>348</v>
      </c>
      <c r="D228" s="30">
        <v>36673</v>
      </c>
      <c r="E228" t="s">
        <v>200</v>
      </c>
      <c r="F228">
        <v>5162</v>
      </c>
      <c r="G228">
        <v>73</v>
      </c>
    </row>
    <row r="229" spans="2:7" x14ac:dyDescent="0.25">
      <c r="G229">
        <v>73</v>
      </c>
    </row>
    <row r="230" spans="2:7" x14ac:dyDescent="0.25">
      <c r="B230" t="s">
        <v>3932</v>
      </c>
      <c r="C230" t="s">
        <v>349</v>
      </c>
      <c r="D230" s="30">
        <v>36674</v>
      </c>
      <c r="E230" t="s">
        <v>198</v>
      </c>
      <c r="F230">
        <v>5677</v>
      </c>
      <c r="G230">
        <v>74</v>
      </c>
    </row>
    <row r="231" spans="2:7" x14ac:dyDescent="0.25">
      <c r="B231" t="s">
        <v>3932</v>
      </c>
      <c r="C231" t="s">
        <v>350</v>
      </c>
      <c r="D231" s="30">
        <v>36675</v>
      </c>
      <c r="E231" t="s">
        <v>196</v>
      </c>
      <c r="F231">
        <v>183</v>
      </c>
      <c r="G231">
        <v>74</v>
      </c>
    </row>
    <row r="232" spans="2:7" x14ac:dyDescent="0.25">
      <c r="G232">
        <v>74</v>
      </c>
    </row>
    <row r="233" spans="2:7" x14ac:dyDescent="0.25">
      <c r="B233" t="s">
        <v>3932</v>
      </c>
      <c r="C233" t="s">
        <v>351</v>
      </c>
      <c r="D233" s="30">
        <v>36676</v>
      </c>
      <c r="E233" t="s">
        <v>196</v>
      </c>
      <c r="F233">
        <v>5003</v>
      </c>
      <c r="G233">
        <v>75</v>
      </c>
    </row>
    <row r="234" spans="2:7" x14ac:dyDescent="0.25">
      <c r="B234" t="s">
        <v>3932</v>
      </c>
      <c r="C234" t="s">
        <v>352</v>
      </c>
      <c r="D234" s="30">
        <v>36677</v>
      </c>
      <c r="E234" t="s">
        <v>197</v>
      </c>
      <c r="F234">
        <v>1419</v>
      </c>
      <c r="G234">
        <v>75</v>
      </c>
    </row>
    <row r="235" spans="2:7" x14ac:dyDescent="0.25">
      <c r="G235">
        <v>75</v>
      </c>
    </row>
    <row r="236" spans="2:7" x14ac:dyDescent="0.25">
      <c r="B236" t="s">
        <v>3932</v>
      </c>
      <c r="C236" t="s">
        <v>353</v>
      </c>
      <c r="D236" s="30">
        <v>36678</v>
      </c>
      <c r="E236" t="s">
        <v>196</v>
      </c>
      <c r="F236">
        <v>9114</v>
      </c>
      <c r="G236">
        <v>76</v>
      </c>
    </row>
    <row r="237" spans="2:7" x14ac:dyDescent="0.25">
      <c r="B237" t="s">
        <v>3932</v>
      </c>
      <c r="C237" t="s">
        <v>354</v>
      </c>
      <c r="D237" s="30">
        <v>36679</v>
      </c>
      <c r="E237" t="s">
        <v>199</v>
      </c>
      <c r="F237">
        <v>8934</v>
      </c>
      <c r="G237">
        <v>76</v>
      </c>
    </row>
    <row r="238" spans="2:7" x14ac:dyDescent="0.25">
      <c r="G238">
        <v>76</v>
      </c>
    </row>
    <row r="239" spans="2:7" x14ac:dyDescent="0.25">
      <c r="B239" t="s">
        <v>3932</v>
      </c>
      <c r="C239" t="s">
        <v>355</v>
      </c>
      <c r="D239" s="30">
        <v>36680</v>
      </c>
      <c r="E239" t="s">
        <v>196</v>
      </c>
      <c r="F239">
        <v>9879</v>
      </c>
      <c r="G239">
        <v>77</v>
      </c>
    </row>
    <row r="240" spans="2:7" x14ac:dyDescent="0.25">
      <c r="B240" t="s">
        <v>3932</v>
      </c>
      <c r="C240" t="s">
        <v>356</v>
      </c>
      <c r="D240" s="30">
        <v>36681</v>
      </c>
      <c r="E240" t="s">
        <v>200</v>
      </c>
      <c r="F240">
        <v>7370</v>
      </c>
      <c r="G240">
        <v>77</v>
      </c>
    </row>
    <row r="241" spans="2:7" x14ac:dyDescent="0.25">
      <c r="G241">
        <v>77</v>
      </c>
    </row>
    <row r="242" spans="2:7" x14ac:dyDescent="0.25">
      <c r="B242" t="s">
        <v>3932</v>
      </c>
      <c r="C242" t="s">
        <v>357</v>
      </c>
      <c r="D242" s="30">
        <v>36682</v>
      </c>
      <c r="E242" t="s">
        <v>197</v>
      </c>
      <c r="F242">
        <v>6562</v>
      </c>
      <c r="G242">
        <v>78</v>
      </c>
    </row>
    <row r="243" spans="2:7" x14ac:dyDescent="0.25">
      <c r="B243" t="s">
        <v>3932</v>
      </c>
      <c r="C243" t="s">
        <v>358</v>
      </c>
      <c r="D243" s="30">
        <v>36683</v>
      </c>
      <c r="E243" t="s">
        <v>200</v>
      </c>
      <c r="F243">
        <v>4984</v>
      </c>
      <c r="G243">
        <v>78</v>
      </c>
    </row>
    <row r="244" spans="2:7" x14ac:dyDescent="0.25">
      <c r="G244">
        <v>78</v>
      </c>
    </row>
    <row r="245" spans="2:7" x14ac:dyDescent="0.25">
      <c r="B245" t="s">
        <v>3932</v>
      </c>
      <c r="C245" t="s">
        <v>359</v>
      </c>
      <c r="D245" s="30">
        <v>36684</v>
      </c>
      <c r="E245" t="s">
        <v>200</v>
      </c>
      <c r="F245">
        <v>4855</v>
      </c>
      <c r="G245">
        <v>79</v>
      </c>
    </row>
    <row r="246" spans="2:7" x14ac:dyDescent="0.25">
      <c r="B246" t="s">
        <v>3932</v>
      </c>
      <c r="C246" t="s">
        <v>360</v>
      </c>
      <c r="D246" s="30">
        <v>36685</v>
      </c>
      <c r="E246" t="s">
        <v>197</v>
      </c>
      <c r="F246">
        <v>4063</v>
      </c>
      <c r="G246">
        <v>79</v>
      </c>
    </row>
    <row r="247" spans="2:7" x14ac:dyDescent="0.25">
      <c r="G247">
        <v>79</v>
      </c>
    </row>
    <row r="248" spans="2:7" x14ac:dyDescent="0.25">
      <c r="B248" t="s">
        <v>3932</v>
      </c>
      <c r="C248" t="s">
        <v>361</v>
      </c>
      <c r="D248" s="30">
        <v>36686</v>
      </c>
      <c r="E248" t="s">
        <v>200</v>
      </c>
      <c r="F248">
        <v>910</v>
      </c>
      <c r="G248">
        <v>80</v>
      </c>
    </row>
    <row r="249" spans="2:7" x14ac:dyDescent="0.25">
      <c r="B249" t="s">
        <v>3932</v>
      </c>
      <c r="C249" t="s">
        <v>362</v>
      </c>
      <c r="D249" s="30">
        <v>36687</v>
      </c>
      <c r="E249" t="s">
        <v>199</v>
      </c>
      <c r="F249">
        <v>5087</v>
      </c>
      <c r="G249">
        <v>80</v>
      </c>
    </row>
    <row r="250" spans="2:7" x14ac:dyDescent="0.25">
      <c r="G250">
        <v>80</v>
      </c>
    </row>
    <row r="251" spans="2:7" x14ac:dyDescent="0.25">
      <c r="B251" t="s">
        <v>3932</v>
      </c>
      <c r="C251" t="s">
        <v>363</v>
      </c>
      <c r="D251" s="30">
        <v>36688</v>
      </c>
      <c r="E251" t="s">
        <v>198</v>
      </c>
      <c r="F251">
        <v>4407</v>
      </c>
      <c r="G251">
        <v>81</v>
      </c>
    </row>
    <row r="252" spans="2:7" x14ac:dyDescent="0.25">
      <c r="B252" t="s">
        <v>3932</v>
      </c>
      <c r="C252" t="s">
        <v>364</v>
      </c>
      <c r="D252" s="30">
        <v>36689</v>
      </c>
      <c r="E252" t="s">
        <v>200</v>
      </c>
      <c r="F252">
        <v>5656</v>
      </c>
      <c r="G252">
        <v>81</v>
      </c>
    </row>
    <row r="253" spans="2:7" x14ac:dyDescent="0.25">
      <c r="G253">
        <v>81</v>
      </c>
    </row>
    <row r="254" spans="2:7" x14ac:dyDescent="0.25">
      <c r="B254" t="s">
        <v>3932</v>
      </c>
      <c r="C254" t="s">
        <v>365</v>
      </c>
      <c r="D254" s="30">
        <v>36690</v>
      </c>
      <c r="E254" t="s">
        <v>196</v>
      </c>
      <c r="F254">
        <v>5222</v>
      </c>
      <c r="G254">
        <v>82</v>
      </c>
    </row>
    <row r="255" spans="2:7" x14ac:dyDescent="0.25">
      <c r="B255" t="s">
        <v>3932</v>
      </c>
      <c r="C255" t="s">
        <v>366</v>
      </c>
      <c r="D255" s="30">
        <v>36691</v>
      </c>
      <c r="E255" t="s">
        <v>198</v>
      </c>
      <c r="F255">
        <v>755</v>
      </c>
      <c r="G255">
        <v>82</v>
      </c>
    </row>
    <row r="256" spans="2:7" x14ac:dyDescent="0.25">
      <c r="G256">
        <v>82</v>
      </c>
    </row>
    <row r="257" spans="2:7" x14ac:dyDescent="0.25">
      <c r="B257" t="s">
        <v>3932</v>
      </c>
      <c r="C257" t="s">
        <v>367</v>
      </c>
      <c r="D257" s="30">
        <v>36692</v>
      </c>
      <c r="E257" t="s">
        <v>196</v>
      </c>
      <c r="F257">
        <v>2105</v>
      </c>
      <c r="G257">
        <v>83</v>
      </c>
    </row>
    <row r="258" spans="2:7" x14ac:dyDescent="0.25">
      <c r="B258" t="s">
        <v>3932</v>
      </c>
      <c r="C258" t="s">
        <v>368</v>
      </c>
      <c r="D258" s="30">
        <v>36693</v>
      </c>
      <c r="E258" t="s">
        <v>198</v>
      </c>
      <c r="F258">
        <v>2528</v>
      </c>
      <c r="G258">
        <v>83</v>
      </c>
    </row>
    <row r="259" spans="2:7" x14ac:dyDescent="0.25">
      <c r="G259">
        <v>83</v>
      </c>
    </row>
    <row r="260" spans="2:7" x14ac:dyDescent="0.25">
      <c r="B260" t="s">
        <v>3932</v>
      </c>
      <c r="C260" t="s">
        <v>369</v>
      </c>
      <c r="D260" s="30">
        <v>36694</v>
      </c>
      <c r="E260" t="s">
        <v>198</v>
      </c>
      <c r="F260">
        <v>1701</v>
      </c>
      <c r="G260">
        <v>84</v>
      </c>
    </row>
    <row r="261" spans="2:7" x14ac:dyDescent="0.25">
      <c r="B261" t="s">
        <v>3932</v>
      </c>
      <c r="C261" t="s">
        <v>370</v>
      </c>
      <c r="D261" s="30">
        <v>36695</v>
      </c>
      <c r="E261" t="s">
        <v>197</v>
      </c>
      <c r="F261">
        <v>3980</v>
      </c>
      <c r="G261">
        <v>84</v>
      </c>
    </row>
    <row r="262" spans="2:7" x14ac:dyDescent="0.25">
      <c r="G262">
        <v>84</v>
      </c>
    </row>
    <row r="263" spans="2:7" x14ac:dyDescent="0.25">
      <c r="B263" t="s">
        <v>3932</v>
      </c>
      <c r="C263" t="s">
        <v>371</v>
      </c>
      <c r="D263" s="30">
        <v>36696</v>
      </c>
      <c r="E263" t="s">
        <v>199</v>
      </c>
      <c r="F263">
        <v>4300</v>
      </c>
      <c r="G263">
        <v>85</v>
      </c>
    </row>
    <row r="264" spans="2:7" x14ac:dyDescent="0.25">
      <c r="B264" t="s">
        <v>3932</v>
      </c>
      <c r="C264" t="s">
        <v>372</v>
      </c>
      <c r="D264" s="30">
        <v>36697</v>
      </c>
      <c r="E264" t="s">
        <v>200</v>
      </c>
      <c r="F264">
        <v>8336</v>
      </c>
      <c r="G264">
        <v>85</v>
      </c>
    </row>
    <row r="265" spans="2:7" x14ac:dyDescent="0.25">
      <c r="G265">
        <v>85</v>
      </c>
    </row>
    <row r="266" spans="2:7" x14ac:dyDescent="0.25">
      <c r="B266" t="s">
        <v>3932</v>
      </c>
      <c r="C266" t="s">
        <v>373</v>
      </c>
      <c r="D266" s="30">
        <v>36698</v>
      </c>
      <c r="E266" t="s">
        <v>197</v>
      </c>
      <c r="F266">
        <v>710</v>
      </c>
      <c r="G266">
        <v>86</v>
      </c>
    </row>
    <row r="267" spans="2:7" x14ac:dyDescent="0.25">
      <c r="B267" t="s">
        <v>3932</v>
      </c>
      <c r="C267" t="s">
        <v>374</v>
      </c>
      <c r="D267" s="30">
        <v>36699</v>
      </c>
      <c r="E267" t="s">
        <v>200</v>
      </c>
      <c r="F267">
        <v>9869</v>
      </c>
      <c r="G267">
        <v>86</v>
      </c>
    </row>
    <row r="268" spans="2:7" x14ac:dyDescent="0.25">
      <c r="G268">
        <v>86</v>
      </c>
    </row>
    <row r="269" spans="2:7" x14ac:dyDescent="0.25">
      <c r="B269" t="s">
        <v>3932</v>
      </c>
      <c r="C269" t="s">
        <v>375</v>
      </c>
      <c r="D269" s="30">
        <v>36700</v>
      </c>
      <c r="E269" t="s">
        <v>196</v>
      </c>
      <c r="F269">
        <v>3589</v>
      </c>
      <c r="G269">
        <v>87</v>
      </c>
    </row>
    <row r="270" spans="2:7" x14ac:dyDescent="0.25">
      <c r="B270" t="s">
        <v>3932</v>
      </c>
      <c r="C270" t="s">
        <v>376</v>
      </c>
      <c r="D270" s="30">
        <v>36701</v>
      </c>
      <c r="E270" t="s">
        <v>197</v>
      </c>
      <c r="F270">
        <v>2357</v>
      </c>
      <c r="G270">
        <v>87</v>
      </c>
    </row>
    <row r="271" spans="2:7" x14ac:dyDescent="0.25">
      <c r="G271">
        <v>87</v>
      </c>
    </row>
    <row r="272" spans="2:7" x14ac:dyDescent="0.25">
      <c r="B272" t="s">
        <v>3932</v>
      </c>
      <c r="C272" t="s">
        <v>377</v>
      </c>
      <c r="D272" s="30">
        <v>36702</v>
      </c>
      <c r="E272" t="s">
        <v>200</v>
      </c>
      <c r="F272">
        <v>5497</v>
      </c>
      <c r="G272">
        <v>88</v>
      </c>
    </row>
    <row r="273" spans="2:7" x14ac:dyDescent="0.25">
      <c r="B273" t="s">
        <v>3932</v>
      </c>
      <c r="C273" t="s">
        <v>378</v>
      </c>
      <c r="D273" s="30">
        <v>36703</v>
      </c>
      <c r="E273" t="s">
        <v>200</v>
      </c>
      <c r="F273">
        <v>5163</v>
      </c>
      <c r="G273">
        <v>88</v>
      </c>
    </row>
    <row r="274" spans="2:7" x14ac:dyDescent="0.25">
      <c r="G274">
        <v>88</v>
      </c>
    </row>
    <row r="275" spans="2:7" x14ac:dyDescent="0.25">
      <c r="B275" t="s">
        <v>3932</v>
      </c>
      <c r="C275" t="s">
        <v>379</v>
      </c>
      <c r="D275" s="30">
        <v>36704</v>
      </c>
      <c r="E275" t="s">
        <v>200</v>
      </c>
      <c r="F275">
        <v>2517</v>
      </c>
      <c r="G275">
        <v>89</v>
      </c>
    </row>
    <row r="276" spans="2:7" x14ac:dyDescent="0.25">
      <c r="B276" t="s">
        <v>3932</v>
      </c>
      <c r="C276" t="s">
        <v>380</v>
      </c>
      <c r="D276" s="30">
        <v>36705</v>
      </c>
      <c r="E276" t="s">
        <v>196</v>
      </c>
      <c r="F276">
        <v>2671</v>
      </c>
      <c r="G276">
        <v>89</v>
      </c>
    </row>
    <row r="277" spans="2:7" x14ac:dyDescent="0.25">
      <c r="G277">
        <v>89</v>
      </c>
    </row>
    <row r="278" spans="2:7" x14ac:dyDescent="0.25">
      <c r="B278" t="s">
        <v>3932</v>
      </c>
      <c r="C278" t="s">
        <v>381</v>
      </c>
      <c r="D278" s="30">
        <v>36706</v>
      </c>
      <c r="E278" t="s">
        <v>199</v>
      </c>
      <c r="F278">
        <v>5498</v>
      </c>
      <c r="G278">
        <v>90</v>
      </c>
    </row>
    <row r="279" spans="2:7" x14ac:dyDescent="0.25">
      <c r="B279" t="s">
        <v>3932</v>
      </c>
      <c r="C279" t="s">
        <v>382</v>
      </c>
      <c r="D279" s="30">
        <v>36707</v>
      </c>
      <c r="E279" t="s">
        <v>198</v>
      </c>
      <c r="F279">
        <v>3647</v>
      </c>
      <c r="G279">
        <v>90</v>
      </c>
    </row>
    <row r="280" spans="2:7" x14ac:dyDescent="0.25">
      <c r="G280">
        <v>90</v>
      </c>
    </row>
    <row r="281" spans="2:7" x14ac:dyDescent="0.25">
      <c r="B281" t="s">
        <v>3932</v>
      </c>
      <c r="C281" t="s">
        <v>383</v>
      </c>
      <c r="D281" s="30">
        <v>36708</v>
      </c>
      <c r="E281" t="s">
        <v>198</v>
      </c>
      <c r="F281">
        <v>7308</v>
      </c>
      <c r="G281">
        <v>91</v>
      </c>
    </row>
    <row r="282" spans="2:7" x14ac:dyDescent="0.25">
      <c r="B282" t="s">
        <v>3932</v>
      </c>
      <c r="C282" t="s">
        <v>384</v>
      </c>
      <c r="D282" s="30">
        <v>36709</v>
      </c>
      <c r="E282" t="s">
        <v>197</v>
      </c>
      <c r="F282">
        <v>4758</v>
      </c>
      <c r="G282">
        <v>91</v>
      </c>
    </row>
    <row r="283" spans="2:7" x14ac:dyDescent="0.25">
      <c r="G283">
        <v>91</v>
      </c>
    </row>
    <row r="284" spans="2:7" x14ac:dyDescent="0.25">
      <c r="B284" t="s">
        <v>3932</v>
      </c>
      <c r="C284" t="s">
        <v>385</v>
      </c>
      <c r="D284" s="30">
        <v>36710</v>
      </c>
      <c r="E284" t="s">
        <v>200</v>
      </c>
      <c r="F284">
        <v>7217</v>
      </c>
      <c r="G284">
        <v>92</v>
      </c>
    </row>
    <row r="285" spans="2:7" x14ac:dyDescent="0.25">
      <c r="B285" t="s">
        <v>3932</v>
      </c>
      <c r="C285" t="s">
        <v>386</v>
      </c>
      <c r="D285" s="30">
        <v>36711</v>
      </c>
      <c r="E285" t="s">
        <v>198</v>
      </c>
      <c r="F285">
        <v>6647</v>
      </c>
      <c r="G285">
        <v>92</v>
      </c>
    </row>
    <row r="286" spans="2:7" x14ac:dyDescent="0.25">
      <c r="G286">
        <v>92</v>
      </c>
    </row>
    <row r="287" spans="2:7" x14ac:dyDescent="0.25">
      <c r="B287" t="s">
        <v>3932</v>
      </c>
      <c r="C287" t="s">
        <v>387</v>
      </c>
      <c r="D287" s="30">
        <v>36712</v>
      </c>
      <c r="E287" t="s">
        <v>200</v>
      </c>
      <c r="F287">
        <v>9683</v>
      </c>
      <c r="G287">
        <v>93</v>
      </c>
    </row>
    <row r="288" spans="2:7" x14ac:dyDescent="0.25">
      <c r="B288" t="s">
        <v>3932</v>
      </c>
      <c r="C288" t="s">
        <v>388</v>
      </c>
      <c r="D288" s="30">
        <v>36713</v>
      </c>
      <c r="E288" t="s">
        <v>197</v>
      </c>
      <c r="F288">
        <v>1356</v>
      </c>
      <c r="G288">
        <v>93</v>
      </c>
    </row>
    <row r="289" spans="2:7" x14ac:dyDescent="0.25">
      <c r="G289">
        <v>93</v>
      </c>
    </row>
    <row r="290" spans="2:7" x14ac:dyDescent="0.25">
      <c r="B290" t="s">
        <v>3932</v>
      </c>
      <c r="C290" t="s">
        <v>389</v>
      </c>
      <c r="D290" s="30">
        <v>36714</v>
      </c>
      <c r="E290" t="s">
        <v>200</v>
      </c>
      <c r="F290">
        <v>6556</v>
      </c>
      <c r="G290">
        <v>94</v>
      </c>
    </row>
    <row r="291" spans="2:7" x14ac:dyDescent="0.25">
      <c r="B291" t="s">
        <v>3932</v>
      </c>
      <c r="C291" t="s">
        <v>390</v>
      </c>
      <c r="D291" s="30">
        <v>36715</v>
      </c>
      <c r="E291" t="s">
        <v>200</v>
      </c>
      <c r="F291">
        <v>103</v>
      </c>
      <c r="G291">
        <v>94</v>
      </c>
    </row>
    <row r="292" spans="2:7" x14ac:dyDescent="0.25">
      <c r="G292">
        <v>94</v>
      </c>
    </row>
    <row r="293" spans="2:7" x14ac:dyDescent="0.25">
      <c r="B293" t="s">
        <v>3932</v>
      </c>
      <c r="C293" t="s">
        <v>391</v>
      </c>
      <c r="D293" s="30">
        <v>36716</v>
      </c>
      <c r="E293" t="s">
        <v>199</v>
      </c>
      <c r="F293">
        <v>1240</v>
      </c>
      <c r="G293">
        <v>95</v>
      </c>
    </row>
    <row r="294" spans="2:7" x14ac:dyDescent="0.25">
      <c r="B294" t="s">
        <v>3932</v>
      </c>
      <c r="C294" t="s">
        <v>392</v>
      </c>
      <c r="D294" s="30">
        <v>36717</v>
      </c>
      <c r="E294" t="s">
        <v>200</v>
      </c>
      <c r="F294">
        <v>5015</v>
      </c>
      <c r="G294">
        <v>95</v>
      </c>
    </row>
    <row r="295" spans="2:7" x14ac:dyDescent="0.25">
      <c r="G295">
        <v>95</v>
      </c>
    </row>
    <row r="296" spans="2:7" x14ac:dyDescent="0.25">
      <c r="B296" t="s">
        <v>3932</v>
      </c>
      <c r="C296" t="s">
        <v>393</v>
      </c>
      <c r="D296" s="30">
        <v>36718</v>
      </c>
      <c r="E296" t="s">
        <v>197</v>
      </c>
      <c r="F296">
        <v>598</v>
      </c>
      <c r="G296">
        <v>96</v>
      </c>
    </row>
    <row r="297" spans="2:7" x14ac:dyDescent="0.25">
      <c r="B297" t="s">
        <v>3932</v>
      </c>
      <c r="C297" t="s">
        <v>394</v>
      </c>
      <c r="D297" s="30">
        <v>36719</v>
      </c>
      <c r="E297" t="s">
        <v>198</v>
      </c>
      <c r="F297">
        <v>4753</v>
      </c>
      <c r="G297">
        <v>96</v>
      </c>
    </row>
    <row r="298" spans="2:7" x14ac:dyDescent="0.25">
      <c r="G298">
        <v>96</v>
      </c>
    </row>
    <row r="299" spans="2:7" x14ac:dyDescent="0.25">
      <c r="B299" t="s">
        <v>3932</v>
      </c>
      <c r="C299" t="s">
        <v>395</v>
      </c>
      <c r="D299" s="30">
        <v>36720</v>
      </c>
      <c r="E299" t="s">
        <v>199</v>
      </c>
      <c r="F299">
        <v>7229</v>
      </c>
      <c r="G299">
        <v>97</v>
      </c>
    </row>
    <row r="300" spans="2:7" x14ac:dyDescent="0.25">
      <c r="B300" t="s">
        <v>3932</v>
      </c>
      <c r="C300" t="s">
        <v>396</v>
      </c>
      <c r="D300" s="30">
        <v>36721</v>
      </c>
      <c r="E300" t="s">
        <v>196</v>
      </c>
      <c r="F300">
        <v>7067</v>
      </c>
      <c r="G300">
        <v>97</v>
      </c>
    </row>
    <row r="301" spans="2:7" x14ac:dyDescent="0.25">
      <c r="G301">
        <v>97</v>
      </c>
    </row>
    <row r="302" spans="2:7" x14ac:dyDescent="0.25">
      <c r="B302" t="s">
        <v>3932</v>
      </c>
      <c r="C302" t="s">
        <v>397</v>
      </c>
      <c r="D302" s="30">
        <v>36722</v>
      </c>
      <c r="E302" t="s">
        <v>198</v>
      </c>
      <c r="F302">
        <v>3406</v>
      </c>
      <c r="G302">
        <v>98</v>
      </c>
    </row>
    <row r="303" spans="2:7" x14ac:dyDescent="0.25">
      <c r="B303" t="s">
        <v>3932</v>
      </c>
      <c r="C303" t="s">
        <v>398</v>
      </c>
      <c r="D303" s="30">
        <v>36723</v>
      </c>
      <c r="E303" t="s">
        <v>199</v>
      </c>
      <c r="F303">
        <v>330</v>
      </c>
      <c r="G303">
        <v>98</v>
      </c>
    </row>
    <row r="304" spans="2:7" x14ac:dyDescent="0.25">
      <c r="G304">
        <v>98</v>
      </c>
    </row>
    <row r="305" spans="2:7" x14ac:dyDescent="0.25">
      <c r="B305" t="s">
        <v>3932</v>
      </c>
      <c r="C305" t="s">
        <v>399</v>
      </c>
      <c r="D305" s="30">
        <v>36724</v>
      </c>
      <c r="E305" t="s">
        <v>196</v>
      </c>
      <c r="F305">
        <v>5016</v>
      </c>
      <c r="G305">
        <v>99</v>
      </c>
    </row>
    <row r="306" spans="2:7" x14ac:dyDescent="0.25">
      <c r="B306" t="s">
        <v>3932</v>
      </c>
      <c r="C306" t="s">
        <v>400</v>
      </c>
      <c r="D306" s="30">
        <v>36725</v>
      </c>
      <c r="E306" t="s">
        <v>200</v>
      </c>
      <c r="F306">
        <v>133</v>
      </c>
      <c r="G306">
        <v>99</v>
      </c>
    </row>
    <row r="307" spans="2:7" x14ac:dyDescent="0.25">
      <c r="G307">
        <v>99</v>
      </c>
    </row>
    <row r="308" spans="2:7" x14ac:dyDescent="0.25">
      <c r="B308" t="s">
        <v>3932</v>
      </c>
      <c r="C308" t="s">
        <v>401</v>
      </c>
      <c r="D308" s="30">
        <v>36726</v>
      </c>
      <c r="E308" t="s">
        <v>196</v>
      </c>
      <c r="F308">
        <v>8182</v>
      </c>
      <c r="G308">
        <v>100</v>
      </c>
    </row>
    <row r="309" spans="2:7" x14ac:dyDescent="0.25">
      <c r="B309" t="s">
        <v>3932</v>
      </c>
      <c r="C309" t="s">
        <v>402</v>
      </c>
      <c r="D309" s="30">
        <v>36727</v>
      </c>
      <c r="E309" t="s">
        <v>198</v>
      </c>
      <c r="F309">
        <v>4392</v>
      </c>
      <c r="G309">
        <v>100</v>
      </c>
    </row>
    <row r="310" spans="2:7" x14ac:dyDescent="0.25">
      <c r="G310">
        <v>100</v>
      </c>
    </row>
    <row r="311" spans="2:7" x14ac:dyDescent="0.25">
      <c r="B311" t="s">
        <v>3932</v>
      </c>
      <c r="C311" t="s">
        <v>403</v>
      </c>
      <c r="D311" s="30">
        <v>36728</v>
      </c>
      <c r="E311" t="s">
        <v>198</v>
      </c>
      <c r="F311">
        <v>6127</v>
      </c>
      <c r="G311">
        <v>101</v>
      </c>
    </row>
    <row r="312" spans="2:7" x14ac:dyDescent="0.25">
      <c r="B312" t="s">
        <v>3932</v>
      </c>
      <c r="C312" t="s">
        <v>404</v>
      </c>
      <c r="D312" s="30">
        <v>36729</v>
      </c>
      <c r="E312" t="s">
        <v>199</v>
      </c>
      <c r="F312">
        <v>765</v>
      </c>
      <c r="G312">
        <v>101</v>
      </c>
    </row>
    <row r="313" spans="2:7" x14ac:dyDescent="0.25">
      <c r="G313">
        <v>101</v>
      </c>
    </row>
    <row r="314" spans="2:7" x14ac:dyDescent="0.25">
      <c r="B314" t="s">
        <v>3932</v>
      </c>
      <c r="C314" t="s">
        <v>405</v>
      </c>
      <c r="D314" s="30">
        <v>36730</v>
      </c>
      <c r="E314" t="s">
        <v>197</v>
      </c>
      <c r="F314">
        <v>8257</v>
      </c>
      <c r="G314">
        <v>102</v>
      </c>
    </row>
    <row r="315" spans="2:7" x14ac:dyDescent="0.25">
      <c r="B315" t="s">
        <v>3932</v>
      </c>
      <c r="C315" t="s">
        <v>406</v>
      </c>
      <c r="D315" s="30">
        <v>36731</v>
      </c>
      <c r="E315" t="s">
        <v>200</v>
      </c>
      <c r="F315">
        <v>5966</v>
      </c>
      <c r="G315">
        <v>102</v>
      </c>
    </row>
    <row r="316" spans="2:7" x14ac:dyDescent="0.25">
      <c r="G316">
        <v>102</v>
      </c>
    </row>
    <row r="317" spans="2:7" x14ac:dyDescent="0.25">
      <c r="B317" t="s">
        <v>3932</v>
      </c>
      <c r="C317" t="s">
        <v>407</v>
      </c>
      <c r="D317" s="30">
        <v>36732</v>
      </c>
      <c r="E317" t="s">
        <v>198</v>
      </c>
      <c r="F317">
        <v>4137</v>
      </c>
      <c r="G317">
        <v>103</v>
      </c>
    </row>
    <row r="318" spans="2:7" x14ac:dyDescent="0.25">
      <c r="B318" t="s">
        <v>3932</v>
      </c>
      <c r="C318" t="s">
        <v>408</v>
      </c>
      <c r="D318" s="30">
        <v>36733</v>
      </c>
      <c r="E318" t="s">
        <v>200</v>
      </c>
      <c r="F318">
        <v>806</v>
      </c>
      <c r="G318">
        <v>103</v>
      </c>
    </row>
    <row r="319" spans="2:7" x14ac:dyDescent="0.25">
      <c r="G319">
        <v>103</v>
      </c>
    </row>
    <row r="320" spans="2:7" x14ac:dyDescent="0.25">
      <c r="B320" t="s">
        <v>3932</v>
      </c>
      <c r="C320" t="s">
        <v>409</v>
      </c>
      <c r="D320" s="30">
        <v>36734</v>
      </c>
      <c r="E320" t="s">
        <v>199</v>
      </c>
      <c r="F320">
        <v>1558</v>
      </c>
      <c r="G320">
        <v>104</v>
      </c>
    </row>
    <row r="321" spans="2:7" x14ac:dyDescent="0.25">
      <c r="B321" t="s">
        <v>3932</v>
      </c>
      <c r="C321" t="s">
        <v>410</v>
      </c>
      <c r="D321" s="30">
        <v>36735</v>
      </c>
      <c r="E321" t="s">
        <v>200</v>
      </c>
      <c r="F321">
        <v>2233</v>
      </c>
      <c r="G321">
        <v>104</v>
      </c>
    </row>
    <row r="322" spans="2:7" x14ac:dyDescent="0.25">
      <c r="G322">
        <v>104</v>
      </c>
    </row>
    <row r="323" spans="2:7" x14ac:dyDescent="0.25">
      <c r="B323" t="s">
        <v>3932</v>
      </c>
      <c r="C323" t="s">
        <v>411</v>
      </c>
      <c r="D323" s="30">
        <v>36736</v>
      </c>
      <c r="E323" t="s">
        <v>196</v>
      </c>
      <c r="F323">
        <v>9332</v>
      </c>
      <c r="G323">
        <v>105</v>
      </c>
    </row>
    <row r="324" spans="2:7" x14ac:dyDescent="0.25">
      <c r="B324" t="s">
        <v>3932</v>
      </c>
      <c r="C324" t="s">
        <v>412</v>
      </c>
      <c r="D324" s="30">
        <v>36737</v>
      </c>
      <c r="E324" t="s">
        <v>200</v>
      </c>
      <c r="F324">
        <v>3341</v>
      </c>
      <c r="G324">
        <v>105</v>
      </c>
    </row>
    <row r="325" spans="2:7" x14ac:dyDescent="0.25">
      <c r="G325">
        <v>105</v>
      </c>
    </row>
    <row r="326" spans="2:7" x14ac:dyDescent="0.25">
      <c r="B326" t="s">
        <v>3932</v>
      </c>
      <c r="C326" t="s">
        <v>413</v>
      </c>
      <c r="D326" s="30">
        <v>36738</v>
      </c>
      <c r="E326" t="s">
        <v>198</v>
      </c>
      <c r="F326">
        <v>6967</v>
      </c>
      <c r="G326">
        <v>106</v>
      </c>
    </row>
    <row r="327" spans="2:7" x14ac:dyDescent="0.25">
      <c r="B327" t="s">
        <v>3932</v>
      </c>
      <c r="C327" t="s">
        <v>414</v>
      </c>
      <c r="D327" s="30">
        <v>36739</v>
      </c>
      <c r="E327" t="s">
        <v>197</v>
      </c>
      <c r="F327">
        <v>5978</v>
      </c>
      <c r="G327">
        <v>106</v>
      </c>
    </row>
    <row r="328" spans="2:7" x14ac:dyDescent="0.25">
      <c r="G328">
        <v>106</v>
      </c>
    </row>
    <row r="329" spans="2:7" x14ac:dyDescent="0.25">
      <c r="B329" t="s">
        <v>3932</v>
      </c>
      <c r="C329" t="s">
        <v>415</v>
      </c>
      <c r="D329" s="30">
        <v>36740</v>
      </c>
      <c r="E329" t="s">
        <v>199</v>
      </c>
      <c r="F329">
        <v>9508</v>
      </c>
      <c r="G329">
        <v>107</v>
      </c>
    </row>
    <row r="330" spans="2:7" x14ac:dyDescent="0.25">
      <c r="B330" t="s">
        <v>3932</v>
      </c>
      <c r="C330" t="s">
        <v>416</v>
      </c>
      <c r="D330" s="30">
        <v>36741</v>
      </c>
      <c r="E330" t="s">
        <v>196</v>
      </c>
      <c r="F330">
        <v>1869</v>
      </c>
      <c r="G330">
        <v>107</v>
      </c>
    </row>
    <row r="331" spans="2:7" x14ac:dyDescent="0.25">
      <c r="G331">
        <v>107</v>
      </c>
    </row>
    <row r="332" spans="2:7" x14ac:dyDescent="0.25">
      <c r="B332" t="s">
        <v>3932</v>
      </c>
      <c r="C332" t="s">
        <v>417</v>
      </c>
      <c r="D332" s="30">
        <v>36742</v>
      </c>
      <c r="E332" t="s">
        <v>197</v>
      </c>
      <c r="F332">
        <v>1666</v>
      </c>
      <c r="G332">
        <v>108</v>
      </c>
    </row>
    <row r="333" spans="2:7" x14ac:dyDescent="0.25">
      <c r="B333" t="s">
        <v>3932</v>
      </c>
      <c r="C333" t="s">
        <v>418</v>
      </c>
      <c r="D333" s="30">
        <v>36743</v>
      </c>
      <c r="E333" t="s">
        <v>196</v>
      </c>
      <c r="F333">
        <v>5393</v>
      </c>
      <c r="G333">
        <v>108</v>
      </c>
    </row>
    <row r="334" spans="2:7" x14ac:dyDescent="0.25">
      <c r="G334">
        <v>108</v>
      </c>
    </row>
    <row r="335" spans="2:7" x14ac:dyDescent="0.25">
      <c r="B335" t="s">
        <v>3932</v>
      </c>
      <c r="C335" t="s">
        <v>419</v>
      </c>
      <c r="D335" s="30">
        <v>36744</v>
      </c>
      <c r="E335" t="s">
        <v>197</v>
      </c>
      <c r="F335">
        <v>2632</v>
      </c>
      <c r="G335">
        <v>109</v>
      </c>
    </row>
    <row r="336" spans="2:7" x14ac:dyDescent="0.25">
      <c r="B336" t="s">
        <v>3932</v>
      </c>
      <c r="C336" t="s">
        <v>420</v>
      </c>
      <c r="D336" s="30">
        <v>36745</v>
      </c>
      <c r="E336" t="s">
        <v>196</v>
      </c>
      <c r="F336">
        <v>4464</v>
      </c>
      <c r="G336">
        <v>109</v>
      </c>
    </row>
    <row r="337" spans="2:7" x14ac:dyDescent="0.25">
      <c r="G337">
        <v>109</v>
      </c>
    </row>
    <row r="338" spans="2:7" x14ac:dyDescent="0.25">
      <c r="B338" t="s">
        <v>3932</v>
      </c>
      <c r="C338" t="s">
        <v>421</v>
      </c>
      <c r="D338" s="30">
        <v>36746</v>
      </c>
      <c r="E338" t="s">
        <v>196</v>
      </c>
      <c r="F338">
        <v>1677</v>
      </c>
      <c r="G338">
        <v>110</v>
      </c>
    </row>
    <row r="339" spans="2:7" x14ac:dyDescent="0.25">
      <c r="B339" t="s">
        <v>3932</v>
      </c>
      <c r="C339" t="s">
        <v>422</v>
      </c>
      <c r="D339" s="30">
        <v>36747</v>
      </c>
      <c r="E339" t="s">
        <v>198</v>
      </c>
      <c r="F339">
        <v>7251</v>
      </c>
      <c r="G339">
        <v>110</v>
      </c>
    </row>
    <row r="340" spans="2:7" x14ac:dyDescent="0.25">
      <c r="G340">
        <v>110</v>
      </c>
    </row>
    <row r="341" spans="2:7" x14ac:dyDescent="0.25">
      <c r="B341" t="s">
        <v>3932</v>
      </c>
      <c r="C341" t="s">
        <v>423</v>
      </c>
      <c r="D341" s="30">
        <v>36748</v>
      </c>
      <c r="E341" t="s">
        <v>197</v>
      </c>
      <c r="F341">
        <v>5310</v>
      </c>
      <c r="G341">
        <v>111</v>
      </c>
    </row>
    <row r="342" spans="2:7" x14ac:dyDescent="0.25">
      <c r="B342" t="s">
        <v>3932</v>
      </c>
      <c r="C342" t="s">
        <v>424</v>
      </c>
      <c r="D342" s="30">
        <v>36749</v>
      </c>
      <c r="E342" t="s">
        <v>200</v>
      </c>
      <c r="F342">
        <v>5584</v>
      </c>
      <c r="G342">
        <v>111</v>
      </c>
    </row>
    <row r="343" spans="2:7" x14ac:dyDescent="0.25">
      <c r="G343">
        <v>111</v>
      </c>
    </row>
    <row r="344" spans="2:7" x14ac:dyDescent="0.25">
      <c r="B344" t="s">
        <v>3932</v>
      </c>
      <c r="C344" t="s">
        <v>425</v>
      </c>
      <c r="D344" s="30">
        <v>36750</v>
      </c>
      <c r="E344" t="s">
        <v>199</v>
      </c>
      <c r="F344">
        <v>9878</v>
      </c>
      <c r="G344">
        <v>112</v>
      </c>
    </row>
    <row r="345" spans="2:7" x14ac:dyDescent="0.25">
      <c r="B345" t="s">
        <v>3932</v>
      </c>
      <c r="C345" t="s">
        <v>426</v>
      </c>
      <c r="D345" s="30">
        <v>36751</v>
      </c>
      <c r="E345" t="s">
        <v>197</v>
      </c>
      <c r="F345">
        <v>5915</v>
      </c>
      <c r="G345">
        <v>112</v>
      </c>
    </row>
    <row r="346" spans="2:7" x14ac:dyDescent="0.25">
      <c r="G346">
        <v>112</v>
      </c>
    </row>
    <row r="347" spans="2:7" x14ac:dyDescent="0.25">
      <c r="B347" t="s">
        <v>3932</v>
      </c>
      <c r="C347" t="s">
        <v>427</v>
      </c>
      <c r="D347" s="30">
        <v>36752</v>
      </c>
      <c r="E347" t="s">
        <v>199</v>
      </c>
      <c r="F347">
        <v>6873</v>
      </c>
      <c r="G347">
        <v>113</v>
      </c>
    </row>
    <row r="348" spans="2:7" x14ac:dyDescent="0.25">
      <c r="B348" t="s">
        <v>3932</v>
      </c>
      <c r="C348" t="s">
        <v>428</v>
      </c>
      <c r="D348" s="30">
        <v>36753</v>
      </c>
      <c r="E348" t="s">
        <v>198</v>
      </c>
      <c r="F348">
        <v>1934</v>
      </c>
      <c r="G348">
        <v>113</v>
      </c>
    </row>
    <row r="349" spans="2:7" x14ac:dyDescent="0.25">
      <c r="G349">
        <v>113</v>
      </c>
    </row>
    <row r="350" spans="2:7" x14ac:dyDescent="0.25">
      <c r="B350" t="s">
        <v>3932</v>
      </c>
      <c r="C350" t="s">
        <v>429</v>
      </c>
      <c r="D350" s="30">
        <v>36754</v>
      </c>
      <c r="E350" t="s">
        <v>196</v>
      </c>
      <c r="F350">
        <v>4979</v>
      </c>
      <c r="G350">
        <v>114</v>
      </c>
    </row>
    <row r="351" spans="2:7" x14ac:dyDescent="0.25">
      <c r="B351" t="s">
        <v>3932</v>
      </c>
      <c r="C351" t="s">
        <v>430</v>
      </c>
      <c r="D351" s="30">
        <v>36755</v>
      </c>
      <c r="E351" t="s">
        <v>197</v>
      </c>
      <c r="F351">
        <v>5435</v>
      </c>
      <c r="G351">
        <v>114</v>
      </c>
    </row>
    <row r="352" spans="2:7" x14ac:dyDescent="0.25">
      <c r="G352">
        <v>114</v>
      </c>
    </row>
    <row r="353" spans="2:7" x14ac:dyDescent="0.25">
      <c r="B353" t="s">
        <v>3932</v>
      </c>
      <c r="C353" t="s">
        <v>431</v>
      </c>
      <c r="D353" s="30">
        <v>36756</v>
      </c>
      <c r="E353" t="s">
        <v>197</v>
      </c>
      <c r="F353">
        <v>9974</v>
      </c>
      <c r="G353">
        <v>115</v>
      </c>
    </row>
    <row r="354" spans="2:7" x14ac:dyDescent="0.25">
      <c r="B354" t="s">
        <v>3932</v>
      </c>
      <c r="C354" t="s">
        <v>432</v>
      </c>
      <c r="D354" s="30">
        <v>36757</v>
      </c>
      <c r="E354" t="s">
        <v>198</v>
      </c>
      <c r="F354">
        <v>2084</v>
      </c>
      <c r="G354">
        <v>115</v>
      </c>
    </row>
    <row r="355" spans="2:7" x14ac:dyDescent="0.25">
      <c r="G355">
        <v>115</v>
      </c>
    </row>
    <row r="356" spans="2:7" x14ac:dyDescent="0.25">
      <c r="B356" t="s">
        <v>3932</v>
      </c>
      <c r="C356" t="s">
        <v>433</v>
      </c>
      <c r="D356" s="30">
        <v>36758</v>
      </c>
      <c r="E356" t="s">
        <v>196</v>
      </c>
      <c r="F356">
        <v>9844</v>
      </c>
      <c r="G356">
        <v>116</v>
      </c>
    </row>
    <row r="357" spans="2:7" x14ac:dyDescent="0.25">
      <c r="B357" t="s">
        <v>3932</v>
      </c>
      <c r="C357" t="s">
        <v>434</v>
      </c>
      <c r="D357" s="30">
        <v>36759</v>
      </c>
      <c r="E357" t="s">
        <v>198</v>
      </c>
      <c r="F357">
        <v>1346</v>
      </c>
      <c r="G357">
        <v>116</v>
      </c>
    </row>
    <row r="358" spans="2:7" x14ac:dyDescent="0.25">
      <c r="G358">
        <v>116</v>
      </c>
    </row>
    <row r="359" spans="2:7" x14ac:dyDescent="0.25">
      <c r="B359" t="s">
        <v>3932</v>
      </c>
      <c r="C359" t="s">
        <v>435</v>
      </c>
      <c r="D359" s="30">
        <v>36760</v>
      </c>
      <c r="E359" t="s">
        <v>200</v>
      </c>
      <c r="F359">
        <v>6486</v>
      </c>
      <c r="G359">
        <v>117</v>
      </c>
    </row>
    <row r="360" spans="2:7" x14ac:dyDescent="0.25">
      <c r="B360" t="s">
        <v>3932</v>
      </c>
      <c r="C360" t="s">
        <v>436</v>
      </c>
      <c r="D360" s="30">
        <v>36761</v>
      </c>
      <c r="E360" t="s">
        <v>200</v>
      </c>
      <c r="F360">
        <v>9035</v>
      </c>
      <c r="G360">
        <v>117</v>
      </c>
    </row>
    <row r="361" spans="2:7" x14ac:dyDescent="0.25">
      <c r="G361">
        <v>117</v>
      </c>
    </row>
    <row r="362" spans="2:7" x14ac:dyDescent="0.25">
      <c r="B362" t="s">
        <v>3932</v>
      </c>
      <c r="C362" t="s">
        <v>437</v>
      </c>
      <c r="D362" s="30">
        <v>36762</v>
      </c>
      <c r="E362" t="s">
        <v>200</v>
      </c>
      <c r="F362">
        <v>9267</v>
      </c>
      <c r="G362">
        <v>118</v>
      </c>
    </row>
    <row r="363" spans="2:7" x14ac:dyDescent="0.25">
      <c r="B363" t="s">
        <v>3932</v>
      </c>
      <c r="C363" t="s">
        <v>438</v>
      </c>
      <c r="D363" s="30">
        <v>36763</v>
      </c>
      <c r="E363" t="s">
        <v>200</v>
      </c>
      <c r="F363">
        <v>8181</v>
      </c>
      <c r="G363">
        <v>118</v>
      </c>
    </row>
    <row r="364" spans="2:7" x14ac:dyDescent="0.25">
      <c r="G364">
        <v>118</v>
      </c>
    </row>
    <row r="365" spans="2:7" x14ac:dyDescent="0.25">
      <c r="B365" t="s">
        <v>3932</v>
      </c>
      <c r="C365" t="s">
        <v>439</v>
      </c>
      <c r="D365" s="30">
        <v>36764</v>
      </c>
      <c r="E365" t="s">
        <v>197</v>
      </c>
      <c r="F365">
        <v>4619</v>
      </c>
      <c r="G365">
        <v>119</v>
      </c>
    </row>
    <row r="366" spans="2:7" x14ac:dyDescent="0.25">
      <c r="B366" t="s">
        <v>3932</v>
      </c>
      <c r="C366" t="s">
        <v>440</v>
      </c>
      <c r="D366" s="30">
        <v>36765</v>
      </c>
      <c r="E366" t="s">
        <v>200</v>
      </c>
      <c r="F366">
        <v>997</v>
      </c>
      <c r="G366">
        <v>119</v>
      </c>
    </row>
    <row r="367" spans="2:7" x14ac:dyDescent="0.25">
      <c r="G367">
        <v>119</v>
      </c>
    </row>
    <row r="368" spans="2:7" x14ac:dyDescent="0.25">
      <c r="B368" t="s">
        <v>3932</v>
      </c>
      <c r="C368" t="s">
        <v>441</v>
      </c>
      <c r="D368" s="30">
        <v>36766</v>
      </c>
      <c r="E368" t="s">
        <v>197</v>
      </c>
      <c r="F368">
        <v>1266</v>
      </c>
      <c r="G368">
        <v>120</v>
      </c>
    </row>
    <row r="369" spans="2:7" x14ac:dyDescent="0.25">
      <c r="B369" t="s">
        <v>3932</v>
      </c>
      <c r="C369" t="s">
        <v>442</v>
      </c>
      <c r="D369" s="30">
        <v>36767</v>
      </c>
      <c r="E369" t="s">
        <v>197</v>
      </c>
      <c r="F369">
        <v>5318</v>
      </c>
      <c r="G369">
        <v>120</v>
      </c>
    </row>
    <row r="370" spans="2:7" x14ac:dyDescent="0.25">
      <c r="G370">
        <v>120</v>
      </c>
    </row>
    <row r="371" spans="2:7" x14ac:dyDescent="0.25">
      <c r="B371" t="s">
        <v>3932</v>
      </c>
      <c r="C371" t="s">
        <v>443</v>
      </c>
      <c r="D371" s="30">
        <v>36768</v>
      </c>
      <c r="E371" t="s">
        <v>196</v>
      </c>
      <c r="F371">
        <v>7458</v>
      </c>
      <c r="G371">
        <v>121</v>
      </c>
    </row>
    <row r="372" spans="2:7" x14ac:dyDescent="0.25">
      <c r="B372" t="s">
        <v>3932</v>
      </c>
      <c r="C372" t="s">
        <v>444</v>
      </c>
      <c r="D372" s="30">
        <v>36769</v>
      </c>
      <c r="E372" t="s">
        <v>197</v>
      </c>
      <c r="F372">
        <v>6106</v>
      </c>
      <c r="G372">
        <v>121</v>
      </c>
    </row>
    <row r="373" spans="2:7" x14ac:dyDescent="0.25">
      <c r="G373">
        <v>121</v>
      </c>
    </row>
    <row r="374" spans="2:7" x14ac:dyDescent="0.25">
      <c r="B374" t="s">
        <v>3932</v>
      </c>
      <c r="C374" t="s">
        <v>445</v>
      </c>
      <c r="D374" s="30">
        <v>36770</v>
      </c>
      <c r="E374" t="s">
        <v>200</v>
      </c>
      <c r="F374">
        <v>6540</v>
      </c>
      <c r="G374">
        <v>122</v>
      </c>
    </row>
    <row r="375" spans="2:7" x14ac:dyDescent="0.25">
      <c r="B375" t="s">
        <v>3932</v>
      </c>
      <c r="C375" t="s">
        <v>446</v>
      </c>
      <c r="D375" s="30">
        <v>36771</v>
      </c>
      <c r="E375" t="s">
        <v>197</v>
      </c>
      <c r="F375">
        <v>1071</v>
      </c>
      <c r="G375">
        <v>122</v>
      </c>
    </row>
    <row r="376" spans="2:7" x14ac:dyDescent="0.25">
      <c r="G376">
        <v>122</v>
      </c>
    </row>
    <row r="377" spans="2:7" x14ac:dyDescent="0.25">
      <c r="B377" t="s">
        <v>3932</v>
      </c>
      <c r="C377" t="s">
        <v>447</v>
      </c>
      <c r="D377" s="30">
        <v>36772</v>
      </c>
      <c r="E377" t="s">
        <v>198</v>
      </c>
      <c r="F377">
        <v>3966</v>
      </c>
      <c r="G377">
        <v>123</v>
      </c>
    </row>
    <row r="378" spans="2:7" x14ac:dyDescent="0.25">
      <c r="B378" t="s">
        <v>3932</v>
      </c>
      <c r="C378" t="s">
        <v>448</v>
      </c>
      <c r="D378" s="30">
        <v>36773</v>
      </c>
      <c r="E378" t="s">
        <v>196</v>
      </c>
      <c r="F378">
        <v>5146</v>
      </c>
      <c r="G378">
        <v>123</v>
      </c>
    </row>
    <row r="379" spans="2:7" x14ac:dyDescent="0.25">
      <c r="G379">
        <v>123</v>
      </c>
    </row>
    <row r="380" spans="2:7" x14ac:dyDescent="0.25">
      <c r="B380" t="s">
        <v>3932</v>
      </c>
      <c r="C380" t="s">
        <v>449</v>
      </c>
      <c r="D380" s="30">
        <v>36774</v>
      </c>
      <c r="E380" t="s">
        <v>200</v>
      </c>
      <c r="F380">
        <v>1671</v>
      </c>
      <c r="G380">
        <v>124</v>
      </c>
    </row>
    <row r="381" spans="2:7" x14ac:dyDescent="0.25">
      <c r="B381" t="s">
        <v>3932</v>
      </c>
      <c r="C381" t="s">
        <v>450</v>
      </c>
      <c r="D381" s="30">
        <v>36775</v>
      </c>
      <c r="E381" t="s">
        <v>196</v>
      </c>
      <c r="F381">
        <v>7352</v>
      </c>
      <c r="G381">
        <v>124</v>
      </c>
    </row>
    <row r="382" spans="2:7" x14ac:dyDescent="0.25">
      <c r="G382">
        <v>124</v>
      </c>
    </row>
    <row r="383" spans="2:7" x14ac:dyDescent="0.25">
      <c r="B383" t="s">
        <v>3932</v>
      </c>
      <c r="C383" t="s">
        <v>451</v>
      </c>
      <c r="D383" s="30">
        <v>36776</v>
      </c>
      <c r="E383" t="s">
        <v>196</v>
      </c>
      <c r="F383">
        <v>2707</v>
      </c>
      <c r="G383">
        <v>125</v>
      </c>
    </row>
    <row r="384" spans="2:7" x14ac:dyDescent="0.25">
      <c r="B384" t="s">
        <v>3932</v>
      </c>
      <c r="C384" t="s">
        <v>452</v>
      </c>
      <c r="D384" s="30">
        <v>36777</v>
      </c>
      <c r="E384" t="s">
        <v>198</v>
      </c>
      <c r="F384">
        <v>2017</v>
      </c>
      <c r="G384">
        <v>125</v>
      </c>
    </row>
    <row r="385" spans="2:7" x14ac:dyDescent="0.25">
      <c r="G385">
        <v>125</v>
      </c>
    </row>
    <row r="386" spans="2:7" x14ac:dyDescent="0.25">
      <c r="B386" t="s">
        <v>3932</v>
      </c>
      <c r="C386" t="s">
        <v>453</v>
      </c>
      <c r="D386" s="30">
        <v>36778</v>
      </c>
      <c r="E386" t="s">
        <v>198</v>
      </c>
      <c r="F386">
        <v>8421</v>
      </c>
      <c r="G386">
        <v>126</v>
      </c>
    </row>
    <row r="387" spans="2:7" x14ac:dyDescent="0.25">
      <c r="B387" t="s">
        <v>3932</v>
      </c>
      <c r="C387" t="s">
        <v>454</v>
      </c>
      <c r="D387" s="30">
        <v>36779</v>
      </c>
      <c r="E387" t="s">
        <v>199</v>
      </c>
      <c r="F387">
        <v>9505</v>
      </c>
      <c r="G387">
        <v>126</v>
      </c>
    </row>
    <row r="388" spans="2:7" x14ac:dyDescent="0.25">
      <c r="G388">
        <v>126</v>
      </c>
    </row>
    <row r="389" spans="2:7" x14ac:dyDescent="0.25">
      <c r="B389" t="s">
        <v>3932</v>
      </c>
      <c r="C389" t="s">
        <v>455</v>
      </c>
      <c r="D389" s="30">
        <v>36780</v>
      </c>
      <c r="E389" t="s">
        <v>197</v>
      </c>
      <c r="F389">
        <v>1072</v>
      </c>
      <c r="G389">
        <v>127</v>
      </c>
    </row>
    <row r="390" spans="2:7" x14ac:dyDescent="0.25">
      <c r="B390" t="s">
        <v>3932</v>
      </c>
      <c r="C390" t="s">
        <v>456</v>
      </c>
      <c r="D390" s="30">
        <v>36781</v>
      </c>
      <c r="E390" t="s">
        <v>199</v>
      </c>
      <c r="F390">
        <v>7909</v>
      </c>
      <c r="G390">
        <v>127</v>
      </c>
    </row>
    <row r="391" spans="2:7" x14ac:dyDescent="0.25">
      <c r="G391">
        <v>127</v>
      </c>
    </row>
    <row r="392" spans="2:7" x14ac:dyDescent="0.25">
      <c r="B392" t="s">
        <v>3932</v>
      </c>
      <c r="C392" t="s">
        <v>457</v>
      </c>
      <c r="D392" s="30">
        <v>36782</v>
      </c>
      <c r="E392" t="s">
        <v>200</v>
      </c>
      <c r="F392">
        <v>6044</v>
      </c>
      <c r="G392">
        <v>128</v>
      </c>
    </row>
    <row r="393" spans="2:7" x14ac:dyDescent="0.25">
      <c r="B393" t="s">
        <v>3932</v>
      </c>
      <c r="C393" t="s">
        <v>458</v>
      </c>
      <c r="D393" s="30">
        <v>36783</v>
      </c>
      <c r="E393" t="s">
        <v>198</v>
      </c>
      <c r="F393">
        <v>2234</v>
      </c>
      <c r="G393">
        <v>128</v>
      </c>
    </row>
    <row r="394" spans="2:7" x14ac:dyDescent="0.25">
      <c r="G394">
        <v>128</v>
      </c>
    </row>
    <row r="395" spans="2:7" x14ac:dyDescent="0.25">
      <c r="B395" t="s">
        <v>3932</v>
      </c>
      <c r="C395" t="s">
        <v>459</v>
      </c>
      <c r="D395" s="30">
        <v>36784</v>
      </c>
      <c r="E395" t="s">
        <v>196</v>
      </c>
      <c r="F395">
        <v>1937</v>
      </c>
      <c r="G395">
        <v>129</v>
      </c>
    </row>
    <row r="396" spans="2:7" x14ac:dyDescent="0.25">
      <c r="B396" t="s">
        <v>3932</v>
      </c>
      <c r="C396" t="s">
        <v>460</v>
      </c>
      <c r="D396" s="30">
        <v>36785</v>
      </c>
      <c r="E396" t="s">
        <v>200</v>
      </c>
      <c r="F396">
        <v>8843</v>
      </c>
      <c r="G396">
        <v>129</v>
      </c>
    </row>
    <row r="397" spans="2:7" x14ac:dyDescent="0.25">
      <c r="G397">
        <v>129</v>
      </c>
    </row>
    <row r="398" spans="2:7" x14ac:dyDescent="0.25">
      <c r="B398" t="s">
        <v>3932</v>
      </c>
      <c r="C398" t="s">
        <v>461</v>
      </c>
      <c r="D398" s="30">
        <v>36786</v>
      </c>
      <c r="E398" t="s">
        <v>197</v>
      </c>
      <c r="F398">
        <v>2622</v>
      </c>
      <c r="G398">
        <v>130</v>
      </c>
    </row>
    <row r="399" spans="2:7" x14ac:dyDescent="0.25">
      <c r="B399" t="s">
        <v>3932</v>
      </c>
      <c r="C399" t="s">
        <v>462</v>
      </c>
      <c r="D399" s="30">
        <v>36787</v>
      </c>
      <c r="E399" t="s">
        <v>199</v>
      </c>
      <c r="F399">
        <v>5362</v>
      </c>
      <c r="G399">
        <v>130</v>
      </c>
    </row>
    <row r="400" spans="2:7" x14ac:dyDescent="0.25">
      <c r="G400">
        <v>130</v>
      </c>
    </row>
    <row r="401" spans="2:7" x14ac:dyDescent="0.25">
      <c r="B401" t="s">
        <v>3932</v>
      </c>
      <c r="C401" t="s">
        <v>463</v>
      </c>
      <c r="D401" s="30">
        <v>36788</v>
      </c>
      <c r="E401" t="s">
        <v>196</v>
      </c>
      <c r="F401">
        <v>6431</v>
      </c>
      <c r="G401">
        <v>131</v>
      </c>
    </row>
    <row r="402" spans="2:7" x14ac:dyDescent="0.25">
      <c r="B402" t="s">
        <v>3932</v>
      </c>
      <c r="C402" t="s">
        <v>464</v>
      </c>
      <c r="D402" s="30">
        <v>36789</v>
      </c>
      <c r="E402" t="s">
        <v>199</v>
      </c>
      <c r="F402">
        <v>6235</v>
      </c>
      <c r="G402">
        <v>131</v>
      </c>
    </row>
    <row r="403" spans="2:7" x14ac:dyDescent="0.25">
      <c r="G403">
        <v>131</v>
      </c>
    </row>
    <row r="404" spans="2:7" x14ac:dyDescent="0.25">
      <c r="B404" t="s">
        <v>3932</v>
      </c>
      <c r="C404" t="s">
        <v>465</v>
      </c>
      <c r="D404" s="30">
        <v>36790</v>
      </c>
      <c r="E404" t="s">
        <v>196</v>
      </c>
      <c r="F404">
        <v>8113</v>
      </c>
      <c r="G404">
        <v>132</v>
      </c>
    </row>
    <row r="405" spans="2:7" x14ac:dyDescent="0.25">
      <c r="B405" t="s">
        <v>3932</v>
      </c>
      <c r="C405" t="s">
        <v>466</v>
      </c>
      <c r="D405" s="30">
        <v>36791</v>
      </c>
      <c r="E405" t="s">
        <v>198</v>
      </c>
      <c r="F405">
        <v>6616</v>
      </c>
      <c r="G405">
        <v>132</v>
      </c>
    </row>
    <row r="406" spans="2:7" x14ac:dyDescent="0.25">
      <c r="G406">
        <v>132</v>
      </c>
    </row>
    <row r="407" spans="2:7" x14ac:dyDescent="0.25">
      <c r="B407" t="s">
        <v>3932</v>
      </c>
      <c r="C407" t="s">
        <v>467</v>
      </c>
      <c r="D407" s="30">
        <v>36792</v>
      </c>
      <c r="E407" t="s">
        <v>197</v>
      </c>
      <c r="F407">
        <v>8816</v>
      </c>
      <c r="G407">
        <v>133</v>
      </c>
    </row>
    <row r="408" spans="2:7" x14ac:dyDescent="0.25">
      <c r="B408" t="s">
        <v>3932</v>
      </c>
      <c r="C408" t="s">
        <v>468</v>
      </c>
      <c r="D408" s="30">
        <v>36793</v>
      </c>
      <c r="E408" t="s">
        <v>199</v>
      </c>
      <c r="F408">
        <v>6749</v>
      </c>
      <c r="G408">
        <v>133</v>
      </c>
    </row>
    <row r="409" spans="2:7" x14ac:dyDescent="0.25">
      <c r="G409">
        <v>133</v>
      </c>
    </row>
    <row r="410" spans="2:7" x14ac:dyDescent="0.25">
      <c r="B410" t="s">
        <v>3932</v>
      </c>
      <c r="C410" t="s">
        <v>469</v>
      </c>
      <c r="D410" s="30">
        <v>36794</v>
      </c>
      <c r="E410" t="s">
        <v>198</v>
      </c>
      <c r="F410">
        <v>7841</v>
      </c>
      <c r="G410">
        <v>134</v>
      </c>
    </row>
    <row r="411" spans="2:7" x14ac:dyDescent="0.25">
      <c r="B411" t="s">
        <v>3932</v>
      </c>
      <c r="C411" t="s">
        <v>470</v>
      </c>
      <c r="D411" s="30">
        <v>36795</v>
      </c>
      <c r="E411" t="s">
        <v>200</v>
      </c>
      <c r="F411">
        <v>5028</v>
      </c>
      <c r="G411">
        <v>134</v>
      </c>
    </row>
    <row r="412" spans="2:7" x14ac:dyDescent="0.25">
      <c r="G412">
        <v>134</v>
      </c>
    </row>
    <row r="413" spans="2:7" x14ac:dyDescent="0.25">
      <c r="B413" t="s">
        <v>3932</v>
      </c>
      <c r="C413" t="s">
        <v>471</v>
      </c>
      <c r="D413" s="30">
        <v>36796</v>
      </c>
      <c r="E413" t="s">
        <v>196</v>
      </c>
      <c r="F413">
        <v>1571</v>
      </c>
      <c r="G413">
        <v>135</v>
      </c>
    </row>
    <row r="414" spans="2:7" x14ac:dyDescent="0.25">
      <c r="B414" t="s">
        <v>3932</v>
      </c>
      <c r="C414" t="s">
        <v>472</v>
      </c>
      <c r="D414" s="30">
        <v>36797</v>
      </c>
      <c r="E414" t="s">
        <v>198</v>
      </c>
      <c r="F414">
        <v>1544</v>
      </c>
      <c r="G414">
        <v>135</v>
      </c>
    </row>
    <row r="415" spans="2:7" x14ac:dyDescent="0.25">
      <c r="G415">
        <v>135</v>
      </c>
    </row>
    <row r="416" spans="2:7" x14ac:dyDescent="0.25">
      <c r="B416" t="s">
        <v>3932</v>
      </c>
      <c r="C416" t="s">
        <v>473</v>
      </c>
      <c r="D416" s="30">
        <v>36798</v>
      </c>
      <c r="E416" t="s">
        <v>197</v>
      </c>
      <c r="F416">
        <v>8470</v>
      </c>
      <c r="G416">
        <v>136</v>
      </c>
    </row>
    <row r="417" spans="2:7" x14ac:dyDescent="0.25">
      <c r="B417" t="s">
        <v>3932</v>
      </c>
      <c r="C417" t="s">
        <v>474</v>
      </c>
      <c r="D417" s="30">
        <v>36799</v>
      </c>
      <c r="E417" t="s">
        <v>196</v>
      </c>
      <c r="F417">
        <v>9611</v>
      </c>
      <c r="G417">
        <v>136</v>
      </c>
    </row>
    <row r="418" spans="2:7" x14ac:dyDescent="0.25">
      <c r="G418">
        <v>136</v>
      </c>
    </row>
    <row r="419" spans="2:7" x14ac:dyDescent="0.25">
      <c r="B419" t="s">
        <v>3932</v>
      </c>
      <c r="C419" t="s">
        <v>475</v>
      </c>
      <c r="D419" s="30">
        <v>36800</v>
      </c>
      <c r="E419" t="s">
        <v>197</v>
      </c>
      <c r="F419">
        <v>7925</v>
      </c>
      <c r="G419">
        <v>137</v>
      </c>
    </row>
    <row r="420" spans="2:7" x14ac:dyDescent="0.25">
      <c r="B420" t="s">
        <v>3932</v>
      </c>
      <c r="C420" t="s">
        <v>476</v>
      </c>
      <c r="D420" s="30">
        <v>36801</v>
      </c>
      <c r="E420" t="s">
        <v>200</v>
      </c>
      <c r="F420">
        <v>7302</v>
      </c>
      <c r="G420">
        <v>137</v>
      </c>
    </row>
    <row r="421" spans="2:7" x14ac:dyDescent="0.25">
      <c r="G421">
        <v>137</v>
      </c>
    </row>
    <row r="422" spans="2:7" x14ac:dyDescent="0.25">
      <c r="B422" t="s">
        <v>3932</v>
      </c>
      <c r="C422" t="s">
        <v>477</v>
      </c>
      <c r="D422" s="30">
        <v>36802</v>
      </c>
      <c r="E422" t="s">
        <v>196</v>
      </c>
      <c r="F422">
        <v>452</v>
      </c>
      <c r="G422">
        <v>138</v>
      </c>
    </row>
    <row r="423" spans="2:7" x14ac:dyDescent="0.25">
      <c r="B423" t="s">
        <v>3932</v>
      </c>
      <c r="C423" t="s">
        <v>478</v>
      </c>
      <c r="D423" s="30">
        <v>36803</v>
      </c>
      <c r="E423" t="s">
        <v>200</v>
      </c>
      <c r="F423">
        <v>9856</v>
      </c>
      <c r="G423">
        <v>138</v>
      </c>
    </row>
    <row r="424" spans="2:7" x14ac:dyDescent="0.25">
      <c r="G424">
        <v>138</v>
      </c>
    </row>
    <row r="425" spans="2:7" x14ac:dyDescent="0.25">
      <c r="B425" t="s">
        <v>3932</v>
      </c>
      <c r="C425" t="s">
        <v>479</v>
      </c>
      <c r="D425" s="30">
        <v>36804</v>
      </c>
      <c r="E425" t="s">
        <v>196</v>
      </c>
      <c r="F425">
        <v>977</v>
      </c>
      <c r="G425">
        <v>139</v>
      </c>
    </row>
    <row r="426" spans="2:7" x14ac:dyDescent="0.25">
      <c r="B426" t="s">
        <v>3932</v>
      </c>
      <c r="C426" t="s">
        <v>480</v>
      </c>
      <c r="D426" s="30">
        <v>36805</v>
      </c>
      <c r="E426" t="s">
        <v>199</v>
      </c>
      <c r="F426">
        <v>4323</v>
      </c>
      <c r="G426">
        <v>139</v>
      </c>
    </row>
    <row r="427" spans="2:7" x14ac:dyDescent="0.25">
      <c r="G427">
        <v>139</v>
      </c>
    </row>
    <row r="428" spans="2:7" x14ac:dyDescent="0.25">
      <c r="B428" t="s">
        <v>3932</v>
      </c>
      <c r="C428" t="s">
        <v>481</v>
      </c>
      <c r="D428" s="30">
        <v>36806</v>
      </c>
      <c r="E428" t="s">
        <v>196</v>
      </c>
      <c r="F428">
        <v>4655</v>
      </c>
      <c r="G428">
        <v>140</v>
      </c>
    </row>
    <row r="429" spans="2:7" x14ac:dyDescent="0.25">
      <c r="B429" t="s">
        <v>3932</v>
      </c>
      <c r="C429" t="s">
        <v>482</v>
      </c>
      <c r="D429" s="30">
        <v>36807</v>
      </c>
      <c r="E429" t="s">
        <v>198</v>
      </c>
      <c r="F429">
        <v>3663</v>
      </c>
      <c r="G429">
        <v>140</v>
      </c>
    </row>
    <row r="430" spans="2:7" x14ac:dyDescent="0.25">
      <c r="G430">
        <v>140</v>
      </c>
    </row>
    <row r="431" spans="2:7" x14ac:dyDescent="0.25">
      <c r="B431" t="s">
        <v>3932</v>
      </c>
      <c r="C431" t="s">
        <v>483</v>
      </c>
      <c r="D431" s="30">
        <v>36808</v>
      </c>
      <c r="E431" t="s">
        <v>198</v>
      </c>
      <c r="F431">
        <v>4337</v>
      </c>
      <c r="G431">
        <v>141</v>
      </c>
    </row>
    <row r="432" spans="2:7" x14ac:dyDescent="0.25">
      <c r="B432" t="s">
        <v>3932</v>
      </c>
      <c r="C432" t="s">
        <v>484</v>
      </c>
      <c r="D432" s="30">
        <v>36809</v>
      </c>
      <c r="E432" t="s">
        <v>200</v>
      </c>
      <c r="F432">
        <v>2716</v>
      </c>
      <c r="G432">
        <v>141</v>
      </c>
    </row>
    <row r="433" spans="2:7" x14ac:dyDescent="0.25">
      <c r="G433">
        <v>141</v>
      </c>
    </row>
    <row r="434" spans="2:7" x14ac:dyDescent="0.25">
      <c r="B434" t="s">
        <v>3932</v>
      </c>
      <c r="C434" t="s">
        <v>485</v>
      </c>
      <c r="D434" s="30">
        <v>36810</v>
      </c>
      <c r="E434" t="s">
        <v>200</v>
      </c>
      <c r="F434">
        <v>4424</v>
      </c>
      <c r="G434">
        <v>142</v>
      </c>
    </row>
    <row r="435" spans="2:7" x14ac:dyDescent="0.25">
      <c r="B435" t="s">
        <v>3932</v>
      </c>
      <c r="C435" t="s">
        <v>486</v>
      </c>
      <c r="D435" s="30">
        <v>36811</v>
      </c>
      <c r="E435" t="s">
        <v>196</v>
      </c>
      <c r="F435">
        <v>8541</v>
      </c>
      <c r="G435">
        <v>142</v>
      </c>
    </row>
    <row r="436" spans="2:7" x14ac:dyDescent="0.25">
      <c r="G436">
        <v>142</v>
      </c>
    </row>
    <row r="437" spans="2:7" x14ac:dyDescent="0.25">
      <c r="B437" t="s">
        <v>3932</v>
      </c>
      <c r="C437" t="s">
        <v>487</v>
      </c>
      <c r="D437" s="30">
        <v>36812</v>
      </c>
      <c r="E437" t="s">
        <v>196</v>
      </c>
      <c r="F437">
        <v>4394</v>
      </c>
      <c r="G437">
        <v>143</v>
      </c>
    </row>
    <row r="438" spans="2:7" x14ac:dyDescent="0.25">
      <c r="B438" t="s">
        <v>3932</v>
      </c>
      <c r="C438" t="s">
        <v>488</v>
      </c>
      <c r="D438" s="30">
        <v>36813</v>
      </c>
      <c r="E438" t="s">
        <v>198</v>
      </c>
      <c r="F438">
        <v>6205</v>
      </c>
      <c r="G438">
        <v>143</v>
      </c>
    </row>
    <row r="439" spans="2:7" x14ac:dyDescent="0.25">
      <c r="G439">
        <v>143</v>
      </c>
    </row>
    <row r="440" spans="2:7" x14ac:dyDescent="0.25">
      <c r="B440" t="s">
        <v>3932</v>
      </c>
      <c r="C440" t="s">
        <v>489</v>
      </c>
      <c r="D440" s="30">
        <v>36814</v>
      </c>
      <c r="E440" t="s">
        <v>196</v>
      </c>
      <c r="F440">
        <v>8786</v>
      </c>
      <c r="G440">
        <v>144</v>
      </c>
    </row>
    <row r="441" spans="2:7" x14ac:dyDescent="0.25">
      <c r="B441" t="s">
        <v>3932</v>
      </c>
      <c r="C441" t="s">
        <v>490</v>
      </c>
      <c r="D441" s="30">
        <v>36815</v>
      </c>
      <c r="E441" t="s">
        <v>199</v>
      </c>
      <c r="F441">
        <v>3247</v>
      </c>
      <c r="G441">
        <v>144</v>
      </c>
    </row>
    <row r="442" spans="2:7" x14ac:dyDescent="0.25">
      <c r="G442">
        <v>144</v>
      </c>
    </row>
    <row r="443" spans="2:7" x14ac:dyDescent="0.25">
      <c r="B443" t="s">
        <v>3932</v>
      </c>
      <c r="C443" t="s">
        <v>491</v>
      </c>
      <c r="D443" s="30">
        <v>36816</v>
      </c>
      <c r="E443" t="s">
        <v>199</v>
      </c>
      <c r="F443">
        <v>993</v>
      </c>
      <c r="G443">
        <v>145</v>
      </c>
    </row>
    <row r="444" spans="2:7" x14ac:dyDescent="0.25">
      <c r="B444" t="s">
        <v>3932</v>
      </c>
      <c r="C444" t="s">
        <v>492</v>
      </c>
      <c r="D444" s="30">
        <v>36817</v>
      </c>
      <c r="E444" t="s">
        <v>196</v>
      </c>
      <c r="F444">
        <v>6314</v>
      </c>
      <c r="G444">
        <v>145</v>
      </c>
    </row>
    <row r="445" spans="2:7" x14ac:dyDescent="0.25">
      <c r="G445">
        <v>145</v>
      </c>
    </row>
    <row r="446" spans="2:7" x14ac:dyDescent="0.25">
      <c r="B446" t="s">
        <v>3932</v>
      </c>
      <c r="C446" t="s">
        <v>493</v>
      </c>
      <c r="D446" s="30">
        <v>36818</v>
      </c>
      <c r="E446" t="s">
        <v>200</v>
      </c>
      <c r="F446">
        <v>4815</v>
      </c>
      <c r="G446">
        <v>146</v>
      </c>
    </row>
    <row r="447" spans="2:7" x14ac:dyDescent="0.25">
      <c r="B447" t="s">
        <v>3932</v>
      </c>
      <c r="C447" t="s">
        <v>494</v>
      </c>
      <c r="D447" s="30">
        <v>36819</v>
      </c>
      <c r="E447" t="s">
        <v>200</v>
      </c>
      <c r="F447">
        <v>7006</v>
      </c>
      <c r="G447">
        <v>146</v>
      </c>
    </row>
    <row r="448" spans="2:7" x14ac:dyDescent="0.25">
      <c r="G448">
        <v>146</v>
      </c>
    </row>
    <row r="449" spans="2:7" x14ac:dyDescent="0.25">
      <c r="B449" t="s">
        <v>3932</v>
      </c>
      <c r="C449" t="s">
        <v>495</v>
      </c>
      <c r="D449" s="30">
        <v>36820</v>
      </c>
      <c r="E449" t="s">
        <v>197</v>
      </c>
      <c r="F449">
        <v>8549</v>
      </c>
      <c r="G449">
        <v>147</v>
      </c>
    </row>
    <row r="450" spans="2:7" x14ac:dyDescent="0.25">
      <c r="B450" t="s">
        <v>3932</v>
      </c>
      <c r="C450" t="s">
        <v>496</v>
      </c>
      <c r="D450" s="30">
        <v>36821</v>
      </c>
      <c r="E450" t="s">
        <v>199</v>
      </c>
      <c r="F450">
        <v>1365</v>
      </c>
      <c r="G450">
        <v>147</v>
      </c>
    </row>
    <row r="451" spans="2:7" x14ac:dyDescent="0.25">
      <c r="G451">
        <v>147</v>
      </c>
    </row>
    <row r="452" spans="2:7" x14ac:dyDescent="0.25">
      <c r="B452" t="s">
        <v>3932</v>
      </c>
      <c r="C452" t="s">
        <v>497</v>
      </c>
      <c r="D452" s="30">
        <v>36822</v>
      </c>
      <c r="E452" t="s">
        <v>198</v>
      </c>
      <c r="F452">
        <v>4854</v>
      </c>
      <c r="G452">
        <v>148</v>
      </c>
    </row>
    <row r="453" spans="2:7" x14ac:dyDescent="0.25">
      <c r="B453" t="s">
        <v>3932</v>
      </c>
      <c r="C453" t="s">
        <v>498</v>
      </c>
      <c r="D453" s="30">
        <v>36823</v>
      </c>
      <c r="E453" t="s">
        <v>200</v>
      </c>
      <c r="F453">
        <v>9841</v>
      </c>
      <c r="G453">
        <v>148</v>
      </c>
    </row>
    <row r="454" spans="2:7" x14ac:dyDescent="0.25">
      <c r="G454">
        <v>148</v>
      </c>
    </row>
    <row r="455" spans="2:7" x14ac:dyDescent="0.25">
      <c r="B455" t="s">
        <v>3932</v>
      </c>
      <c r="C455" t="s">
        <v>499</v>
      </c>
      <c r="D455" s="30">
        <v>36824</v>
      </c>
      <c r="E455" t="s">
        <v>198</v>
      </c>
      <c r="F455">
        <v>4188</v>
      </c>
      <c r="G455">
        <v>149</v>
      </c>
    </row>
    <row r="456" spans="2:7" x14ac:dyDescent="0.25">
      <c r="B456" t="s">
        <v>3932</v>
      </c>
      <c r="C456" t="s">
        <v>500</v>
      </c>
      <c r="D456" s="30">
        <v>36825</v>
      </c>
      <c r="E456" t="s">
        <v>199</v>
      </c>
      <c r="F456">
        <v>3995</v>
      </c>
      <c r="G456">
        <v>149</v>
      </c>
    </row>
    <row r="457" spans="2:7" x14ac:dyDescent="0.25">
      <c r="G457">
        <v>149</v>
      </c>
    </row>
    <row r="458" spans="2:7" x14ac:dyDescent="0.25">
      <c r="B458" t="s">
        <v>3932</v>
      </c>
      <c r="C458" t="s">
        <v>501</v>
      </c>
      <c r="D458" s="30">
        <v>36826</v>
      </c>
      <c r="E458" t="s">
        <v>200</v>
      </c>
      <c r="F458">
        <v>4207</v>
      </c>
      <c r="G458">
        <v>150</v>
      </c>
    </row>
    <row r="459" spans="2:7" x14ac:dyDescent="0.25">
      <c r="B459" t="s">
        <v>3932</v>
      </c>
      <c r="C459" t="s">
        <v>502</v>
      </c>
      <c r="D459" s="30">
        <v>36827</v>
      </c>
      <c r="E459" t="s">
        <v>200</v>
      </c>
      <c r="F459">
        <v>8730</v>
      </c>
      <c r="G459">
        <v>150</v>
      </c>
    </row>
    <row r="460" spans="2:7" x14ac:dyDescent="0.25">
      <c r="G460">
        <v>150</v>
      </c>
    </row>
    <row r="461" spans="2:7" x14ac:dyDescent="0.25">
      <c r="B461" t="s">
        <v>3932</v>
      </c>
      <c r="C461" t="s">
        <v>503</v>
      </c>
      <c r="D461" s="30">
        <v>36828</v>
      </c>
      <c r="E461" t="s">
        <v>199</v>
      </c>
      <c r="F461">
        <v>3777</v>
      </c>
      <c r="G461">
        <v>151</v>
      </c>
    </row>
    <row r="462" spans="2:7" x14ac:dyDescent="0.25">
      <c r="B462" t="s">
        <v>3932</v>
      </c>
      <c r="C462" t="s">
        <v>504</v>
      </c>
      <c r="D462" s="30">
        <v>36829</v>
      </c>
      <c r="E462" t="s">
        <v>197</v>
      </c>
      <c r="F462">
        <v>3586</v>
      </c>
      <c r="G462">
        <v>151</v>
      </c>
    </row>
    <row r="463" spans="2:7" x14ac:dyDescent="0.25">
      <c r="G463">
        <v>151</v>
      </c>
    </row>
    <row r="464" spans="2:7" x14ac:dyDescent="0.25">
      <c r="B464" t="s">
        <v>3932</v>
      </c>
      <c r="C464" t="s">
        <v>505</v>
      </c>
      <c r="D464" s="30">
        <v>36830</v>
      </c>
      <c r="E464" t="s">
        <v>198</v>
      </c>
      <c r="F464">
        <v>365</v>
      </c>
      <c r="G464">
        <v>152</v>
      </c>
    </row>
    <row r="465" spans="2:7" x14ac:dyDescent="0.25">
      <c r="B465" t="s">
        <v>3932</v>
      </c>
      <c r="C465" t="s">
        <v>506</v>
      </c>
      <c r="D465" s="30">
        <v>36831</v>
      </c>
      <c r="E465" t="s">
        <v>199</v>
      </c>
      <c r="F465">
        <v>2974</v>
      </c>
      <c r="G465">
        <v>152</v>
      </c>
    </row>
    <row r="466" spans="2:7" x14ac:dyDescent="0.25">
      <c r="G466">
        <v>152</v>
      </c>
    </row>
    <row r="467" spans="2:7" x14ac:dyDescent="0.25">
      <c r="B467" t="s">
        <v>3932</v>
      </c>
      <c r="C467" t="s">
        <v>507</v>
      </c>
      <c r="D467" s="30">
        <v>36832</v>
      </c>
      <c r="E467" t="s">
        <v>196</v>
      </c>
      <c r="F467">
        <v>3952</v>
      </c>
      <c r="G467">
        <v>153</v>
      </c>
    </row>
    <row r="468" spans="2:7" x14ac:dyDescent="0.25">
      <c r="B468" t="s">
        <v>3932</v>
      </c>
      <c r="C468" t="s">
        <v>508</v>
      </c>
      <c r="D468" s="30">
        <v>36833</v>
      </c>
      <c r="E468" t="s">
        <v>198</v>
      </c>
      <c r="F468">
        <v>5222</v>
      </c>
      <c r="G468">
        <v>153</v>
      </c>
    </row>
    <row r="469" spans="2:7" x14ac:dyDescent="0.25">
      <c r="G469">
        <v>153</v>
      </c>
    </row>
    <row r="470" spans="2:7" x14ac:dyDescent="0.25">
      <c r="B470" t="s">
        <v>3932</v>
      </c>
      <c r="C470" t="s">
        <v>509</v>
      </c>
      <c r="D470" s="30">
        <v>36834</v>
      </c>
      <c r="E470" t="s">
        <v>198</v>
      </c>
      <c r="F470">
        <v>3300</v>
      </c>
      <c r="G470">
        <v>154</v>
      </c>
    </row>
    <row r="471" spans="2:7" x14ac:dyDescent="0.25">
      <c r="B471" t="s">
        <v>3932</v>
      </c>
      <c r="C471" t="s">
        <v>510</v>
      </c>
      <c r="D471" s="30">
        <v>36835</v>
      </c>
      <c r="E471" t="s">
        <v>198</v>
      </c>
      <c r="F471">
        <v>6256</v>
      </c>
      <c r="G471">
        <v>154</v>
      </c>
    </row>
    <row r="472" spans="2:7" x14ac:dyDescent="0.25">
      <c r="G472">
        <v>154</v>
      </c>
    </row>
    <row r="473" spans="2:7" x14ac:dyDescent="0.25">
      <c r="B473" t="s">
        <v>3932</v>
      </c>
      <c r="C473" t="s">
        <v>511</v>
      </c>
      <c r="D473" s="30">
        <v>36836</v>
      </c>
      <c r="E473" t="s">
        <v>199</v>
      </c>
      <c r="F473">
        <v>7091</v>
      </c>
      <c r="G473">
        <v>155</v>
      </c>
    </row>
    <row r="474" spans="2:7" x14ac:dyDescent="0.25">
      <c r="B474" t="s">
        <v>3932</v>
      </c>
      <c r="C474" t="s">
        <v>512</v>
      </c>
      <c r="D474" s="30">
        <v>36837</v>
      </c>
      <c r="E474" t="s">
        <v>200</v>
      </c>
      <c r="F474">
        <v>4484</v>
      </c>
      <c r="G474">
        <v>155</v>
      </c>
    </row>
    <row r="475" spans="2:7" x14ac:dyDescent="0.25">
      <c r="G475">
        <v>155</v>
      </c>
    </row>
    <row r="476" spans="2:7" x14ac:dyDescent="0.25">
      <c r="B476" t="s">
        <v>3932</v>
      </c>
      <c r="C476" t="s">
        <v>513</v>
      </c>
      <c r="D476" s="30">
        <v>36838</v>
      </c>
      <c r="E476" t="s">
        <v>196</v>
      </c>
      <c r="F476">
        <v>1344</v>
      </c>
      <c r="G476">
        <v>156</v>
      </c>
    </row>
    <row r="477" spans="2:7" x14ac:dyDescent="0.25">
      <c r="B477" t="s">
        <v>3932</v>
      </c>
      <c r="C477" t="s">
        <v>514</v>
      </c>
      <c r="D477" s="30">
        <v>36839</v>
      </c>
      <c r="E477" t="s">
        <v>200</v>
      </c>
      <c r="F477">
        <v>1133</v>
      </c>
      <c r="G477">
        <v>156</v>
      </c>
    </row>
    <row r="478" spans="2:7" x14ac:dyDescent="0.25">
      <c r="G478">
        <v>156</v>
      </c>
    </row>
    <row r="479" spans="2:7" x14ac:dyDescent="0.25">
      <c r="B479" t="s">
        <v>3932</v>
      </c>
      <c r="C479" t="s">
        <v>515</v>
      </c>
      <c r="D479" s="30">
        <v>36840</v>
      </c>
      <c r="E479" t="s">
        <v>196</v>
      </c>
      <c r="F479">
        <v>8924</v>
      </c>
      <c r="G479">
        <v>157</v>
      </c>
    </row>
    <row r="480" spans="2:7" x14ac:dyDescent="0.25">
      <c r="B480" t="s">
        <v>3932</v>
      </c>
      <c r="C480" t="s">
        <v>516</v>
      </c>
      <c r="D480" s="30">
        <v>36841</v>
      </c>
      <c r="E480" t="s">
        <v>197</v>
      </c>
      <c r="F480">
        <v>3178</v>
      </c>
      <c r="G480">
        <v>157</v>
      </c>
    </row>
    <row r="481" spans="2:7" x14ac:dyDescent="0.25">
      <c r="G481">
        <v>157</v>
      </c>
    </row>
    <row r="482" spans="2:7" x14ac:dyDescent="0.25">
      <c r="B482" t="s">
        <v>3932</v>
      </c>
      <c r="C482" t="s">
        <v>517</v>
      </c>
      <c r="D482" s="30">
        <v>36842</v>
      </c>
      <c r="E482" t="s">
        <v>196</v>
      </c>
      <c r="F482">
        <v>7886</v>
      </c>
      <c r="G482">
        <v>158</v>
      </c>
    </row>
    <row r="483" spans="2:7" x14ac:dyDescent="0.25">
      <c r="B483" t="s">
        <v>3932</v>
      </c>
      <c r="C483" t="s">
        <v>518</v>
      </c>
      <c r="D483" s="30">
        <v>36843</v>
      </c>
      <c r="E483" t="s">
        <v>200</v>
      </c>
      <c r="F483">
        <v>511</v>
      </c>
      <c r="G483">
        <v>158</v>
      </c>
    </row>
    <row r="484" spans="2:7" x14ac:dyDescent="0.25">
      <c r="G484">
        <v>158</v>
      </c>
    </row>
    <row r="485" spans="2:7" x14ac:dyDescent="0.25">
      <c r="B485" t="s">
        <v>3932</v>
      </c>
      <c r="C485" t="s">
        <v>519</v>
      </c>
      <c r="D485" s="30">
        <v>36844</v>
      </c>
      <c r="E485" t="s">
        <v>199</v>
      </c>
      <c r="F485">
        <v>6725</v>
      </c>
      <c r="G485">
        <v>159</v>
      </c>
    </row>
    <row r="486" spans="2:7" x14ac:dyDescent="0.25">
      <c r="B486" t="s">
        <v>3932</v>
      </c>
      <c r="C486" t="s">
        <v>520</v>
      </c>
      <c r="D486" s="30">
        <v>36845</v>
      </c>
      <c r="E486" t="s">
        <v>196</v>
      </c>
      <c r="F486">
        <v>3461</v>
      </c>
      <c r="G486">
        <v>159</v>
      </c>
    </row>
    <row r="487" spans="2:7" x14ac:dyDescent="0.25">
      <c r="G487">
        <v>159</v>
      </c>
    </row>
    <row r="488" spans="2:7" x14ac:dyDescent="0.25">
      <c r="B488" t="s">
        <v>3932</v>
      </c>
      <c r="C488" t="s">
        <v>521</v>
      </c>
      <c r="D488" s="30">
        <v>36846</v>
      </c>
      <c r="E488" t="s">
        <v>200</v>
      </c>
      <c r="F488">
        <v>7462</v>
      </c>
      <c r="G488">
        <v>160</v>
      </c>
    </row>
    <row r="489" spans="2:7" x14ac:dyDescent="0.25">
      <c r="B489" t="s">
        <v>3932</v>
      </c>
      <c r="C489" t="s">
        <v>522</v>
      </c>
      <c r="D489" s="30">
        <v>36847</v>
      </c>
      <c r="E489" t="s">
        <v>198</v>
      </c>
      <c r="F489">
        <v>3993</v>
      </c>
      <c r="G489">
        <v>160</v>
      </c>
    </row>
    <row r="490" spans="2:7" x14ac:dyDescent="0.25">
      <c r="G490">
        <v>160</v>
      </c>
    </row>
    <row r="491" spans="2:7" x14ac:dyDescent="0.25">
      <c r="B491" t="s">
        <v>3932</v>
      </c>
      <c r="C491" t="s">
        <v>523</v>
      </c>
      <c r="D491" s="30">
        <v>36848</v>
      </c>
      <c r="E491" t="s">
        <v>199</v>
      </c>
      <c r="F491">
        <v>9362</v>
      </c>
      <c r="G491">
        <v>161</v>
      </c>
    </row>
    <row r="492" spans="2:7" x14ac:dyDescent="0.25">
      <c r="B492" t="s">
        <v>3932</v>
      </c>
      <c r="C492" t="s">
        <v>524</v>
      </c>
      <c r="D492" s="30">
        <v>36849</v>
      </c>
      <c r="E492" t="s">
        <v>198</v>
      </c>
      <c r="F492">
        <v>3312</v>
      </c>
      <c r="G492">
        <v>161</v>
      </c>
    </row>
    <row r="493" spans="2:7" x14ac:dyDescent="0.25">
      <c r="G493">
        <v>161</v>
      </c>
    </row>
    <row r="494" spans="2:7" x14ac:dyDescent="0.25">
      <c r="B494" t="s">
        <v>3932</v>
      </c>
      <c r="C494" t="s">
        <v>525</v>
      </c>
      <c r="D494" s="30">
        <v>36850</v>
      </c>
      <c r="E494" t="s">
        <v>196</v>
      </c>
      <c r="F494">
        <v>5724</v>
      </c>
      <c r="G494">
        <v>162</v>
      </c>
    </row>
    <row r="495" spans="2:7" x14ac:dyDescent="0.25">
      <c r="B495" t="s">
        <v>3932</v>
      </c>
      <c r="C495" t="s">
        <v>526</v>
      </c>
      <c r="D495" s="30">
        <v>36851</v>
      </c>
      <c r="E495" t="s">
        <v>200</v>
      </c>
      <c r="F495">
        <v>8473</v>
      </c>
      <c r="G495">
        <v>162</v>
      </c>
    </row>
    <row r="496" spans="2:7" x14ac:dyDescent="0.25">
      <c r="G496">
        <v>162</v>
      </c>
    </row>
    <row r="497" spans="2:7" x14ac:dyDescent="0.25">
      <c r="B497" t="s">
        <v>3932</v>
      </c>
      <c r="C497" t="s">
        <v>527</v>
      </c>
      <c r="D497" s="30">
        <v>36852</v>
      </c>
      <c r="E497" t="s">
        <v>197</v>
      </c>
      <c r="F497">
        <v>8839</v>
      </c>
      <c r="G497">
        <v>163</v>
      </c>
    </row>
    <row r="498" spans="2:7" x14ac:dyDescent="0.25">
      <c r="B498" t="s">
        <v>3932</v>
      </c>
      <c r="C498" t="s">
        <v>528</v>
      </c>
      <c r="D498" s="30">
        <v>36853</v>
      </c>
      <c r="E498" t="s">
        <v>198</v>
      </c>
      <c r="F498">
        <v>8092</v>
      </c>
      <c r="G498">
        <v>163</v>
      </c>
    </row>
    <row r="499" spans="2:7" x14ac:dyDescent="0.25">
      <c r="G499">
        <v>163</v>
      </c>
    </row>
    <row r="500" spans="2:7" x14ac:dyDescent="0.25">
      <c r="B500" t="s">
        <v>3932</v>
      </c>
      <c r="C500" t="s">
        <v>529</v>
      </c>
      <c r="D500" s="30">
        <v>36854</v>
      </c>
      <c r="E500" t="s">
        <v>200</v>
      </c>
      <c r="F500">
        <v>1080</v>
      </c>
      <c r="G500">
        <v>164</v>
      </c>
    </row>
    <row r="501" spans="2:7" x14ac:dyDescent="0.25">
      <c r="B501" t="s">
        <v>3932</v>
      </c>
      <c r="C501" t="s">
        <v>530</v>
      </c>
      <c r="D501" s="30">
        <v>36855</v>
      </c>
      <c r="E501" t="s">
        <v>198</v>
      </c>
      <c r="F501">
        <v>3856</v>
      </c>
      <c r="G501">
        <v>164</v>
      </c>
    </row>
    <row r="502" spans="2:7" x14ac:dyDescent="0.25">
      <c r="G502">
        <v>164</v>
      </c>
    </row>
    <row r="503" spans="2:7" x14ac:dyDescent="0.25">
      <c r="B503" t="s">
        <v>3932</v>
      </c>
      <c r="C503" t="s">
        <v>531</v>
      </c>
      <c r="D503" s="30">
        <v>36856</v>
      </c>
      <c r="E503" t="s">
        <v>198</v>
      </c>
      <c r="F503">
        <v>8259</v>
      </c>
      <c r="G503">
        <v>165</v>
      </c>
    </row>
    <row r="504" spans="2:7" x14ac:dyDescent="0.25">
      <c r="B504" t="s">
        <v>3932</v>
      </c>
      <c r="C504" t="s">
        <v>532</v>
      </c>
      <c r="D504" s="30">
        <v>36857</v>
      </c>
      <c r="E504" t="s">
        <v>197</v>
      </c>
      <c r="F504">
        <v>1091</v>
      </c>
      <c r="G504">
        <v>165</v>
      </c>
    </row>
    <row r="505" spans="2:7" x14ac:dyDescent="0.25">
      <c r="G505">
        <v>165</v>
      </c>
    </row>
    <row r="506" spans="2:7" x14ac:dyDescent="0.25">
      <c r="B506" t="s">
        <v>3932</v>
      </c>
      <c r="C506" t="s">
        <v>399</v>
      </c>
      <c r="D506" s="30">
        <v>36858</v>
      </c>
      <c r="E506" t="s">
        <v>200</v>
      </c>
      <c r="F506">
        <v>411</v>
      </c>
      <c r="G506">
        <v>166</v>
      </c>
    </row>
    <row r="507" spans="2:7" x14ac:dyDescent="0.25">
      <c r="B507" t="s">
        <v>3932</v>
      </c>
      <c r="C507" t="s">
        <v>533</v>
      </c>
      <c r="D507" s="30">
        <v>36859</v>
      </c>
      <c r="E507" t="s">
        <v>197</v>
      </c>
      <c r="F507">
        <v>6193</v>
      </c>
      <c r="G507">
        <v>166</v>
      </c>
    </row>
    <row r="508" spans="2:7" x14ac:dyDescent="0.25">
      <c r="G508">
        <v>166</v>
      </c>
    </row>
    <row r="509" spans="2:7" x14ac:dyDescent="0.25">
      <c r="B509" t="s">
        <v>3932</v>
      </c>
      <c r="C509" t="s">
        <v>534</v>
      </c>
      <c r="D509" s="30">
        <v>36860</v>
      </c>
      <c r="E509" t="s">
        <v>197</v>
      </c>
      <c r="F509">
        <v>4793</v>
      </c>
      <c r="G509">
        <v>167</v>
      </c>
    </row>
    <row r="510" spans="2:7" x14ac:dyDescent="0.25">
      <c r="B510" t="s">
        <v>3932</v>
      </c>
      <c r="C510" t="s">
        <v>535</v>
      </c>
      <c r="D510" s="30">
        <v>36861</v>
      </c>
      <c r="E510" t="s">
        <v>198</v>
      </c>
      <c r="F510">
        <v>8664</v>
      </c>
      <c r="G510">
        <v>167</v>
      </c>
    </row>
    <row r="511" spans="2:7" x14ac:dyDescent="0.25">
      <c r="G511">
        <v>167</v>
      </c>
    </row>
    <row r="512" spans="2:7" x14ac:dyDescent="0.25">
      <c r="B512" t="s">
        <v>3932</v>
      </c>
      <c r="C512" t="s">
        <v>536</v>
      </c>
      <c r="D512" s="30">
        <v>36862</v>
      </c>
      <c r="E512" t="s">
        <v>200</v>
      </c>
      <c r="F512">
        <v>3120</v>
      </c>
      <c r="G512">
        <v>168</v>
      </c>
    </row>
    <row r="513" spans="2:7" x14ac:dyDescent="0.25">
      <c r="B513" t="s">
        <v>3932</v>
      </c>
      <c r="C513" t="s">
        <v>537</v>
      </c>
      <c r="D513" s="30">
        <v>36863</v>
      </c>
      <c r="E513" t="s">
        <v>200</v>
      </c>
      <c r="F513">
        <v>8790</v>
      </c>
      <c r="G513">
        <v>168</v>
      </c>
    </row>
    <row r="514" spans="2:7" x14ac:dyDescent="0.25">
      <c r="G514">
        <v>168</v>
      </c>
    </row>
    <row r="515" spans="2:7" x14ac:dyDescent="0.25">
      <c r="B515" t="s">
        <v>3932</v>
      </c>
      <c r="C515" t="s">
        <v>538</v>
      </c>
      <c r="D515" s="30">
        <v>36864</v>
      </c>
      <c r="E515" t="s">
        <v>198</v>
      </c>
      <c r="F515">
        <v>2660</v>
      </c>
      <c r="G515">
        <v>169</v>
      </c>
    </row>
    <row r="516" spans="2:7" x14ac:dyDescent="0.25">
      <c r="B516" t="s">
        <v>3932</v>
      </c>
      <c r="C516" t="s">
        <v>539</v>
      </c>
      <c r="D516" s="30">
        <v>36865</v>
      </c>
      <c r="E516" t="s">
        <v>200</v>
      </c>
      <c r="F516">
        <v>7365</v>
      </c>
      <c r="G516">
        <v>169</v>
      </c>
    </row>
    <row r="517" spans="2:7" x14ac:dyDescent="0.25">
      <c r="G517">
        <v>169</v>
      </c>
    </row>
    <row r="518" spans="2:7" x14ac:dyDescent="0.25">
      <c r="B518" t="s">
        <v>3932</v>
      </c>
      <c r="C518" t="s">
        <v>540</v>
      </c>
      <c r="D518" s="30">
        <v>36866</v>
      </c>
      <c r="E518" t="s">
        <v>199</v>
      </c>
      <c r="F518">
        <v>7338</v>
      </c>
      <c r="G518">
        <v>170</v>
      </c>
    </row>
    <row r="519" spans="2:7" x14ac:dyDescent="0.25">
      <c r="B519" t="s">
        <v>3932</v>
      </c>
      <c r="C519" t="s">
        <v>541</v>
      </c>
      <c r="D519" s="30">
        <v>36867</v>
      </c>
      <c r="E519" t="s">
        <v>199</v>
      </c>
      <c r="F519">
        <v>4270</v>
      </c>
      <c r="G519">
        <v>170</v>
      </c>
    </row>
    <row r="520" spans="2:7" x14ac:dyDescent="0.25">
      <c r="G520">
        <v>170</v>
      </c>
    </row>
    <row r="521" spans="2:7" x14ac:dyDescent="0.25">
      <c r="B521" t="s">
        <v>3932</v>
      </c>
      <c r="C521" t="s">
        <v>542</v>
      </c>
      <c r="D521" s="30">
        <v>36868</v>
      </c>
      <c r="E521" t="s">
        <v>199</v>
      </c>
      <c r="F521">
        <v>5801</v>
      </c>
      <c r="G521">
        <v>171</v>
      </c>
    </row>
    <row r="522" spans="2:7" x14ac:dyDescent="0.25">
      <c r="B522" t="s">
        <v>3932</v>
      </c>
      <c r="C522" t="s">
        <v>543</v>
      </c>
      <c r="D522" s="30">
        <v>36869</v>
      </c>
      <c r="E522" t="s">
        <v>198</v>
      </c>
      <c r="F522">
        <v>9889</v>
      </c>
      <c r="G522">
        <v>171</v>
      </c>
    </row>
    <row r="523" spans="2:7" x14ac:dyDescent="0.25">
      <c r="G523">
        <v>171</v>
      </c>
    </row>
    <row r="524" spans="2:7" x14ac:dyDescent="0.25">
      <c r="B524" t="s">
        <v>3932</v>
      </c>
      <c r="C524" t="s">
        <v>544</v>
      </c>
      <c r="D524" s="30">
        <v>36870</v>
      </c>
      <c r="E524" t="s">
        <v>199</v>
      </c>
      <c r="F524">
        <v>6190</v>
      </c>
      <c r="G524">
        <v>172</v>
      </c>
    </row>
    <row r="525" spans="2:7" x14ac:dyDescent="0.25">
      <c r="B525" t="s">
        <v>3932</v>
      </c>
      <c r="C525" t="s">
        <v>545</v>
      </c>
      <c r="D525" s="30">
        <v>36871</v>
      </c>
      <c r="E525" t="s">
        <v>196</v>
      </c>
      <c r="F525">
        <v>4778</v>
      </c>
      <c r="G525">
        <v>172</v>
      </c>
    </row>
    <row r="526" spans="2:7" x14ac:dyDescent="0.25">
      <c r="G526">
        <v>172</v>
      </c>
    </row>
    <row r="527" spans="2:7" x14ac:dyDescent="0.25">
      <c r="B527" t="s">
        <v>3932</v>
      </c>
      <c r="C527" t="s">
        <v>546</v>
      </c>
      <c r="D527" s="30">
        <v>36872</v>
      </c>
      <c r="E527" t="s">
        <v>198</v>
      </c>
      <c r="F527">
        <v>869</v>
      </c>
      <c r="G527">
        <v>173</v>
      </c>
    </row>
    <row r="528" spans="2:7" x14ac:dyDescent="0.25">
      <c r="B528" t="s">
        <v>3932</v>
      </c>
      <c r="C528" t="s">
        <v>547</v>
      </c>
      <c r="D528" s="30">
        <v>36873</v>
      </c>
      <c r="E528" t="s">
        <v>198</v>
      </c>
      <c r="F528">
        <v>5919</v>
      </c>
      <c r="G528">
        <v>173</v>
      </c>
    </row>
    <row r="529" spans="2:7" x14ac:dyDescent="0.25">
      <c r="G529">
        <v>173</v>
      </c>
    </row>
    <row r="530" spans="2:7" x14ac:dyDescent="0.25">
      <c r="B530" t="s">
        <v>3932</v>
      </c>
      <c r="C530" t="s">
        <v>548</v>
      </c>
      <c r="D530" s="30">
        <v>36874</v>
      </c>
      <c r="E530" t="s">
        <v>197</v>
      </c>
      <c r="F530">
        <v>970</v>
      </c>
      <c r="G530">
        <v>174</v>
      </c>
    </row>
    <row r="531" spans="2:7" x14ac:dyDescent="0.25">
      <c r="B531" t="s">
        <v>3932</v>
      </c>
      <c r="C531" t="s">
        <v>549</v>
      </c>
      <c r="D531" s="30">
        <v>36875</v>
      </c>
      <c r="E531" t="s">
        <v>196</v>
      </c>
      <c r="F531">
        <v>580</v>
      </c>
      <c r="G531">
        <v>174</v>
      </c>
    </row>
    <row r="532" spans="2:7" x14ac:dyDescent="0.25">
      <c r="G532">
        <v>174</v>
      </c>
    </row>
    <row r="533" spans="2:7" x14ac:dyDescent="0.25">
      <c r="B533" t="s">
        <v>3932</v>
      </c>
      <c r="C533" t="s">
        <v>550</v>
      </c>
      <c r="D533" s="30">
        <v>36876</v>
      </c>
      <c r="E533" t="s">
        <v>198</v>
      </c>
      <c r="F533">
        <v>3591</v>
      </c>
      <c r="G533">
        <v>175</v>
      </c>
    </row>
    <row r="534" spans="2:7" x14ac:dyDescent="0.25">
      <c r="B534" t="s">
        <v>3932</v>
      </c>
      <c r="C534" t="s">
        <v>551</v>
      </c>
      <c r="D534" s="30">
        <v>36877</v>
      </c>
      <c r="E534" t="s">
        <v>196</v>
      </c>
      <c r="F534">
        <v>4443</v>
      </c>
      <c r="G534">
        <v>175</v>
      </c>
    </row>
    <row r="535" spans="2:7" x14ac:dyDescent="0.25">
      <c r="G535">
        <v>175</v>
      </c>
    </row>
    <row r="536" spans="2:7" x14ac:dyDescent="0.25">
      <c r="B536" t="s">
        <v>3932</v>
      </c>
      <c r="C536" t="s">
        <v>552</v>
      </c>
      <c r="D536" s="30">
        <v>36878</v>
      </c>
      <c r="E536" t="s">
        <v>199</v>
      </c>
      <c r="F536">
        <v>9843</v>
      </c>
      <c r="G536">
        <v>176</v>
      </c>
    </row>
    <row r="537" spans="2:7" x14ac:dyDescent="0.25">
      <c r="B537" t="s">
        <v>3932</v>
      </c>
      <c r="C537" t="s">
        <v>553</v>
      </c>
      <c r="D537" s="30">
        <v>36879</v>
      </c>
      <c r="E537" t="s">
        <v>196</v>
      </c>
      <c r="F537">
        <v>2018</v>
      </c>
      <c r="G537">
        <v>176</v>
      </c>
    </row>
    <row r="538" spans="2:7" x14ac:dyDescent="0.25">
      <c r="G538">
        <v>176</v>
      </c>
    </row>
    <row r="539" spans="2:7" x14ac:dyDescent="0.25">
      <c r="B539" t="s">
        <v>3932</v>
      </c>
      <c r="C539" t="s">
        <v>554</v>
      </c>
      <c r="D539" s="30">
        <v>36880</v>
      </c>
      <c r="E539" t="s">
        <v>200</v>
      </c>
      <c r="F539">
        <v>550</v>
      </c>
      <c r="G539">
        <v>177</v>
      </c>
    </row>
    <row r="540" spans="2:7" x14ac:dyDescent="0.25">
      <c r="B540" t="s">
        <v>3932</v>
      </c>
      <c r="C540" t="s">
        <v>555</v>
      </c>
      <c r="D540" s="30">
        <v>36881</v>
      </c>
      <c r="E540" t="s">
        <v>197</v>
      </c>
      <c r="F540">
        <v>2137</v>
      </c>
      <c r="G540">
        <v>177</v>
      </c>
    </row>
    <row r="541" spans="2:7" x14ac:dyDescent="0.25">
      <c r="G541">
        <v>177</v>
      </c>
    </row>
    <row r="542" spans="2:7" x14ac:dyDescent="0.25">
      <c r="B542" t="s">
        <v>3932</v>
      </c>
      <c r="C542" t="s">
        <v>556</v>
      </c>
      <c r="D542" s="30">
        <v>36882</v>
      </c>
      <c r="E542" t="s">
        <v>198</v>
      </c>
      <c r="F542">
        <v>1972</v>
      </c>
      <c r="G542">
        <v>178</v>
      </c>
    </row>
    <row r="543" spans="2:7" x14ac:dyDescent="0.25">
      <c r="B543" t="s">
        <v>3932</v>
      </c>
      <c r="C543" t="s">
        <v>557</v>
      </c>
      <c r="D543" s="30">
        <v>36883</v>
      </c>
      <c r="E543" t="s">
        <v>197</v>
      </c>
      <c r="F543">
        <v>5335</v>
      </c>
      <c r="G543">
        <v>178</v>
      </c>
    </row>
    <row r="544" spans="2:7" x14ac:dyDescent="0.25">
      <c r="G544">
        <v>178</v>
      </c>
    </row>
    <row r="545" spans="2:7" x14ac:dyDescent="0.25">
      <c r="B545" t="s">
        <v>3932</v>
      </c>
      <c r="C545" t="s">
        <v>558</v>
      </c>
      <c r="D545" s="30">
        <v>36884</v>
      </c>
      <c r="E545" t="s">
        <v>200</v>
      </c>
      <c r="F545">
        <v>8236</v>
      </c>
      <c r="G545">
        <v>179</v>
      </c>
    </row>
    <row r="546" spans="2:7" x14ac:dyDescent="0.25">
      <c r="B546" t="s">
        <v>3932</v>
      </c>
      <c r="C546" t="s">
        <v>559</v>
      </c>
      <c r="D546" s="30">
        <v>36885</v>
      </c>
      <c r="E546" t="s">
        <v>197</v>
      </c>
      <c r="F546">
        <v>8786</v>
      </c>
      <c r="G546">
        <v>179</v>
      </c>
    </row>
    <row r="547" spans="2:7" x14ac:dyDescent="0.25">
      <c r="G547">
        <v>179</v>
      </c>
    </row>
    <row r="548" spans="2:7" x14ac:dyDescent="0.25">
      <c r="B548" t="s">
        <v>3932</v>
      </c>
      <c r="C548" t="s">
        <v>560</v>
      </c>
      <c r="D548" s="30">
        <v>36886</v>
      </c>
      <c r="E548" t="s">
        <v>199</v>
      </c>
      <c r="F548">
        <v>5443</v>
      </c>
      <c r="G548">
        <v>180</v>
      </c>
    </row>
    <row r="549" spans="2:7" x14ac:dyDescent="0.25">
      <c r="B549" t="s">
        <v>3932</v>
      </c>
      <c r="C549" t="s">
        <v>561</v>
      </c>
      <c r="D549" s="30">
        <v>36887</v>
      </c>
      <c r="E549" t="s">
        <v>200</v>
      </c>
      <c r="F549">
        <v>6175</v>
      </c>
      <c r="G549">
        <v>180</v>
      </c>
    </row>
    <row r="550" spans="2:7" x14ac:dyDescent="0.25">
      <c r="G550">
        <v>180</v>
      </c>
    </row>
    <row r="551" spans="2:7" x14ac:dyDescent="0.25">
      <c r="B551" t="s">
        <v>3932</v>
      </c>
      <c r="C551" t="s">
        <v>562</v>
      </c>
      <c r="D551" s="30">
        <v>36888</v>
      </c>
      <c r="E551" t="s">
        <v>196</v>
      </c>
      <c r="F551">
        <v>4725</v>
      </c>
      <c r="G551">
        <v>181</v>
      </c>
    </row>
    <row r="552" spans="2:7" x14ac:dyDescent="0.25">
      <c r="B552" t="s">
        <v>3932</v>
      </c>
      <c r="C552" t="s">
        <v>563</v>
      </c>
      <c r="D552" s="30">
        <v>36889</v>
      </c>
      <c r="E552" t="s">
        <v>200</v>
      </c>
      <c r="F552">
        <v>212</v>
      </c>
      <c r="G552">
        <v>181</v>
      </c>
    </row>
    <row r="553" spans="2:7" x14ac:dyDescent="0.25">
      <c r="G553">
        <v>181</v>
      </c>
    </row>
    <row r="554" spans="2:7" x14ac:dyDescent="0.25">
      <c r="B554" t="s">
        <v>3932</v>
      </c>
      <c r="C554" t="s">
        <v>564</v>
      </c>
      <c r="D554" s="30">
        <v>36890</v>
      </c>
      <c r="E554" t="s">
        <v>198</v>
      </c>
      <c r="F554">
        <v>6535</v>
      </c>
      <c r="G554">
        <v>182</v>
      </c>
    </row>
    <row r="555" spans="2:7" x14ac:dyDescent="0.25">
      <c r="B555" t="s">
        <v>3932</v>
      </c>
      <c r="C555" t="s">
        <v>565</v>
      </c>
      <c r="D555" s="30">
        <v>36891</v>
      </c>
      <c r="E555" t="s">
        <v>199</v>
      </c>
      <c r="F555">
        <v>9427</v>
      </c>
      <c r="G555">
        <v>182</v>
      </c>
    </row>
    <row r="556" spans="2:7" x14ac:dyDescent="0.25">
      <c r="G556">
        <v>182</v>
      </c>
    </row>
    <row r="557" spans="2:7" x14ac:dyDescent="0.25">
      <c r="B557" t="s">
        <v>3932</v>
      </c>
      <c r="C557" t="s">
        <v>566</v>
      </c>
      <c r="D557" s="30">
        <v>36892</v>
      </c>
      <c r="E557" t="s">
        <v>198</v>
      </c>
      <c r="F557">
        <v>1321</v>
      </c>
      <c r="G557">
        <v>183</v>
      </c>
    </row>
    <row r="558" spans="2:7" x14ac:dyDescent="0.25">
      <c r="B558" t="s">
        <v>3932</v>
      </c>
      <c r="C558" t="s">
        <v>567</v>
      </c>
      <c r="D558" s="30">
        <v>36893</v>
      </c>
      <c r="E558" t="s">
        <v>200</v>
      </c>
      <c r="F558">
        <v>3746</v>
      </c>
      <c r="G558">
        <v>183</v>
      </c>
    </row>
    <row r="559" spans="2:7" x14ac:dyDescent="0.25">
      <c r="G559">
        <v>183</v>
      </c>
    </row>
    <row r="560" spans="2:7" x14ac:dyDescent="0.25">
      <c r="B560" t="s">
        <v>3932</v>
      </c>
      <c r="C560" t="s">
        <v>568</v>
      </c>
      <c r="D560" s="30">
        <v>36894</v>
      </c>
      <c r="E560" t="s">
        <v>199</v>
      </c>
      <c r="F560">
        <v>9626</v>
      </c>
      <c r="G560">
        <v>184</v>
      </c>
    </row>
    <row r="561" spans="2:7" x14ac:dyDescent="0.25">
      <c r="B561" t="s">
        <v>3932</v>
      </c>
      <c r="C561" t="s">
        <v>569</v>
      </c>
      <c r="D561" s="30">
        <v>36895</v>
      </c>
      <c r="E561" t="s">
        <v>197</v>
      </c>
      <c r="F561">
        <v>497</v>
      </c>
      <c r="G561">
        <v>184</v>
      </c>
    </row>
    <row r="562" spans="2:7" x14ac:dyDescent="0.25">
      <c r="G562">
        <v>184</v>
      </c>
    </row>
    <row r="563" spans="2:7" x14ac:dyDescent="0.25">
      <c r="B563" t="s">
        <v>3932</v>
      </c>
      <c r="C563" t="s">
        <v>570</v>
      </c>
      <c r="D563" s="30">
        <v>36896</v>
      </c>
      <c r="E563" t="s">
        <v>199</v>
      </c>
      <c r="F563">
        <v>2447</v>
      </c>
      <c r="G563">
        <v>185</v>
      </c>
    </row>
    <row r="564" spans="2:7" x14ac:dyDescent="0.25">
      <c r="B564" t="s">
        <v>3932</v>
      </c>
      <c r="C564" t="s">
        <v>571</v>
      </c>
      <c r="D564" s="30">
        <v>36897</v>
      </c>
      <c r="E564" t="s">
        <v>196</v>
      </c>
      <c r="F564">
        <v>2404</v>
      </c>
      <c r="G564">
        <v>185</v>
      </c>
    </row>
    <row r="565" spans="2:7" x14ac:dyDescent="0.25">
      <c r="G565">
        <v>185</v>
      </c>
    </row>
    <row r="566" spans="2:7" x14ac:dyDescent="0.25">
      <c r="B566" t="s">
        <v>3932</v>
      </c>
      <c r="C566" t="s">
        <v>572</v>
      </c>
      <c r="D566" s="30">
        <v>36898</v>
      </c>
      <c r="E566" t="s">
        <v>199</v>
      </c>
      <c r="F566">
        <v>4790</v>
      </c>
      <c r="G566">
        <v>186</v>
      </c>
    </row>
    <row r="567" spans="2:7" x14ac:dyDescent="0.25">
      <c r="B567" t="s">
        <v>3932</v>
      </c>
      <c r="C567" t="s">
        <v>573</v>
      </c>
      <c r="D567" s="30">
        <v>36899</v>
      </c>
      <c r="E567" t="s">
        <v>197</v>
      </c>
      <c r="F567">
        <v>9898</v>
      </c>
      <c r="G567">
        <v>186</v>
      </c>
    </row>
    <row r="568" spans="2:7" x14ac:dyDescent="0.25">
      <c r="G568">
        <v>186</v>
      </c>
    </row>
    <row r="569" spans="2:7" x14ac:dyDescent="0.25">
      <c r="B569" t="s">
        <v>3932</v>
      </c>
      <c r="C569" t="s">
        <v>574</v>
      </c>
      <c r="D569" s="30">
        <v>36900</v>
      </c>
      <c r="E569" t="s">
        <v>198</v>
      </c>
      <c r="F569">
        <v>2030</v>
      </c>
      <c r="G569">
        <v>187</v>
      </c>
    </row>
    <row r="570" spans="2:7" x14ac:dyDescent="0.25">
      <c r="B570" t="s">
        <v>3932</v>
      </c>
      <c r="C570" t="s">
        <v>575</v>
      </c>
      <c r="D570" s="30">
        <v>36901</v>
      </c>
      <c r="E570" t="s">
        <v>200</v>
      </c>
      <c r="F570">
        <v>970</v>
      </c>
      <c r="G570">
        <v>187</v>
      </c>
    </row>
    <row r="571" spans="2:7" x14ac:dyDescent="0.25">
      <c r="G571">
        <v>187</v>
      </c>
    </row>
    <row r="572" spans="2:7" x14ac:dyDescent="0.25">
      <c r="B572" t="s">
        <v>3932</v>
      </c>
      <c r="C572" t="s">
        <v>576</v>
      </c>
      <c r="D572" s="30">
        <v>36902</v>
      </c>
      <c r="E572" t="s">
        <v>199</v>
      </c>
      <c r="F572">
        <v>3929</v>
      </c>
      <c r="G572">
        <v>188</v>
      </c>
    </row>
    <row r="573" spans="2:7" x14ac:dyDescent="0.25">
      <c r="B573" t="s">
        <v>3932</v>
      </c>
      <c r="C573" t="s">
        <v>577</v>
      </c>
      <c r="D573" s="30">
        <v>36903</v>
      </c>
      <c r="E573" t="s">
        <v>196</v>
      </c>
      <c r="F573">
        <v>6541</v>
      </c>
      <c r="G573">
        <v>188</v>
      </c>
    </row>
    <row r="574" spans="2:7" x14ac:dyDescent="0.25">
      <c r="G574">
        <v>188</v>
      </c>
    </row>
    <row r="575" spans="2:7" x14ac:dyDescent="0.25">
      <c r="B575" t="s">
        <v>3932</v>
      </c>
      <c r="C575" t="s">
        <v>539</v>
      </c>
      <c r="D575" s="30">
        <v>36904</v>
      </c>
      <c r="E575" t="s">
        <v>197</v>
      </c>
      <c r="F575">
        <v>6400</v>
      </c>
      <c r="G575">
        <v>189</v>
      </c>
    </row>
    <row r="576" spans="2:7" x14ac:dyDescent="0.25">
      <c r="B576" t="s">
        <v>3932</v>
      </c>
      <c r="C576" t="s">
        <v>578</v>
      </c>
      <c r="D576" s="30">
        <v>36905</v>
      </c>
      <c r="E576" t="s">
        <v>199</v>
      </c>
      <c r="F576">
        <v>9824</v>
      </c>
      <c r="G576">
        <v>189</v>
      </c>
    </row>
    <row r="577" spans="2:7" x14ac:dyDescent="0.25">
      <c r="G577">
        <v>189</v>
      </c>
    </row>
    <row r="578" spans="2:7" x14ac:dyDescent="0.25">
      <c r="B578" t="s">
        <v>3932</v>
      </c>
      <c r="C578" t="s">
        <v>579</v>
      </c>
      <c r="D578" s="30">
        <v>36906</v>
      </c>
      <c r="E578" t="s">
        <v>200</v>
      </c>
      <c r="F578">
        <v>206</v>
      </c>
      <c r="G578">
        <v>190</v>
      </c>
    </row>
    <row r="579" spans="2:7" x14ac:dyDescent="0.25">
      <c r="B579" t="s">
        <v>3932</v>
      </c>
      <c r="C579" t="s">
        <v>580</v>
      </c>
      <c r="D579" s="30">
        <v>36907</v>
      </c>
      <c r="E579" t="s">
        <v>200</v>
      </c>
      <c r="F579">
        <v>3789</v>
      </c>
      <c r="G579">
        <v>190</v>
      </c>
    </row>
    <row r="580" spans="2:7" x14ac:dyDescent="0.25">
      <c r="G580">
        <v>190</v>
      </c>
    </row>
    <row r="581" spans="2:7" x14ac:dyDescent="0.25">
      <c r="B581" t="s">
        <v>3932</v>
      </c>
      <c r="C581" t="s">
        <v>581</v>
      </c>
      <c r="D581" s="30">
        <v>36908</v>
      </c>
      <c r="E581" t="s">
        <v>199</v>
      </c>
      <c r="F581">
        <v>7697</v>
      </c>
      <c r="G581">
        <v>191</v>
      </c>
    </row>
    <row r="582" spans="2:7" x14ac:dyDescent="0.25">
      <c r="B582" t="s">
        <v>3932</v>
      </c>
      <c r="C582" t="s">
        <v>582</v>
      </c>
      <c r="D582" s="30">
        <v>36909</v>
      </c>
      <c r="E582" t="s">
        <v>200</v>
      </c>
      <c r="F582">
        <v>9786</v>
      </c>
      <c r="G582">
        <v>191</v>
      </c>
    </row>
    <row r="583" spans="2:7" x14ac:dyDescent="0.25">
      <c r="G583">
        <v>191</v>
      </c>
    </row>
    <row r="584" spans="2:7" x14ac:dyDescent="0.25">
      <c r="B584" t="s">
        <v>3932</v>
      </c>
      <c r="C584" t="s">
        <v>583</v>
      </c>
      <c r="D584" s="30">
        <v>36910</v>
      </c>
      <c r="E584" t="s">
        <v>197</v>
      </c>
      <c r="F584">
        <v>3247</v>
      </c>
      <c r="G584">
        <v>192</v>
      </c>
    </row>
    <row r="585" spans="2:7" x14ac:dyDescent="0.25">
      <c r="B585" t="s">
        <v>3932</v>
      </c>
      <c r="C585" t="s">
        <v>584</v>
      </c>
      <c r="D585" s="30">
        <v>36911</v>
      </c>
      <c r="E585" t="s">
        <v>197</v>
      </c>
      <c r="F585">
        <v>6528</v>
      </c>
      <c r="G585">
        <v>192</v>
      </c>
    </row>
    <row r="586" spans="2:7" x14ac:dyDescent="0.25">
      <c r="G586">
        <v>192</v>
      </c>
    </row>
    <row r="587" spans="2:7" x14ac:dyDescent="0.25">
      <c r="B587" t="s">
        <v>3932</v>
      </c>
      <c r="C587" t="s">
        <v>585</v>
      </c>
      <c r="D587" s="30">
        <v>36912</v>
      </c>
      <c r="E587" t="s">
        <v>200</v>
      </c>
      <c r="F587">
        <v>998</v>
      </c>
      <c r="G587">
        <v>193</v>
      </c>
    </row>
    <row r="588" spans="2:7" x14ac:dyDescent="0.25">
      <c r="B588" t="s">
        <v>3932</v>
      </c>
      <c r="C588" t="s">
        <v>586</v>
      </c>
      <c r="D588" s="30">
        <v>36913</v>
      </c>
      <c r="E588" t="s">
        <v>196</v>
      </c>
      <c r="F588">
        <v>1375</v>
      </c>
      <c r="G588">
        <v>193</v>
      </c>
    </row>
    <row r="589" spans="2:7" x14ac:dyDescent="0.25">
      <c r="G589">
        <v>193</v>
      </c>
    </row>
    <row r="590" spans="2:7" x14ac:dyDescent="0.25">
      <c r="B590" t="s">
        <v>3932</v>
      </c>
      <c r="C590" t="s">
        <v>587</v>
      </c>
      <c r="D590" s="30">
        <v>36914</v>
      </c>
      <c r="E590" t="s">
        <v>198</v>
      </c>
      <c r="F590">
        <v>7628</v>
      </c>
      <c r="G590">
        <v>194</v>
      </c>
    </row>
    <row r="591" spans="2:7" x14ac:dyDescent="0.25">
      <c r="B591" t="s">
        <v>3932</v>
      </c>
      <c r="C591" t="s">
        <v>588</v>
      </c>
      <c r="D591" s="30">
        <v>36915</v>
      </c>
      <c r="E591" t="s">
        <v>197</v>
      </c>
      <c r="F591">
        <v>5294</v>
      </c>
      <c r="G591">
        <v>194</v>
      </c>
    </row>
    <row r="592" spans="2:7" x14ac:dyDescent="0.25">
      <c r="G592">
        <v>194</v>
      </c>
    </row>
    <row r="593" spans="2:7" x14ac:dyDescent="0.25">
      <c r="B593" t="s">
        <v>3932</v>
      </c>
      <c r="C593" t="s">
        <v>589</v>
      </c>
      <c r="D593" s="30">
        <v>36916</v>
      </c>
      <c r="E593" t="s">
        <v>199</v>
      </c>
      <c r="F593">
        <v>1066</v>
      </c>
      <c r="G593">
        <v>195</v>
      </c>
    </row>
    <row r="594" spans="2:7" x14ac:dyDescent="0.25">
      <c r="B594" t="s">
        <v>3932</v>
      </c>
      <c r="C594" t="s">
        <v>590</v>
      </c>
      <c r="D594" s="30">
        <v>36917</v>
      </c>
      <c r="E594" t="s">
        <v>199</v>
      </c>
      <c r="F594">
        <v>7451</v>
      </c>
      <c r="G594">
        <v>195</v>
      </c>
    </row>
    <row r="595" spans="2:7" x14ac:dyDescent="0.25">
      <c r="G595">
        <v>195</v>
      </c>
    </row>
    <row r="596" spans="2:7" x14ac:dyDescent="0.25">
      <c r="B596" t="s">
        <v>3932</v>
      </c>
      <c r="C596" t="s">
        <v>591</v>
      </c>
      <c r="D596" s="30">
        <v>36918</v>
      </c>
      <c r="E596" t="s">
        <v>200</v>
      </c>
      <c r="F596">
        <v>1920</v>
      </c>
      <c r="G596">
        <v>196</v>
      </c>
    </row>
    <row r="597" spans="2:7" x14ac:dyDescent="0.25">
      <c r="B597" t="s">
        <v>3932</v>
      </c>
      <c r="C597" t="s">
        <v>592</v>
      </c>
      <c r="D597" s="30">
        <v>36919</v>
      </c>
      <c r="E597" t="s">
        <v>199</v>
      </c>
      <c r="F597">
        <v>9674</v>
      </c>
      <c r="G597">
        <v>196</v>
      </c>
    </row>
    <row r="598" spans="2:7" x14ac:dyDescent="0.25">
      <c r="G598">
        <v>196</v>
      </c>
    </row>
    <row r="599" spans="2:7" x14ac:dyDescent="0.25">
      <c r="B599" t="s">
        <v>3932</v>
      </c>
      <c r="C599" t="s">
        <v>593</v>
      </c>
      <c r="D599" s="30">
        <v>36920</v>
      </c>
      <c r="E599" t="s">
        <v>197</v>
      </c>
      <c r="F599">
        <v>2342</v>
      </c>
      <c r="G599">
        <v>197</v>
      </c>
    </row>
    <row r="600" spans="2:7" x14ac:dyDescent="0.25">
      <c r="B600" t="s">
        <v>3932</v>
      </c>
      <c r="C600" t="s">
        <v>594</v>
      </c>
      <c r="D600" s="30">
        <v>36921</v>
      </c>
      <c r="E600" t="s">
        <v>200</v>
      </c>
      <c r="F600">
        <v>6329</v>
      </c>
      <c r="G600">
        <v>197</v>
      </c>
    </row>
    <row r="601" spans="2:7" x14ac:dyDescent="0.25">
      <c r="G601">
        <v>197</v>
      </c>
    </row>
    <row r="602" spans="2:7" x14ac:dyDescent="0.25">
      <c r="B602" t="s">
        <v>3932</v>
      </c>
      <c r="C602" t="s">
        <v>595</v>
      </c>
      <c r="D602" s="30">
        <v>36922</v>
      </c>
      <c r="E602" t="s">
        <v>200</v>
      </c>
      <c r="F602">
        <v>4867</v>
      </c>
      <c r="G602">
        <v>198</v>
      </c>
    </row>
    <row r="603" spans="2:7" x14ac:dyDescent="0.25">
      <c r="B603" t="s">
        <v>3932</v>
      </c>
      <c r="C603" t="s">
        <v>596</v>
      </c>
      <c r="D603" s="30">
        <v>36923</v>
      </c>
      <c r="E603" t="s">
        <v>197</v>
      </c>
      <c r="F603">
        <v>9096</v>
      </c>
      <c r="G603">
        <v>198</v>
      </c>
    </row>
    <row r="604" spans="2:7" x14ac:dyDescent="0.25">
      <c r="G604">
        <v>198</v>
      </c>
    </row>
    <row r="605" spans="2:7" x14ac:dyDescent="0.25">
      <c r="B605" t="s">
        <v>3932</v>
      </c>
      <c r="C605" t="s">
        <v>597</v>
      </c>
      <c r="D605" s="30">
        <v>36924</v>
      </c>
      <c r="E605" t="s">
        <v>200</v>
      </c>
      <c r="F605">
        <v>9595</v>
      </c>
      <c r="G605">
        <v>199</v>
      </c>
    </row>
    <row r="606" spans="2:7" x14ac:dyDescent="0.25">
      <c r="B606" t="s">
        <v>3932</v>
      </c>
      <c r="C606" t="s">
        <v>598</v>
      </c>
      <c r="D606" s="30">
        <v>36925</v>
      </c>
      <c r="E606" t="s">
        <v>200</v>
      </c>
      <c r="F606">
        <v>9969</v>
      </c>
      <c r="G606">
        <v>199</v>
      </c>
    </row>
    <row r="607" spans="2:7" x14ac:dyDescent="0.25">
      <c r="G607">
        <v>199</v>
      </c>
    </row>
    <row r="608" spans="2:7" x14ac:dyDescent="0.25">
      <c r="B608" t="s">
        <v>3932</v>
      </c>
      <c r="C608" t="s">
        <v>599</v>
      </c>
      <c r="D608" s="30">
        <v>36926</v>
      </c>
      <c r="E608" t="s">
        <v>200</v>
      </c>
      <c r="F608">
        <v>5705</v>
      </c>
      <c r="G608">
        <v>200</v>
      </c>
    </row>
    <row r="609" spans="2:7" x14ac:dyDescent="0.25">
      <c r="B609" t="s">
        <v>3932</v>
      </c>
      <c r="C609" t="s">
        <v>600</v>
      </c>
      <c r="D609" s="30">
        <v>36927</v>
      </c>
      <c r="E609" t="s">
        <v>198</v>
      </c>
      <c r="F609">
        <v>9985</v>
      </c>
      <c r="G609">
        <v>200</v>
      </c>
    </row>
    <row r="610" spans="2:7" x14ac:dyDescent="0.25">
      <c r="G610">
        <v>200</v>
      </c>
    </row>
    <row r="611" spans="2:7" x14ac:dyDescent="0.25">
      <c r="B611" t="s">
        <v>3932</v>
      </c>
      <c r="C611" t="s">
        <v>601</v>
      </c>
      <c r="D611" s="30">
        <v>36928</v>
      </c>
      <c r="E611" t="s">
        <v>198</v>
      </c>
      <c r="F611">
        <v>6554</v>
      </c>
      <c r="G611">
        <v>201</v>
      </c>
    </row>
    <row r="612" spans="2:7" x14ac:dyDescent="0.25">
      <c r="B612" t="s">
        <v>3932</v>
      </c>
      <c r="C612" t="s">
        <v>602</v>
      </c>
      <c r="D612" s="30">
        <v>36929</v>
      </c>
      <c r="E612" t="s">
        <v>196</v>
      </c>
      <c r="F612">
        <v>7168</v>
      </c>
      <c r="G612">
        <v>201</v>
      </c>
    </row>
    <row r="613" spans="2:7" x14ac:dyDescent="0.25">
      <c r="G613">
        <v>201</v>
      </c>
    </row>
    <row r="614" spans="2:7" x14ac:dyDescent="0.25">
      <c r="B614" t="s">
        <v>3932</v>
      </c>
      <c r="C614" t="s">
        <v>603</v>
      </c>
      <c r="D614" s="30">
        <v>36930</v>
      </c>
      <c r="E614" t="s">
        <v>199</v>
      </c>
      <c r="F614">
        <v>753</v>
      </c>
      <c r="G614">
        <v>202</v>
      </c>
    </row>
    <row r="615" spans="2:7" x14ac:dyDescent="0.25">
      <c r="B615" t="s">
        <v>3932</v>
      </c>
      <c r="C615" t="s">
        <v>604</v>
      </c>
      <c r="D615" s="30">
        <v>36931</v>
      </c>
      <c r="E615" t="s">
        <v>197</v>
      </c>
      <c r="F615">
        <v>4029</v>
      </c>
      <c r="G615">
        <v>202</v>
      </c>
    </row>
    <row r="616" spans="2:7" x14ac:dyDescent="0.25">
      <c r="G616">
        <v>202</v>
      </c>
    </row>
    <row r="617" spans="2:7" x14ac:dyDescent="0.25">
      <c r="B617" t="s">
        <v>3932</v>
      </c>
      <c r="C617" t="s">
        <v>605</v>
      </c>
      <c r="D617" s="30">
        <v>36932</v>
      </c>
      <c r="E617" t="s">
        <v>196</v>
      </c>
      <c r="F617">
        <v>4445</v>
      </c>
      <c r="G617">
        <v>203</v>
      </c>
    </row>
    <row r="618" spans="2:7" x14ac:dyDescent="0.25">
      <c r="B618" t="s">
        <v>3932</v>
      </c>
      <c r="C618" t="s">
        <v>606</v>
      </c>
      <c r="D618" s="30">
        <v>36933</v>
      </c>
      <c r="E618" t="s">
        <v>199</v>
      </c>
      <c r="F618">
        <v>3453</v>
      </c>
      <c r="G618">
        <v>203</v>
      </c>
    </row>
    <row r="619" spans="2:7" x14ac:dyDescent="0.25">
      <c r="G619">
        <v>203</v>
      </c>
    </row>
    <row r="620" spans="2:7" x14ac:dyDescent="0.25">
      <c r="B620" t="s">
        <v>3932</v>
      </c>
      <c r="C620" t="s">
        <v>607</v>
      </c>
      <c r="D620" s="30">
        <v>36934</v>
      </c>
      <c r="E620" t="s">
        <v>196</v>
      </c>
      <c r="F620">
        <v>2296</v>
      </c>
      <c r="G620">
        <v>204</v>
      </c>
    </row>
    <row r="621" spans="2:7" x14ac:dyDescent="0.25">
      <c r="B621" t="s">
        <v>3932</v>
      </c>
      <c r="C621" t="s">
        <v>608</v>
      </c>
      <c r="D621" s="30">
        <v>36935</v>
      </c>
      <c r="E621" t="s">
        <v>196</v>
      </c>
      <c r="F621">
        <v>9125</v>
      </c>
      <c r="G621">
        <v>204</v>
      </c>
    </row>
    <row r="622" spans="2:7" x14ac:dyDescent="0.25">
      <c r="G622">
        <v>204</v>
      </c>
    </row>
    <row r="623" spans="2:7" x14ac:dyDescent="0.25">
      <c r="B623" t="s">
        <v>3932</v>
      </c>
      <c r="C623" t="s">
        <v>609</v>
      </c>
      <c r="D623" s="30">
        <v>36936</v>
      </c>
      <c r="E623" t="s">
        <v>198</v>
      </c>
      <c r="F623">
        <v>7385</v>
      </c>
      <c r="G623">
        <v>205</v>
      </c>
    </row>
    <row r="624" spans="2:7" x14ac:dyDescent="0.25">
      <c r="B624" t="s">
        <v>3932</v>
      </c>
      <c r="C624" t="s">
        <v>610</v>
      </c>
      <c r="D624" s="30">
        <v>36937</v>
      </c>
      <c r="E624" t="s">
        <v>198</v>
      </c>
      <c r="F624">
        <v>3503</v>
      </c>
      <c r="G624">
        <v>205</v>
      </c>
    </row>
    <row r="625" spans="2:7" x14ac:dyDescent="0.25">
      <c r="G625">
        <v>205</v>
      </c>
    </row>
    <row r="626" spans="2:7" x14ac:dyDescent="0.25">
      <c r="B626" t="s">
        <v>3932</v>
      </c>
      <c r="C626" t="s">
        <v>611</v>
      </c>
      <c r="D626" s="30">
        <v>36938</v>
      </c>
      <c r="E626" t="s">
        <v>197</v>
      </c>
      <c r="F626">
        <v>2787</v>
      </c>
      <c r="G626">
        <v>206</v>
      </c>
    </row>
    <row r="627" spans="2:7" x14ac:dyDescent="0.25">
      <c r="B627" t="s">
        <v>3932</v>
      </c>
      <c r="C627" t="s">
        <v>612</v>
      </c>
      <c r="D627" s="30">
        <v>36939</v>
      </c>
      <c r="E627" t="s">
        <v>200</v>
      </c>
      <c r="F627">
        <v>5356</v>
      </c>
      <c r="G627">
        <v>206</v>
      </c>
    </row>
    <row r="628" spans="2:7" x14ac:dyDescent="0.25">
      <c r="G628">
        <v>206</v>
      </c>
    </row>
    <row r="629" spans="2:7" x14ac:dyDescent="0.25">
      <c r="B629" t="s">
        <v>3932</v>
      </c>
      <c r="C629" t="s">
        <v>613</v>
      </c>
      <c r="D629" s="30">
        <v>36940</v>
      </c>
      <c r="E629" t="s">
        <v>199</v>
      </c>
      <c r="F629">
        <v>239</v>
      </c>
      <c r="G629">
        <v>207</v>
      </c>
    </row>
    <row r="630" spans="2:7" x14ac:dyDescent="0.25">
      <c r="B630" t="s">
        <v>3932</v>
      </c>
      <c r="C630" t="s">
        <v>614</v>
      </c>
      <c r="D630" s="30">
        <v>36941</v>
      </c>
      <c r="E630" t="s">
        <v>196</v>
      </c>
      <c r="F630">
        <v>3942</v>
      </c>
      <c r="G630">
        <v>207</v>
      </c>
    </row>
    <row r="631" spans="2:7" x14ac:dyDescent="0.25">
      <c r="G631">
        <v>207</v>
      </c>
    </row>
    <row r="632" spans="2:7" x14ac:dyDescent="0.25">
      <c r="B632" t="s">
        <v>3932</v>
      </c>
      <c r="C632" t="s">
        <v>615</v>
      </c>
      <c r="D632" s="30">
        <v>36942</v>
      </c>
      <c r="E632" t="s">
        <v>200</v>
      </c>
      <c r="F632">
        <v>6916</v>
      </c>
      <c r="G632">
        <v>208</v>
      </c>
    </row>
    <row r="633" spans="2:7" x14ac:dyDescent="0.25">
      <c r="B633" t="s">
        <v>3932</v>
      </c>
      <c r="C633" t="s">
        <v>616</v>
      </c>
      <c r="D633" s="30">
        <v>36943</v>
      </c>
      <c r="E633" t="s">
        <v>196</v>
      </c>
      <c r="F633">
        <v>401</v>
      </c>
      <c r="G633">
        <v>208</v>
      </c>
    </row>
    <row r="634" spans="2:7" x14ac:dyDescent="0.25">
      <c r="G634">
        <v>208</v>
      </c>
    </row>
    <row r="635" spans="2:7" x14ac:dyDescent="0.25">
      <c r="B635" t="s">
        <v>3932</v>
      </c>
      <c r="C635" t="s">
        <v>617</v>
      </c>
      <c r="D635" s="30">
        <v>36944</v>
      </c>
      <c r="E635" t="s">
        <v>199</v>
      </c>
      <c r="F635">
        <v>2819</v>
      </c>
      <c r="G635">
        <v>209</v>
      </c>
    </row>
    <row r="636" spans="2:7" x14ac:dyDescent="0.25">
      <c r="B636" t="s">
        <v>3932</v>
      </c>
      <c r="C636" t="s">
        <v>618</v>
      </c>
      <c r="D636" s="30">
        <v>36945</v>
      </c>
      <c r="E636" t="s">
        <v>198</v>
      </c>
      <c r="F636">
        <v>6405</v>
      </c>
      <c r="G636">
        <v>209</v>
      </c>
    </row>
    <row r="637" spans="2:7" x14ac:dyDescent="0.25">
      <c r="G637">
        <v>209</v>
      </c>
    </row>
    <row r="638" spans="2:7" x14ac:dyDescent="0.25">
      <c r="B638" t="s">
        <v>3932</v>
      </c>
      <c r="C638" t="s">
        <v>619</v>
      </c>
      <c r="D638" s="30">
        <v>36946</v>
      </c>
      <c r="E638" t="s">
        <v>198</v>
      </c>
      <c r="F638">
        <v>8530</v>
      </c>
      <c r="G638">
        <v>210</v>
      </c>
    </row>
    <row r="639" spans="2:7" x14ac:dyDescent="0.25">
      <c r="B639" t="s">
        <v>3932</v>
      </c>
      <c r="C639" t="s">
        <v>620</v>
      </c>
      <c r="D639" s="30">
        <v>36947</v>
      </c>
      <c r="E639" t="s">
        <v>196</v>
      </c>
      <c r="F639">
        <v>4651</v>
      </c>
      <c r="G639">
        <v>210</v>
      </c>
    </row>
    <row r="640" spans="2:7" x14ac:dyDescent="0.25">
      <c r="G640">
        <v>210</v>
      </c>
    </row>
    <row r="641" spans="2:7" x14ac:dyDescent="0.25">
      <c r="B641" t="s">
        <v>3932</v>
      </c>
      <c r="C641" t="s">
        <v>621</v>
      </c>
      <c r="D641" s="30">
        <v>36948</v>
      </c>
      <c r="E641" t="s">
        <v>200</v>
      </c>
      <c r="F641">
        <v>7801</v>
      </c>
      <c r="G641">
        <v>211</v>
      </c>
    </row>
    <row r="642" spans="2:7" x14ac:dyDescent="0.25">
      <c r="B642" t="s">
        <v>3932</v>
      </c>
      <c r="C642" t="s">
        <v>622</v>
      </c>
      <c r="D642" s="30">
        <v>36949</v>
      </c>
      <c r="E642" t="s">
        <v>200</v>
      </c>
      <c r="F642">
        <v>9723</v>
      </c>
      <c r="G642">
        <v>211</v>
      </c>
    </row>
    <row r="643" spans="2:7" x14ac:dyDescent="0.25">
      <c r="G643">
        <v>211</v>
      </c>
    </row>
    <row r="644" spans="2:7" x14ac:dyDescent="0.25">
      <c r="B644" t="s">
        <v>3932</v>
      </c>
      <c r="C644" t="s">
        <v>623</v>
      </c>
      <c r="D644" s="30">
        <v>36950</v>
      </c>
      <c r="E644" t="s">
        <v>196</v>
      </c>
      <c r="F644">
        <v>9009</v>
      </c>
      <c r="G644">
        <v>212</v>
      </c>
    </row>
    <row r="645" spans="2:7" x14ac:dyDescent="0.25">
      <c r="B645" t="s">
        <v>3932</v>
      </c>
      <c r="C645" t="s">
        <v>624</v>
      </c>
      <c r="D645" s="30">
        <v>36951</v>
      </c>
      <c r="E645" t="s">
        <v>198</v>
      </c>
      <c r="F645">
        <v>3600</v>
      </c>
      <c r="G645">
        <v>212</v>
      </c>
    </row>
    <row r="646" spans="2:7" x14ac:dyDescent="0.25">
      <c r="G646">
        <v>212</v>
      </c>
    </row>
    <row r="647" spans="2:7" x14ac:dyDescent="0.25">
      <c r="B647" t="s">
        <v>3932</v>
      </c>
      <c r="C647" t="s">
        <v>625</v>
      </c>
      <c r="D647" s="30">
        <v>36952</v>
      </c>
      <c r="E647" t="s">
        <v>200</v>
      </c>
      <c r="F647">
        <v>1992</v>
      </c>
      <c r="G647">
        <v>213</v>
      </c>
    </row>
    <row r="648" spans="2:7" x14ac:dyDescent="0.25">
      <c r="B648" t="s">
        <v>3932</v>
      </c>
      <c r="C648" t="s">
        <v>626</v>
      </c>
      <c r="D648" s="30">
        <v>36953</v>
      </c>
      <c r="E648" t="s">
        <v>197</v>
      </c>
      <c r="F648">
        <v>531</v>
      </c>
      <c r="G648">
        <v>213</v>
      </c>
    </row>
    <row r="649" spans="2:7" x14ac:dyDescent="0.25">
      <c r="G649">
        <v>213</v>
      </c>
    </row>
    <row r="650" spans="2:7" x14ac:dyDescent="0.25">
      <c r="B650" t="s">
        <v>3932</v>
      </c>
      <c r="C650" t="s">
        <v>627</v>
      </c>
      <c r="D650" s="30">
        <v>36954</v>
      </c>
      <c r="E650" t="s">
        <v>200</v>
      </c>
      <c r="F650">
        <v>5200</v>
      </c>
      <c r="G650">
        <v>214</v>
      </c>
    </row>
    <row r="651" spans="2:7" x14ac:dyDescent="0.25">
      <c r="B651" t="s">
        <v>3932</v>
      </c>
      <c r="C651" t="s">
        <v>628</v>
      </c>
      <c r="D651" s="30">
        <v>36955</v>
      </c>
      <c r="E651" t="s">
        <v>197</v>
      </c>
      <c r="F651">
        <v>3687</v>
      </c>
      <c r="G651">
        <v>214</v>
      </c>
    </row>
    <row r="652" spans="2:7" x14ac:dyDescent="0.25">
      <c r="G652">
        <v>214</v>
      </c>
    </row>
    <row r="653" spans="2:7" x14ac:dyDescent="0.25">
      <c r="B653" t="s">
        <v>3932</v>
      </c>
      <c r="C653" t="s">
        <v>629</v>
      </c>
      <c r="D653" s="30">
        <v>36956</v>
      </c>
      <c r="E653" t="s">
        <v>198</v>
      </c>
      <c r="F653">
        <v>1067</v>
      </c>
      <c r="G653">
        <v>215</v>
      </c>
    </row>
    <row r="654" spans="2:7" x14ac:dyDescent="0.25">
      <c r="B654" t="s">
        <v>3932</v>
      </c>
      <c r="C654" t="s">
        <v>630</v>
      </c>
      <c r="D654" s="30">
        <v>36957</v>
      </c>
      <c r="E654" t="s">
        <v>200</v>
      </c>
      <c r="F654">
        <v>8796</v>
      </c>
      <c r="G654">
        <v>215</v>
      </c>
    </row>
    <row r="655" spans="2:7" x14ac:dyDescent="0.25">
      <c r="G655">
        <v>215</v>
      </c>
    </row>
    <row r="656" spans="2:7" x14ac:dyDescent="0.25">
      <c r="B656" t="s">
        <v>3932</v>
      </c>
      <c r="C656" t="s">
        <v>631</v>
      </c>
      <c r="D656" s="30">
        <v>36958</v>
      </c>
      <c r="E656" t="s">
        <v>199</v>
      </c>
      <c r="F656">
        <v>1676</v>
      </c>
      <c r="G656">
        <v>216</v>
      </c>
    </row>
    <row r="657" spans="2:7" x14ac:dyDescent="0.25">
      <c r="B657" t="s">
        <v>3932</v>
      </c>
      <c r="C657" t="s">
        <v>632</v>
      </c>
      <c r="D657" s="30">
        <v>36959</v>
      </c>
      <c r="E657" t="s">
        <v>196</v>
      </c>
      <c r="F657">
        <v>9457</v>
      </c>
      <c r="G657">
        <v>216</v>
      </c>
    </row>
    <row r="658" spans="2:7" x14ac:dyDescent="0.25">
      <c r="G658">
        <v>216</v>
      </c>
    </row>
    <row r="659" spans="2:7" x14ac:dyDescent="0.25">
      <c r="B659" t="s">
        <v>3932</v>
      </c>
      <c r="C659" t="s">
        <v>633</v>
      </c>
      <c r="D659" s="30">
        <v>36960</v>
      </c>
      <c r="E659" t="s">
        <v>196</v>
      </c>
      <c r="F659">
        <v>7554</v>
      </c>
      <c r="G659">
        <v>217</v>
      </c>
    </row>
    <row r="660" spans="2:7" x14ac:dyDescent="0.25">
      <c r="B660" t="s">
        <v>3932</v>
      </c>
      <c r="C660" t="s">
        <v>634</v>
      </c>
      <c r="D660" s="30">
        <v>36961</v>
      </c>
      <c r="E660" t="s">
        <v>200</v>
      </c>
      <c r="F660">
        <v>4539</v>
      </c>
      <c r="G660">
        <v>217</v>
      </c>
    </row>
    <row r="661" spans="2:7" x14ac:dyDescent="0.25">
      <c r="G661">
        <v>217</v>
      </c>
    </row>
    <row r="662" spans="2:7" x14ac:dyDescent="0.25">
      <c r="B662" t="s">
        <v>3932</v>
      </c>
      <c r="C662" t="s">
        <v>635</v>
      </c>
      <c r="D662" s="30">
        <v>36962</v>
      </c>
      <c r="E662" t="s">
        <v>196</v>
      </c>
      <c r="F662">
        <v>3355</v>
      </c>
      <c r="G662">
        <v>218</v>
      </c>
    </row>
    <row r="663" spans="2:7" x14ac:dyDescent="0.25">
      <c r="B663" t="s">
        <v>3932</v>
      </c>
      <c r="C663" t="s">
        <v>636</v>
      </c>
      <c r="D663" s="30">
        <v>36963</v>
      </c>
      <c r="E663" t="s">
        <v>198</v>
      </c>
      <c r="F663">
        <v>2395</v>
      </c>
      <c r="G663">
        <v>218</v>
      </c>
    </row>
    <row r="664" spans="2:7" x14ac:dyDescent="0.25">
      <c r="G664">
        <v>218</v>
      </c>
    </row>
    <row r="665" spans="2:7" x14ac:dyDescent="0.25">
      <c r="B665" t="s">
        <v>3932</v>
      </c>
      <c r="C665" t="s">
        <v>637</v>
      </c>
      <c r="D665" s="30">
        <v>36964</v>
      </c>
      <c r="E665" t="s">
        <v>197</v>
      </c>
      <c r="F665">
        <v>383</v>
      </c>
      <c r="G665">
        <v>219</v>
      </c>
    </row>
    <row r="666" spans="2:7" x14ac:dyDescent="0.25">
      <c r="B666" t="s">
        <v>3932</v>
      </c>
      <c r="C666" t="s">
        <v>638</v>
      </c>
      <c r="D666" s="30">
        <v>36965</v>
      </c>
      <c r="E666" t="s">
        <v>197</v>
      </c>
      <c r="F666">
        <v>3410</v>
      </c>
      <c r="G666">
        <v>219</v>
      </c>
    </row>
    <row r="667" spans="2:7" x14ac:dyDescent="0.25">
      <c r="G667">
        <v>219</v>
      </c>
    </row>
    <row r="668" spans="2:7" x14ac:dyDescent="0.25">
      <c r="B668" t="s">
        <v>3932</v>
      </c>
      <c r="C668" t="s">
        <v>639</v>
      </c>
      <c r="D668" s="30">
        <v>36966</v>
      </c>
      <c r="E668" t="s">
        <v>197</v>
      </c>
      <c r="F668">
        <v>4894</v>
      </c>
      <c r="G668">
        <v>220</v>
      </c>
    </row>
    <row r="669" spans="2:7" x14ac:dyDescent="0.25">
      <c r="B669" t="s">
        <v>3932</v>
      </c>
      <c r="C669" t="s">
        <v>640</v>
      </c>
      <c r="D669" s="30">
        <v>36967</v>
      </c>
      <c r="E669" t="s">
        <v>196</v>
      </c>
      <c r="F669">
        <v>2762</v>
      </c>
      <c r="G669">
        <v>220</v>
      </c>
    </row>
    <row r="670" spans="2:7" x14ac:dyDescent="0.25">
      <c r="G670">
        <v>220</v>
      </c>
    </row>
    <row r="671" spans="2:7" x14ac:dyDescent="0.25">
      <c r="B671" t="s">
        <v>3932</v>
      </c>
      <c r="C671" t="s">
        <v>641</v>
      </c>
      <c r="D671" s="30">
        <v>36968</v>
      </c>
      <c r="E671" t="s">
        <v>200</v>
      </c>
      <c r="F671">
        <v>8449</v>
      </c>
      <c r="G671">
        <v>221</v>
      </c>
    </row>
    <row r="672" spans="2:7" x14ac:dyDescent="0.25">
      <c r="B672" t="s">
        <v>3932</v>
      </c>
      <c r="C672" t="s">
        <v>642</v>
      </c>
      <c r="D672" s="30">
        <v>36969</v>
      </c>
      <c r="E672" t="s">
        <v>196</v>
      </c>
      <c r="F672">
        <v>9826</v>
      </c>
      <c r="G672">
        <v>221</v>
      </c>
    </row>
    <row r="673" spans="2:7" x14ac:dyDescent="0.25">
      <c r="G673">
        <v>221</v>
      </c>
    </row>
    <row r="674" spans="2:7" x14ac:dyDescent="0.25">
      <c r="B674" t="s">
        <v>3932</v>
      </c>
      <c r="C674" t="s">
        <v>643</v>
      </c>
      <c r="D674" s="30">
        <v>36970</v>
      </c>
      <c r="E674" t="s">
        <v>198</v>
      </c>
      <c r="F674">
        <v>8925</v>
      </c>
      <c r="G674">
        <v>222</v>
      </c>
    </row>
    <row r="675" spans="2:7" x14ac:dyDescent="0.25">
      <c r="B675" t="s">
        <v>3932</v>
      </c>
      <c r="C675" t="s">
        <v>644</v>
      </c>
      <c r="D675" s="30">
        <v>36971</v>
      </c>
      <c r="E675" t="s">
        <v>200</v>
      </c>
      <c r="F675">
        <v>7437</v>
      </c>
      <c r="G675">
        <v>222</v>
      </c>
    </row>
    <row r="676" spans="2:7" x14ac:dyDescent="0.25">
      <c r="G676">
        <v>222</v>
      </c>
    </row>
    <row r="677" spans="2:7" x14ac:dyDescent="0.25">
      <c r="B677" t="s">
        <v>3932</v>
      </c>
      <c r="C677" t="s">
        <v>645</v>
      </c>
      <c r="D677" s="30">
        <v>36972</v>
      </c>
      <c r="E677" t="s">
        <v>199</v>
      </c>
      <c r="F677">
        <v>5360</v>
      </c>
      <c r="G677">
        <v>223</v>
      </c>
    </row>
    <row r="678" spans="2:7" x14ac:dyDescent="0.25">
      <c r="B678" t="s">
        <v>3932</v>
      </c>
      <c r="C678" t="s">
        <v>646</v>
      </c>
      <c r="D678" s="30">
        <v>36973</v>
      </c>
      <c r="E678" t="s">
        <v>196</v>
      </c>
      <c r="F678">
        <v>7921</v>
      </c>
      <c r="G678">
        <v>223</v>
      </c>
    </row>
    <row r="679" spans="2:7" x14ac:dyDescent="0.25">
      <c r="G679">
        <v>223</v>
      </c>
    </row>
    <row r="680" spans="2:7" x14ac:dyDescent="0.25">
      <c r="B680" t="s">
        <v>3932</v>
      </c>
      <c r="C680" t="s">
        <v>647</v>
      </c>
      <c r="D680" s="30">
        <v>36974</v>
      </c>
      <c r="E680" t="s">
        <v>196</v>
      </c>
      <c r="F680">
        <v>9901</v>
      </c>
      <c r="G680">
        <v>224</v>
      </c>
    </row>
    <row r="681" spans="2:7" x14ac:dyDescent="0.25">
      <c r="B681" t="s">
        <v>3932</v>
      </c>
      <c r="C681" t="s">
        <v>648</v>
      </c>
      <c r="D681" s="30">
        <v>36975</v>
      </c>
      <c r="E681" t="s">
        <v>197</v>
      </c>
      <c r="F681">
        <v>196</v>
      </c>
      <c r="G681">
        <v>224</v>
      </c>
    </row>
    <row r="682" spans="2:7" x14ac:dyDescent="0.25">
      <c r="G682">
        <v>224</v>
      </c>
    </row>
    <row r="683" spans="2:7" x14ac:dyDescent="0.25">
      <c r="B683" t="s">
        <v>3932</v>
      </c>
      <c r="C683" t="s">
        <v>649</v>
      </c>
      <c r="D683" s="30">
        <v>36976</v>
      </c>
      <c r="E683" t="s">
        <v>200</v>
      </c>
      <c r="F683">
        <v>5480</v>
      </c>
      <c r="G683">
        <v>225</v>
      </c>
    </row>
    <row r="684" spans="2:7" x14ac:dyDescent="0.25">
      <c r="B684" t="s">
        <v>3932</v>
      </c>
      <c r="C684" t="s">
        <v>650</v>
      </c>
      <c r="D684" s="30">
        <v>36977</v>
      </c>
      <c r="E684" t="s">
        <v>200</v>
      </c>
      <c r="F684">
        <v>9558</v>
      </c>
      <c r="G684">
        <v>225</v>
      </c>
    </row>
    <row r="685" spans="2:7" x14ac:dyDescent="0.25">
      <c r="G685">
        <v>225</v>
      </c>
    </row>
    <row r="686" spans="2:7" x14ac:dyDescent="0.25">
      <c r="B686" t="s">
        <v>3932</v>
      </c>
      <c r="C686" t="s">
        <v>651</v>
      </c>
      <c r="D686" s="30">
        <v>36978</v>
      </c>
      <c r="E686" t="s">
        <v>198</v>
      </c>
      <c r="F686">
        <v>9260</v>
      </c>
      <c r="G686">
        <v>226</v>
      </c>
    </row>
    <row r="687" spans="2:7" x14ac:dyDescent="0.25">
      <c r="B687" t="s">
        <v>3932</v>
      </c>
      <c r="C687" t="s">
        <v>652</v>
      </c>
      <c r="D687" s="30">
        <v>36979</v>
      </c>
      <c r="E687" t="s">
        <v>197</v>
      </c>
      <c r="F687">
        <v>3481</v>
      </c>
      <c r="G687">
        <v>226</v>
      </c>
    </row>
    <row r="688" spans="2:7" x14ac:dyDescent="0.25">
      <c r="G688">
        <v>226</v>
      </c>
    </row>
    <row r="689" spans="2:7" x14ac:dyDescent="0.25">
      <c r="B689" t="s">
        <v>3932</v>
      </c>
      <c r="C689" t="s">
        <v>653</v>
      </c>
      <c r="D689" s="30">
        <v>36980</v>
      </c>
      <c r="E689" t="s">
        <v>198</v>
      </c>
      <c r="F689">
        <v>4706</v>
      </c>
      <c r="G689">
        <v>227</v>
      </c>
    </row>
    <row r="690" spans="2:7" x14ac:dyDescent="0.25">
      <c r="B690" t="s">
        <v>3932</v>
      </c>
      <c r="C690" t="s">
        <v>654</v>
      </c>
      <c r="D690" s="30">
        <v>36981</v>
      </c>
      <c r="E690" t="s">
        <v>198</v>
      </c>
      <c r="F690">
        <v>5164</v>
      </c>
      <c r="G690">
        <v>227</v>
      </c>
    </row>
    <row r="691" spans="2:7" x14ac:dyDescent="0.25">
      <c r="G691">
        <v>227</v>
      </c>
    </row>
    <row r="692" spans="2:7" x14ac:dyDescent="0.25">
      <c r="B692" t="s">
        <v>3932</v>
      </c>
      <c r="C692" t="s">
        <v>655</v>
      </c>
      <c r="D692" s="30">
        <v>36982</v>
      </c>
      <c r="E692" t="s">
        <v>197</v>
      </c>
      <c r="F692">
        <v>1523</v>
      </c>
      <c r="G692">
        <v>228</v>
      </c>
    </row>
    <row r="693" spans="2:7" x14ac:dyDescent="0.25">
      <c r="B693" t="s">
        <v>3932</v>
      </c>
      <c r="C693" t="s">
        <v>656</v>
      </c>
      <c r="D693" s="30">
        <v>36983</v>
      </c>
      <c r="E693" t="s">
        <v>197</v>
      </c>
      <c r="F693">
        <v>9011</v>
      </c>
      <c r="G693">
        <v>228</v>
      </c>
    </row>
    <row r="694" spans="2:7" x14ac:dyDescent="0.25">
      <c r="G694">
        <v>228</v>
      </c>
    </row>
    <row r="695" spans="2:7" x14ac:dyDescent="0.25">
      <c r="B695" t="s">
        <v>3932</v>
      </c>
      <c r="C695" t="s">
        <v>657</v>
      </c>
      <c r="D695" s="30">
        <v>36984</v>
      </c>
      <c r="E695" t="s">
        <v>200</v>
      </c>
      <c r="F695">
        <v>2344</v>
      </c>
      <c r="G695">
        <v>229</v>
      </c>
    </row>
    <row r="696" spans="2:7" x14ac:dyDescent="0.25">
      <c r="B696" t="s">
        <v>3932</v>
      </c>
      <c r="C696" t="s">
        <v>658</v>
      </c>
      <c r="D696" s="30">
        <v>36985</v>
      </c>
      <c r="E696" t="s">
        <v>197</v>
      </c>
      <c r="F696">
        <v>9365</v>
      </c>
      <c r="G696">
        <v>229</v>
      </c>
    </row>
    <row r="697" spans="2:7" x14ac:dyDescent="0.25">
      <c r="G697">
        <v>229</v>
      </c>
    </row>
    <row r="698" spans="2:7" x14ac:dyDescent="0.25">
      <c r="B698" t="s">
        <v>3932</v>
      </c>
      <c r="C698" t="s">
        <v>659</v>
      </c>
      <c r="D698" s="30">
        <v>36986</v>
      </c>
      <c r="E698" t="s">
        <v>199</v>
      </c>
      <c r="F698">
        <v>6063</v>
      </c>
      <c r="G698">
        <v>230</v>
      </c>
    </row>
    <row r="699" spans="2:7" x14ac:dyDescent="0.25">
      <c r="B699" t="s">
        <v>3932</v>
      </c>
      <c r="C699" t="s">
        <v>660</v>
      </c>
      <c r="D699" s="30">
        <v>36987</v>
      </c>
      <c r="E699" t="s">
        <v>200</v>
      </c>
      <c r="F699">
        <v>7584</v>
      </c>
      <c r="G699">
        <v>230</v>
      </c>
    </row>
    <row r="700" spans="2:7" x14ac:dyDescent="0.25">
      <c r="G700">
        <v>230</v>
      </c>
    </row>
    <row r="701" spans="2:7" x14ac:dyDescent="0.25">
      <c r="B701" t="s">
        <v>3932</v>
      </c>
      <c r="C701" t="s">
        <v>661</v>
      </c>
      <c r="D701" s="30">
        <v>36988</v>
      </c>
      <c r="E701" t="s">
        <v>196</v>
      </c>
      <c r="F701">
        <v>7552</v>
      </c>
      <c r="G701">
        <v>231</v>
      </c>
    </row>
    <row r="702" spans="2:7" x14ac:dyDescent="0.25">
      <c r="B702" t="s">
        <v>3932</v>
      </c>
      <c r="C702" t="s">
        <v>662</v>
      </c>
      <c r="D702" s="30">
        <v>36989</v>
      </c>
      <c r="E702" t="s">
        <v>197</v>
      </c>
      <c r="F702">
        <v>3344</v>
      </c>
      <c r="G702">
        <v>231</v>
      </c>
    </row>
    <row r="703" spans="2:7" x14ac:dyDescent="0.25">
      <c r="G703">
        <v>231</v>
      </c>
    </row>
    <row r="704" spans="2:7" x14ac:dyDescent="0.25">
      <c r="B704" t="s">
        <v>3932</v>
      </c>
      <c r="C704" t="s">
        <v>663</v>
      </c>
      <c r="D704" s="30">
        <v>36990</v>
      </c>
      <c r="E704" t="s">
        <v>197</v>
      </c>
      <c r="F704">
        <v>3249</v>
      </c>
      <c r="G704">
        <v>232</v>
      </c>
    </row>
    <row r="705" spans="2:7" x14ac:dyDescent="0.25">
      <c r="B705" t="s">
        <v>3932</v>
      </c>
      <c r="C705" t="s">
        <v>664</v>
      </c>
      <c r="D705" s="30">
        <v>36991</v>
      </c>
      <c r="E705" t="s">
        <v>199</v>
      </c>
      <c r="F705">
        <v>4900</v>
      </c>
      <c r="G705">
        <v>232</v>
      </c>
    </row>
    <row r="706" spans="2:7" x14ac:dyDescent="0.25">
      <c r="G706">
        <v>232</v>
      </c>
    </row>
    <row r="707" spans="2:7" x14ac:dyDescent="0.25">
      <c r="B707" t="s">
        <v>3932</v>
      </c>
      <c r="C707" t="s">
        <v>665</v>
      </c>
      <c r="D707" s="30">
        <v>36992</v>
      </c>
      <c r="E707" t="s">
        <v>196</v>
      </c>
      <c r="F707">
        <v>9456</v>
      </c>
      <c r="G707">
        <v>233</v>
      </c>
    </row>
    <row r="708" spans="2:7" x14ac:dyDescent="0.25">
      <c r="B708" t="s">
        <v>3932</v>
      </c>
      <c r="C708" t="s">
        <v>666</v>
      </c>
      <c r="D708" s="30">
        <v>36993</v>
      </c>
      <c r="E708" t="s">
        <v>196</v>
      </c>
      <c r="F708">
        <v>5587</v>
      </c>
      <c r="G708">
        <v>233</v>
      </c>
    </row>
    <row r="709" spans="2:7" x14ac:dyDescent="0.25">
      <c r="G709">
        <v>233</v>
      </c>
    </row>
    <row r="710" spans="2:7" x14ac:dyDescent="0.25">
      <c r="B710" t="s">
        <v>3932</v>
      </c>
      <c r="C710" t="s">
        <v>667</v>
      </c>
      <c r="D710" s="30">
        <v>36994</v>
      </c>
      <c r="E710" t="s">
        <v>196</v>
      </c>
      <c r="F710">
        <v>1565</v>
      </c>
      <c r="G710">
        <v>234</v>
      </c>
    </row>
    <row r="711" spans="2:7" x14ac:dyDescent="0.25">
      <c r="B711" t="s">
        <v>3932</v>
      </c>
      <c r="C711" t="s">
        <v>668</v>
      </c>
      <c r="D711" s="30">
        <v>36995</v>
      </c>
      <c r="E711" t="s">
        <v>200</v>
      </c>
      <c r="F711">
        <v>4306</v>
      </c>
      <c r="G711">
        <v>234</v>
      </c>
    </row>
    <row r="712" spans="2:7" x14ac:dyDescent="0.25">
      <c r="G712">
        <v>234</v>
      </c>
    </row>
    <row r="713" spans="2:7" x14ac:dyDescent="0.25">
      <c r="B713" t="s">
        <v>3932</v>
      </c>
      <c r="C713" t="s">
        <v>669</v>
      </c>
      <c r="D713" s="30">
        <v>36996</v>
      </c>
      <c r="E713" t="s">
        <v>197</v>
      </c>
      <c r="F713">
        <v>8028</v>
      </c>
      <c r="G713">
        <v>235</v>
      </c>
    </row>
    <row r="714" spans="2:7" x14ac:dyDescent="0.25">
      <c r="B714" t="s">
        <v>3932</v>
      </c>
      <c r="C714" t="s">
        <v>670</v>
      </c>
      <c r="D714" s="30">
        <v>36997</v>
      </c>
      <c r="E714" t="s">
        <v>198</v>
      </c>
      <c r="F714">
        <v>1469</v>
      </c>
      <c r="G714">
        <v>235</v>
      </c>
    </row>
    <row r="715" spans="2:7" x14ac:dyDescent="0.25">
      <c r="G715">
        <v>235</v>
      </c>
    </row>
    <row r="716" spans="2:7" x14ac:dyDescent="0.25">
      <c r="B716" t="s">
        <v>3932</v>
      </c>
      <c r="C716" t="s">
        <v>671</v>
      </c>
      <c r="D716" s="30">
        <v>36998</v>
      </c>
      <c r="E716" t="s">
        <v>200</v>
      </c>
      <c r="F716">
        <v>8141</v>
      </c>
      <c r="G716">
        <v>236</v>
      </c>
    </row>
    <row r="717" spans="2:7" x14ac:dyDescent="0.25">
      <c r="B717" t="s">
        <v>3932</v>
      </c>
      <c r="C717" t="s">
        <v>672</v>
      </c>
      <c r="D717" s="30">
        <v>36999</v>
      </c>
      <c r="E717" t="s">
        <v>200</v>
      </c>
      <c r="F717">
        <v>3682</v>
      </c>
      <c r="G717">
        <v>236</v>
      </c>
    </row>
    <row r="718" spans="2:7" x14ac:dyDescent="0.25">
      <c r="G718">
        <v>236</v>
      </c>
    </row>
    <row r="719" spans="2:7" x14ac:dyDescent="0.25">
      <c r="B719" t="s">
        <v>3932</v>
      </c>
      <c r="C719" t="s">
        <v>673</v>
      </c>
      <c r="D719" s="30">
        <v>37000</v>
      </c>
      <c r="E719" t="s">
        <v>199</v>
      </c>
      <c r="F719">
        <v>4606</v>
      </c>
      <c r="G719">
        <v>237</v>
      </c>
    </row>
    <row r="720" spans="2:7" x14ac:dyDescent="0.25">
      <c r="B720" t="s">
        <v>3932</v>
      </c>
      <c r="C720" t="s">
        <v>674</v>
      </c>
      <c r="D720" s="30">
        <v>37001</v>
      </c>
      <c r="E720" t="s">
        <v>200</v>
      </c>
      <c r="F720">
        <v>9702</v>
      </c>
      <c r="G720">
        <v>237</v>
      </c>
    </row>
    <row r="721" spans="2:7" x14ac:dyDescent="0.25">
      <c r="G721">
        <v>237</v>
      </c>
    </row>
    <row r="722" spans="2:7" x14ac:dyDescent="0.25">
      <c r="B722" t="s">
        <v>3932</v>
      </c>
      <c r="C722" t="s">
        <v>675</v>
      </c>
      <c r="D722" s="30">
        <v>37002</v>
      </c>
      <c r="E722" t="s">
        <v>196</v>
      </c>
      <c r="F722">
        <v>6977</v>
      </c>
      <c r="G722">
        <v>238</v>
      </c>
    </row>
    <row r="723" spans="2:7" x14ac:dyDescent="0.25">
      <c r="B723" t="s">
        <v>3932</v>
      </c>
      <c r="C723" t="s">
        <v>676</v>
      </c>
      <c r="D723" s="30">
        <v>37003</v>
      </c>
      <c r="E723" t="s">
        <v>200</v>
      </c>
      <c r="F723">
        <v>9079</v>
      </c>
      <c r="G723">
        <v>238</v>
      </c>
    </row>
    <row r="724" spans="2:7" x14ac:dyDescent="0.25">
      <c r="G724">
        <v>238</v>
      </c>
    </row>
    <row r="725" spans="2:7" x14ac:dyDescent="0.25">
      <c r="B725" t="s">
        <v>3932</v>
      </c>
      <c r="C725" t="s">
        <v>677</v>
      </c>
      <c r="D725" s="30">
        <v>37004</v>
      </c>
      <c r="E725" t="s">
        <v>197</v>
      </c>
      <c r="F725">
        <v>5364</v>
      </c>
      <c r="G725">
        <v>239</v>
      </c>
    </row>
    <row r="726" spans="2:7" x14ac:dyDescent="0.25">
      <c r="B726" t="s">
        <v>3932</v>
      </c>
      <c r="C726" t="s">
        <v>678</v>
      </c>
      <c r="D726" s="30">
        <v>37005</v>
      </c>
      <c r="E726" t="s">
        <v>198</v>
      </c>
      <c r="F726">
        <v>6160</v>
      </c>
      <c r="G726">
        <v>239</v>
      </c>
    </row>
    <row r="727" spans="2:7" x14ac:dyDescent="0.25">
      <c r="G727">
        <v>239</v>
      </c>
    </row>
    <row r="728" spans="2:7" x14ac:dyDescent="0.25">
      <c r="B728" t="s">
        <v>3932</v>
      </c>
      <c r="C728" t="s">
        <v>679</v>
      </c>
      <c r="D728" s="30">
        <v>37006</v>
      </c>
      <c r="E728" t="s">
        <v>198</v>
      </c>
      <c r="F728">
        <v>4103</v>
      </c>
      <c r="G728">
        <v>240</v>
      </c>
    </row>
    <row r="729" spans="2:7" x14ac:dyDescent="0.25">
      <c r="B729" t="s">
        <v>3932</v>
      </c>
      <c r="C729" t="s">
        <v>680</v>
      </c>
      <c r="D729" s="30">
        <v>37007</v>
      </c>
      <c r="E729" t="s">
        <v>197</v>
      </c>
      <c r="F729">
        <v>3643</v>
      </c>
      <c r="G729">
        <v>240</v>
      </c>
    </row>
    <row r="730" spans="2:7" x14ac:dyDescent="0.25">
      <c r="G730">
        <v>240</v>
      </c>
    </row>
    <row r="731" spans="2:7" x14ac:dyDescent="0.25">
      <c r="B731" t="s">
        <v>3932</v>
      </c>
      <c r="C731" t="s">
        <v>681</v>
      </c>
      <c r="D731" s="30">
        <v>37008</v>
      </c>
      <c r="E731" t="s">
        <v>198</v>
      </c>
      <c r="F731">
        <v>4303</v>
      </c>
      <c r="G731">
        <v>241</v>
      </c>
    </row>
    <row r="732" spans="2:7" x14ac:dyDescent="0.25">
      <c r="B732" t="s">
        <v>3932</v>
      </c>
      <c r="C732" t="s">
        <v>682</v>
      </c>
      <c r="D732" s="30">
        <v>37009</v>
      </c>
      <c r="E732" t="s">
        <v>200</v>
      </c>
      <c r="F732">
        <v>3938</v>
      </c>
      <c r="G732">
        <v>241</v>
      </c>
    </row>
    <row r="733" spans="2:7" x14ac:dyDescent="0.25">
      <c r="G733">
        <v>241</v>
      </c>
    </row>
    <row r="734" spans="2:7" x14ac:dyDescent="0.25">
      <c r="B734" t="s">
        <v>3932</v>
      </c>
      <c r="C734" t="s">
        <v>683</v>
      </c>
      <c r="D734" s="30">
        <v>37010</v>
      </c>
      <c r="E734" t="s">
        <v>198</v>
      </c>
      <c r="F734">
        <v>2743</v>
      </c>
      <c r="G734">
        <v>242</v>
      </c>
    </row>
    <row r="735" spans="2:7" x14ac:dyDescent="0.25">
      <c r="B735" t="s">
        <v>3932</v>
      </c>
      <c r="C735" t="s">
        <v>684</v>
      </c>
      <c r="D735" s="30">
        <v>37011</v>
      </c>
      <c r="E735" t="s">
        <v>198</v>
      </c>
      <c r="F735">
        <v>4347</v>
      </c>
      <c r="G735">
        <v>242</v>
      </c>
    </row>
    <row r="736" spans="2:7" x14ac:dyDescent="0.25">
      <c r="G736">
        <v>242</v>
      </c>
    </row>
    <row r="737" spans="2:7" x14ac:dyDescent="0.25">
      <c r="B737" t="s">
        <v>3932</v>
      </c>
      <c r="C737" t="s">
        <v>685</v>
      </c>
      <c r="D737" s="30">
        <v>37012</v>
      </c>
      <c r="E737" t="s">
        <v>197</v>
      </c>
      <c r="F737">
        <v>1507</v>
      </c>
      <c r="G737">
        <v>243</v>
      </c>
    </row>
    <row r="738" spans="2:7" x14ac:dyDescent="0.25">
      <c r="B738" t="s">
        <v>3932</v>
      </c>
      <c r="C738" t="s">
        <v>686</v>
      </c>
      <c r="D738" s="30">
        <v>37013</v>
      </c>
      <c r="E738" t="s">
        <v>197</v>
      </c>
      <c r="F738">
        <v>6082</v>
      </c>
      <c r="G738">
        <v>243</v>
      </c>
    </row>
    <row r="739" spans="2:7" x14ac:dyDescent="0.25">
      <c r="G739">
        <v>243</v>
      </c>
    </row>
    <row r="740" spans="2:7" x14ac:dyDescent="0.25">
      <c r="B740" t="s">
        <v>3932</v>
      </c>
      <c r="C740" t="s">
        <v>687</v>
      </c>
      <c r="D740" s="30">
        <v>37014</v>
      </c>
      <c r="E740" t="s">
        <v>199</v>
      </c>
      <c r="F740">
        <v>565</v>
      </c>
      <c r="G740">
        <v>244</v>
      </c>
    </row>
    <row r="741" spans="2:7" x14ac:dyDescent="0.25">
      <c r="B741" t="s">
        <v>3932</v>
      </c>
      <c r="C741" t="s">
        <v>688</v>
      </c>
      <c r="D741" s="30">
        <v>37015</v>
      </c>
      <c r="E741" t="s">
        <v>198</v>
      </c>
      <c r="F741">
        <v>6284</v>
      </c>
      <c r="G741">
        <v>244</v>
      </c>
    </row>
    <row r="742" spans="2:7" x14ac:dyDescent="0.25">
      <c r="G742">
        <v>244</v>
      </c>
    </row>
    <row r="743" spans="2:7" x14ac:dyDescent="0.25">
      <c r="B743" t="s">
        <v>3932</v>
      </c>
      <c r="C743" t="s">
        <v>689</v>
      </c>
      <c r="D743" s="30">
        <v>37016</v>
      </c>
      <c r="E743" t="s">
        <v>199</v>
      </c>
      <c r="F743">
        <v>5133</v>
      </c>
      <c r="G743">
        <v>245</v>
      </c>
    </row>
    <row r="744" spans="2:7" x14ac:dyDescent="0.25">
      <c r="B744" t="s">
        <v>3932</v>
      </c>
      <c r="C744" t="s">
        <v>690</v>
      </c>
      <c r="D744" s="30">
        <v>37017</v>
      </c>
      <c r="E744" t="s">
        <v>197</v>
      </c>
      <c r="F744">
        <v>8502</v>
      </c>
      <c r="G744">
        <v>245</v>
      </c>
    </row>
    <row r="745" spans="2:7" x14ac:dyDescent="0.25">
      <c r="G745">
        <v>245</v>
      </c>
    </row>
    <row r="746" spans="2:7" x14ac:dyDescent="0.25">
      <c r="B746" t="s">
        <v>3932</v>
      </c>
      <c r="C746" t="s">
        <v>691</v>
      </c>
      <c r="D746" s="30">
        <v>37018</v>
      </c>
      <c r="E746" t="s">
        <v>197</v>
      </c>
      <c r="F746">
        <v>5217</v>
      </c>
      <c r="G746">
        <v>246</v>
      </c>
    </row>
    <row r="747" spans="2:7" x14ac:dyDescent="0.25">
      <c r="B747" t="s">
        <v>3932</v>
      </c>
      <c r="C747" t="s">
        <v>692</v>
      </c>
      <c r="D747" s="30">
        <v>37019</v>
      </c>
      <c r="E747" t="s">
        <v>196</v>
      </c>
      <c r="F747">
        <v>2467</v>
      </c>
      <c r="G747">
        <v>246</v>
      </c>
    </row>
    <row r="748" spans="2:7" x14ac:dyDescent="0.25">
      <c r="G748">
        <v>246</v>
      </c>
    </row>
    <row r="749" spans="2:7" x14ac:dyDescent="0.25">
      <c r="B749" t="s">
        <v>3932</v>
      </c>
      <c r="C749" t="s">
        <v>693</v>
      </c>
      <c r="D749" s="30">
        <v>37020</v>
      </c>
      <c r="E749" t="s">
        <v>199</v>
      </c>
      <c r="F749">
        <v>8511</v>
      </c>
      <c r="G749">
        <v>247</v>
      </c>
    </row>
    <row r="750" spans="2:7" x14ac:dyDescent="0.25">
      <c r="B750" t="s">
        <v>3932</v>
      </c>
      <c r="C750" t="s">
        <v>694</v>
      </c>
      <c r="D750" s="30">
        <v>37021</v>
      </c>
      <c r="E750" t="s">
        <v>198</v>
      </c>
      <c r="F750">
        <v>9664</v>
      </c>
      <c r="G750">
        <v>247</v>
      </c>
    </row>
    <row r="751" spans="2:7" x14ac:dyDescent="0.25">
      <c r="G751">
        <v>247</v>
      </c>
    </row>
    <row r="752" spans="2:7" x14ac:dyDescent="0.25">
      <c r="B752" t="s">
        <v>3932</v>
      </c>
      <c r="C752" t="s">
        <v>695</v>
      </c>
      <c r="D752" s="30">
        <v>37022</v>
      </c>
      <c r="E752" t="s">
        <v>200</v>
      </c>
      <c r="F752">
        <v>4431</v>
      </c>
      <c r="G752">
        <v>248</v>
      </c>
    </row>
    <row r="753" spans="2:7" x14ac:dyDescent="0.25">
      <c r="B753" t="s">
        <v>3932</v>
      </c>
      <c r="C753" t="s">
        <v>696</v>
      </c>
      <c r="D753" s="30">
        <v>37023</v>
      </c>
      <c r="E753" t="s">
        <v>200</v>
      </c>
      <c r="F753">
        <v>7805</v>
      </c>
      <c r="G753">
        <v>248</v>
      </c>
    </row>
    <row r="754" spans="2:7" x14ac:dyDescent="0.25">
      <c r="G754">
        <v>248</v>
      </c>
    </row>
    <row r="755" spans="2:7" x14ac:dyDescent="0.25">
      <c r="B755" t="s">
        <v>3932</v>
      </c>
      <c r="C755" t="s">
        <v>697</v>
      </c>
      <c r="D755" s="30">
        <v>37024</v>
      </c>
      <c r="E755" t="s">
        <v>198</v>
      </c>
      <c r="F755">
        <v>8705</v>
      </c>
      <c r="G755">
        <v>249</v>
      </c>
    </row>
    <row r="756" spans="2:7" x14ac:dyDescent="0.25">
      <c r="B756" t="s">
        <v>3932</v>
      </c>
      <c r="C756" t="s">
        <v>698</v>
      </c>
      <c r="D756" s="30">
        <v>37025</v>
      </c>
      <c r="E756" t="s">
        <v>199</v>
      </c>
      <c r="F756">
        <v>8537</v>
      </c>
      <c r="G756">
        <v>249</v>
      </c>
    </row>
    <row r="757" spans="2:7" x14ac:dyDescent="0.25">
      <c r="G757">
        <v>249</v>
      </c>
    </row>
    <row r="758" spans="2:7" x14ac:dyDescent="0.25">
      <c r="B758" t="s">
        <v>3932</v>
      </c>
      <c r="C758" t="s">
        <v>699</v>
      </c>
      <c r="D758" s="30">
        <v>37026</v>
      </c>
      <c r="E758" t="s">
        <v>199</v>
      </c>
      <c r="F758">
        <v>5097</v>
      </c>
      <c r="G758">
        <v>250</v>
      </c>
    </row>
    <row r="759" spans="2:7" x14ac:dyDescent="0.25">
      <c r="B759" t="s">
        <v>3932</v>
      </c>
      <c r="C759" t="s">
        <v>700</v>
      </c>
      <c r="D759" s="30">
        <v>37027</v>
      </c>
      <c r="E759" t="s">
        <v>199</v>
      </c>
      <c r="F759">
        <v>4164</v>
      </c>
      <c r="G759">
        <v>250</v>
      </c>
    </row>
    <row r="760" spans="2:7" x14ac:dyDescent="0.25">
      <c r="G760">
        <v>250</v>
      </c>
    </row>
    <row r="761" spans="2:7" x14ac:dyDescent="0.25">
      <c r="B761" t="s">
        <v>3932</v>
      </c>
      <c r="C761" t="s">
        <v>701</v>
      </c>
      <c r="D761" s="30">
        <v>37028</v>
      </c>
      <c r="E761" t="s">
        <v>200</v>
      </c>
      <c r="F761">
        <v>9569</v>
      </c>
      <c r="G761">
        <v>251</v>
      </c>
    </row>
    <row r="762" spans="2:7" x14ac:dyDescent="0.25">
      <c r="B762" t="s">
        <v>3932</v>
      </c>
      <c r="C762" t="s">
        <v>702</v>
      </c>
      <c r="D762" s="30">
        <v>37029</v>
      </c>
      <c r="E762" t="s">
        <v>200</v>
      </c>
      <c r="F762">
        <v>4164</v>
      </c>
      <c r="G762">
        <v>251</v>
      </c>
    </row>
    <row r="763" spans="2:7" x14ac:dyDescent="0.25">
      <c r="G763">
        <v>251</v>
      </c>
    </row>
    <row r="764" spans="2:7" x14ac:dyDescent="0.25">
      <c r="B764" t="s">
        <v>3932</v>
      </c>
      <c r="C764" t="s">
        <v>703</v>
      </c>
      <c r="D764" s="30">
        <v>37030</v>
      </c>
      <c r="E764" t="s">
        <v>197</v>
      </c>
      <c r="F764">
        <v>296</v>
      </c>
      <c r="G764">
        <v>252</v>
      </c>
    </row>
    <row r="765" spans="2:7" x14ac:dyDescent="0.25">
      <c r="B765" t="s">
        <v>3932</v>
      </c>
      <c r="C765" t="s">
        <v>704</v>
      </c>
      <c r="D765" s="30">
        <v>37031</v>
      </c>
      <c r="E765" t="s">
        <v>196</v>
      </c>
      <c r="F765">
        <v>7232</v>
      </c>
      <c r="G765">
        <v>252</v>
      </c>
    </row>
    <row r="766" spans="2:7" x14ac:dyDescent="0.25">
      <c r="G766">
        <v>252</v>
      </c>
    </row>
    <row r="767" spans="2:7" x14ac:dyDescent="0.25">
      <c r="B767" t="s">
        <v>3932</v>
      </c>
      <c r="C767" t="s">
        <v>705</v>
      </c>
      <c r="D767" s="30">
        <v>37032</v>
      </c>
      <c r="E767" t="s">
        <v>199</v>
      </c>
      <c r="F767">
        <v>3171</v>
      </c>
      <c r="G767">
        <v>253</v>
      </c>
    </row>
    <row r="768" spans="2:7" x14ac:dyDescent="0.25">
      <c r="B768" t="s">
        <v>3932</v>
      </c>
      <c r="C768" t="s">
        <v>706</v>
      </c>
      <c r="D768" s="30">
        <v>37033</v>
      </c>
      <c r="E768" t="s">
        <v>196</v>
      </c>
      <c r="F768">
        <v>7403</v>
      </c>
      <c r="G768">
        <v>253</v>
      </c>
    </row>
    <row r="769" spans="2:7" x14ac:dyDescent="0.25">
      <c r="G769">
        <v>253</v>
      </c>
    </row>
    <row r="770" spans="2:7" x14ac:dyDescent="0.25">
      <c r="B770" t="s">
        <v>3932</v>
      </c>
      <c r="C770" t="s">
        <v>707</v>
      </c>
      <c r="D770" s="30">
        <v>37034</v>
      </c>
      <c r="E770" t="s">
        <v>200</v>
      </c>
      <c r="F770">
        <v>5913</v>
      </c>
      <c r="G770">
        <v>254</v>
      </c>
    </row>
    <row r="771" spans="2:7" x14ac:dyDescent="0.25">
      <c r="B771" t="s">
        <v>3932</v>
      </c>
      <c r="C771" t="s">
        <v>708</v>
      </c>
      <c r="D771" s="30">
        <v>37035</v>
      </c>
      <c r="E771" t="s">
        <v>199</v>
      </c>
      <c r="F771">
        <v>8547</v>
      </c>
      <c r="G771">
        <v>254</v>
      </c>
    </row>
    <row r="772" spans="2:7" x14ac:dyDescent="0.25">
      <c r="G772">
        <v>254</v>
      </c>
    </row>
    <row r="773" spans="2:7" x14ac:dyDescent="0.25">
      <c r="B773" t="s">
        <v>3932</v>
      </c>
      <c r="C773" t="s">
        <v>709</v>
      </c>
      <c r="D773" s="30">
        <v>37036</v>
      </c>
      <c r="E773" t="s">
        <v>199</v>
      </c>
      <c r="F773">
        <v>5380</v>
      </c>
      <c r="G773">
        <v>255</v>
      </c>
    </row>
    <row r="774" spans="2:7" x14ac:dyDescent="0.25">
      <c r="B774" t="s">
        <v>3932</v>
      </c>
      <c r="C774" t="s">
        <v>710</v>
      </c>
      <c r="D774" s="30">
        <v>37037</v>
      </c>
      <c r="E774" t="s">
        <v>196</v>
      </c>
      <c r="F774">
        <v>3190</v>
      </c>
      <c r="G774">
        <v>255</v>
      </c>
    </row>
    <row r="775" spans="2:7" x14ac:dyDescent="0.25">
      <c r="G775">
        <v>255</v>
      </c>
    </row>
    <row r="776" spans="2:7" x14ac:dyDescent="0.25">
      <c r="B776" t="s">
        <v>3932</v>
      </c>
      <c r="C776" t="s">
        <v>711</v>
      </c>
      <c r="D776" s="30">
        <v>37038</v>
      </c>
      <c r="E776" t="s">
        <v>200</v>
      </c>
      <c r="F776">
        <v>749</v>
      </c>
      <c r="G776">
        <v>256</v>
      </c>
    </row>
    <row r="777" spans="2:7" x14ac:dyDescent="0.25">
      <c r="B777" t="s">
        <v>3932</v>
      </c>
      <c r="C777" t="s">
        <v>712</v>
      </c>
      <c r="D777" s="30">
        <v>37039</v>
      </c>
      <c r="E777" t="s">
        <v>200</v>
      </c>
      <c r="F777">
        <v>5441</v>
      </c>
      <c r="G777">
        <v>256</v>
      </c>
    </row>
    <row r="778" spans="2:7" x14ac:dyDescent="0.25">
      <c r="G778">
        <v>256</v>
      </c>
    </row>
    <row r="779" spans="2:7" x14ac:dyDescent="0.25">
      <c r="B779" t="s">
        <v>3932</v>
      </c>
      <c r="C779" t="s">
        <v>713</v>
      </c>
      <c r="D779" s="30">
        <v>37040</v>
      </c>
      <c r="E779" t="s">
        <v>198</v>
      </c>
      <c r="F779">
        <v>699</v>
      </c>
      <c r="G779">
        <v>257</v>
      </c>
    </row>
    <row r="780" spans="2:7" x14ac:dyDescent="0.25">
      <c r="B780" t="s">
        <v>3932</v>
      </c>
      <c r="C780" t="s">
        <v>714</v>
      </c>
      <c r="D780" s="30">
        <v>37041</v>
      </c>
      <c r="E780" t="s">
        <v>199</v>
      </c>
      <c r="F780">
        <v>8933</v>
      </c>
      <c r="G780">
        <v>257</v>
      </c>
    </row>
    <row r="781" spans="2:7" x14ac:dyDescent="0.25">
      <c r="G781">
        <v>257</v>
      </c>
    </row>
    <row r="782" spans="2:7" x14ac:dyDescent="0.25">
      <c r="B782" t="s">
        <v>3932</v>
      </c>
      <c r="C782" t="s">
        <v>715</v>
      </c>
      <c r="D782" s="30">
        <v>37042</v>
      </c>
      <c r="E782" t="s">
        <v>197</v>
      </c>
      <c r="F782">
        <v>3086</v>
      </c>
      <c r="G782">
        <v>258</v>
      </c>
    </row>
    <row r="783" spans="2:7" x14ac:dyDescent="0.25">
      <c r="B783" t="s">
        <v>3932</v>
      </c>
      <c r="C783" t="s">
        <v>716</v>
      </c>
      <c r="D783" s="30">
        <v>37043</v>
      </c>
      <c r="E783" t="s">
        <v>197</v>
      </c>
      <c r="F783">
        <v>9319</v>
      </c>
      <c r="G783">
        <v>258</v>
      </c>
    </row>
    <row r="784" spans="2:7" x14ac:dyDescent="0.25">
      <c r="G784">
        <v>258</v>
      </c>
    </row>
    <row r="785" spans="2:7" x14ac:dyDescent="0.25">
      <c r="B785" t="s">
        <v>3932</v>
      </c>
      <c r="C785" t="s">
        <v>717</v>
      </c>
      <c r="D785" s="30">
        <v>37044</v>
      </c>
      <c r="E785" t="s">
        <v>199</v>
      </c>
      <c r="F785">
        <v>9919</v>
      </c>
      <c r="G785">
        <v>259</v>
      </c>
    </row>
    <row r="786" spans="2:7" x14ac:dyDescent="0.25">
      <c r="B786" t="s">
        <v>3932</v>
      </c>
      <c r="C786" t="s">
        <v>718</v>
      </c>
      <c r="D786" s="30">
        <v>37045</v>
      </c>
      <c r="E786" t="s">
        <v>196</v>
      </c>
      <c r="F786">
        <v>3110</v>
      </c>
      <c r="G786">
        <v>259</v>
      </c>
    </row>
    <row r="787" spans="2:7" x14ac:dyDescent="0.25">
      <c r="G787">
        <v>259</v>
      </c>
    </row>
    <row r="788" spans="2:7" x14ac:dyDescent="0.25">
      <c r="B788" t="s">
        <v>3932</v>
      </c>
      <c r="C788" t="s">
        <v>719</v>
      </c>
      <c r="D788" s="30">
        <v>37046</v>
      </c>
      <c r="E788" t="s">
        <v>197</v>
      </c>
      <c r="F788">
        <v>7604</v>
      </c>
      <c r="G788">
        <v>260</v>
      </c>
    </row>
    <row r="789" spans="2:7" x14ac:dyDescent="0.25">
      <c r="B789" t="s">
        <v>3932</v>
      </c>
      <c r="C789" t="s">
        <v>720</v>
      </c>
      <c r="D789" s="30">
        <v>37047</v>
      </c>
      <c r="E789" t="s">
        <v>198</v>
      </c>
      <c r="F789">
        <v>6609</v>
      </c>
      <c r="G789">
        <v>260</v>
      </c>
    </row>
    <row r="790" spans="2:7" x14ac:dyDescent="0.25">
      <c r="G790">
        <v>260</v>
      </c>
    </row>
    <row r="791" spans="2:7" x14ac:dyDescent="0.25">
      <c r="B791" t="s">
        <v>3932</v>
      </c>
      <c r="C791" t="s">
        <v>721</v>
      </c>
      <c r="D791" s="30">
        <v>37048</v>
      </c>
      <c r="E791" t="s">
        <v>198</v>
      </c>
      <c r="F791">
        <v>9948</v>
      </c>
      <c r="G791">
        <v>261</v>
      </c>
    </row>
    <row r="792" spans="2:7" x14ac:dyDescent="0.25">
      <c r="B792" t="s">
        <v>3932</v>
      </c>
      <c r="C792" t="s">
        <v>722</v>
      </c>
      <c r="D792" s="30">
        <v>37049</v>
      </c>
      <c r="E792" t="s">
        <v>198</v>
      </c>
      <c r="F792">
        <v>1430</v>
      </c>
      <c r="G792">
        <v>261</v>
      </c>
    </row>
    <row r="793" spans="2:7" x14ac:dyDescent="0.25">
      <c r="G793">
        <v>261</v>
      </c>
    </row>
    <row r="794" spans="2:7" x14ac:dyDescent="0.25">
      <c r="B794" t="s">
        <v>3932</v>
      </c>
      <c r="C794" t="s">
        <v>723</v>
      </c>
      <c r="D794" s="30">
        <v>37050</v>
      </c>
      <c r="E794" t="s">
        <v>198</v>
      </c>
      <c r="F794">
        <v>3893</v>
      </c>
      <c r="G794">
        <v>262</v>
      </c>
    </row>
    <row r="795" spans="2:7" x14ac:dyDescent="0.25">
      <c r="B795" t="s">
        <v>3932</v>
      </c>
      <c r="C795" t="s">
        <v>724</v>
      </c>
      <c r="D795" s="30">
        <v>37051</v>
      </c>
      <c r="E795" t="s">
        <v>197</v>
      </c>
      <c r="F795">
        <v>7766</v>
      </c>
      <c r="G795">
        <v>262</v>
      </c>
    </row>
    <row r="796" spans="2:7" x14ac:dyDescent="0.25">
      <c r="G796">
        <v>262</v>
      </c>
    </row>
    <row r="797" spans="2:7" x14ac:dyDescent="0.25">
      <c r="B797" t="s">
        <v>3932</v>
      </c>
      <c r="C797" t="s">
        <v>725</v>
      </c>
      <c r="D797" s="30">
        <v>37052</v>
      </c>
      <c r="E797" t="s">
        <v>200</v>
      </c>
      <c r="F797">
        <v>4424</v>
      </c>
      <c r="G797">
        <v>263</v>
      </c>
    </row>
    <row r="798" spans="2:7" x14ac:dyDescent="0.25">
      <c r="B798" t="s">
        <v>3932</v>
      </c>
      <c r="C798" t="s">
        <v>616</v>
      </c>
      <c r="D798" s="30">
        <v>37053</v>
      </c>
      <c r="E798" t="s">
        <v>199</v>
      </c>
      <c r="F798">
        <v>7585</v>
      </c>
      <c r="G798">
        <v>263</v>
      </c>
    </row>
    <row r="799" spans="2:7" x14ac:dyDescent="0.25">
      <c r="G799">
        <v>263</v>
      </c>
    </row>
    <row r="800" spans="2:7" x14ac:dyDescent="0.25">
      <c r="B800" t="s">
        <v>3932</v>
      </c>
      <c r="C800" t="s">
        <v>726</v>
      </c>
      <c r="D800" s="30">
        <v>37054</v>
      </c>
      <c r="E800" t="s">
        <v>197</v>
      </c>
      <c r="F800">
        <v>8964</v>
      </c>
      <c r="G800">
        <v>264</v>
      </c>
    </row>
    <row r="801" spans="2:7" x14ac:dyDescent="0.25">
      <c r="B801" t="s">
        <v>3932</v>
      </c>
      <c r="C801" t="s">
        <v>339</v>
      </c>
      <c r="D801" s="30">
        <v>37055</v>
      </c>
      <c r="E801" t="s">
        <v>196</v>
      </c>
      <c r="F801">
        <v>7564</v>
      </c>
      <c r="G801">
        <v>264</v>
      </c>
    </row>
    <row r="802" spans="2:7" x14ac:dyDescent="0.25">
      <c r="G802">
        <v>264</v>
      </c>
    </row>
    <row r="803" spans="2:7" x14ac:dyDescent="0.25">
      <c r="B803" t="s">
        <v>3932</v>
      </c>
      <c r="C803" t="s">
        <v>727</v>
      </c>
      <c r="D803" s="30">
        <v>37056</v>
      </c>
      <c r="E803" t="s">
        <v>198</v>
      </c>
      <c r="F803">
        <v>3728</v>
      </c>
      <c r="G803">
        <v>265</v>
      </c>
    </row>
    <row r="804" spans="2:7" x14ac:dyDescent="0.25">
      <c r="B804" t="s">
        <v>3932</v>
      </c>
      <c r="C804" t="s">
        <v>728</v>
      </c>
      <c r="D804" s="30">
        <v>37057</v>
      </c>
      <c r="E804" t="s">
        <v>199</v>
      </c>
      <c r="F804">
        <v>1151</v>
      </c>
      <c r="G804">
        <v>265</v>
      </c>
    </row>
    <row r="805" spans="2:7" x14ac:dyDescent="0.25">
      <c r="G805">
        <v>265</v>
      </c>
    </row>
    <row r="806" spans="2:7" x14ac:dyDescent="0.25">
      <c r="B806" t="s">
        <v>3932</v>
      </c>
      <c r="C806" t="s">
        <v>729</v>
      </c>
      <c r="D806" s="30">
        <v>37058</v>
      </c>
      <c r="E806" t="s">
        <v>197</v>
      </c>
      <c r="F806">
        <v>4696</v>
      </c>
      <c r="G806">
        <v>266</v>
      </c>
    </row>
    <row r="807" spans="2:7" x14ac:dyDescent="0.25">
      <c r="B807" t="s">
        <v>3932</v>
      </c>
      <c r="C807" t="s">
        <v>730</v>
      </c>
      <c r="D807" s="30">
        <v>37059</v>
      </c>
      <c r="E807" t="s">
        <v>198</v>
      </c>
      <c r="F807">
        <v>2002</v>
      </c>
      <c r="G807">
        <v>266</v>
      </c>
    </row>
    <row r="808" spans="2:7" x14ac:dyDescent="0.25">
      <c r="G808">
        <v>266</v>
      </c>
    </row>
    <row r="809" spans="2:7" x14ac:dyDescent="0.25">
      <c r="B809" t="s">
        <v>3932</v>
      </c>
      <c r="C809" t="s">
        <v>731</v>
      </c>
      <c r="D809" s="30">
        <v>37060</v>
      </c>
      <c r="E809" t="s">
        <v>199</v>
      </c>
      <c r="F809">
        <v>6866</v>
      </c>
      <c r="G809">
        <v>267</v>
      </c>
    </row>
    <row r="810" spans="2:7" x14ac:dyDescent="0.25">
      <c r="B810" t="s">
        <v>3932</v>
      </c>
      <c r="C810" t="s">
        <v>732</v>
      </c>
      <c r="D810" s="30">
        <v>37061</v>
      </c>
      <c r="E810" t="s">
        <v>200</v>
      </c>
      <c r="F810">
        <v>8484</v>
      </c>
      <c r="G810">
        <v>267</v>
      </c>
    </row>
    <row r="811" spans="2:7" x14ac:dyDescent="0.25">
      <c r="G811">
        <v>267</v>
      </c>
    </row>
    <row r="812" spans="2:7" x14ac:dyDescent="0.25">
      <c r="B812" t="s">
        <v>3932</v>
      </c>
      <c r="C812" t="s">
        <v>733</v>
      </c>
      <c r="D812" s="30">
        <v>37062</v>
      </c>
      <c r="E812" t="s">
        <v>196</v>
      </c>
      <c r="F812">
        <v>787</v>
      </c>
      <c r="G812">
        <v>268</v>
      </c>
    </row>
    <row r="813" spans="2:7" x14ac:dyDescent="0.25">
      <c r="B813" t="s">
        <v>3932</v>
      </c>
      <c r="C813" t="s">
        <v>734</v>
      </c>
      <c r="D813" s="30">
        <v>37063</v>
      </c>
      <c r="E813" t="s">
        <v>197</v>
      </c>
      <c r="F813">
        <v>8614</v>
      </c>
      <c r="G813">
        <v>268</v>
      </c>
    </row>
    <row r="814" spans="2:7" x14ac:dyDescent="0.25">
      <c r="G814">
        <v>268</v>
      </c>
    </row>
    <row r="815" spans="2:7" x14ac:dyDescent="0.25">
      <c r="B815" t="s">
        <v>3932</v>
      </c>
      <c r="C815" t="s">
        <v>735</v>
      </c>
      <c r="D815" s="30">
        <v>37064</v>
      </c>
      <c r="E815" t="s">
        <v>200</v>
      </c>
      <c r="F815">
        <v>6542</v>
      </c>
      <c r="G815">
        <v>269</v>
      </c>
    </row>
    <row r="816" spans="2:7" x14ac:dyDescent="0.25">
      <c r="B816" t="s">
        <v>3932</v>
      </c>
      <c r="C816" t="s">
        <v>736</v>
      </c>
      <c r="D816" s="30">
        <v>37065</v>
      </c>
      <c r="E816" t="s">
        <v>197</v>
      </c>
      <c r="F816">
        <v>471</v>
      </c>
      <c r="G816">
        <v>269</v>
      </c>
    </row>
    <row r="817" spans="2:7" x14ac:dyDescent="0.25">
      <c r="G817">
        <v>269</v>
      </c>
    </row>
    <row r="818" spans="2:7" x14ac:dyDescent="0.25">
      <c r="B818" t="s">
        <v>3932</v>
      </c>
      <c r="C818" t="s">
        <v>737</v>
      </c>
      <c r="D818" s="30">
        <v>37066</v>
      </c>
      <c r="E818" t="s">
        <v>197</v>
      </c>
      <c r="F818">
        <v>5422</v>
      </c>
      <c r="G818">
        <v>270</v>
      </c>
    </row>
    <row r="819" spans="2:7" x14ac:dyDescent="0.25">
      <c r="B819" t="s">
        <v>3932</v>
      </c>
      <c r="C819" t="s">
        <v>738</v>
      </c>
      <c r="D819" s="30">
        <v>37067</v>
      </c>
      <c r="E819" t="s">
        <v>197</v>
      </c>
      <c r="F819">
        <v>4490</v>
      </c>
      <c r="G819">
        <v>270</v>
      </c>
    </row>
    <row r="820" spans="2:7" x14ac:dyDescent="0.25">
      <c r="G820">
        <v>270</v>
      </c>
    </row>
    <row r="821" spans="2:7" x14ac:dyDescent="0.25">
      <c r="B821" t="s">
        <v>3932</v>
      </c>
      <c r="C821" t="s">
        <v>739</v>
      </c>
      <c r="D821" s="30">
        <v>37068</v>
      </c>
      <c r="E821" t="s">
        <v>196</v>
      </c>
      <c r="F821">
        <v>4396</v>
      </c>
      <c r="G821">
        <v>271</v>
      </c>
    </row>
    <row r="822" spans="2:7" x14ac:dyDescent="0.25">
      <c r="B822" t="s">
        <v>3932</v>
      </c>
      <c r="C822" t="s">
        <v>740</v>
      </c>
      <c r="D822" s="30">
        <v>37069</v>
      </c>
      <c r="E822" t="s">
        <v>198</v>
      </c>
      <c r="F822">
        <v>2596</v>
      </c>
      <c r="G822">
        <v>271</v>
      </c>
    </row>
    <row r="823" spans="2:7" x14ac:dyDescent="0.25">
      <c r="G823">
        <v>271</v>
      </c>
    </row>
    <row r="824" spans="2:7" x14ac:dyDescent="0.25">
      <c r="B824" t="s">
        <v>3932</v>
      </c>
      <c r="C824" t="s">
        <v>741</v>
      </c>
      <c r="D824" s="30">
        <v>37070</v>
      </c>
      <c r="E824" t="s">
        <v>200</v>
      </c>
      <c r="F824">
        <v>3057</v>
      </c>
      <c r="G824">
        <v>272</v>
      </c>
    </row>
    <row r="825" spans="2:7" x14ac:dyDescent="0.25">
      <c r="B825" t="s">
        <v>3932</v>
      </c>
      <c r="C825" t="s">
        <v>742</v>
      </c>
      <c r="D825" s="30">
        <v>37071</v>
      </c>
      <c r="E825" t="s">
        <v>200</v>
      </c>
      <c r="F825">
        <v>367</v>
      </c>
      <c r="G825">
        <v>272</v>
      </c>
    </row>
    <row r="826" spans="2:7" x14ac:dyDescent="0.25">
      <c r="G826">
        <v>272</v>
      </c>
    </row>
    <row r="827" spans="2:7" x14ac:dyDescent="0.25">
      <c r="B827" t="s">
        <v>3932</v>
      </c>
      <c r="C827" t="s">
        <v>743</v>
      </c>
      <c r="D827" s="30">
        <v>37072</v>
      </c>
      <c r="E827" t="s">
        <v>198</v>
      </c>
      <c r="F827">
        <v>1509</v>
      </c>
      <c r="G827">
        <v>273</v>
      </c>
    </row>
    <row r="828" spans="2:7" x14ac:dyDescent="0.25">
      <c r="B828" t="s">
        <v>3932</v>
      </c>
      <c r="C828" t="s">
        <v>744</v>
      </c>
      <c r="D828" s="30">
        <v>37073</v>
      </c>
      <c r="E828" t="s">
        <v>200</v>
      </c>
      <c r="F828">
        <v>4634</v>
      </c>
      <c r="G828">
        <v>273</v>
      </c>
    </row>
    <row r="829" spans="2:7" x14ac:dyDescent="0.25">
      <c r="G829">
        <v>273</v>
      </c>
    </row>
    <row r="830" spans="2:7" x14ac:dyDescent="0.25">
      <c r="B830" t="s">
        <v>3932</v>
      </c>
      <c r="C830" t="s">
        <v>745</v>
      </c>
      <c r="D830" s="30">
        <v>37074</v>
      </c>
      <c r="E830" t="s">
        <v>200</v>
      </c>
      <c r="F830">
        <v>9791</v>
      </c>
      <c r="G830">
        <v>274</v>
      </c>
    </row>
    <row r="831" spans="2:7" x14ac:dyDescent="0.25">
      <c r="B831" t="s">
        <v>3932</v>
      </c>
      <c r="C831" t="s">
        <v>746</v>
      </c>
      <c r="D831" s="30">
        <v>37075</v>
      </c>
      <c r="E831" t="s">
        <v>199</v>
      </c>
      <c r="F831">
        <v>6241</v>
      </c>
      <c r="G831">
        <v>274</v>
      </c>
    </row>
    <row r="832" spans="2:7" x14ac:dyDescent="0.25">
      <c r="G832">
        <v>274</v>
      </c>
    </row>
    <row r="833" spans="2:7" x14ac:dyDescent="0.25">
      <c r="B833" t="s">
        <v>3932</v>
      </c>
      <c r="C833" t="s">
        <v>747</v>
      </c>
      <c r="D833" s="30">
        <v>37076</v>
      </c>
      <c r="E833" t="s">
        <v>199</v>
      </c>
      <c r="F833">
        <v>205</v>
      </c>
      <c r="G833">
        <v>275</v>
      </c>
    </row>
    <row r="834" spans="2:7" x14ac:dyDescent="0.25">
      <c r="B834" t="s">
        <v>3932</v>
      </c>
      <c r="C834" t="s">
        <v>748</v>
      </c>
      <c r="D834" s="30">
        <v>37077</v>
      </c>
      <c r="E834" t="s">
        <v>198</v>
      </c>
      <c r="F834">
        <v>8292</v>
      </c>
      <c r="G834">
        <v>275</v>
      </c>
    </row>
    <row r="835" spans="2:7" x14ac:dyDescent="0.25">
      <c r="G835">
        <v>275</v>
      </c>
    </row>
    <row r="836" spans="2:7" x14ac:dyDescent="0.25">
      <c r="B836" t="s">
        <v>3932</v>
      </c>
      <c r="C836" t="s">
        <v>749</v>
      </c>
      <c r="D836" s="30">
        <v>37078</v>
      </c>
      <c r="E836" t="s">
        <v>197</v>
      </c>
      <c r="F836">
        <v>7406</v>
      </c>
      <c r="G836">
        <v>276</v>
      </c>
    </row>
    <row r="837" spans="2:7" x14ac:dyDescent="0.25">
      <c r="B837" t="s">
        <v>3932</v>
      </c>
      <c r="C837" t="s">
        <v>750</v>
      </c>
      <c r="D837" s="30">
        <v>37079</v>
      </c>
      <c r="E837" t="s">
        <v>200</v>
      </c>
      <c r="F837">
        <v>3010</v>
      </c>
      <c r="G837">
        <v>276</v>
      </c>
    </row>
    <row r="838" spans="2:7" x14ac:dyDescent="0.25">
      <c r="G838">
        <v>276</v>
      </c>
    </row>
    <row r="839" spans="2:7" x14ac:dyDescent="0.25">
      <c r="B839" t="s">
        <v>3932</v>
      </c>
      <c r="C839" t="s">
        <v>751</v>
      </c>
      <c r="D839" s="30">
        <v>37080</v>
      </c>
      <c r="E839" t="s">
        <v>199</v>
      </c>
      <c r="F839">
        <v>1996</v>
      </c>
      <c r="G839">
        <v>277</v>
      </c>
    </row>
    <row r="840" spans="2:7" x14ac:dyDescent="0.25">
      <c r="B840" t="s">
        <v>3932</v>
      </c>
      <c r="C840" t="s">
        <v>752</v>
      </c>
      <c r="D840" s="30">
        <v>37081</v>
      </c>
      <c r="E840" t="s">
        <v>196</v>
      </c>
      <c r="F840">
        <v>5613</v>
      </c>
      <c r="G840">
        <v>277</v>
      </c>
    </row>
    <row r="841" spans="2:7" x14ac:dyDescent="0.25">
      <c r="G841">
        <v>277</v>
      </c>
    </row>
    <row r="842" spans="2:7" x14ac:dyDescent="0.25">
      <c r="B842" t="s">
        <v>3932</v>
      </c>
      <c r="C842" t="s">
        <v>753</v>
      </c>
      <c r="D842" s="30">
        <v>37082</v>
      </c>
      <c r="E842" t="s">
        <v>198</v>
      </c>
      <c r="F842">
        <v>8679</v>
      </c>
      <c r="G842">
        <v>278</v>
      </c>
    </row>
    <row r="843" spans="2:7" x14ac:dyDescent="0.25">
      <c r="B843" t="s">
        <v>3932</v>
      </c>
      <c r="C843" t="s">
        <v>754</v>
      </c>
      <c r="D843" s="30">
        <v>37083</v>
      </c>
      <c r="E843" t="s">
        <v>199</v>
      </c>
      <c r="F843">
        <v>5294</v>
      </c>
      <c r="G843">
        <v>278</v>
      </c>
    </row>
    <row r="844" spans="2:7" x14ac:dyDescent="0.25">
      <c r="G844">
        <v>278</v>
      </c>
    </row>
    <row r="845" spans="2:7" x14ac:dyDescent="0.25">
      <c r="B845" t="s">
        <v>3932</v>
      </c>
      <c r="C845" t="s">
        <v>755</v>
      </c>
      <c r="D845" s="30">
        <v>37084</v>
      </c>
      <c r="E845" t="s">
        <v>196</v>
      </c>
      <c r="F845">
        <v>5283</v>
      </c>
      <c r="G845">
        <v>279</v>
      </c>
    </row>
    <row r="846" spans="2:7" x14ac:dyDescent="0.25">
      <c r="B846" t="s">
        <v>3932</v>
      </c>
      <c r="C846" t="s">
        <v>756</v>
      </c>
      <c r="D846" s="30">
        <v>37085</v>
      </c>
      <c r="E846" t="s">
        <v>196</v>
      </c>
      <c r="F846">
        <v>1300</v>
      </c>
      <c r="G846">
        <v>279</v>
      </c>
    </row>
    <row r="847" spans="2:7" x14ac:dyDescent="0.25">
      <c r="G847">
        <v>279</v>
      </c>
    </row>
    <row r="848" spans="2:7" x14ac:dyDescent="0.25">
      <c r="B848" t="s">
        <v>3932</v>
      </c>
      <c r="C848" t="s">
        <v>757</v>
      </c>
      <c r="D848" s="30">
        <v>37086</v>
      </c>
      <c r="E848" t="s">
        <v>196</v>
      </c>
      <c r="F848">
        <v>2397</v>
      </c>
      <c r="G848">
        <v>280</v>
      </c>
    </row>
    <row r="849" spans="2:7" x14ac:dyDescent="0.25">
      <c r="B849" t="s">
        <v>3932</v>
      </c>
      <c r="C849" t="s">
        <v>758</v>
      </c>
      <c r="D849" s="30">
        <v>37087</v>
      </c>
      <c r="E849" t="s">
        <v>198</v>
      </c>
      <c r="F849">
        <v>6572</v>
      </c>
      <c r="G849">
        <v>280</v>
      </c>
    </row>
    <row r="850" spans="2:7" x14ac:dyDescent="0.25">
      <c r="G850">
        <v>280</v>
      </c>
    </row>
    <row r="851" spans="2:7" x14ac:dyDescent="0.25">
      <c r="B851" t="s">
        <v>3932</v>
      </c>
      <c r="C851" t="s">
        <v>759</v>
      </c>
      <c r="D851" s="30">
        <v>37088</v>
      </c>
      <c r="E851" t="s">
        <v>198</v>
      </c>
      <c r="F851">
        <v>5927</v>
      </c>
      <c r="G851">
        <v>281</v>
      </c>
    </row>
    <row r="852" spans="2:7" x14ac:dyDescent="0.25">
      <c r="B852" t="s">
        <v>3932</v>
      </c>
      <c r="C852" t="s">
        <v>760</v>
      </c>
      <c r="D852" s="30">
        <v>37089</v>
      </c>
      <c r="E852" t="s">
        <v>199</v>
      </c>
      <c r="F852">
        <v>1876</v>
      </c>
      <c r="G852">
        <v>281</v>
      </c>
    </row>
    <row r="853" spans="2:7" x14ac:dyDescent="0.25">
      <c r="G853">
        <v>281</v>
      </c>
    </row>
    <row r="854" spans="2:7" x14ac:dyDescent="0.25">
      <c r="B854" t="s">
        <v>3932</v>
      </c>
      <c r="C854" t="s">
        <v>761</v>
      </c>
      <c r="D854" s="30">
        <v>37090</v>
      </c>
      <c r="E854" t="s">
        <v>200</v>
      </c>
      <c r="F854">
        <v>9858</v>
      </c>
      <c r="G854">
        <v>282</v>
      </c>
    </row>
    <row r="855" spans="2:7" x14ac:dyDescent="0.25">
      <c r="B855" t="s">
        <v>3932</v>
      </c>
      <c r="C855" t="s">
        <v>762</v>
      </c>
      <c r="D855" s="30">
        <v>37091</v>
      </c>
      <c r="E855" t="s">
        <v>200</v>
      </c>
      <c r="F855">
        <v>6485</v>
      </c>
      <c r="G855">
        <v>282</v>
      </c>
    </row>
    <row r="856" spans="2:7" x14ac:dyDescent="0.25">
      <c r="G856">
        <v>282</v>
      </c>
    </row>
    <row r="857" spans="2:7" x14ac:dyDescent="0.25">
      <c r="B857" t="s">
        <v>3932</v>
      </c>
      <c r="C857" t="s">
        <v>763</v>
      </c>
      <c r="D857" s="30">
        <v>37092</v>
      </c>
      <c r="E857" t="s">
        <v>199</v>
      </c>
      <c r="F857">
        <v>1623</v>
      </c>
      <c r="G857">
        <v>283</v>
      </c>
    </row>
    <row r="858" spans="2:7" x14ac:dyDescent="0.25">
      <c r="B858" t="s">
        <v>3932</v>
      </c>
      <c r="C858" t="s">
        <v>764</v>
      </c>
      <c r="D858" s="30">
        <v>37093</v>
      </c>
      <c r="E858" t="s">
        <v>198</v>
      </c>
      <c r="F858">
        <v>1773</v>
      </c>
      <c r="G858">
        <v>283</v>
      </c>
    </row>
    <row r="859" spans="2:7" x14ac:dyDescent="0.25">
      <c r="G859">
        <v>283</v>
      </c>
    </row>
    <row r="860" spans="2:7" x14ac:dyDescent="0.25">
      <c r="B860" t="s">
        <v>3932</v>
      </c>
      <c r="C860" t="s">
        <v>765</v>
      </c>
      <c r="D860" s="30">
        <v>37094</v>
      </c>
      <c r="E860" t="s">
        <v>200</v>
      </c>
      <c r="F860">
        <v>9596</v>
      </c>
      <c r="G860">
        <v>284</v>
      </c>
    </row>
    <row r="861" spans="2:7" x14ac:dyDescent="0.25">
      <c r="B861" t="s">
        <v>3932</v>
      </c>
      <c r="C861" t="s">
        <v>766</v>
      </c>
      <c r="D861" s="30">
        <v>37095</v>
      </c>
      <c r="E861" t="s">
        <v>199</v>
      </c>
      <c r="F861">
        <v>7729</v>
      </c>
      <c r="G861">
        <v>284</v>
      </c>
    </row>
    <row r="862" spans="2:7" x14ac:dyDescent="0.25">
      <c r="G862">
        <v>284</v>
      </c>
    </row>
    <row r="863" spans="2:7" x14ac:dyDescent="0.25">
      <c r="B863" t="s">
        <v>3932</v>
      </c>
      <c r="C863" t="s">
        <v>553</v>
      </c>
      <c r="D863" s="30">
        <v>37096</v>
      </c>
      <c r="E863" t="s">
        <v>196</v>
      </c>
      <c r="F863">
        <v>8695</v>
      </c>
      <c r="G863">
        <v>285</v>
      </c>
    </row>
    <row r="864" spans="2:7" x14ac:dyDescent="0.25">
      <c r="B864" t="s">
        <v>3932</v>
      </c>
      <c r="C864" t="s">
        <v>767</v>
      </c>
      <c r="D864" s="30">
        <v>37097</v>
      </c>
      <c r="E864" t="s">
        <v>199</v>
      </c>
      <c r="F864">
        <v>8069</v>
      </c>
      <c r="G864">
        <v>285</v>
      </c>
    </row>
    <row r="865" spans="2:7" x14ac:dyDescent="0.25">
      <c r="G865">
        <v>285</v>
      </c>
    </row>
    <row r="866" spans="2:7" x14ac:dyDescent="0.25">
      <c r="B866" t="s">
        <v>3932</v>
      </c>
      <c r="C866" t="s">
        <v>768</v>
      </c>
      <c r="D866" s="30">
        <v>37098</v>
      </c>
      <c r="E866" t="s">
        <v>198</v>
      </c>
      <c r="F866">
        <v>7170</v>
      </c>
      <c r="G866">
        <v>286</v>
      </c>
    </row>
    <row r="867" spans="2:7" x14ac:dyDescent="0.25">
      <c r="B867" t="s">
        <v>3932</v>
      </c>
      <c r="C867" t="s">
        <v>769</v>
      </c>
      <c r="D867" s="30">
        <v>37099</v>
      </c>
      <c r="E867" t="s">
        <v>200</v>
      </c>
      <c r="F867">
        <v>6453</v>
      </c>
      <c r="G867">
        <v>286</v>
      </c>
    </row>
    <row r="868" spans="2:7" x14ac:dyDescent="0.25">
      <c r="G868">
        <v>286</v>
      </c>
    </row>
    <row r="869" spans="2:7" x14ac:dyDescent="0.25">
      <c r="B869" t="s">
        <v>3932</v>
      </c>
      <c r="C869" t="s">
        <v>770</v>
      </c>
      <c r="D869" s="30">
        <v>37100</v>
      </c>
      <c r="E869" t="s">
        <v>197</v>
      </c>
      <c r="F869">
        <v>2528</v>
      </c>
      <c r="G869">
        <v>287</v>
      </c>
    </row>
    <row r="870" spans="2:7" x14ac:dyDescent="0.25">
      <c r="B870" t="s">
        <v>3932</v>
      </c>
      <c r="C870" t="s">
        <v>771</v>
      </c>
      <c r="D870" s="30">
        <v>37101</v>
      </c>
      <c r="E870" t="s">
        <v>196</v>
      </c>
      <c r="F870">
        <v>7934</v>
      </c>
      <c r="G870">
        <v>287</v>
      </c>
    </row>
    <row r="871" spans="2:7" x14ac:dyDescent="0.25">
      <c r="G871">
        <v>287</v>
      </c>
    </row>
    <row r="872" spans="2:7" x14ac:dyDescent="0.25">
      <c r="B872" t="s">
        <v>3932</v>
      </c>
      <c r="C872" t="s">
        <v>772</v>
      </c>
      <c r="D872" s="30">
        <v>37102</v>
      </c>
      <c r="E872" t="s">
        <v>200</v>
      </c>
      <c r="F872">
        <v>3222</v>
      </c>
      <c r="G872">
        <v>288</v>
      </c>
    </row>
    <row r="873" spans="2:7" x14ac:dyDescent="0.25">
      <c r="B873" t="s">
        <v>3932</v>
      </c>
      <c r="C873" t="s">
        <v>773</v>
      </c>
      <c r="D873" s="30">
        <v>37103</v>
      </c>
      <c r="E873" t="s">
        <v>198</v>
      </c>
      <c r="F873">
        <v>123</v>
      </c>
      <c r="G873">
        <v>288</v>
      </c>
    </row>
    <row r="874" spans="2:7" x14ac:dyDescent="0.25">
      <c r="G874">
        <v>288</v>
      </c>
    </row>
    <row r="875" spans="2:7" x14ac:dyDescent="0.25">
      <c r="B875" t="s">
        <v>3932</v>
      </c>
      <c r="C875" t="s">
        <v>774</v>
      </c>
      <c r="D875" s="30">
        <v>37104</v>
      </c>
      <c r="E875" t="s">
        <v>199</v>
      </c>
      <c r="F875">
        <v>2392</v>
      </c>
      <c r="G875">
        <v>289</v>
      </c>
    </row>
    <row r="876" spans="2:7" x14ac:dyDescent="0.25">
      <c r="B876" t="s">
        <v>3932</v>
      </c>
      <c r="C876" t="s">
        <v>775</v>
      </c>
      <c r="D876" s="30">
        <v>37105</v>
      </c>
      <c r="E876" t="s">
        <v>198</v>
      </c>
      <c r="F876">
        <v>5680</v>
      </c>
      <c r="G876">
        <v>289</v>
      </c>
    </row>
    <row r="877" spans="2:7" x14ac:dyDescent="0.25">
      <c r="G877">
        <v>289</v>
      </c>
    </row>
    <row r="878" spans="2:7" x14ac:dyDescent="0.25">
      <c r="B878" t="s">
        <v>3932</v>
      </c>
      <c r="C878" t="s">
        <v>776</v>
      </c>
      <c r="D878" s="30">
        <v>37106</v>
      </c>
      <c r="E878" t="s">
        <v>198</v>
      </c>
      <c r="F878">
        <v>5726</v>
      </c>
      <c r="G878">
        <v>290</v>
      </c>
    </row>
    <row r="879" spans="2:7" x14ac:dyDescent="0.25">
      <c r="B879" t="s">
        <v>3932</v>
      </c>
      <c r="C879" t="s">
        <v>777</v>
      </c>
      <c r="D879" s="30">
        <v>37107</v>
      </c>
      <c r="E879" t="s">
        <v>199</v>
      </c>
      <c r="F879">
        <v>6613</v>
      </c>
      <c r="G879">
        <v>290</v>
      </c>
    </row>
    <row r="880" spans="2:7" x14ac:dyDescent="0.25">
      <c r="G880">
        <v>290</v>
      </c>
    </row>
    <row r="881" spans="2:7" x14ac:dyDescent="0.25">
      <c r="B881" t="s">
        <v>3932</v>
      </c>
      <c r="C881" t="s">
        <v>778</v>
      </c>
      <c r="D881" s="30">
        <v>37108</v>
      </c>
      <c r="E881" t="s">
        <v>199</v>
      </c>
      <c r="F881">
        <v>4187</v>
      </c>
      <c r="G881">
        <v>291</v>
      </c>
    </row>
    <row r="882" spans="2:7" x14ac:dyDescent="0.25">
      <c r="B882" t="s">
        <v>3932</v>
      </c>
      <c r="C882" t="s">
        <v>779</v>
      </c>
      <c r="D882" s="30">
        <v>37109</v>
      </c>
      <c r="E882" t="s">
        <v>196</v>
      </c>
      <c r="F882">
        <v>6499</v>
      </c>
      <c r="G882">
        <v>291</v>
      </c>
    </row>
    <row r="883" spans="2:7" x14ac:dyDescent="0.25">
      <c r="G883">
        <v>291</v>
      </c>
    </row>
    <row r="884" spans="2:7" x14ac:dyDescent="0.25">
      <c r="B884" t="s">
        <v>3932</v>
      </c>
      <c r="C884" t="s">
        <v>780</v>
      </c>
      <c r="D884" s="30">
        <v>37110</v>
      </c>
      <c r="E884" t="s">
        <v>197</v>
      </c>
      <c r="F884">
        <v>4868</v>
      </c>
      <c r="G884">
        <v>292</v>
      </c>
    </row>
    <row r="885" spans="2:7" x14ac:dyDescent="0.25">
      <c r="B885" t="s">
        <v>3932</v>
      </c>
      <c r="C885" t="s">
        <v>781</v>
      </c>
      <c r="D885" s="30">
        <v>37111</v>
      </c>
      <c r="E885" t="s">
        <v>198</v>
      </c>
      <c r="F885">
        <v>2825</v>
      </c>
      <c r="G885">
        <v>292</v>
      </c>
    </row>
    <row r="886" spans="2:7" x14ac:dyDescent="0.25">
      <c r="G886">
        <v>292</v>
      </c>
    </row>
    <row r="887" spans="2:7" x14ac:dyDescent="0.25">
      <c r="B887" t="s">
        <v>3932</v>
      </c>
      <c r="C887" t="s">
        <v>782</v>
      </c>
      <c r="D887" s="30">
        <v>37112</v>
      </c>
      <c r="E887" t="s">
        <v>199</v>
      </c>
      <c r="F887">
        <v>5566</v>
      </c>
      <c r="G887">
        <v>293</v>
      </c>
    </row>
    <row r="888" spans="2:7" x14ac:dyDescent="0.25">
      <c r="B888" t="s">
        <v>3932</v>
      </c>
      <c r="C888" t="s">
        <v>783</v>
      </c>
      <c r="D888" s="30">
        <v>37113</v>
      </c>
      <c r="E888" t="s">
        <v>196</v>
      </c>
      <c r="F888">
        <v>3770</v>
      </c>
      <c r="G888">
        <v>293</v>
      </c>
    </row>
    <row r="889" spans="2:7" x14ac:dyDescent="0.25">
      <c r="G889">
        <v>293</v>
      </c>
    </row>
    <row r="890" spans="2:7" x14ac:dyDescent="0.25">
      <c r="B890" t="s">
        <v>3932</v>
      </c>
      <c r="C890" t="s">
        <v>784</v>
      </c>
      <c r="D890" s="30">
        <v>37114</v>
      </c>
      <c r="E890" t="s">
        <v>196</v>
      </c>
      <c r="F890">
        <v>2933</v>
      </c>
      <c r="G890">
        <v>294</v>
      </c>
    </row>
    <row r="891" spans="2:7" x14ac:dyDescent="0.25">
      <c r="B891" t="s">
        <v>3932</v>
      </c>
      <c r="C891" t="s">
        <v>785</v>
      </c>
      <c r="D891" s="30">
        <v>37115</v>
      </c>
      <c r="E891" t="s">
        <v>200</v>
      </c>
      <c r="F891">
        <v>9423</v>
      </c>
      <c r="G891">
        <v>294</v>
      </c>
    </row>
    <row r="892" spans="2:7" x14ac:dyDescent="0.25">
      <c r="G892">
        <v>294</v>
      </c>
    </row>
    <row r="893" spans="2:7" x14ac:dyDescent="0.25">
      <c r="B893" t="s">
        <v>3932</v>
      </c>
      <c r="C893" t="s">
        <v>786</v>
      </c>
      <c r="D893" s="30">
        <v>37116</v>
      </c>
      <c r="E893" t="s">
        <v>198</v>
      </c>
      <c r="F893">
        <v>6556</v>
      </c>
      <c r="G893">
        <v>295</v>
      </c>
    </row>
    <row r="894" spans="2:7" x14ac:dyDescent="0.25">
      <c r="B894" t="s">
        <v>3932</v>
      </c>
      <c r="C894" t="s">
        <v>787</v>
      </c>
      <c r="D894" s="30">
        <v>37117</v>
      </c>
      <c r="E894" t="s">
        <v>199</v>
      </c>
      <c r="F894">
        <v>4134</v>
      </c>
      <c r="G894">
        <v>295</v>
      </c>
    </row>
    <row r="895" spans="2:7" x14ac:dyDescent="0.25">
      <c r="G895">
        <v>295</v>
      </c>
    </row>
    <row r="896" spans="2:7" x14ac:dyDescent="0.25">
      <c r="B896" t="s">
        <v>3932</v>
      </c>
      <c r="C896" t="s">
        <v>788</v>
      </c>
      <c r="D896" s="30">
        <v>37118</v>
      </c>
      <c r="E896" t="s">
        <v>199</v>
      </c>
      <c r="F896">
        <v>4272</v>
      </c>
      <c r="G896">
        <v>296</v>
      </c>
    </row>
    <row r="897" spans="2:7" x14ac:dyDescent="0.25">
      <c r="B897" t="s">
        <v>3932</v>
      </c>
      <c r="C897" t="s">
        <v>789</v>
      </c>
      <c r="D897" s="30">
        <v>37119</v>
      </c>
      <c r="E897" t="s">
        <v>200</v>
      </c>
      <c r="F897">
        <v>6983</v>
      </c>
      <c r="G897">
        <v>296</v>
      </c>
    </row>
    <row r="898" spans="2:7" x14ac:dyDescent="0.25">
      <c r="G898">
        <v>296</v>
      </c>
    </row>
    <row r="899" spans="2:7" x14ac:dyDescent="0.25">
      <c r="B899" t="s">
        <v>3932</v>
      </c>
      <c r="C899" t="s">
        <v>790</v>
      </c>
      <c r="D899" s="30">
        <v>37120</v>
      </c>
      <c r="E899" t="s">
        <v>198</v>
      </c>
      <c r="F899">
        <v>5433</v>
      </c>
      <c r="G899">
        <v>297</v>
      </c>
    </row>
    <row r="900" spans="2:7" x14ac:dyDescent="0.25">
      <c r="B900" t="s">
        <v>3932</v>
      </c>
      <c r="C900" t="s">
        <v>791</v>
      </c>
      <c r="D900" s="30">
        <v>37121</v>
      </c>
      <c r="E900" t="s">
        <v>198</v>
      </c>
      <c r="F900">
        <v>2180</v>
      </c>
      <c r="G900">
        <v>297</v>
      </c>
    </row>
    <row r="901" spans="2:7" x14ac:dyDescent="0.25">
      <c r="G901">
        <v>297</v>
      </c>
    </row>
    <row r="902" spans="2:7" x14ac:dyDescent="0.25">
      <c r="B902" t="s">
        <v>3932</v>
      </c>
      <c r="C902" t="s">
        <v>792</v>
      </c>
      <c r="D902" s="30">
        <v>37122</v>
      </c>
      <c r="E902" t="s">
        <v>198</v>
      </c>
      <c r="F902">
        <v>2959</v>
      </c>
      <c r="G902">
        <v>298</v>
      </c>
    </row>
    <row r="903" spans="2:7" x14ac:dyDescent="0.25">
      <c r="B903" t="s">
        <v>3932</v>
      </c>
      <c r="C903" t="s">
        <v>752</v>
      </c>
      <c r="D903" s="30">
        <v>37123</v>
      </c>
      <c r="E903" t="s">
        <v>196</v>
      </c>
      <c r="F903">
        <v>3007</v>
      </c>
      <c r="G903">
        <v>298</v>
      </c>
    </row>
    <row r="904" spans="2:7" x14ac:dyDescent="0.25">
      <c r="G904">
        <v>298</v>
      </c>
    </row>
    <row r="905" spans="2:7" x14ac:dyDescent="0.25">
      <c r="B905" t="s">
        <v>3932</v>
      </c>
      <c r="C905" t="s">
        <v>793</v>
      </c>
      <c r="D905" s="30">
        <v>37124</v>
      </c>
      <c r="E905" t="s">
        <v>199</v>
      </c>
      <c r="F905">
        <v>7174</v>
      </c>
      <c r="G905">
        <v>299</v>
      </c>
    </row>
    <row r="906" spans="2:7" x14ac:dyDescent="0.25">
      <c r="B906" t="s">
        <v>3932</v>
      </c>
      <c r="C906" t="s">
        <v>794</v>
      </c>
      <c r="D906" s="30">
        <v>37125</v>
      </c>
      <c r="E906" t="s">
        <v>197</v>
      </c>
      <c r="F906">
        <v>686</v>
      </c>
      <c r="G906">
        <v>299</v>
      </c>
    </row>
    <row r="907" spans="2:7" x14ac:dyDescent="0.25">
      <c r="G907">
        <v>299</v>
      </c>
    </row>
    <row r="908" spans="2:7" x14ac:dyDescent="0.25">
      <c r="B908" t="s">
        <v>3932</v>
      </c>
      <c r="C908" t="s">
        <v>795</v>
      </c>
      <c r="D908" s="30">
        <v>37126</v>
      </c>
      <c r="E908" t="s">
        <v>200</v>
      </c>
      <c r="F908">
        <v>2993</v>
      </c>
      <c r="G908">
        <v>300</v>
      </c>
    </row>
    <row r="909" spans="2:7" x14ac:dyDescent="0.25">
      <c r="B909" t="s">
        <v>3932</v>
      </c>
      <c r="C909" t="s">
        <v>796</v>
      </c>
      <c r="D909" s="30">
        <v>37127</v>
      </c>
      <c r="E909" t="s">
        <v>196</v>
      </c>
      <c r="F909">
        <v>5896</v>
      </c>
      <c r="G909">
        <v>300</v>
      </c>
    </row>
    <row r="910" spans="2:7" x14ac:dyDescent="0.25">
      <c r="G910">
        <v>300</v>
      </c>
    </row>
    <row r="911" spans="2:7" x14ac:dyDescent="0.25">
      <c r="B911" t="s">
        <v>3932</v>
      </c>
      <c r="C911" t="s">
        <v>797</v>
      </c>
      <c r="D911" s="30">
        <v>37128</v>
      </c>
      <c r="E911" t="s">
        <v>198</v>
      </c>
      <c r="F911">
        <v>4856</v>
      </c>
      <c r="G911">
        <v>301</v>
      </c>
    </row>
    <row r="912" spans="2:7" x14ac:dyDescent="0.25">
      <c r="B912" t="s">
        <v>3932</v>
      </c>
      <c r="C912" t="s">
        <v>798</v>
      </c>
      <c r="D912" s="30">
        <v>37129</v>
      </c>
      <c r="E912" t="s">
        <v>197</v>
      </c>
      <c r="F912">
        <v>3919</v>
      </c>
      <c r="G912">
        <v>301</v>
      </c>
    </row>
    <row r="913" spans="2:7" x14ac:dyDescent="0.25">
      <c r="G913">
        <v>301</v>
      </c>
    </row>
    <row r="914" spans="2:7" x14ac:dyDescent="0.25">
      <c r="B914" t="s">
        <v>3932</v>
      </c>
      <c r="C914" t="s">
        <v>799</v>
      </c>
      <c r="D914" s="30">
        <v>37130</v>
      </c>
      <c r="E914" t="s">
        <v>198</v>
      </c>
      <c r="F914">
        <v>8937</v>
      </c>
      <c r="G914">
        <v>302</v>
      </c>
    </row>
    <row r="915" spans="2:7" x14ac:dyDescent="0.25">
      <c r="B915" t="s">
        <v>3932</v>
      </c>
      <c r="C915" t="s">
        <v>800</v>
      </c>
      <c r="D915" s="30">
        <v>37131</v>
      </c>
      <c r="E915" t="s">
        <v>197</v>
      </c>
      <c r="F915">
        <v>7938</v>
      </c>
      <c r="G915">
        <v>302</v>
      </c>
    </row>
    <row r="916" spans="2:7" x14ac:dyDescent="0.25">
      <c r="G916">
        <v>302</v>
      </c>
    </row>
    <row r="917" spans="2:7" x14ac:dyDescent="0.25">
      <c r="B917" t="s">
        <v>3932</v>
      </c>
      <c r="C917" t="s">
        <v>801</v>
      </c>
      <c r="D917" s="30">
        <v>37132</v>
      </c>
      <c r="E917" t="s">
        <v>199</v>
      </c>
      <c r="F917">
        <v>1859</v>
      </c>
      <c r="G917">
        <v>303</v>
      </c>
    </row>
    <row r="918" spans="2:7" x14ac:dyDescent="0.25">
      <c r="B918" t="s">
        <v>3932</v>
      </c>
      <c r="C918" t="s">
        <v>802</v>
      </c>
      <c r="D918" s="30">
        <v>37133</v>
      </c>
      <c r="E918" t="s">
        <v>196</v>
      </c>
      <c r="F918">
        <v>6313</v>
      </c>
      <c r="G918">
        <v>303</v>
      </c>
    </row>
    <row r="919" spans="2:7" x14ac:dyDescent="0.25">
      <c r="G919">
        <v>303</v>
      </c>
    </row>
    <row r="920" spans="2:7" x14ac:dyDescent="0.25">
      <c r="B920" t="s">
        <v>3932</v>
      </c>
      <c r="C920" t="s">
        <v>803</v>
      </c>
      <c r="D920" s="30">
        <v>37134</v>
      </c>
      <c r="E920" t="s">
        <v>200</v>
      </c>
      <c r="F920">
        <v>4676</v>
      </c>
      <c r="G920">
        <v>304</v>
      </c>
    </row>
    <row r="921" spans="2:7" x14ac:dyDescent="0.25">
      <c r="B921" t="s">
        <v>3932</v>
      </c>
      <c r="C921" t="s">
        <v>804</v>
      </c>
      <c r="D921" s="30">
        <v>37135</v>
      </c>
      <c r="E921" t="s">
        <v>198</v>
      </c>
      <c r="F921">
        <v>2527</v>
      </c>
      <c r="G921">
        <v>304</v>
      </c>
    </row>
    <row r="922" spans="2:7" x14ac:dyDescent="0.25">
      <c r="G922">
        <v>304</v>
      </c>
    </row>
    <row r="923" spans="2:7" x14ac:dyDescent="0.25">
      <c r="B923" t="s">
        <v>3932</v>
      </c>
      <c r="C923" t="s">
        <v>805</v>
      </c>
      <c r="D923" s="30">
        <v>37136</v>
      </c>
      <c r="E923" t="s">
        <v>199</v>
      </c>
      <c r="F923">
        <v>1807</v>
      </c>
      <c r="G923">
        <v>305</v>
      </c>
    </row>
    <row r="924" spans="2:7" x14ac:dyDescent="0.25">
      <c r="B924" t="s">
        <v>3932</v>
      </c>
      <c r="C924" t="s">
        <v>806</v>
      </c>
      <c r="D924" s="30">
        <v>37137</v>
      </c>
      <c r="E924" t="s">
        <v>200</v>
      </c>
      <c r="F924">
        <v>7297</v>
      </c>
      <c r="G924">
        <v>305</v>
      </c>
    </row>
    <row r="925" spans="2:7" x14ac:dyDescent="0.25">
      <c r="G925">
        <v>305</v>
      </c>
    </row>
    <row r="926" spans="2:7" x14ac:dyDescent="0.25">
      <c r="B926" t="s">
        <v>3932</v>
      </c>
      <c r="C926" t="s">
        <v>807</v>
      </c>
      <c r="D926" s="30">
        <v>37138</v>
      </c>
      <c r="E926" t="s">
        <v>200</v>
      </c>
      <c r="F926">
        <v>1088</v>
      </c>
      <c r="G926">
        <v>306</v>
      </c>
    </row>
    <row r="927" spans="2:7" x14ac:dyDescent="0.25">
      <c r="B927" t="s">
        <v>3932</v>
      </c>
      <c r="C927" t="s">
        <v>808</v>
      </c>
      <c r="D927" s="30">
        <v>37139</v>
      </c>
      <c r="E927" t="s">
        <v>200</v>
      </c>
      <c r="F927">
        <v>6845</v>
      </c>
      <c r="G927">
        <v>306</v>
      </c>
    </row>
    <row r="928" spans="2:7" x14ac:dyDescent="0.25">
      <c r="G928">
        <v>306</v>
      </c>
    </row>
    <row r="929" spans="2:7" x14ac:dyDescent="0.25">
      <c r="B929" t="s">
        <v>3932</v>
      </c>
      <c r="C929" t="s">
        <v>809</v>
      </c>
      <c r="D929" s="30">
        <v>37140</v>
      </c>
      <c r="E929" t="s">
        <v>197</v>
      </c>
      <c r="F929">
        <v>7804</v>
      </c>
      <c r="G929">
        <v>307</v>
      </c>
    </row>
    <row r="930" spans="2:7" x14ac:dyDescent="0.25">
      <c r="B930" t="s">
        <v>3932</v>
      </c>
      <c r="C930" t="s">
        <v>810</v>
      </c>
      <c r="D930" s="30">
        <v>37141</v>
      </c>
      <c r="E930" t="s">
        <v>198</v>
      </c>
      <c r="F930">
        <v>7278</v>
      </c>
      <c r="G930">
        <v>307</v>
      </c>
    </row>
    <row r="931" spans="2:7" x14ac:dyDescent="0.25">
      <c r="G931">
        <v>307</v>
      </c>
    </row>
    <row r="932" spans="2:7" x14ac:dyDescent="0.25">
      <c r="B932" t="s">
        <v>3932</v>
      </c>
      <c r="C932" t="s">
        <v>811</v>
      </c>
      <c r="D932" s="30">
        <v>37142</v>
      </c>
      <c r="E932" t="s">
        <v>199</v>
      </c>
      <c r="F932">
        <v>4018</v>
      </c>
      <c r="G932">
        <v>308</v>
      </c>
    </row>
    <row r="933" spans="2:7" x14ac:dyDescent="0.25">
      <c r="B933" t="s">
        <v>3932</v>
      </c>
      <c r="C933" t="s">
        <v>812</v>
      </c>
      <c r="D933" s="30">
        <v>37143</v>
      </c>
      <c r="E933" t="s">
        <v>199</v>
      </c>
      <c r="F933">
        <v>7817</v>
      </c>
      <c r="G933">
        <v>308</v>
      </c>
    </row>
    <row r="934" spans="2:7" x14ac:dyDescent="0.25">
      <c r="G934">
        <v>308</v>
      </c>
    </row>
    <row r="935" spans="2:7" x14ac:dyDescent="0.25">
      <c r="B935" t="s">
        <v>3932</v>
      </c>
      <c r="C935" t="s">
        <v>813</v>
      </c>
      <c r="D935" s="30">
        <v>37144</v>
      </c>
      <c r="E935" t="s">
        <v>200</v>
      </c>
      <c r="F935">
        <v>7103</v>
      </c>
      <c r="G935">
        <v>309</v>
      </c>
    </row>
    <row r="936" spans="2:7" x14ac:dyDescent="0.25">
      <c r="B936" t="s">
        <v>3932</v>
      </c>
      <c r="C936" t="s">
        <v>814</v>
      </c>
      <c r="D936" s="30">
        <v>37145</v>
      </c>
      <c r="E936" t="s">
        <v>199</v>
      </c>
      <c r="F936">
        <v>6932</v>
      </c>
      <c r="G936">
        <v>309</v>
      </c>
    </row>
    <row r="937" spans="2:7" x14ac:dyDescent="0.25">
      <c r="G937">
        <v>309</v>
      </c>
    </row>
    <row r="938" spans="2:7" x14ac:dyDescent="0.25">
      <c r="B938" t="s">
        <v>3932</v>
      </c>
      <c r="C938" t="s">
        <v>815</v>
      </c>
      <c r="D938" s="30">
        <v>37146</v>
      </c>
      <c r="E938" t="s">
        <v>196</v>
      </c>
      <c r="F938">
        <v>1953</v>
      </c>
      <c r="G938">
        <v>310</v>
      </c>
    </row>
    <row r="939" spans="2:7" x14ac:dyDescent="0.25">
      <c r="B939" t="s">
        <v>3932</v>
      </c>
      <c r="C939" t="s">
        <v>816</v>
      </c>
      <c r="D939" s="30">
        <v>37147</v>
      </c>
      <c r="E939" t="s">
        <v>199</v>
      </c>
      <c r="F939">
        <v>8459</v>
      </c>
      <c r="G939">
        <v>310</v>
      </c>
    </row>
    <row r="940" spans="2:7" x14ac:dyDescent="0.25">
      <c r="G940">
        <v>310</v>
      </c>
    </row>
    <row r="941" spans="2:7" x14ac:dyDescent="0.25">
      <c r="B941" t="s">
        <v>3932</v>
      </c>
      <c r="C941" t="s">
        <v>817</v>
      </c>
      <c r="D941" s="30">
        <v>37148</v>
      </c>
      <c r="E941" t="s">
        <v>199</v>
      </c>
      <c r="F941">
        <v>8194</v>
      </c>
      <c r="G941">
        <v>311</v>
      </c>
    </row>
    <row r="942" spans="2:7" x14ac:dyDescent="0.25">
      <c r="B942" t="s">
        <v>3932</v>
      </c>
      <c r="C942" t="s">
        <v>818</v>
      </c>
      <c r="D942" s="30">
        <v>37149</v>
      </c>
      <c r="E942" t="s">
        <v>200</v>
      </c>
      <c r="F942">
        <v>1283</v>
      </c>
      <c r="G942">
        <v>311</v>
      </c>
    </row>
    <row r="943" spans="2:7" x14ac:dyDescent="0.25">
      <c r="G943">
        <v>311</v>
      </c>
    </row>
    <row r="944" spans="2:7" x14ac:dyDescent="0.25">
      <c r="B944" t="s">
        <v>3932</v>
      </c>
      <c r="C944" t="s">
        <v>819</v>
      </c>
      <c r="D944" s="30">
        <v>37150</v>
      </c>
      <c r="E944" t="s">
        <v>198</v>
      </c>
      <c r="F944">
        <v>7603</v>
      </c>
      <c r="G944">
        <v>312</v>
      </c>
    </row>
    <row r="945" spans="2:7" x14ac:dyDescent="0.25">
      <c r="B945" t="s">
        <v>3932</v>
      </c>
      <c r="C945" t="s">
        <v>820</v>
      </c>
      <c r="D945" s="30">
        <v>37151</v>
      </c>
      <c r="E945" t="s">
        <v>197</v>
      </c>
      <c r="F945">
        <v>3684</v>
      </c>
      <c r="G945">
        <v>312</v>
      </c>
    </row>
    <row r="946" spans="2:7" x14ac:dyDescent="0.25">
      <c r="G946">
        <v>312</v>
      </c>
    </row>
    <row r="947" spans="2:7" x14ac:dyDescent="0.25">
      <c r="B947" t="s">
        <v>3932</v>
      </c>
      <c r="C947" t="s">
        <v>821</v>
      </c>
      <c r="D947" s="30">
        <v>37152</v>
      </c>
      <c r="E947" t="s">
        <v>196</v>
      </c>
      <c r="F947">
        <v>6825</v>
      </c>
      <c r="G947">
        <v>313</v>
      </c>
    </row>
    <row r="948" spans="2:7" x14ac:dyDescent="0.25">
      <c r="B948" t="s">
        <v>3932</v>
      </c>
      <c r="C948" t="s">
        <v>822</v>
      </c>
      <c r="D948" s="30">
        <v>37153</v>
      </c>
      <c r="E948" t="s">
        <v>197</v>
      </c>
      <c r="F948">
        <v>9573</v>
      </c>
      <c r="G948">
        <v>313</v>
      </c>
    </row>
    <row r="949" spans="2:7" x14ac:dyDescent="0.25">
      <c r="G949">
        <v>313</v>
      </c>
    </row>
    <row r="950" spans="2:7" x14ac:dyDescent="0.25">
      <c r="B950" t="s">
        <v>3932</v>
      </c>
      <c r="C950" t="s">
        <v>823</v>
      </c>
      <c r="D950" s="30">
        <v>37154</v>
      </c>
      <c r="E950" t="s">
        <v>196</v>
      </c>
      <c r="F950">
        <v>1225</v>
      </c>
      <c r="G950">
        <v>314</v>
      </c>
    </row>
    <row r="951" spans="2:7" x14ac:dyDescent="0.25">
      <c r="B951" t="s">
        <v>3932</v>
      </c>
      <c r="C951" t="s">
        <v>824</v>
      </c>
      <c r="D951" s="30">
        <v>37155</v>
      </c>
      <c r="E951" t="s">
        <v>197</v>
      </c>
      <c r="F951">
        <v>2889</v>
      </c>
      <c r="G951">
        <v>314</v>
      </c>
    </row>
    <row r="952" spans="2:7" x14ac:dyDescent="0.25">
      <c r="G952">
        <v>314</v>
      </c>
    </row>
    <row r="953" spans="2:7" x14ac:dyDescent="0.25">
      <c r="B953" t="s">
        <v>3932</v>
      </c>
      <c r="C953" t="s">
        <v>825</v>
      </c>
      <c r="D953" s="30">
        <v>37156</v>
      </c>
      <c r="E953" t="s">
        <v>198</v>
      </c>
      <c r="F953">
        <v>9295</v>
      </c>
      <c r="G953">
        <v>315</v>
      </c>
    </row>
    <row r="954" spans="2:7" x14ac:dyDescent="0.25">
      <c r="B954" t="s">
        <v>3932</v>
      </c>
      <c r="C954" t="s">
        <v>826</v>
      </c>
      <c r="D954" s="30">
        <v>37157</v>
      </c>
      <c r="E954" t="s">
        <v>199</v>
      </c>
      <c r="F954">
        <v>1000</v>
      </c>
      <c r="G954">
        <v>315</v>
      </c>
    </row>
    <row r="955" spans="2:7" x14ac:dyDescent="0.25">
      <c r="G955">
        <v>315</v>
      </c>
    </row>
    <row r="956" spans="2:7" x14ac:dyDescent="0.25">
      <c r="B956" t="s">
        <v>3932</v>
      </c>
      <c r="C956" t="s">
        <v>827</v>
      </c>
      <c r="D956" s="30">
        <v>37158</v>
      </c>
      <c r="E956" t="s">
        <v>200</v>
      </c>
      <c r="F956">
        <v>3361</v>
      </c>
      <c r="G956">
        <v>316</v>
      </c>
    </row>
    <row r="957" spans="2:7" x14ac:dyDescent="0.25">
      <c r="B957" t="s">
        <v>3932</v>
      </c>
      <c r="C957" t="s">
        <v>828</v>
      </c>
      <c r="D957" s="30">
        <v>37159</v>
      </c>
      <c r="E957" t="s">
        <v>200</v>
      </c>
      <c r="F957">
        <v>2330</v>
      </c>
      <c r="G957">
        <v>316</v>
      </c>
    </row>
    <row r="958" spans="2:7" x14ac:dyDescent="0.25">
      <c r="G958">
        <v>316</v>
      </c>
    </row>
    <row r="959" spans="2:7" x14ac:dyDescent="0.25">
      <c r="B959" t="s">
        <v>3932</v>
      </c>
      <c r="C959" t="s">
        <v>829</v>
      </c>
      <c r="D959" s="30">
        <v>37160</v>
      </c>
      <c r="E959" t="s">
        <v>199</v>
      </c>
      <c r="F959">
        <v>8266</v>
      </c>
      <c r="G959">
        <v>317</v>
      </c>
    </row>
    <row r="960" spans="2:7" x14ac:dyDescent="0.25">
      <c r="B960" t="s">
        <v>3932</v>
      </c>
      <c r="C960" t="s">
        <v>830</v>
      </c>
      <c r="D960" s="30">
        <v>37161</v>
      </c>
      <c r="E960" t="s">
        <v>198</v>
      </c>
      <c r="F960">
        <v>3723</v>
      </c>
      <c r="G960">
        <v>317</v>
      </c>
    </row>
    <row r="961" spans="2:7" x14ac:dyDescent="0.25">
      <c r="G961">
        <v>317</v>
      </c>
    </row>
    <row r="962" spans="2:7" x14ac:dyDescent="0.25">
      <c r="B962" t="s">
        <v>3932</v>
      </c>
      <c r="C962" t="s">
        <v>831</v>
      </c>
      <c r="D962" s="30">
        <v>37162</v>
      </c>
      <c r="E962" t="s">
        <v>200</v>
      </c>
      <c r="F962">
        <v>6454</v>
      </c>
      <c r="G962">
        <v>318</v>
      </c>
    </row>
    <row r="963" spans="2:7" x14ac:dyDescent="0.25">
      <c r="B963" t="s">
        <v>3932</v>
      </c>
      <c r="C963" t="s">
        <v>832</v>
      </c>
      <c r="D963" s="30">
        <v>37163</v>
      </c>
      <c r="E963" t="s">
        <v>199</v>
      </c>
      <c r="F963">
        <v>9698</v>
      </c>
      <c r="G963">
        <v>318</v>
      </c>
    </row>
    <row r="964" spans="2:7" x14ac:dyDescent="0.25">
      <c r="G964">
        <v>318</v>
      </c>
    </row>
    <row r="965" spans="2:7" x14ac:dyDescent="0.25">
      <c r="B965" t="s">
        <v>3932</v>
      </c>
      <c r="C965" t="s">
        <v>833</v>
      </c>
      <c r="D965" s="30">
        <v>37164</v>
      </c>
      <c r="E965" t="s">
        <v>197</v>
      </c>
      <c r="F965">
        <v>5955</v>
      </c>
      <c r="G965">
        <v>319</v>
      </c>
    </row>
    <row r="966" spans="2:7" x14ac:dyDescent="0.25">
      <c r="B966" t="s">
        <v>3932</v>
      </c>
      <c r="C966" t="s">
        <v>834</v>
      </c>
      <c r="D966" s="30">
        <v>37165</v>
      </c>
      <c r="E966" t="s">
        <v>199</v>
      </c>
      <c r="F966">
        <v>3866</v>
      </c>
      <c r="G966">
        <v>319</v>
      </c>
    </row>
    <row r="967" spans="2:7" x14ac:dyDescent="0.25">
      <c r="G967">
        <v>319</v>
      </c>
    </row>
    <row r="968" spans="2:7" x14ac:dyDescent="0.25">
      <c r="B968" t="s">
        <v>3932</v>
      </c>
      <c r="C968" t="s">
        <v>835</v>
      </c>
      <c r="D968" s="30">
        <v>37166</v>
      </c>
      <c r="E968" t="s">
        <v>199</v>
      </c>
      <c r="F968">
        <v>1422</v>
      </c>
      <c r="G968">
        <v>320</v>
      </c>
    </row>
    <row r="969" spans="2:7" x14ac:dyDescent="0.25">
      <c r="B969" t="s">
        <v>3932</v>
      </c>
      <c r="C969" t="s">
        <v>836</v>
      </c>
      <c r="D969" s="30">
        <v>37167</v>
      </c>
      <c r="E969" t="s">
        <v>198</v>
      </c>
      <c r="F969">
        <v>9012</v>
      </c>
      <c r="G969">
        <v>320</v>
      </c>
    </row>
    <row r="970" spans="2:7" x14ac:dyDescent="0.25">
      <c r="G970">
        <v>320</v>
      </c>
    </row>
    <row r="971" spans="2:7" x14ac:dyDescent="0.25">
      <c r="B971" t="s">
        <v>3932</v>
      </c>
      <c r="C971" t="s">
        <v>837</v>
      </c>
      <c r="D971" s="30">
        <v>37168</v>
      </c>
      <c r="E971" t="s">
        <v>196</v>
      </c>
      <c r="F971">
        <v>169</v>
      </c>
      <c r="G971">
        <v>321</v>
      </c>
    </row>
    <row r="972" spans="2:7" x14ac:dyDescent="0.25">
      <c r="B972" t="s">
        <v>3932</v>
      </c>
      <c r="C972" t="s">
        <v>838</v>
      </c>
      <c r="D972" s="30">
        <v>37169</v>
      </c>
      <c r="E972" t="s">
        <v>198</v>
      </c>
      <c r="F972">
        <v>3855</v>
      </c>
      <c r="G972">
        <v>321</v>
      </c>
    </row>
    <row r="973" spans="2:7" x14ac:dyDescent="0.25">
      <c r="G973">
        <v>321</v>
      </c>
    </row>
    <row r="974" spans="2:7" x14ac:dyDescent="0.25">
      <c r="B974" t="s">
        <v>3932</v>
      </c>
      <c r="C974" t="s">
        <v>839</v>
      </c>
      <c r="D974" s="30">
        <v>37170</v>
      </c>
      <c r="E974" t="s">
        <v>196</v>
      </c>
      <c r="F974">
        <v>3813</v>
      </c>
      <c r="G974">
        <v>322</v>
      </c>
    </row>
    <row r="975" spans="2:7" x14ac:dyDescent="0.25">
      <c r="B975" t="s">
        <v>3932</v>
      </c>
      <c r="C975" t="s">
        <v>840</v>
      </c>
      <c r="D975" s="30">
        <v>37171</v>
      </c>
      <c r="E975" t="s">
        <v>196</v>
      </c>
      <c r="F975">
        <v>7674</v>
      </c>
      <c r="G975">
        <v>322</v>
      </c>
    </row>
    <row r="976" spans="2:7" x14ac:dyDescent="0.25">
      <c r="G976">
        <v>322</v>
      </c>
    </row>
    <row r="977" spans="2:7" x14ac:dyDescent="0.25">
      <c r="B977" t="s">
        <v>3932</v>
      </c>
      <c r="C977" t="s">
        <v>841</v>
      </c>
      <c r="D977" s="30">
        <v>37172</v>
      </c>
      <c r="E977" t="s">
        <v>199</v>
      </c>
      <c r="F977">
        <v>278</v>
      </c>
      <c r="G977">
        <v>323</v>
      </c>
    </row>
    <row r="978" spans="2:7" x14ac:dyDescent="0.25">
      <c r="B978" t="s">
        <v>3932</v>
      </c>
      <c r="C978" t="s">
        <v>842</v>
      </c>
      <c r="D978" s="30">
        <v>37173</v>
      </c>
      <c r="E978" t="s">
        <v>200</v>
      </c>
      <c r="F978">
        <v>7163</v>
      </c>
      <c r="G978">
        <v>323</v>
      </c>
    </row>
    <row r="979" spans="2:7" x14ac:dyDescent="0.25">
      <c r="G979">
        <v>323</v>
      </c>
    </row>
    <row r="980" spans="2:7" x14ac:dyDescent="0.25">
      <c r="B980" t="s">
        <v>3932</v>
      </c>
      <c r="C980" t="s">
        <v>843</v>
      </c>
      <c r="D980" s="30">
        <v>37174</v>
      </c>
      <c r="E980" t="s">
        <v>197</v>
      </c>
      <c r="F980">
        <v>1697</v>
      </c>
      <c r="G980">
        <v>324</v>
      </c>
    </row>
    <row r="981" spans="2:7" x14ac:dyDescent="0.25">
      <c r="B981" t="s">
        <v>3932</v>
      </c>
      <c r="C981" t="s">
        <v>844</v>
      </c>
      <c r="D981" s="30">
        <v>37175</v>
      </c>
      <c r="E981" t="s">
        <v>198</v>
      </c>
      <c r="F981">
        <v>1613</v>
      </c>
      <c r="G981">
        <v>324</v>
      </c>
    </row>
    <row r="982" spans="2:7" x14ac:dyDescent="0.25">
      <c r="G982">
        <v>324</v>
      </c>
    </row>
    <row r="983" spans="2:7" x14ac:dyDescent="0.25">
      <c r="B983" t="s">
        <v>3932</v>
      </c>
      <c r="C983" t="s">
        <v>845</v>
      </c>
      <c r="D983" s="30">
        <v>37176</v>
      </c>
      <c r="E983" t="s">
        <v>200</v>
      </c>
      <c r="F983">
        <v>5681</v>
      </c>
      <c r="G983">
        <v>325</v>
      </c>
    </row>
    <row r="984" spans="2:7" x14ac:dyDescent="0.25">
      <c r="B984" t="s">
        <v>3932</v>
      </c>
      <c r="C984" t="s">
        <v>846</v>
      </c>
      <c r="D984" s="30">
        <v>37177</v>
      </c>
      <c r="E984" t="s">
        <v>199</v>
      </c>
      <c r="F984">
        <v>8235</v>
      </c>
      <c r="G984">
        <v>325</v>
      </c>
    </row>
    <row r="985" spans="2:7" x14ac:dyDescent="0.25">
      <c r="G985">
        <v>325</v>
      </c>
    </row>
    <row r="986" spans="2:7" x14ac:dyDescent="0.25">
      <c r="B986" t="s">
        <v>3932</v>
      </c>
      <c r="C986" t="s">
        <v>847</v>
      </c>
      <c r="D986" s="30">
        <v>37178</v>
      </c>
      <c r="E986" t="s">
        <v>200</v>
      </c>
      <c r="F986">
        <v>2114</v>
      </c>
      <c r="G986">
        <v>326</v>
      </c>
    </row>
    <row r="987" spans="2:7" x14ac:dyDescent="0.25">
      <c r="B987" t="s">
        <v>3932</v>
      </c>
      <c r="C987" t="s">
        <v>848</v>
      </c>
      <c r="D987" s="30">
        <v>37179</v>
      </c>
      <c r="E987" t="s">
        <v>199</v>
      </c>
      <c r="F987">
        <v>1170</v>
      </c>
      <c r="G987">
        <v>326</v>
      </c>
    </row>
    <row r="988" spans="2:7" x14ac:dyDescent="0.25">
      <c r="G988">
        <v>326</v>
      </c>
    </row>
    <row r="989" spans="2:7" x14ac:dyDescent="0.25">
      <c r="B989" t="s">
        <v>3932</v>
      </c>
      <c r="C989" t="s">
        <v>849</v>
      </c>
      <c r="D989" s="30">
        <v>37180</v>
      </c>
      <c r="E989" t="s">
        <v>198</v>
      </c>
      <c r="F989">
        <v>2575</v>
      </c>
      <c r="G989">
        <v>327</v>
      </c>
    </row>
    <row r="990" spans="2:7" x14ac:dyDescent="0.25">
      <c r="B990" t="s">
        <v>3932</v>
      </c>
      <c r="C990" t="s">
        <v>850</v>
      </c>
      <c r="D990" s="30">
        <v>37181</v>
      </c>
      <c r="E990" t="s">
        <v>198</v>
      </c>
      <c r="F990">
        <v>4198</v>
      </c>
      <c r="G990">
        <v>327</v>
      </c>
    </row>
    <row r="991" spans="2:7" x14ac:dyDescent="0.25">
      <c r="G991">
        <v>327</v>
      </c>
    </row>
    <row r="992" spans="2:7" x14ac:dyDescent="0.25">
      <c r="B992" t="s">
        <v>3932</v>
      </c>
      <c r="C992" t="s">
        <v>851</v>
      </c>
      <c r="D992" s="30">
        <v>37182</v>
      </c>
      <c r="E992" t="s">
        <v>199</v>
      </c>
      <c r="F992">
        <v>1417</v>
      </c>
      <c r="G992">
        <v>328</v>
      </c>
    </row>
    <row r="993" spans="2:7" x14ac:dyDescent="0.25">
      <c r="B993" t="s">
        <v>3932</v>
      </c>
      <c r="C993" t="s">
        <v>852</v>
      </c>
      <c r="D993" s="30">
        <v>37183</v>
      </c>
      <c r="E993" t="s">
        <v>200</v>
      </c>
      <c r="F993">
        <v>800</v>
      </c>
      <c r="G993">
        <v>328</v>
      </c>
    </row>
    <row r="994" spans="2:7" x14ac:dyDescent="0.25">
      <c r="G994">
        <v>328</v>
      </c>
    </row>
    <row r="995" spans="2:7" x14ac:dyDescent="0.25">
      <c r="B995" t="s">
        <v>3932</v>
      </c>
      <c r="C995" t="s">
        <v>853</v>
      </c>
      <c r="D995" s="30">
        <v>37184</v>
      </c>
      <c r="E995" t="s">
        <v>198</v>
      </c>
      <c r="F995">
        <v>6509</v>
      </c>
      <c r="G995">
        <v>329</v>
      </c>
    </row>
    <row r="996" spans="2:7" x14ac:dyDescent="0.25">
      <c r="B996" t="s">
        <v>3932</v>
      </c>
      <c r="C996" t="s">
        <v>854</v>
      </c>
      <c r="D996" s="30">
        <v>37185</v>
      </c>
      <c r="E996" t="s">
        <v>197</v>
      </c>
      <c r="F996">
        <v>5569</v>
      </c>
      <c r="G996">
        <v>329</v>
      </c>
    </row>
    <row r="997" spans="2:7" x14ac:dyDescent="0.25">
      <c r="G997">
        <v>329</v>
      </c>
    </row>
    <row r="998" spans="2:7" x14ac:dyDescent="0.25">
      <c r="B998" t="s">
        <v>3932</v>
      </c>
      <c r="C998" t="s">
        <v>855</v>
      </c>
      <c r="D998" s="30">
        <v>37186</v>
      </c>
      <c r="E998" t="s">
        <v>197</v>
      </c>
      <c r="F998">
        <v>9497</v>
      </c>
      <c r="G998">
        <v>330</v>
      </c>
    </row>
    <row r="999" spans="2:7" x14ac:dyDescent="0.25">
      <c r="B999" t="s">
        <v>3932</v>
      </c>
      <c r="C999" t="s">
        <v>856</v>
      </c>
      <c r="D999" s="30">
        <v>37187</v>
      </c>
      <c r="E999" t="s">
        <v>198</v>
      </c>
      <c r="F999">
        <v>9181</v>
      </c>
      <c r="G999">
        <v>330</v>
      </c>
    </row>
    <row r="1000" spans="2:7" x14ac:dyDescent="0.25">
      <c r="G1000">
        <v>330</v>
      </c>
    </row>
    <row r="1001" spans="2:7" x14ac:dyDescent="0.25">
      <c r="B1001" t="s">
        <v>3932</v>
      </c>
      <c r="C1001" t="s">
        <v>857</v>
      </c>
      <c r="D1001" s="30">
        <v>37188</v>
      </c>
      <c r="E1001" t="s">
        <v>196</v>
      </c>
      <c r="F1001">
        <v>7921</v>
      </c>
      <c r="G1001">
        <v>331</v>
      </c>
    </row>
    <row r="1002" spans="2:7" x14ac:dyDescent="0.25">
      <c r="B1002" t="s">
        <v>3932</v>
      </c>
      <c r="C1002" t="s">
        <v>858</v>
      </c>
      <c r="D1002" s="30">
        <v>37189</v>
      </c>
      <c r="E1002" t="s">
        <v>196</v>
      </c>
      <c r="F1002">
        <v>259</v>
      </c>
      <c r="G1002">
        <v>331</v>
      </c>
    </row>
    <row r="1003" spans="2:7" x14ac:dyDescent="0.25">
      <c r="G1003">
        <v>331</v>
      </c>
    </row>
    <row r="1004" spans="2:7" x14ac:dyDescent="0.25">
      <c r="B1004" t="s">
        <v>3932</v>
      </c>
      <c r="C1004" t="s">
        <v>376</v>
      </c>
      <c r="D1004" s="30">
        <v>37190</v>
      </c>
      <c r="E1004" t="s">
        <v>197</v>
      </c>
      <c r="F1004">
        <v>2228</v>
      </c>
      <c r="G1004">
        <v>332</v>
      </c>
    </row>
    <row r="1005" spans="2:7" x14ac:dyDescent="0.25">
      <c r="B1005" t="s">
        <v>3932</v>
      </c>
      <c r="C1005" t="s">
        <v>859</v>
      </c>
      <c r="D1005" s="30">
        <v>37191</v>
      </c>
      <c r="E1005" t="s">
        <v>200</v>
      </c>
      <c r="F1005">
        <v>8331</v>
      </c>
      <c r="G1005">
        <v>332</v>
      </c>
    </row>
    <row r="1006" spans="2:7" x14ac:dyDescent="0.25">
      <c r="G1006">
        <v>332</v>
      </c>
    </row>
    <row r="1007" spans="2:7" x14ac:dyDescent="0.25">
      <c r="B1007" t="s">
        <v>3932</v>
      </c>
      <c r="C1007" t="s">
        <v>860</v>
      </c>
      <c r="D1007" s="30">
        <v>37192</v>
      </c>
      <c r="E1007" t="s">
        <v>196</v>
      </c>
      <c r="F1007">
        <v>6189</v>
      </c>
      <c r="G1007">
        <v>333</v>
      </c>
    </row>
    <row r="1008" spans="2:7" x14ac:dyDescent="0.25">
      <c r="B1008" t="s">
        <v>3932</v>
      </c>
      <c r="C1008" t="s">
        <v>861</v>
      </c>
      <c r="D1008" s="30">
        <v>37193</v>
      </c>
      <c r="E1008" t="s">
        <v>198</v>
      </c>
      <c r="F1008">
        <v>4533</v>
      </c>
      <c r="G1008">
        <v>333</v>
      </c>
    </row>
    <row r="1009" spans="2:7" x14ac:dyDescent="0.25">
      <c r="G1009">
        <v>333</v>
      </c>
    </row>
    <row r="1010" spans="2:7" x14ac:dyDescent="0.25">
      <c r="B1010" t="s">
        <v>3932</v>
      </c>
      <c r="C1010" t="s">
        <v>862</v>
      </c>
      <c r="D1010" s="30">
        <v>37194</v>
      </c>
      <c r="E1010" t="s">
        <v>199</v>
      </c>
      <c r="F1010">
        <v>9136</v>
      </c>
      <c r="G1010">
        <v>334</v>
      </c>
    </row>
    <row r="1011" spans="2:7" x14ac:dyDescent="0.25">
      <c r="B1011" t="s">
        <v>3932</v>
      </c>
      <c r="C1011" t="s">
        <v>863</v>
      </c>
      <c r="D1011" s="30">
        <v>37195</v>
      </c>
      <c r="E1011" t="s">
        <v>199</v>
      </c>
      <c r="F1011">
        <v>8206</v>
      </c>
      <c r="G1011">
        <v>334</v>
      </c>
    </row>
    <row r="1012" spans="2:7" x14ac:dyDescent="0.25">
      <c r="G1012">
        <v>334</v>
      </c>
    </row>
    <row r="1013" spans="2:7" x14ac:dyDescent="0.25">
      <c r="B1013" t="s">
        <v>3932</v>
      </c>
      <c r="C1013" t="s">
        <v>864</v>
      </c>
      <c r="D1013" s="30">
        <v>37196</v>
      </c>
      <c r="E1013" t="s">
        <v>200</v>
      </c>
      <c r="F1013">
        <v>9848</v>
      </c>
      <c r="G1013">
        <v>335</v>
      </c>
    </row>
    <row r="1014" spans="2:7" x14ac:dyDescent="0.25">
      <c r="B1014" t="s">
        <v>3932</v>
      </c>
      <c r="C1014" t="s">
        <v>865</v>
      </c>
      <c r="D1014" s="30">
        <v>37197</v>
      </c>
      <c r="E1014" t="s">
        <v>200</v>
      </c>
      <c r="F1014">
        <v>4094</v>
      </c>
      <c r="G1014">
        <v>335</v>
      </c>
    </row>
    <row r="1015" spans="2:7" x14ac:dyDescent="0.25">
      <c r="G1015">
        <v>335</v>
      </c>
    </row>
    <row r="1016" spans="2:7" x14ac:dyDescent="0.25">
      <c r="B1016" t="s">
        <v>3932</v>
      </c>
      <c r="C1016" t="s">
        <v>866</v>
      </c>
      <c r="D1016" s="30">
        <v>37198</v>
      </c>
      <c r="E1016" t="s">
        <v>199</v>
      </c>
      <c r="F1016">
        <v>8162</v>
      </c>
      <c r="G1016">
        <v>336</v>
      </c>
    </row>
    <row r="1017" spans="2:7" x14ac:dyDescent="0.25">
      <c r="B1017" t="s">
        <v>3932</v>
      </c>
      <c r="C1017" t="s">
        <v>867</v>
      </c>
      <c r="D1017" s="30">
        <v>37199</v>
      </c>
      <c r="E1017" t="s">
        <v>199</v>
      </c>
      <c r="F1017">
        <v>2773</v>
      </c>
      <c r="G1017">
        <v>336</v>
      </c>
    </row>
    <row r="1018" spans="2:7" x14ac:dyDescent="0.25">
      <c r="G1018">
        <v>336</v>
      </c>
    </row>
    <row r="1019" spans="2:7" x14ac:dyDescent="0.25">
      <c r="B1019" t="s">
        <v>3932</v>
      </c>
      <c r="C1019" t="s">
        <v>868</v>
      </c>
      <c r="D1019" s="30">
        <v>37200</v>
      </c>
      <c r="E1019" t="s">
        <v>197</v>
      </c>
      <c r="F1019">
        <v>4283</v>
      </c>
      <c r="G1019">
        <v>337</v>
      </c>
    </row>
    <row r="1020" spans="2:7" x14ac:dyDescent="0.25">
      <c r="B1020" t="s">
        <v>3932</v>
      </c>
      <c r="C1020" t="s">
        <v>869</v>
      </c>
      <c r="D1020" s="30">
        <v>37201</v>
      </c>
      <c r="E1020" t="s">
        <v>197</v>
      </c>
      <c r="F1020">
        <v>2479</v>
      </c>
      <c r="G1020">
        <v>337</v>
      </c>
    </row>
    <row r="1021" spans="2:7" x14ac:dyDescent="0.25">
      <c r="G1021">
        <v>337</v>
      </c>
    </row>
    <row r="1022" spans="2:7" x14ac:dyDescent="0.25">
      <c r="B1022" t="s">
        <v>3932</v>
      </c>
      <c r="C1022" t="s">
        <v>870</v>
      </c>
      <c r="D1022" s="30">
        <v>37202</v>
      </c>
      <c r="E1022" t="s">
        <v>196</v>
      </c>
      <c r="F1022">
        <v>9687</v>
      </c>
      <c r="G1022">
        <v>338</v>
      </c>
    </row>
    <row r="1023" spans="2:7" x14ac:dyDescent="0.25">
      <c r="B1023" t="s">
        <v>3932</v>
      </c>
      <c r="C1023" t="s">
        <v>871</v>
      </c>
      <c r="D1023" s="30">
        <v>37203</v>
      </c>
      <c r="E1023" t="s">
        <v>198</v>
      </c>
      <c r="F1023">
        <v>6424</v>
      </c>
      <c r="G1023">
        <v>338</v>
      </c>
    </row>
    <row r="1024" spans="2:7" x14ac:dyDescent="0.25">
      <c r="G1024">
        <v>338</v>
      </c>
    </row>
    <row r="1025" spans="2:7" x14ac:dyDescent="0.25">
      <c r="B1025" t="s">
        <v>3932</v>
      </c>
      <c r="C1025" t="s">
        <v>872</v>
      </c>
      <c r="D1025" s="30">
        <v>37204</v>
      </c>
      <c r="E1025" t="s">
        <v>198</v>
      </c>
      <c r="F1025">
        <v>4184</v>
      </c>
      <c r="G1025">
        <v>339</v>
      </c>
    </row>
    <row r="1026" spans="2:7" x14ac:dyDescent="0.25">
      <c r="B1026" t="s">
        <v>3932</v>
      </c>
      <c r="C1026" t="s">
        <v>873</v>
      </c>
      <c r="D1026" s="30">
        <v>37205</v>
      </c>
      <c r="E1026" t="s">
        <v>200</v>
      </c>
      <c r="F1026">
        <v>6184</v>
      </c>
      <c r="G1026">
        <v>339</v>
      </c>
    </row>
    <row r="1027" spans="2:7" x14ac:dyDescent="0.25">
      <c r="G1027">
        <v>339</v>
      </c>
    </row>
    <row r="1028" spans="2:7" x14ac:dyDescent="0.25">
      <c r="B1028" t="s">
        <v>3932</v>
      </c>
      <c r="C1028" t="s">
        <v>874</v>
      </c>
      <c r="D1028" s="30">
        <v>37206</v>
      </c>
      <c r="E1028" t="s">
        <v>200</v>
      </c>
      <c r="F1028">
        <v>2554</v>
      </c>
      <c r="G1028">
        <v>340</v>
      </c>
    </row>
    <row r="1029" spans="2:7" x14ac:dyDescent="0.25">
      <c r="B1029" t="s">
        <v>3932</v>
      </c>
      <c r="C1029" t="s">
        <v>875</v>
      </c>
      <c r="D1029" s="30">
        <v>37207</v>
      </c>
      <c r="E1029" t="s">
        <v>198</v>
      </c>
      <c r="F1029">
        <v>3033</v>
      </c>
      <c r="G1029">
        <v>340</v>
      </c>
    </row>
    <row r="1030" spans="2:7" x14ac:dyDescent="0.25">
      <c r="G1030">
        <v>340</v>
      </c>
    </row>
    <row r="1031" spans="2:7" x14ac:dyDescent="0.25">
      <c r="B1031" t="s">
        <v>3932</v>
      </c>
      <c r="C1031" t="s">
        <v>876</v>
      </c>
      <c r="D1031" s="30">
        <v>37208</v>
      </c>
      <c r="E1031" t="s">
        <v>198</v>
      </c>
      <c r="F1031">
        <v>7302</v>
      </c>
      <c r="G1031">
        <v>341</v>
      </c>
    </row>
    <row r="1032" spans="2:7" x14ac:dyDescent="0.25">
      <c r="B1032" t="s">
        <v>3932</v>
      </c>
      <c r="C1032" t="s">
        <v>877</v>
      </c>
      <c r="D1032" s="30">
        <v>37209</v>
      </c>
      <c r="E1032" t="s">
        <v>196</v>
      </c>
      <c r="F1032">
        <v>4183</v>
      </c>
      <c r="G1032">
        <v>341</v>
      </c>
    </row>
    <row r="1033" spans="2:7" x14ac:dyDescent="0.25">
      <c r="G1033">
        <v>341</v>
      </c>
    </row>
    <row r="1034" spans="2:7" x14ac:dyDescent="0.25">
      <c r="B1034" t="s">
        <v>3932</v>
      </c>
      <c r="C1034" t="s">
        <v>878</v>
      </c>
      <c r="D1034" s="30">
        <v>37210</v>
      </c>
      <c r="E1034" t="s">
        <v>199</v>
      </c>
      <c r="F1034">
        <v>4788</v>
      </c>
      <c r="G1034">
        <v>342</v>
      </c>
    </row>
    <row r="1035" spans="2:7" x14ac:dyDescent="0.25">
      <c r="B1035" t="s">
        <v>3932</v>
      </c>
      <c r="C1035" t="s">
        <v>879</v>
      </c>
      <c r="D1035" s="30">
        <v>37211</v>
      </c>
      <c r="E1035" t="s">
        <v>199</v>
      </c>
      <c r="F1035">
        <v>8891</v>
      </c>
      <c r="G1035">
        <v>342</v>
      </c>
    </row>
    <row r="1036" spans="2:7" x14ac:dyDescent="0.25">
      <c r="G1036">
        <v>342</v>
      </c>
    </row>
    <row r="1037" spans="2:7" x14ac:dyDescent="0.25">
      <c r="B1037" t="s">
        <v>3932</v>
      </c>
      <c r="C1037" t="s">
        <v>880</v>
      </c>
      <c r="D1037" s="30">
        <v>37212</v>
      </c>
      <c r="E1037" t="s">
        <v>197</v>
      </c>
      <c r="F1037">
        <v>4687</v>
      </c>
      <c r="G1037">
        <v>343</v>
      </c>
    </row>
    <row r="1038" spans="2:7" x14ac:dyDescent="0.25">
      <c r="B1038" t="s">
        <v>3932</v>
      </c>
      <c r="C1038" t="s">
        <v>881</v>
      </c>
      <c r="D1038" s="30">
        <v>37213</v>
      </c>
      <c r="E1038" t="s">
        <v>197</v>
      </c>
      <c r="F1038">
        <v>4352</v>
      </c>
      <c r="G1038">
        <v>343</v>
      </c>
    </row>
    <row r="1039" spans="2:7" x14ac:dyDescent="0.25">
      <c r="G1039">
        <v>343</v>
      </c>
    </row>
    <row r="1040" spans="2:7" x14ac:dyDescent="0.25">
      <c r="B1040" t="s">
        <v>3932</v>
      </c>
      <c r="C1040" t="s">
        <v>882</v>
      </c>
      <c r="D1040" s="30">
        <v>37214</v>
      </c>
      <c r="E1040" t="s">
        <v>197</v>
      </c>
      <c r="F1040">
        <v>9892</v>
      </c>
      <c r="G1040">
        <v>344</v>
      </c>
    </row>
    <row r="1041" spans="2:7" x14ac:dyDescent="0.25">
      <c r="B1041" t="s">
        <v>3932</v>
      </c>
      <c r="C1041" t="s">
        <v>883</v>
      </c>
      <c r="D1041" s="30">
        <v>37215</v>
      </c>
      <c r="E1041" t="s">
        <v>196</v>
      </c>
      <c r="F1041">
        <v>9450</v>
      </c>
      <c r="G1041">
        <v>344</v>
      </c>
    </row>
    <row r="1042" spans="2:7" x14ac:dyDescent="0.25">
      <c r="G1042">
        <v>344</v>
      </c>
    </row>
    <row r="1043" spans="2:7" x14ac:dyDescent="0.25">
      <c r="B1043" t="s">
        <v>3932</v>
      </c>
      <c r="C1043" t="s">
        <v>884</v>
      </c>
      <c r="D1043" s="30">
        <v>37216</v>
      </c>
      <c r="E1043" t="s">
        <v>197</v>
      </c>
      <c r="F1043">
        <v>8812</v>
      </c>
      <c r="G1043">
        <v>345</v>
      </c>
    </row>
    <row r="1044" spans="2:7" x14ac:dyDescent="0.25">
      <c r="B1044" t="s">
        <v>3932</v>
      </c>
      <c r="C1044" t="s">
        <v>885</v>
      </c>
      <c r="D1044" s="30">
        <v>37217</v>
      </c>
      <c r="E1044" t="s">
        <v>200</v>
      </c>
      <c r="F1044">
        <v>5769</v>
      </c>
      <c r="G1044">
        <v>345</v>
      </c>
    </row>
    <row r="1045" spans="2:7" x14ac:dyDescent="0.25">
      <c r="G1045">
        <v>345</v>
      </c>
    </row>
    <row r="1046" spans="2:7" x14ac:dyDescent="0.25">
      <c r="B1046" t="s">
        <v>3932</v>
      </c>
      <c r="C1046" t="s">
        <v>886</v>
      </c>
      <c r="D1046" s="30">
        <v>37218</v>
      </c>
      <c r="E1046" t="s">
        <v>200</v>
      </c>
      <c r="F1046">
        <v>1087</v>
      </c>
      <c r="G1046">
        <v>346</v>
      </c>
    </row>
    <row r="1047" spans="2:7" x14ac:dyDescent="0.25">
      <c r="B1047" t="s">
        <v>3932</v>
      </c>
      <c r="C1047" t="s">
        <v>887</v>
      </c>
      <c r="D1047" s="30">
        <v>37219</v>
      </c>
      <c r="E1047" t="s">
        <v>199</v>
      </c>
      <c r="F1047">
        <v>5894</v>
      </c>
      <c r="G1047">
        <v>346</v>
      </c>
    </row>
    <row r="1048" spans="2:7" x14ac:dyDescent="0.25">
      <c r="G1048">
        <v>346</v>
      </c>
    </row>
    <row r="1049" spans="2:7" x14ac:dyDescent="0.25">
      <c r="B1049" t="s">
        <v>3932</v>
      </c>
      <c r="C1049" t="s">
        <v>888</v>
      </c>
      <c r="D1049" s="30">
        <v>37220</v>
      </c>
      <c r="E1049" t="s">
        <v>198</v>
      </c>
      <c r="F1049">
        <v>6782</v>
      </c>
      <c r="G1049">
        <v>347</v>
      </c>
    </row>
    <row r="1050" spans="2:7" x14ac:dyDescent="0.25">
      <c r="B1050" t="s">
        <v>3932</v>
      </c>
      <c r="C1050" t="s">
        <v>889</v>
      </c>
      <c r="D1050" s="30">
        <v>37221</v>
      </c>
      <c r="E1050" t="s">
        <v>199</v>
      </c>
      <c r="F1050">
        <v>5184</v>
      </c>
      <c r="G1050">
        <v>347</v>
      </c>
    </row>
    <row r="1051" spans="2:7" x14ac:dyDescent="0.25">
      <c r="G1051">
        <v>347</v>
      </c>
    </row>
    <row r="1052" spans="2:7" x14ac:dyDescent="0.25">
      <c r="B1052" t="s">
        <v>3932</v>
      </c>
      <c r="C1052" t="s">
        <v>890</v>
      </c>
      <c r="D1052" s="30">
        <v>37222</v>
      </c>
      <c r="E1052" t="s">
        <v>200</v>
      </c>
      <c r="F1052">
        <v>5993</v>
      </c>
      <c r="G1052">
        <v>348</v>
      </c>
    </row>
    <row r="1053" spans="2:7" x14ac:dyDescent="0.25">
      <c r="B1053" t="s">
        <v>3932</v>
      </c>
      <c r="C1053" t="s">
        <v>891</v>
      </c>
      <c r="D1053" s="30">
        <v>37223</v>
      </c>
      <c r="E1053" t="s">
        <v>199</v>
      </c>
      <c r="F1053">
        <v>6201</v>
      </c>
      <c r="G1053">
        <v>348</v>
      </c>
    </row>
    <row r="1054" spans="2:7" x14ac:dyDescent="0.25">
      <c r="G1054">
        <v>348</v>
      </c>
    </row>
    <row r="1055" spans="2:7" x14ac:dyDescent="0.25">
      <c r="B1055" t="s">
        <v>3932</v>
      </c>
      <c r="C1055" t="s">
        <v>892</v>
      </c>
      <c r="D1055" s="30">
        <v>37224</v>
      </c>
      <c r="E1055" t="s">
        <v>200</v>
      </c>
      <c r="F1055">
        <v>9188</v>
      </c>
      <c r="G1055">
        <v>349</v>
      </c>
    </row>
    <row r="1056" spans="2:7" x14ac:dyDescent="0.25">
      <c r="B1056" t="s">
        <v>3932</v>
      </c>
      <c r="C1056" t="s">
        <v>893</v>
      </c>
      <c r="D1056" s="30">
        <v>37225</v>
      </c>
      <c r="E1056" t="s">
        <v>200</v>
      </c>
      <c r="F1056">
        <v>4675</v>
      </c>
      <c r="G1056">
        <v>349</v>
      </c>
    </row>
    <row r="1057" spans="2:7" x14ac:dyDescent="0.25">
      <c r="G1057">
        <v>349</v>
      </c>
    </row>
    <row r="1058" spans="2:7" x14ac:dyDescent="0.25">
      <c r="B1058" t="s">
        <v>3932</v>
      </c>
      <c r="C1058" t="s">
        <v>894</v>
      </c>
      <c r="D1058" s="30">
        <v>37226</v>
      </c>
      <c r="E1058" t="s">
        <v>197</v>
      </c>
      <c r="F1058">
        <v>3697</v>
      </c>
      <c r="G1058">
        <v>350</v>
      </c>
    </row>
    <row r="1059" spans="2:7" x14ac:dyDescent="0.25">
      <c r="B1059" t="s">
        <v>3932</v>
      </c>
      <c r="C1059" t="s">
        <v>895</v>
      </c>
      <c r="D1059" s="30">
        <v>37227</v>
      </c>
      <c r="E1059" t="s">
        <v>197</v>
      </c>
      <c r="F1059">
        <v>4444</v>
      </c>
      <c r="G1059">
        <v>350</v>
      </c>
    </row>
    <row r="1060" spans="2:7" x14ac:dyDescent="0.25">
      <c r="G1060">
        <v>350</v>
      </c>
    </row>
    <row r="1061" spans="2:7" x14ac:dyDescent="0.25">
      <c r="B1061" t="s">
        <v>3932</v>
      </c>
      <c r="C1061" t="s">
        <v>896</v>
      </c>
      <c r="D1061" s="30">
        <v>37228</v>
      </c>
      <c r="E1061" t="s">
        <v>197</v>
      </c>
      <c r="F1061">
        <v>4102</v>
      </c>
      <c r="G1061">
        <v>351</v>
      </c>
    </row>
    <row r="1062" spans="2:7" x14ac:dyDescent="0.25">
      <c r="B1062" t="s">
        <v>3932</v>
      </c>
      <c r="C1062" t="s">
        <v>897</v>
      </c>
      <c r="D1062" s="30">
        <v>37229</v>
      </c>
      <c r="E1062" t="s">
        <v>200</v>
      </c>
      <c r="F1062">
        <v>3261</v>
      </c>
      <c r="G1062">
        <v>351</v>
      </c>
    </row>
    <row r="1063" spans="2:7" x14ac:dyDescent="0.25">
      <c r="G1063">
        <v>351</v>
      </c>
    </row>
    <row r="1064" spans="2:7" x14ac:dyDescent="0.25">
      <c r="B1064" t="s">
        <v>3932</v>
      </c>
      <c r="C1064" t="s">
        <v>898</v>
      </c>
      <c r="D1064" s="30">
        <v>37230</v>
      </c>
      <c r="E1064" t="s">
        <v>197</v>
      </c>
      <c r="F1064">
        <v>545</v>
      </c>
      <c r="G1064">
        <v>352</v>
      </c>
    </row>
    <row r="1065" spans="2:7" x14ac:dyDescent="0.25">
      <c r="B1065" t="s">
        <v>3932</v>
      </c>
      <c r="C1065" t="s">
        <v>899</v>
      </c>
      <c r="D1065" s="30">
        <v>37231</v>
      </c>
      <c r="E1065" t="s">
        <v>196</v>
      </c>
      <c r="F1065">
        <v>3677</v>
      </c>
      <c r="G1065">
        <v>352</v>
      </c>
    </row>
    <row r="1066" spans="2:7" x14ac:dyDescent="0.25">
      <c r="G1066">
        <v>352</v>
      </c>
    </row>
    <row r="1067" spans="2:7" x14ac:dyDescent="0.25">
      <c r="B1067" t="s">
        <v>3932</v>
      </c>
      <c r="C1067" t="s">
        <v>817</v>
      </c>
      <c r="D1067" s="30">
        <v>37232</v>
      </c>
      <c r="E1067" t="s">
        <v>196</v>
      </c>
      <c r="F1067">
        <v>4882</v>
      </c>
      <c r="G1067">
        <v>353</v>
      </c>
    </row>
    <row r="1068" spans="2:7" x14ac:dyDescent="0.25">
      <c r="B1068" t="s">
        <v>3932</v>
      </c>
      <c r="C1068" t="s">
        <v>900</v>
      </c>
      <c r="D1068" s="30">
        <v>37233</v>
      </c>
      <c r="E1068" t="s">
        <v>200</v>
      </c>
      <c r="F1068">
        <v>2799</v>
      </c>
      <c r="G1068">
        <v>353</v>
      </c>
    </row>
    <row r="1069" spans="2:7" x14ac:dyDescent="0.25">
      <c r="G1069">
        <v>353</v>
      </c>
    </row>
    <row r="1070" spans="2:7" x14ac:dyDescent="0.25">
      <c r="B1070" t="s">
        <v>3932</v>
      </c>
      <c r="C1070" t="s">
        <v>901</v>
      </c>
      <c r="D1070" s="30">
        <v>37234</v>
      </c>
      <c r="E1070" t="s">
        <v>198</v>
      </c>
      <c r="F1070">
        <v>4289</v>
      </c>
      <c r="G1070">
        <v>354</v>
      </c>
    </row>
    <row r="1071" spans="2:7" x14ac:dyDescent="0.25">
      <c r="B1071" t="s">
        <v>3932</v>
      </c>
      <c r="C1071" t="s">
        <v>902</v>
      </c>
      <c r="D1071" s="30">
        <v>37235</v>
      </c>
      <c r="E1071" t="s">
        <v>198</v>
      </c>
      <c r="F1071">
        <v>2651</v>
      </c>
      <c r="G1071">
        <v>354</v>
      </c>
    </row>
    <row r="1072" spans="2:7" x14ac:dyDescent="0.25">
      <c r="G1072">
        <v>354</v>
      </c>
    </row>
    <row r="1073" spans="2:7" x14ac:dyDescent="0.25">
      <c r="B1073" t="s">
        <v>3932</v>
      </c>
      <c r="C1073" t="s">
        <v>903</v>
      </c>
      <c r="D1073" s="30">
        <v>37236</v>
      </c>
      <c r="E1073" t="s">
        <v>199</v>
      </c>
      <c r="F1073">
        <v>4579</v>
      </c>
      <c r="G1073">
        <v>355</v>
      </c>
    </row>
    <row r="1074" spans="2:7" x14ac:dyDescent="0.25">
      <c r="B1074" t="s">
        <v>3932</v>
      </c>
      <c r="C1074" t="s">
        <v>904</v>
      </c>
      <c r="D1074" s="30">
        <v>37237</v>
      </c>
      <c r="E1074" t="s">
        <v>199</v>
      </c>
      <c r="F1074">
        <v>8562</v>
      </c>
      <c r="G1074">
        <v>355</v>
      </c>
    </row>
    <row r="1075" spans="2:7" x14ac:dyDescent="0.25">
      <c r="G1075">
        <v>355</v>
      </c>
    </row>
    <row r="1076" spans="2:7" x14ac:dyDescent="0.25">
      <c r="B1076" t="s">
        <v>3932</v>
      </c>
      <c r="C1076" t="s">
        <v>905</v>
      </c>
      <c r="D1076" s="30">
        <v>37238</v>
      </c>
      <c r="E1076" t="s">
        <v>196</v>
      </c>
      <c r="F1076">
        <v>4451</v>
      </c>
      <c r="G1076">
        <v>356</v>
      </c>
    </row>
    <row r="1077" spans="2:7" x14ac:dyDescent="0.25">
      <c r="B1077" t="s">
        <v>3932</v>
      </c>
      <c r="C1077" t="s">
        <v>906</v>
      </c>
      <c r="D1077" s="30">
        <v>37239</v>
      </c>
      <c r="E1077" t="s">
        <v>197</v>
      </c>
      <c r="F1077">
        <v>2692</v>
      </c>
      <c r="G1077">
        <v>356</v>
      </c>
    </row>
    <row r="1078" spans="2:7" x14ac:dyDescent="0.25">
      <c r="G1078">
        <v>356</v>
      </c>
    </row>
    <row r="1079" spans="2:7" x14ac:dyDescent="0.25">
      <c r="B1079" t="s">
        <v>3932</v>
      </c>
      <c r="C1079" t="s">
        <v>907</v>
      </c>
      <c r="D1079" s="30">
        <v>37240</v>
      </c>
      <c r="E1079" t="s">
        <v>197</v>
      </c>
      <c r="F1079">
        <v>2325</v>
      </c>
      <c r="G1079">
        <v>357</v>
      </c>
    </row>
    <row r="1080" spans="2:7" x14ac:dyDescent="0.25">
      <c r="B1080" t="s">
        <v>3932</v>
      </c>
      <c r="C1080" t="s">
        <v>908</v>
      </c>
      <c r="D1080" s="30">
        <v>37241</v>
      </c>
      <c r="E1080" t="s">
        <v>199</v>
      </c>
      <c r="F1080">
        <v>8273</v>
      </c>
      <c r="G1080">
        <v>357</v>
      </c>
    </row>
    <row r="1081" spans="2:7" x14ac:dyDescent="0.25">
      <c r="G1081">
        <v>357</v>
      </c>
    </row>
    <row r="1082" spans="2:7" x14ac:dyDescent="0.25">
      <c r="B1082" t="s">
        <v>3932</v>
      </c>
      <c r="C1082" t="s">
        <v>909</v>
      </c>
      <c r="D1082" s="30">
        <v>37242</v>
      </c>
      <c r="E1082" t="s">
        <v>200</v>
      </c>
      <c r="F1082">
        <v>4213</v>
      </c>
      <c r="G1082">
        <v>358</v>
      </c>
    </row>
    <row r="1083" spans="2:7" x14ac:dyDescent="0.25">
      <c r="B1083" t="s">
        <v>3932</v>
      </c>
      <c r="C1083" t="s">
        <v>910</v>
      </c>
      <c r="D1083" s="30">
        <v>37243</v>
      </c>
      <c r="E1083" t="s">
        <v>197</v>
      </c>
      <c r="F1083">
        <v>7092</v>
      </c>
      <c r="G1083">
        <v>358</v>
      </c>
    </row>
    <row r="1084" spans="2:7" x14ac:dyDescent="0.25">
      <c r="G1084">
        <v>358</v>
      </c>
    </row>
    <row r="1085" spans="2:7" x14ac:dyDescent="0.25">
      <c r="B1085" t="s">
        <v>3932</v>
      </c>
      <c r="C1085" t="s">
        <v>911</v>
      </c>
      <c r="D1085" s="30">
        <v>37244</v>
      </c>
      <c r="E1085" t="s">
        <v>196</v>
      </c>
      <c r="F1085">
        <v>2969</v>
      </c>
      <c r="G1085">
        <v>359</v>
      </c>
    </row>
    <row r="1086" spans="2:7" x14ac:dyDescent="0.25">
      <c r="B1086" t="s">
        <v>3932</v>
      </c>
      <c r="C1086" t="s">
        <v>912</v>
      </c>
      <c r="D1086" s="30">
        <v>37245</v>
      </c>
      <c r="E1086" t="s">
        <v>197</v>
      </c>
      <c r="F1086">
        <v>2674</v>
      </c>
      <c r="G1086">
        <v>359</v>
      </c>
    </row>
    <row r="1087" spans="2:7" x14ac:dyDescent="0.25">
      <c r="G1087">
        <v>359</v>
      </c>
    </row>
    <row r="1088" spans="2:7" x14ac:dyDescent="0.25">
      <c r="B1088" t="s">
        <v>3932</v>
      </c>
      <c r="C1088" t="s">
        <v>913</v>
      </c>
      <c r="D1088" s="30">
        <v>37246</v>
      </c>
      <c r="E1088" t="s">
        <v>198</v>
      </c>
      <c r="F1088">
        <v>8312</v>
      </c>
      <c r="G1088">
        <v>360</v>
      </c>
    </row>
    <row r="1089" spans="2:7" x14ac:dyDescent="0.25">
      <c r="B1089" t="s">
        <v>3932</v>
      </c>
      <c r="C1089" t="s">
        <v>914</v>
      </c>
      <c r="D1089" s="30">
        <v>37247</v>
      </c>
      <c r="E1089" t="s">
        <v>196</v>
      </c>
      <c r="F1089">
        <v>9983</v>
      </c>
      <c r="G1089">
        <v>360</v>
      </c>
    </row>
    <row r="1090" spans="2:7" x14ac:dyDescent="0.25">
      <c r="G1090">
        <v>360</v>
      </c>
    </row>
    <row r="1091" spans="2:7" x14ac:dyDescent="0.25">
      <c r="B1091" t="s">
        <v>3932</v>
      </c>
      <c r="C1091" t="s">
        <v>915</v>
      </c>
      <c r="D1091" s="30">
        <v>37248</v>
      </c>
      <c r="E1091" t="s">
        <v>199</v>
      </c>
      <c r="F1091">
        <v>9692</v>
      </c>
      <c r="G1091">
        <v>361</v>
      </c>
    </row>
    <row r="1092" spans="2:7" x14ac:dyDescent="0.25">
      <c r="B1092" t="s">
        <v>3932</v>
      </c>
      <c r="C1092" t="s">
        <v>916</v>
      </c>
      <c r="D1092" s="30">
        <v>37249</v>
      </c>
      <c r="E1092" t="s">
        <v>199</v>
      </c>
      <c r="F1092">
        <v>5044</v>
      </c>
      <c r="G1092">
        <v>361</v>
      </c>
    </row>
    <row r="1093" spans="2:7" x14ac:dyDescent="0.25">
      <c r="G1093">
        <v>361</v>
      </c>
    </row>
    <row r="1094" spans="2:7" x14ac:dyDescent="0.25">
      <c r="B1094" t="s">
        <v>3932</v>
      </c>
      <c r="C1094" t="s">
        <v>813</v>
      </c>
      <c r="D1094" s="30">
        <v>37250</v>
      </c>
      <c r="E1094" t="s">
        <v>196</v>
      </c>
      <c r="F1094">
        <v>3643</v>
      </c>
      <c r="G1094">
        <v>362</v>
      </c>
    </row>
    <row r="1095" spans="2:7" x14ac:dyDescent="0.25">
      <c r="B1095" t="s">
        <v>3932</v>
      </c>
      <c r="C1095" t="s">
        <v>917</v>
      </c>
      <c r="D1095" s="30">
        <v>37251</v>
      </c>
      <c r="E1095" t="s">
        <v>197</v>
      </c>
      <c r="F1095">
        <v>2214</v>
      </c>
      <c r="G1095">
        <v>362</v>
      </c>
    </row>
    <row r="1096" spans="2:7" x14ac:dyDescent="0.25">
      <c r="G1096">
        <v>362</v>
      </c>
    </row>
    <row r="1097" spans="2:7" x14ac:dyDescent="0.25">
      <c r="B1097" t="s">
        <v>3932</v>
      </c>
      <c r="C1097" t="s">
        <v>918</v>
      </c>
      <c r="D1097" s="30">
        <v>37252</v>
      </c>
      <c r="E1097" t="s">
        <v>198</v>
      </c>
      <c r="F1097">
        <v>6213</v>
      </c>
      <c r="G1097">
        <v>363</v>
      </c>
    </row>
    <row r="1098" spans="2:7" x14ac:dyDescent="0.25">
      <c r="B1098" t="s">
        <v>3932</v>
      </c>
      <c r="C1098" t="s">
        <v>919</v>
      </c>
      <c r="D1098" s="30">
        <v>37253</v>
      </c>
      <c r="E1098" t="s">
        <v>196</v>
      </c>
      <c r="F1098">
        <v>6769</v>
      </c>
      <c r="G1098">
        <v>363</v>
      </c>
    </row>
    <row r="1099" spans="2:7" x14ac:dyDescent="0.25">
      <c r="G1099">
        <v>363</v>
      </c>
    </row>
    <row r="1100" spans="2:7" x14ac:dyDescent="0.25">
      <c r="B1100" t="s">
        <v>3932</v>
      </c>
      <c r="C1100" t="s">
        <v>920</v>
      </c>
      <c r="D1100" s="30">
        <v>37254</v>
      </c>
      <c r="E1100" t="s">
        <v>200</v>
      </c>
      <c r="F1100">
        <v>8130</v>
      </c>
      <c r="G1100">
        <v>364</v>
      </c>
    </row>
    <row r="1101" spans="2:7" x14ac:dyDescent="0.25">
      <c r="B1101" t="s">
        <v>3932</v>
      </c>
      <c r="C1101" t="s">
        <v>921</v>
      </c>
      <c r="D1101" s="30">
        <v>37255</v>
      </c>
      <c r="E1101" t="s">
        <v>197</v>
      </c>
      <c r="F1101">
        <v>7064</v>
      </c>
      <c r="G1101">
        <v>364</v>
      </c>
    </row>
    <row r="1102" spans="2:7" x14ac:dyDescent="0.25">
      <c r="G1102">
        <v>364</v>
      </c>
    </row>
    <row r="1103" spans="2:7" x14ac:dyDescent="0.25">
      <c r="B1103" t="s">
        <v>3932</v>
      </c>
      <c r="C1103" t="s">
        <v>922</v>
      </c>
      <c r="D1103" s="30">
        <v>37256</v>
      </c>
      <c r="E1103" t="s">
        <v>200</v>
      </c>
      <c r="F1103">
        <v>159</v>
      </c>
      <c r="G1103">
        <v>365</v>
      </c>
    </row>
    <row r="1104" spans="2:7" x14ac:dyDescent="0.25">
      <c r="B1104" t="s">
        <v>3932</v>
      </c>
      <c r="C1104" t="s">
        <v>923</v>
      </c>
      <c r="D1104" s="30">
        <v>37257</v>
      </c>
      <c r="E1104" t="s">
        <v>196</v>
      </c>
      <c r="F1104">
        <v>332</v>
      </c>
      <c r="G1104">
        <v>365</v>
      </c>
    </row>
    <row r="1105" spans="2:7" x14ac:dyDescent="0.25">
      <c r="G1105">
        <v>365</v>
      </c>
    </row>
    <row r="1106" spans="2:7" x14ac:dyDescent="0.25">
      <c r="B1106" t="s">
        <v>3932</v>
      </c>
      <c r="C1106" t="s">
        <v>924</v>
      </c>
      <c r="D1106" s="30">
        <v>37258</v>
      </c>
      <c r="E1106" t="s">
        <v>200</v>
      </c>
      <c r="F1106">
        <v>8938</v>
      </c>
      <c r="G1106">
        <v>366</v>
      </c>
    </row>
    <row r="1107" spans="2:7" x14ac:dyDescent="0.25">
      <c r="B1107" t="s">
        <v>3932</v>
      </c>
      <c r="C1107" t="s">
        <v>925</v>
      </c>
      <c r="D1107" s="30">
        <v>37259</v>
      </c>
      <c r="E1107" t="s">
        <v>199</v>
      </c>
      <c r="F1107">
        <v>8495</v>
      </c>
      <c r="G1107">
        <v>366</v>
      </c>
    </row>
    <row r="1108" spans="2:7" x14ac:dyDescent="0.25">
      <c r="G1108">
        <v>366</v>
      </c>
    </row>
    <row r="1109" spans="2:7" x14ac:dyDescent="0.25">
      <c r="B1109" t="s">
        <v>3932</v>
      </c>
      <c r="C1109" t="s">
        <v>926</v>
      </c>
      <c r="D1109" s="30">
        <v>37260</v>
      </c>
      <c r="E1109" t="s">
        <v>197</v>
      </c>
      <c r="F1109">
        <v>7579</v>
      </c>
      <c r="G1109">
        <v>367</v>
      </c>
    </row>
    <row r="1110" spans="2:7" x14ac:dyDescent="0.25">
      <c r="B1110" t="s">
        <v>3932</v>
      </c>
      <c r="C1110" t="s">
        <v>927</v>
      </c>
      <c r="D1110" s="30">
        <v>37261</v>
      </c>
      <c r="E1110" t="s">
        <v>199</v>
      </c>
      <c r="F1110">
        <v>9673</v>
      </c>
      <c r="G1110">
        <v>367</v>
      </c>
    </row>
    <row r="1111" spans="2:7" x14ac:dyDescent="0.25">
      <c r="G1111">
        <v>367</v>
      </c>
    </row>
    <row r="1112" spans="2:7" x14ac:dyDescent="0.25">
      <c r="B1112" t="s">
        <v>3932</v>
      </c>
      <c r="C1112" t="s">
        <v>928</v>
      </c>
      <c r="D1112" s="30">
        <v>37262</v>
      </c>
      <c r="E1112" t="s">
        <v>200</v>
      </c>
      <c r="F1112">
        <v>5572</v>
      </c>
      <c r="G1112">
        <v>368</v>
      </c>
    </row>
    <row r="1113" spans="2:7" x14ac:dyDescent="0.25">
      <c r="B1113" t="s">
        <v>3932</v>
      </c>
      <c r="C1113" t="s">
        <v>929</v>
      </c>
      <c r="D1113" s="30">
        <v>37263</v>
      </c>
      <c r="E1113" t="s">
        <v>198</v>
      </c>
      <c r="F1113">
        <v>8184</v>
      </c>
      <c r="G1113">
        <v>368</v>
      </c>
    </row>
    <row r="1114" spans="2:7" x14ac:dyDescent="0.25">
      <c r="G1114">
        <v>368</v>
      </c>
    </row>
    <row r="1115" spans="2:7" x14ac:dyDescent="0.25">
      <c r="B1115" t="s">
        <v>3932</v>
      </c>
      <c r="C1115" t="s">
        <v>930</v>
      </c>
      <c r="D1115" s="30">
        <v>37264</v>
      </c>
      <c r="E1115" t="s">
        <v>200</v>
      </c>
      <c r="F1115">
        <v>4173</v>
      </c>
      <c r="G1115">
        <v>369</v>
      </c>
    </row>
    <row r="1116" spans="2:7" x14ac:dyDescent="0.25">
      <c r="B1116" t="s">
        <v>3932</v>
      </c>
      <c r="C1116" t="s">
        <v>931</v>
      </c>
      <c r="D1116" s="30">
        <v>37265</v>
      </c>
      <c r="E1116" t="s">
        <v>200</v>
      </c>
      <c r="F1116">
        <v>9018</v>
      </c>
      <c r="G1116">
        <v>369</v>
      </c>
    </row>
    <row r="1117" spans="2:7" x14ac:dyDescent="0.25">
      <c r="G1117">
        <v>369</v>
      </c>
    </row>
    <row r="1118" spans="2:7" x14ac:dyDescent="0.25">
      <c r="B1118" t="s">
        <v>3932</v>
      </c>
      <c r="C1118" t="s">
        <v>932</v>
      </c>
      <c r="D1118" s="30">
        <v>37266</v>
      </c>
      <c r="E1118" t="s">
        <v>198</v>
      </c>
      <c r="F1118">
        <v>2128</v>
      </c>
      <c r="G1118">
        <v>370</v>
      </c>
    </row>
    <row r="1119" spans="2:7" x14ac:dyDescent="0.25">
      <c r="B1119" t="s">
        <v>3932</v>
      </c>
      <c r="C1119" t="s">
        <v>933</v>
      </c>
      <c r="D1119" s="30">
        <v>37267</v>
      </c>
      <c r="E1119" t="s">
        <v>197</v>
      </c>
      <c r="F1119">
        <v>9516</v>
      </c>
      <c r="G1119">
        <v>370</v>
      </c>
    </row>
    <row r="1120" spans="2:7" x14ac:dyDescent="0.25">
      <c r="G1120">
        <v>370</v>
      </c>
    </row>
    <row r="1121" spans="2:7" x14ac:dyDescent="0.25">
      <c r="B1121" t="s">
        <v>3932</v>
      </c>
      <c r="C1121" t="s">
        <v>934</v>
      </c>
      <c r="D1121" s="30">
        <v>37268</v>
      </c>
      <c r="E1121" t="s">
        <v>200</v>
      </c>
      <c r="F1121">
        <v>7716</v>
      </c>
      <c r="G1121">
        <v>371</v>
      </c>
    </row>
    <row r="1122" spans="2:7" x14ac:dyDescent="0.25">
      <c r="B1122" t="s">
        <v>3932</v>
      </c>
      <c r="C1122" t="s">
        <v>935</v>
      </c>
      <c r="D1122" s="30">
        <v>37269</v>
      </c>
      <c r="E1122" t="s">
        <v>199</v>
      </c>
      <c r="F1122">
        <v>7011</v>
      </c>
      <c r="G1122">
        <v>371</v>
      </c>
    </row>
    <row r="1123" spans="2:7" x14ac:dyDescent="0.25">
      <c r="G1123">
        <v>371</v>
      </c>
    </row>
    <row r="1124" spans="2:7" x14ac:dyDescent="0.25">
      <c r="B1124" t="s">
        <v>3932</v>
      </c>
      <c r="C1124" t="s">
        <v>936</v>
      </c>
      <c r="D1124" s="30">
        <v>37270</v>
      </c>
      <c r="E1124" t="s">
        <v>198</v>
      </c>
      <c r="F1124">
        <v>9412</v>
      </c>
      <c r="G1124">
        <v>372</v>
      </c>
    </row>
    <row r="1125" spans="2:7" x14ac:dyDescent="0.25">
      <c r="B1125" t="s">
        <v>3932</v>
      </c>
      <c r="C1125" t="s">
        <v>937</v>
      </c>
      <c r="D1125" s="30">
        <v>37271</v>
      </c>
      <c r="E1125" t="s">
        <v>199</v>
      </c>
      <c r="F1125">
        <v>7717</v>
      </c>
      <c r="G1125">
        <v>372</v>
      </c>
    </row>
    <row r="1126" spans="2:7" x14ac:dyDescent="0.25">
      <c r="G1126">
        <v>372</v>
      </c>
    </row>
    <row r="1127" spans="2:7" x14ac:dyDescent="0.25">
      <c r="B1127" t="s">
        <v>3932</v>
      </c>
      <c r="C1127" t="s">
        <v>938</v>
      </c>
      <c r="D1127" s="30">
        <v>37272</v>
      </c>
      <c r="E1127" t="s">
        <v>196</v>
      </c>
      <c r="F1127">
        <v>2774</v>
      </c>
      <c r="G1127">
        <v>373</v>
      </c>
    </row>
    <row r="1128" spans="2:7" x14ac:dyDescent="0.25">
      <c r="B1128" t="s">
        <v>3932</v>
      </c>
      <c r="C1128" t="s">
        <v>939</v>
      </c>
      <c r="D1128" s="30">
        <v>37273</v>
      </c>
      <c r="E1128" t="s">
        <v>197</v>
      </c>
      <c r="F1128">
        <v>7683</v>
      </c>
      <c r="G1128">
        <v>373</v>
      </c>
    </row>
    <row r="1129" spans="2:7" x14ac:dyDescent="0.25">
      <c r="G1129">
        <v>373</v>
      </c>
    </row>
    <row r="1130" spans="2:7" x14ac:dyDescent="0.25">
      <c r="B1130" t="s">
        <v>3932</v>
      </c>
      <c r="C1130" t="s">
        <v>940</v>
      </c>
      <c r="D1130" s="30">
        <v>37274</v>
      </c>
      <c r="E1130" t="s">
        <v>198</v>
      </c>
      <c r="F1130">
        <v>3497</v>
      </c>
      <c r="G1130">
        <v>374</v>
      </c>
    </row>
    <row r="1131" spans="2:7" x14ac:dyDescent="0.25">
      <c r="B1131" t="s">
        <v>3932</v>
      </c>
      <c r="C1131" t="s">
        <v>941</v>
      </c>
      <c r="D1131" s="30">
        <v>37275</v>
      </c>
      <c r="E1131" t="s">
        <v>199</v>
      </c>
      <c r="F1131">
        <v>5928</v>
      </c>
      <c r="G1131">
        <v>374</v>
      </c>
    </row>
    <row r="1132" spans="2:7" x14ac:dyDescent="0.25">
      <c r="G1132">
        <v>374</v>
      </c>
    </row>
    <row r="1133" spans="2:7" x14ac:dyDescent="0.25">
      <c r="B1133" t="s">
        <v>3932</v>
      </c>
      <c r="C1133" t="s">
        <v>942</v>
      </c>
      <c r="D1133" s="30">
        <v>37276</v>
      </c>
      <c r="E1133" t="s">
        <v>199</v>
      </c>
      <c r="F1133">
        <v>7447</v>
      </c>
      <c r="G1133">
        <v>375</v>
      </c>
    </row>
    <row r="1134" spans="2:7" x14ac:dyDescent="0.25">
      <c r="B1134" t="s">
        <v>3932</v>
      </c>
      <c r="C1134" t="s">
        <v>943</v>
      </c>
      <c r="D1134" s="30">
        <v>37277</v>
      </c>
      <c r="E1134" t="s">
        <v>199</v>
      </c>
      <c r="F1134">
        <v>2914</v>
      </c>
      <c r="G1134">
        <v>375</v>
      </c>
    </row>
    <row r="1135" spans="2:7" x14ac:dyDescent="0.25">
      <c r="G1135">
        <v>375</v>
      </c>
    </row>
    <row r="1136" spans="2:7" x14ac:dyDescent="0.25">
      <c r="B1136" t="s">
        <v>3932</v>
      </c>
      <c r="C1136" t="s">
        <v>944</v>
      </c>
      <c r="D1136" s="30">
        <v>37278</v>
      </c>
      <c r="E1136" t="s">
        <v>199</v>
      </c>
      <c r="F1136">
        <v>2893</v>
      </c>
      <c r="G1136">
        <v>376</v>
      </c>
    </row>
    <row r="1137" spans="2:7" x14ac:dyDescent="0.25">
      <c r="B1137" t="s">
        <v>3932</v>
      </c>
      <c r="C1137" t="s">
        <v>945</v>
      </c>
      <c r="D1137" s="30">
        <v>37279</v>
      </c>
      <c r="E1137" t="s">
        <v>199</v>
      </c>
      <c r="F1137">
        <v>1370</v>
      </c>
      <c r="G1137">
        <v>376</v>
      </c>
    </row>
    <row r="1138" spans="2:7" x14ac:dyDescent="0.25">
      <c r="G1138">
        <v>376</v>
      </c>
    </row>
    <row r="1139" spans="2:7" x14ac:dyDescent="0.25">
      <c r="B1139" t="s">
        <v>3932</v>
      </c>
      <c r="C1139" t="s">
        <v>946</v>
      </c>
      <c r="D1139" s="30">
        <v>37280</v>
      </c>
      <c r="E1139" t="s">
        <v>199</v>
      </c>
      <c r="F1139">
        <v>9301</v>
      </c>
      <c r="G1139">
        <v>377</v>
      </c>
    </row>
    <row r="1140" spans="2:7" x14ac:dyDescent="0.25">
      <c r="B1140" t="s">
        <v>3932</v>
      </c>
      <c r="C1140" t="s">
        <v>947</v>
      </c>
      <c r="D1140" s="30">
        <v>37281</v>
      </c>
      <c r="E1140" t="s">
        <v>200</v>
      </c>
      <c r="F1140">
        <v>2676</v>
      </c>
      <c r="G1140">
        <v>377</v>
      </c>
    </row>
    <row r="1141" spans="2:7" x14ac:dyDescent="0.25">
      <c r="G1141">
        <v>377</v>
      </c>
    </row>
    <row r="1142" spans="2:7" x14ac:dyDescent="0.25">
      <c r="B1142" t="s">
        <v>3932</v>
      </c>
      <c r="C1142" t="s">
        <v>948</v>
      </c>
      <c r="D1142" s="30">
        <v>37282</v>
      </c>
      <c r="E1142" t="s">
        <v>198</v>
      </c>
      <c r="F1142">
        <v>9896</v>
      </c>
      <c r="G1142">
        <v>378</v>
      </c>
    </row>
    <row r="1143" spans="2:7" x14ac:dyDescent="0.25">
      <c r="B1143" t="s">
        <v>3932</v>
      </c>
      <c r="C1143" t="s">
        <v>949</v>
      </c>
      <c r="D1143" s="30">
        <v>37283</v>
      </c>
      <c r="E1143" t="s">
        <v>200</v>
      </c>
      <c r="F1143">
        <v>7453</v>
      </c>
      <c r="G1143">
        <v>378</v>
      </c>
    </row>
    <row r="1144" spans="2:7" x14ac:dyDescent="0.25">
      <c r="G1144">
        <v>378</v>
      </c>
    </row>
    <row r="1145" spans="2:7" x14ac:dyDescent="0.25">
      <c r="B1145" t="s">
        <v>3932</v>
      </c>
      <c r="C1145" t="s">
        <v>950</v>
      </c>
      <c r="D1145" s="30">
        <v>37284</v>
      </c>
      <c r="E1145" t="s">
        <v>197</v>
      </c>
      <c r="F1145">
        <v>6257</v>
      </c>
      <c r="G1145">
        <v>379</v>
      </c>
    </row>
    <row r="1146" spans="2:7" x14ac:dyDescent="0.25">
      <c r="B1146" t="s">
        <v>3932</v>
      </c>
      <c r="C1146" t="s">
        <v>951</v>
      </c>
      <c r="D1146" s="30">
        <v>37285</v>
      </c>
      <c r="E1146" t="s">
        <v>198</v>
      </c>
      <c r="F1146">
        <v>5675</v>
      </c>
      <c r="G1146">
        <v>379</v>
      </c>
    </row>
    <row r="1147" spans="2:7" x14ac:dyDescent="0.25">
      <c r="G1147">
        <v>379</v>
      </c>
    </row>
    <row r="1148" spans="2:7" x14ac:dyDescent="0.25">
      <c r="B1148" t="s">
        <v>3932</v>
      </c>
      <c r="C1148" t="s">
        <v>952</v>
      </c>
      <c r="D1148" s="30">
        <v>37286</v>
      </c>
      <c r="E1148" t="s">
        <v>197</v>
      </c>
      <c r="F1148">
        <v>9743</v>
      </c>
      <c r="G1148">
        <v>380</v>
      </c>
    </row>
    <row r="1149" spans="2:7" x14ac:dyDescent="0.25">
      <c r="B1149" t="s">
        <v>3932</v>
      </c>
      <c r="C1149" t="s">
        <v>953</v>
      </c>
      <c r="D1149" s="30">
        <v>37287</v>
      </c>
      <c r="E1149" t="s">
        <v>200</v>
      </c>
      <c r="F1149">
        <v>3843</v>
      </c>
      <c r="G1149">
        <v>380</v>
      </c>
    </row>
    <row r="1150" spans="2:7" x14ac:dyDescent="0.25">
      <c r="G1150">
        <v>380</v>
      </c>
    </row>
    <row r="1151" spans="2:7" x14ac:dyDescent="0.25">
      <c r="B1151" t="s">
        <v>3932</v>
      </c>
      <c r="C1151" t="s">
        <v>954</v>
      </c>
      <c r="D1151" s="30">
        <v>37288</v>
      </c>
      <c r="E1151" t="s">
        <v>196</v>
      </c>
      <c r="F1151">
        <v>6507</v>
      </c>
      <c r="G1151">
        <v>381</v>
      </c>
    </row>
    <row r="1152" spans="2:7" x14ac:dyDescent="0.25">
      <c r="B1152" t="s">
        <v>3932</v>
      </c>
      <c r="C1152" t="s">
        <v>955</v>
      </c>
      <c r="D1152" s="30">
        <v>37289</v>
      </c>
      <c r="E1152" t="s">
        <v>199</v>
      </c>
      <c r="F1152">
        <v>9179</v>
      </c>
      <c r="G1152">
        <v>381</v>
      </c>
    </row>
    <row r="1153" spans="2:7" x14ac:dyDescent="0.25">
      <c r="G1153">
        <v>381</v>
      </c>
    </row>
    <row r="1154" spans="2:7" x14ac:dyDescent="0.25">
      <c r="B1154" t="s">
        <v>3932</v>
      </c>
      <c r="C1154" t="s">
        <v>956</v>
      </c>
      <c r="D1154" s="30">
        <v>37290</v>
      </c>
      <c r="E1154" t="s">
        <v>200</v>
      </c>
      <c r="F1154">
        <v>3666</v>
      </c>
      <c r="G1154">
        <v>382</v>
      </c>
    </row>
    <row r="1155" spans="2:7" x14ac:dyDescent="0.25">
      <c r="B1155" t="s">
        <v>3932</v>
      </c>
      <c r="C1155" t="s">
        <v>957</v>
      </c>
      <c r="D1155" s="30">
        <v>37291</v>
      </c>
      <c r="E1155" t="s">
        <v>196</v>
      </c>
      <c r="F1155">
        <v>600</v>
      </c>
      <c r="G1155">
        <v>382</v>
      </c>
    </row>
    <row r="1156" spans="2:7" x14ac:dyDescent="0.25">
      <c r="G1156">
        <v>382</v>
      </c>
    </row>
    <row r="1157" spans="2:7" x14ac:dyDescent="0.25">
      <c r="B1157" t="s">
        <v>3932</v>
      </c>
      <c r="C1157" t="s">
        <v>958</v>
      </c>
      <c r="D1157" s="30">
        <v>37292</v>
      </c>
      <c r="E1157" t="s">
        <v>200</v>
      </c>
      <c r="F1157">
        <v>4547</v>
      </c>
      <c r="G1157">
        <v>383</v>
      </c>
    </row>
    <row r="1158" spans="2:7" x14ac:dyDescent="0.25">
      <c r="B1158" t="s">
        <v>3932</v>
      </c>
      <c r="C1158" t="s">
        <v>959</v>
      </c>
      <c r="D1158" s="30">
        <v>37293</v>
      </c>
      <c r="E1158" t="s">
        <v>198</v>
      </c>
      <c r="F1158">
        <v>7164</v>
      </c>
      <c r="G1158">
        <v>383</v>
      </c>
    </row>
    <row r="1159" spans="2:7" x14ac:dyDescent="0.25">
      <c r="G1159">
        <v>383</v>
      </c>
    </row>
    <row r="1160" spans="2:7" x14ac:dyDescent="0.25">
      <c r="B1160" t="s">
        <v>3932</v>
      </c>
      <c r="C1160" t="s">
        <v>960</v>
      </c>
      <c r="D1160" s="30">
        <v>37294</v>
      </c>
      <c r="E1160" t="s">
        <v>198</v>
      </c>
      <c r="F1160">
        <v>5954</v>
      </c>
      <c r="G1160">
        <v>384</v>
      </c>
    </row>
    <row r="1161" spans="2:7" x14ac:dyDescent="0.25">
      <c r="B1161" t="s">
        <v>3932</v>
      </c>
      <c r="C1161" t="s">
        <v>961</v>
      </c>
      <c r="D1161" s="30">
        <v>37295</v>
      </c>
      <c r="E1161" t="s">
        <v>200</v>
      </c>
      <c r="F1161">
        <v>791</v>
      </c>
      <c r="G1161">
        <v>384</v>
      </c>
    </row>
    <row r="1162" spans="2:7" x14ac:dyDescent="0.25">
      <c r="G1162">
        <v>384</v>
      </c>
    </row>
    <row r="1163" spans="2:7" x14ac:dyDescent="0.25">
      <c r="B1163" t="s">
        <v>3932</v>
      </c>
      <c r="C1163" t="s">
        <v>962</v>
      </c>
      <c r="D1163" s="30">
        <v>37296</v>
      </c>
      <c r="E1163" t="s">
        <v>199</v>
      </c>
      <c r="F1163">
        <v>4196</v>
      </c>
      <c r="G1163">
        <v>385</v>
      </c>
    </row>
    <row r="1164" spans="2:7" x14ac:dyDescent="0.25">
      <c r="B1164" t="s">
        <v>3932</v>
      </c>
      <c r="C1164" t="s">
        <v>963</v>
      </c>
      <c r="D1164" s="30">
        <v>37297</v>
      </c>
      <c r="E1164" t="s">
        <v>197</v>
      </c>
      <c r="F1164">
        <v>2400</v>
      </c>
      <c r="G1164">
        <v>385</v>
      </c>
    </row>
    <row r="1165" spans="2:7" x14ac:dyDescent="0.25">
      <c r="G1165">
        <v>385</v>
      </c>
    </row>
    <row r="1166" spans="2:7" x14ac:dyDescent="0.25">
      <c r="B1166" t="s">
        <v>3932</v>
      </c>
      <c r="C1166" t="s">
        <v>964</v>
      </c>
      <c r="D1166" s="30">
        <v>37298</v>
      </c>
      <c r="E1166" t="s">
        <v>198</v>
      </c>
      <c r="F1166">
        <v>6338</v>
      </c>
      <c r="G1166">
        <v>386</v>
      </c>
    </row>
    <row r="1167" spans="2:7" x14ac:dyDescent="0.25">
      <c r="B1167" t="s">
        <v>3932</v>
      </c>
      <c r="C1167" t="s">
        <v>965</v>
      </c>
      <c r="D1167" s="30">
        <v>37299</v>
      </c>
      <c r="E1167" t="s">
        <v>197</v>
      </c>
      <c r="F1167">
        <v>2069</v>
      </c>
      <c r="G1167">
        <v>386</v>
      </c>
    </row>
    <row r="1168" spans="2:7" x14ac:dyDescent="0.25">
      <c r="G1168">
        <v>386</v>
      </c>
    </row>
    <row r="1169" spans="2:7" x14ac:dyDescent="0.25">
      <c r="B1169" t="s">
        <v>3932</v>
      </c>
      <c r="C1169" t="s">
        <v>966</v>
      </c>
      <c r="D1169" s="30">
        <v>37300</v>
      </c>
      <c r="E1169" t="s">
        <v>199</v>
      </c>
      <c r="F1169">
        <v>5381</v>
      </c>
      <c r="G1169">
        <v>387</v>
      </c>
    </row>
    <row r="1170" spans="2:7" x14ac:dyDescent="0.25">
      <c r="B1170" t="s">
        <v>3932</v>
      </c>
      <c r="C1170" t="s">
        <v>967</v>
      </c>
      <c r="D1170" s="30">
        <v>37301</v>
      </c>
      <c r="E1170" t="s">
        <v>200</v>
      </c>
      <c r="F1170">
        <v>9079</v>
      </c>
      <c r="G1170">
        <v>387</v>
      </c>
    </row>
    <row r="1171" spans="2:7" x14ac:dyDescent="0.25">
      <c r="G1171">
        <v>387</v>
      </c>
    </row>
    <row r="1172" spans="2:7" x14ac:dyDescent="0.25">
      <c r="B1172" t="s">
        <v>3932</v>
      </c>
      <c r="C1172" t="s">
        <v>968</v>
      </c>
      <c r="D1172" s="30">
        <v>37302</v>
      </c>
      <c r="E1172" t="s">
        <v>197</v>
      </c>
      <c r="F1172">
        <v>7885</v>
      </c>
      <c r="G1172">
        <v>388</v>
      </c>
    </row>
    <row r="1173" spans="2:7" x14ac:dyDescent="0.25">
      <c r="B1173" t="s">
        <v>3932</v>
      </c>
      <c r="C1173" t="s">
        <v>969</v>
      </c>
      <c r="D1173" s="30">
        <v>37303</v>
      </c>
      <c r="E1173" t="s">
        <v>199</v>
      </c>
      <c r="F1173">
        <v>9024</v>
      </c>
      <c r="G1173">
        <v>388</v>
      </c>
    </row>
    <row r="1174" spans="2:7" x14ac:dyDescent="0.25">
      <c r="G1174">
        <v>388</v>
      </c>
    </row>
    <row r="1175" spans="2:7" x14ac:dyDescent="0.25">
      <c r="B1175" t="s">
        <v>3932</v>
      </c>
      <c r="C1175" t="s">
        <v>970</v>
      </c>
      <c r="D1175" s="30">
        <v>37304</v>
      </c>
      <c r="E1175" t="s">
        <v>200</v>
      </c>
      <c r="F1175">
        <v>7156</v>
      </c>
      <c r="G1175">
        <v>389</v>
      </c>
    </row>
    <row r="1176" spans="2:7" x14ac:dyDescent="0.25">
      <c r="B1176" t="s">
        <v>3932</v>
      </c>
      <c r="C1176" t="s">
        <v>971</v>
      </c>
      <c r="D1176" s="30">
        <v>37305</v>
      </c>
      <c r="E1176" t="s">
        <v>196</v>
      </c>
      <c r="F1176">
        <v>9253</v>
      </c>
      <c r="G1176">
        <v>389</v>
      </c>
    </row>
    <row r="1177" spans="2:7" x14ac:dyDescent="0.25">
      <c r="G1177">
        <v>389</v>
      </c>
    </row>
    <row r="1178" spans="2:7" x14ac:dyDescent="0.25">
      <c r="B1178" t="s">
        <v>3932</v>
      </c>
      <c r="C1178" t="s">
        <v>972</v>
      </c>
      <c r="D1178" s="30">
        <v>37306</v>
      </c>
      <c r="E1178" t="s">
        <v>199</v>
      </c>
      <c r="F1178">
        <v>8680</v>
      </c>
      <c r="G1178">
        <v>390</v>
      </c>
    </row>
    <row r="1179" spans="2:7" x14ac:dyDescent="0.25">
      <c r="B1179" t="s">
        <v>3932</v>
      </c>
      <c r="C1179" t="s">
        <v>973</v>
      </c>
      <c r="D1179" s="30">
        <v>37307</v>
      </c>
      <c r="E1179" t="s">
        <v>197</v>
      </c>
      <c r="F1179">
        <v>5134</v>
      </c>
      <c r="G1179">
        <v>390</v>
      </c>
    </row>
    <row r="1180" spans="2:7" x14ac:dyDescent="0.25">
      <c r="G1180">
        <v>390</v>
      </c>
    </row>
    <row r="1181" spans="2:7" x14ac:dyDescent="0.25">
      <c r="B1181" t="s">
        <v>3932</v>
      </c>
      <c r="C1181" t="s">
        <v>974</v>
      </c>
      <c r="D1181" s="30">
        <v>37308</v>
      </c>
      <c r="E1181" t="s">
        <v>197</v>
      </c>
      <c r="F1181">
        <v>6074</v>
      </c>
      <c r="G1181">
        <v>391</v>
      </c>
    </row>
    <row r="1182" spans="2:7" x14ac:dyDescent="0.25">
      <c r="B1182" t="s">
        <v>3932</v>
      </c>
      <c r="C1182" t="s">
        <v>975</v>
      </c>
      <c r="D1182" s="30">
        <v>37309</v>
      </c>
      <c r="E1182" t="s">
        <v>199</v>
      </c>
      <c r="F1182">
        <v>9868</v>
      </c>
      <c r="G1182">
        <v>391</v>
      </c>
    </row>
    <row r="1183" spans="2:7" x14ac:dyDescent="0.25">
      <c r="G1183">
        <v>391</v>
      </c>
    </row>
    <row r="1184" spans="2:7" x14ac:dyDescent="0.25">
      <c r="B1184" t="s">
        <v>3932</v>
      </c>
      <c r="C1184" t="s">
        <v>976</v>
      </c>
      <c r="D1184" s="30">
        <v>37310</v>
      </c>
      <c r="E1184" t="s">
        <v>196</v>
      </c>
      <c r="F1184">
        <v>8566</v>
      </c>
      <c r="G1184">
        <v>392</v>
      </c>
    </row>
    <row r="1185" spans="2:7" x14ac:dyDescent="0.25">
      <c r="B1185" t="s">
        <v>3932</v>
      </c>
      <c r="C1185" t="s">
        <v>977</v>
      </c>
      <c r="D1185" s="30">
        <v>37311</v>
      </c>
      <c r="E1185" t="s">
        <v>199</v>
      </c>
      <c r="F1185">
        <v>4494</v>
      </c>
      <c r="G1185">
        <v>392</v>
      </c>
    </row>
    <row r="1186" spans="2:7" x14ac:dyDescent="0.25">
      <c r="G1186">
        <v>392</v>
      </c>
    </row>
    <row r="1187" spans="2:7" x14ac:dyDescent="0.25">
      <c r="B1187" t="s">
        <v>3932</v>
      </c>
      <c r="C1187" t="s">
        <v>978</v>
      </c>
      <c r="D1187" s="30">
        <v>37312</v>
      </c>
      <c r="E1187" t="s">
        <v>197</v>
      </c>
      <c r="F1187">
        <v>6743</v>
      </c>
      <c r="G1187">
        <v>393</v>
      </c>
    </row>
    <row r="1188" spans="2:7" x14ac:dyDescent="0.25">
      <c r="B1188" t="s">
        <v>3932</v>
      </c>
      <c r="C1188" t="s">
        <v>979</v>
      </c>
      <c r="D1188" s="30">
        <v>37313</v>
      </c>
      <c r="E1188" t="s">
        <v>197</v>
      </c>
      <c r="F1188">
        <v>9538</v>
      </c>
      <c r="G1188">
        <v>393</v>
      </c>
    </row>
    <row r="1189" spans="2:7" x14ac:dyDescent="0.25">
      <c r="G1189">
        <v>393</v>
      </c>
    </row>
    <row r="1190" spans="2:7" x14ac:dyDescent="0.25">
      <c r="B1190" t="s">
        <v>3932</v>
      </c>
      <c r="C1190" t="s">
        <v>980</v>
      </c>
      <c r="D1190" s="30">
        <v>37314</v>
      </c>
      <c r="E1190" t="s">
        <v>198</v>
      </c>
      <c r="F1190">
        <v>7135</v>
      </c>
      <c r="G1190">
        <v>394</v>
      </c>
    </row>
    <row r="1191" spans="2:7" x14ac:dyDescent="0.25">
      <c r="B1191" t="s">
        <v>3932</v>
      </c>
      <c r="C1191" t="s">
        <v>981</v>
      </c>
      <c r="D1191" s="30">
        <v>37315</v>
      </c>
      <c r="E1191" t="s">
        <v>198</v>
      </c>
      <c r="F1191">
        <v>8943</v>
      </c>
      <c r="G1191">
        <v>394</v>
      </c>
    </row>
    <row r="1192" spans="2:7" x14ac:dyDescent="0.25">
      <c r="G1192">
        <v>394</v>
      </c>
    </row>
    <row r="1193" spans="2:7" x14ac:dyDescent="0.25">
      <c r="B1193" t="s">
        <v>3932</v>
      </c>
      <c r="C1193" t="s">
        <v>982</v>
      </c>
      <c r="D1193" s="30">
        <v>37316</v>
      </c>
      <c r="E1193" t="s">
        <v>200</v>
      </c>
      <c r="F1193">
        <v>9331</v>
      </c>
      <c r="G1193">
        <v>395</v>
      </c>
    </row>
    <row r="1194" spans="2:7" x14ac:dyDescent="0.25">
      <c r="B1194" t="s">
        <v>3932</v>
      </c>
      <c r="C1194" t="s">
        <v>983</v>
      </c>
      <c r="D1194" s="30">
        <v>37317</v>
      </c>
      <c r="E1194" t="s">
        <v>197</v>
      </c>
      <c r="F1194">
        <v>6345</v>
      </c>
      <c r="G1194">
        <v>395</v>
      </c>
    </row>
    <row r="1195" spans="2:7" x14ac:dyDescent="0.25">
      <c r="G1195">
        <v>395</v>
      </c>
    </row>
    <row r="1196" spans="2:7" x14ac:dyDescent="0.25">
      <c r="B1196" t="s">
        <v>3932</v>
      </c>
      <c r="C1196" t="s">
        <v>984</v>
      </c>
      <c r="D1196" s="30">
        <v>37318</v>
      </c>
      <c r="E1196" t="s">
        <v>200</v>
      </c>
      <c r="F1196">
        <v>7164</v>
      </c>
      <c r="G1196">
        <v>396</v>
      </c>
    </row>
    <row r="1197" spans="2:7" x14ac:dyDescent="0.25">
      <c r="B1197" t="s">
        <v>3932</v>
      </c>
      <c r="C1197" t="s">
        <v>985</v>
      </c>
      <c r="D1197" s="30">
        <v>37319</v>
      </c>
      <c r="E1197" t="s">
        <v>198</v>
      </c>
      <c r="F1197">
        <v>4891</v>
      </c>
      <c r="G1197">
        <v>396</v>
      </c>
    </row>
    <row r="1198" spans="2:7" x14ac:dyDescent="0.25">
      <c r="G1198">
        <v>396</v>
      </c>
    </row>
    <row r="1199" spans="2:7" x14ac:dyDescent="0.25">
      <c r="B1199" t="s">
        <v>3932</v>
      </c>
      <c r="C1199" t="s">
        <v>986</v>
      </c>
      <c r="D1199" s="30">
        <v>37320</v>
      </c>
      <c r="E1199" t="s">
        <v>197</v>
      </c>
      <c r="F1199">
        <v>1845</v>
      </c>
      <c r="G1199">
        <v>397</v>
      </c>
    </row>
    <row r="1200" spans="2:7" x14ac:dyDescent="0.25">
      <c r="B1200" t="s">
        <v>3932</v>
      </c>
      <c r="C1200" t="s">
        <v>987</v>
      </c>
      <c r="D1200" s="30">
        <v>37321</v>
      </c>
      <c r="E1200" t="s">
        <v>196</v>
      </c>
      <c r="F1200">
        <v>4338</v>
      </c>
      <c r="G1200">
        <v>397</v>
      </c>
    </row>
    <row r="1201" spans="2:7" x14ac:dyDescent="0.25">
      <c r="G1201">
        <v>397</v>
      </c>
    </row>
    <row r="1202" spans="2:7" x14ac:dyDescent="0.25">
      <c r="B1202" t="s">
        <v>3932</v>
      </c>
      <c r="C1202" t="s">
        <v>988</v>
      </c>
      <c r="D1202" s="30">
        <v>37322</v>
      </c>
      <c r="E1202" t="s">
        <v>199</v>
      </c>
      <c r="F1202">
        <v>3664</v>
      </c>
      <c r="G1202">
        <v>398</v>
      </c>
    </row>
    <row r="1203" spans="2:7" x14ac:dyDescent="0.25">
      <c r="B1203" t="s">
        <v>3932</v>
      </c>
      <c r="C1203" t="s">
        <v>655</v>
      </c>
      <c r="D1203" s="30">
        <v>37323</v>
      </c>
      <c r="E1203" t="s">
        <v>199</v>
      </c>
      <c r="F1203">
        <v>8225</v>
      </c>
      <c r="G1203">
        <v>398</v>
      </c>
    </row>
    <row r="1204" spans="2:7" x14ac:dyDescent="0.25">
      <c r="G1204">
        <v>398</v>
      </c>
    </row>
    <row r="1205" spans="2:7" x14ac:dyDescent="0.25">
      <c r="B1205" t="s">
        <v>3932</v>
      </c>
      <c r="C1205" t="s">
        <v>989</v>
      </c>
      <c r="D1205" s="30">
        <v>37324</v>
      </c>
      <c r="E1205" t="s">
        <v>198</v>
      </c>
      <c r="F1205">
        <v>116</v>
      </c>
      <c r="G1205">
        <v>399</v>
      </c>
    </row>
    <row r="1206" spans="2:7" x14ac:dyDescent="0.25">
      <c r="B1206" t="s">
        <v>3932</v>
      </c>
      <c r="C1206" t="s">
        <v>990</v>
      </c>
      <c r="D1206" s="30">
        <v>37325</v>
      </c>
      <c r="E1206" t="s">
        <v>199</v>
      </c>
      <c r="F1206">
        <v>7721</v>
      </c>
      <c r="G1206">
        <v>399</v>
      </c>
    </row>
    <row r="1207" spans="2:7" x14ac:dyDescent="0.25">
      <c r="G1207">
        <v>399</v>
      </c>
    </row>
    <row r="1208" spans="2:7" x14ac:dyDescent="0.25">
      <c r="B1208" t="s">
        <v>3932</v>
      </c>
      <c r="C1208" t="s">
        <v>991</v>
      </c>
      <c r="D1208" s="30">
        <v>37326</v>
      </c>
      <c r="E1208" t="s">
        <v>199</v>
      </c>
      <c r="F1208">
        <v>4959</v>
      </c>
      <c r="G1208">
        <v>400</v>
      </c>
    </row>
    <row r="1209" spans="2:7" x14ac:dyDescent="0.25">
      <c r="B1209" t="s">
        <v>3932</v>
      </c>
      <c r="C1209" t="s">
        <v>992</v>
      </c>
      <c r="D1209" s="30">
        <v>37327</v>
      </c>
      <c r="E1209" t="s">
        <v>198</v>
      </c>
      <c r="F1209">
        <v>947</v>
      </c>
      <c r="G1209">
        <v>400</v>
      </c>
    </row>
    <row r="1210" spans="2:7" x14ac:dyDescent="0.25">
      <c r="G1210">
        <v>400</v>
      </c>
    </row>
    <row r="1211" spans="2:7" x14ac:dyDescent="0.25">
      <c r="B1211" t="s">
        <v>3932</v>
      </c>
      <c r="C1211" t="s">
        <v>993</v>
      </c>
      <c r="D1211" s="30">
        <v>37328</v>
      </c>
      <c r="E1211" t="s">
        <v>199</v>
      </c>
      <c r="F1211">
        <v>8097</v>
      </c>
      <c r="G1211">
        <v>401</v>
      </c>
    </row>
    <row r="1212" spans="2:7" x14ac:dyDescent="0.25">
      <c r="B1212" t="s">
        <v>3932</v>
      </c>
      <c r="C1212" t="s">
        <v>994</v>
      </c>
      <c r="D1212" s="30">
        <v>37329</v>
      </c>
      <c r="E1212" t="s">
        <v>196</v>
      </c>
      <c r="F1212">
        <v>8331</v>
      </c>
      <c r="G1212">
        <v>401</v>
      </c>
    </row>
    <row r="1213" spans="2:7" x14ac:dyDescent="0.25">
      <c r="G1213">
        <v>401</v>
      </c>
    </row>
    <row r="1214" spans="2:7" x14ac:dyDescent="0.25">
      <c r="B1214" t="s">
        <v>3932</v>
      </c>
      <c r="C1214" t="s">
        <v>995</v>
      </c>
      <c r="D1214" s="30">
        <v>37330</v>
      </c>
      <c r="E1214" t="s">
        <v>199</v>
      </c>
      <c r="F1214">
        <v>868</v>
      </c>
      <c r="G1214">
        <v>402</v>
      </c>
    </row>
    <row r="1215" spans="2:7" x14ac:dyDescent="0.25">
      <c r="B1215" t="s">
        <v>3932</v>
      </c>
      <c r="C1215" t="s">
        <v>996</v>
      </c>
      <c r="D1215" s="30">
        <v>37331</v>
      </c>
      <c r="E1215" t="s">
        <v>200</v>
      </c>
      <c r="F1215">
        <v>7634</v>
      </c>
      <c r="G1215">
        <v>402</v>
      </c>
    </row>
    <row r="1216" spans="2:7" x14ac:dyDescent="0.25">
      <c r="G1216">
        <v>402</v>
      </c>
    </row>
    <row r="1217" spans="2:7" x14ac:dyDescent="0.25">
      <c r="B1217" t="s">
        <v>3932</v>
      </c>
      <c r="C1217" t="s">
        <v>997</v>
      </c>
      <c r="D1217" s="30">
        <v>37332</v>
      </c>
      <c r="E1217" t="s">
        <v>199</v>
      </c>
      <c r="F1217">
        <v>1115</v>
      </c>
      <c r="G1217">
        <v>403</v>
      </c>
    </row>
    <row r="1218" spans="2:7" x14ac:dyDescent="0.25">
      <c r="B1218" t="s">
        <v>3932</v>
      </c>
      <c r="C1218" t="s">
        <v>271</v>
      </c>
      <c r="D1218" s="30">
        <v>37333</v>
      </c>
      <c r="E1218" t="s">
        <v>200</v>
      </c>
      <c r="F1218">
        <v>401</v>
      </c>
      <c r="G1218">
        <v>403</v>
      </c>
    </row>
    <row r="1219" spans="2:7" x14ac:dyDescent="0.25">
      <c r="G1219">
        <v>403</v>
      </c>
    </row>
    <row r="1220" spans="2:7" x14ac:dyDescent="0.25">
      <c r="B1220" t="s">
        <v>3932</v>
      </c>
      <c r="C1220" t="s">
        <v>998</v>
      </c>
      <c r="D1220" s="30">
        <v>37334</v>
      </c>
      <c r="E1220" t="s">
        <v>196</v>
      </c>
      <c r="F1220">
        <v>8465</v>
      </c>
      <c r="G1220">
        <v>404</v>
      </c>
    </row>
    <row r="1221" spans="2:7" x14ac:dyDescent="0.25">
      <c r="B1221" t="s">
        <v>3932</v>
      </c>
      <c r="C1221" t="s">
        <v>999</v>
      </c>
      <c r="D1221" s="30">
        <v>37335</v>
      </c>
      <c r="E1221" t="s">
        <v>196</v>
      </c>
      <c r="F1221">
        <v>973</v>
      </c>
      <c r="G1221">
        <v>404</v>
      </c>
    </row>
    <row r="1222" spans="2:7" x14ac:dyDescent="0.25">
      <c r="G1222">
        <v>404</v>
      </c>
    </row>
    <row r="1223" spans="2:7" x14ac:dyDescent="0.25">
      <c r="B1223" t="s">
        <v>3932</v>
      </c>
      <c r="C1223" t="s">
        <v>1000</v>
      </c>
      <c r="D1223" s="30">
        <v>37336</v>
      </c>
      <c r="E1223" t="s">
        <v>200</v>
      </c>
      <c r="F1223">
        <v>8319</v>
      </c>
      <c r="G1223">
        <v>405</v>
      </c>
    </row>
    <row r="1224" spans="2:7" x14ac:dyDescent="0.25">
      <c r="B1224" t="s">
        <v>3932</v>
      </c>
      <c r="C1224" t="s">
        <v>1001</v>
      </c>
      <c r="D1224" s="30">
        <v>37337</v>
      </c>
      <c r="E1224" t="s">
        <v>197</v>
      </c>
      <c r="F1224">
        <v>8733</v>
      </c>
      <c r="G1224">
        <v>405</v>
      </c>
    </row>
    <row r="1225" spans="2:7" x14ac:dyDescent="0.25">
      <c r="G1225">
        <v>405</v>
      </c>
    </row>
    <row r="1226" spans="2:7" x14ac:dyDescent="0.25">
      <c r="B1226" t="s">
        <v>3932</v>
      </c>
      <c r="C1226" t="s">
        <v>1002</v>
      </c>
      <c r="D1226" s="30">
        <v>37338</v>
      </c>
      <c r="E1226" t="s">
        <v>198</v>
      </c>
      <c r="F1226">
        <v>1713</v>
      </c>
      <c r="G1226">
        <v>406</v>
      </c>
    </row>
    <row r="1227" spans="2:7" x14ac:dyDescent="0.25">
      <c r="B1227" t="s">
        <v>3932</v>
      </c>
      <c r="C1227" t="s">
        <v>1003</v>
      </c>
      <c r="D1227" s="30">
        <v>37339</v>
      </c>
      <c r="E1227" t="s">
        <v>196</v>
      </c>
      <c r="F1227">
        <v>4264</v>
      </c>
      <c r="G1227">
        <v>406</v>
      </c>
    </row>
    <row r="1228" spans="2:7" x14ac:dyDescent="0.25">
      <c r="G1228">
        <v>406</v>
      </c>
    </row>
    <row r="1229" spans="2:7" x14ac:dyDescent="0.25">
      <c r="B1229" t="s">
        <v>3932</v>
      </c>
      <c r="C1229" t="s">
        <v>1004</v>
      </c>
      <c r="D1229" s="30">
        <v>37340</v>
      </c>
      <c r="E1229" t="s">
        <v>197</v>
      </c>
      <c r="F1229">
        <v>1864</v>
      </c>
      <c r="G1229">
        <v>407</v>
      </c>
    </row>
    <row r="1230" spans="2:7" x14ac:dyDescent="0.25">
      <c r="B1230" t="s">
        <v>3932</v>
      </c>
      <c r="C1230" t="s">
        <v>754</v>
      </c>
      <c r="D1230" s="30">
        <v>37341</v>
      </c>
      <c r="E1230" t="s">
        <v>197</v>
      </c>
      <c r="F1230">
        <v>9686</v>
      </c>
      <c r="G1230">
        <v>407</v>
      </c>
    </row>
    <row r="1231" spans="2:7" x14ac:dyDescent="0.25">
      <c r="G1231">
        <v>407</v>
      </c>
    </row>
    <row r="1232" spans="2:7" x14ac:dyDescent="0.25">
      <c r="B1232" t="s">
        <v>3932</v>
      </c>
      <c r="C1232" t="s">
        <v>1005</v>
      </c>
      <c r="D1232" s="30">
        <v>37342</v>
      </c>
      <c r="E1232" t="s">
        <v>200</v>
      </c>
      <c r="F1232">
        <v>921</v>
      </c>
      <c r="G1232">
        <v>408</v>
      </c>
    </row>
    <row r="1233" spans="2:7" x14ac:dyDescent="0.25">
      <c r="B1233" t="s">
        <v>3932</v>
      </c>
      <c r="C1233" t="s">
        <v>1006</v>
      </c>
      <c r="D1233" s="30">
        <v>37343</v>
      </c>
      <c r="E1233" t="s">
        <v>197</v>
      </c>
      <c r="F1233">
        <v>1435</v>
      </c>
      <c r="G1233">
        <v>408</v>
      </c>
    </row>
    <row r="1234" spans="2:7" x14ac:dyDescent="0.25">
      <c r="G1234">
        <v>408</v>
      </c>
    </row>
    <row r="1235" spans="2:7" x14ac:dyDescent="0.25">
      <c r="B1235" t="s">
        <v>3932</v>
      </c>
      <c r="C1235" t="s">
        <v>1007</v>
      </c>
      <c r="D1235" s="30">
        <v>37344</v>
      </c>
      <c r="E1235" t="s">
        <v>197</v>
      </c>
      <c r="F1235">
        <v>1059</v>
      </c>
      <c r="G1235">
        <v>409</v>
      </c>
    </row>
    <row r="1236" spans="2:7" x14ac:dyDescent="0.25">
      <c r="B1236" t="s">
        <v>3932</v>
      </c>
      <c r="C1236" t="s">
        <v>1008</v>
      </c>
      <c r="D1236" s="30">
        <v>37345</v>
      </c>
      <c r="E1236" t="s">
        <v>197</v>
      </c>
      <c r="F1236">
        <v>8327</v>
      </c>
      <c r="G1236">
        <v>409</v>
      </c>
    </row>
    <row r="1237" spans="2:7" x14ac:dyDescent="0.25">
      <c r="G1237">
        <v>409</v>
      </c>
    </row>
    <row r="1238" spans="2:7" x14ac:dyDescent="0.25">
      <c r="B1238" t="s">
        <v>3932</v>
      </c>
      <c r="C1238" t="s">
        <v>1009</v>
      </c>
      <c r="D1238" s="30">
        <v>37346</v>
      </c>
      <c r="E1238" t="s">
        <v>198</v>
      </c>
      <c r="F1238">
        <v>8453</v>
      </c>
      <c r="G1238">
        <v>410</v>
      </c>
    </row>
    <row r="1239" spans="2:7" x14ac:dyDescent="0.25">
      <c r="B1239" t="s">
        <v>3932</v>
      </c>
      <c r="C1239" t="s">
        <v>1010</v>
      </c>
      <c r="D1239" s="30">
        <v>37347</v>
      </c>
      <c r="E1239" t="s">
        <v>200</v>
      </c>
      <c r="F1239">
        <v>4812</v>
      </c>
      <c r="G1239">
        <v>410</v>
      </c>
    </row>
    <row r="1240" spans="2:7" x14ac:dyDescent="0.25">
      <c r="G1240">
        <v>410</v>
      </c>
    </row>
    <row r="1241" spans="2:7" x14ac:dyDescent="0.25">
      <c r="B1241" t="s">
        <v>3932</v>
      </c>
      <c r="C1241" t="s">
        <v>1011</v>
      </c>
      <c r="D1241" s="30">
        <v>37348</v>
      </c>
      <c r="E1241" t="s">
        <v>199</v>
      </c>
      <c r="F1241">
        <v>1871</v>
      </c>
      <c r="G1241">
        <v>411</v>
      </c>
    </row>
    <row r="1242" spans="2:7" x14ac:dyDescent="0.25">
      <c r="B1242" t="s">
        <v>3932</v>
      </c>
      <c r="C1242" t="s">
        <v>1012</v>
      </c>
      <c r="D1242" s="30">
        <v>37349</v>
      </c>
      <c r="E1242" t="s">
        <v>200</v>
      </c>
      <c r="F1242">
        <v>6886</v>
      </c>
      <c r="G1242">
        <v>411</v>
      </c>
    </row>
    <row r="1243" spans="2:7" x14ac:dyDescent="0.25">
      <c r="G1243">
        <v>411</v>
      </c>
    </row>
    <row r="1244" spans="2:7" x14ac:dyDescent="0.25">
      <c r="B1244" t="s">
        <v>3932</v>
      </c>
      <c r="C1244" t="s">
        <v>1013</v>
      </c>
      <c r="D1244" s="30">
        <v>37350</v>
      </c>
      <c r="E1244" t="s">
        <v>196</v>
      </c>
      <c r="F1244">
        <v>6436</v>
      </c>
      <c r="G1244">
        <v>412</v>
      </c>
    </row>
    <row r="1245" spans="2:7" x14ac:dyDescent="0.25">
      <c r="B1245" t="s">
        <v>3932</v>
      </c>
      <c r="C1245" t="s">
        <v>1014</v>
      </c>
      <c r="D1245" s="30">
        <v>37351</v>
      </c>
      <c r="E1245" t="s">
        <v>197</v>
      </c>
      <c r="F1245">
        <v>9174</v>
      </c>
      <c r="G1245">
        <v>412</v>
      </c>
    </row>
    <row r="1246" spans="2:7" x14ac:dyDescent="0.25">
      <c r="G1246">
        <v>412</v>
      </c>
    </row>
    <row r="1247" spans="2:7" x14ac:dyDescent="0.25">
      <c r="B1247" t="s">
        <v>3932</v>
      </c>
      <c r="C1247" t="s">
        <v>1015</v>
      </c>
      <c r="D1247" s="30">
        <v>37352</v>
      </c>
      <c r="E1247" t="s">
        <v>200</v>
      </c>
      <c r="F1247">
        <v>3054</v>
      </c>
      <c r="G1247">
        <v>413</v>
      </c>
    </row>
    <row r="1248" spans="2:7" x14ac:dyDescent="0.25">
      <c r="B1248" t="s">
        <v>3932</v>
      </c>
      <c r="C1248" t="s">
        <v>1016</v>
      </c>
      <c r="D1248" s="30">
        <v>37353</v>
      </c>
      <c r="E1248" t="s">
        <v>198</v>
      </c>
      <c r="F1248">
        <v>7628</v>
      </c>
      <c r="G1248">
        <v>413</v>
      </c>
    </row>
    <row r="1249" spans="2:7" x14ac:dyDescent="0.25">
      <c r="G1249">
        <v>413</v>
      </c>
    </row>
    <row r="1250" spans="2:7" x14ac:dyDescent="0.25">
      <c r="B1250" t="s">
        <v>3932</v>
      </c>
      <c r="C1250" t="s">
        <v>1017</v>
      </c>
      <c r="D1250" s="30">
        <v>37354</v>
      </c>
      <c r="E1250" t="s">
        <v>196</v>
      </c>
      <c r="F1250">
        <v>762</v>
      </c>
      <c r="G1250">
        <v>414</v>
      </c>
    </row>
    <row r="1251" spans="2:7" x14ac:dyDescent="0.25">
      <c r="B1251" t="s">
        <v>3932</v>
      </c>
      <c r="C1251" t="s">
        <v>1018</v>
      </c>
      <c r="D1251" s="30">
        <v>37355</v>
      </c>
      <c r="E1251" t="s">
        <v>200</v>
      </c>
      <c r="F1251">
        <v>8138</v>
      </c>
      <c r="G1251">
        <v>414</v>
      </c>
    </row>
    <row r="1252" spans="2:7" x14ac:dyDescent="0.25">
      <c r="G1252">
        <v>414</v>
      </c>
    </row>
    <row r="1253" spans="2:7" x14ac:dyDescent="0.25">
      <c r="B1253" t="s">
        <v>3932</v>
      </c>
      <c r="C1253" t="s">
        <v>1019</v>
      </c>
      <c r="D1253" s="30">
        <v>37356</v>
      </c>
      <c r="E1253" t="s">
        <v>196</v>
      </c>
      <c r="F1253">
        <v>8121</v>
      </c>
      <c r="G1253">
        <v>415</v>
      </c>
    </row>
    <row r="1254" spans="2:7" x14ac:dyDescent="0.25">
      <c r="B1254" t="s">
        <v>3932</v>
      </c>
      <c r="C1254" t="s">
        <v>1020</v>
      </c>
      <c r="D1254" s="30">
        <v>37357</v>
      </c>
      <c r="E1254" t="s">
        <v>198</v>
      </c>
      <c r="F1254">
        <v>8189</v>
      </c>
      <c r="G1254">
        <v>415</v>
      </c>
    </row>
    <row r="1255" spans="2:7" x14ac:dyDescent="0.25">
      <c r="G1255">
        <v>415</v>
      </c>
    </row>
    <row r="1256" spans="2:7" x14ac:dyDescent="0.25">
      <c r="B1256" t="s">
        <v>3932</v>
      </c>
      <c r="C1256" t="s">
        <v>1021</v>
      </c>
      <c r="D1256" s="30">
        <v>37358</v>
      </c>
      <c r="E1256" t="s">
        <v>199</v>
      </c>
      <c r="F1256">
        <v>4735</v>
      </c>
      <c r="G1256">
        <v>416</v>
      </c>
    </row>
    <row r="1257" spans="2:7" x14ac:dyDescent="0.25">
      <c r="B1257" t="s">
        <v>3932</v>
      </c>
      <c r="C1257" t="s">
        <v>1022</v>
      </c>
      <c r="D1257" s="30">
        <v>37359</v>
      </c>
      <c r="E1257" t="s">
        <v>197</v>
      </c>
      <c r="F1257">
        <v>1533</v>
      </c>
      <c r="G1257">
        <v>416</v>
      </c>
    </row>
    <row r="1258" spans="2:7" x14ac:dyDescent="0.25">
      <c r="G1258">
        <v>416</v>
      </c>
    </row>
    <row r="1259" spans="2:7" x14ac:dyDescent="0.25">
      <c r="B1259" t="s">
        <v>3932</v>
      </c>
      <c r="C1259" t="s">
        <v>1023</v>
      </c>
      <c r="D1259" s="30">
        <v>37360</v>
      </c>
      <c r="E1259" t="s">
        <v>199</v>
      </c>
      <c r="F1259">
        <v>5854</v>
      </c>
      <c r="G1259">
        <v>417</v>
      </c>
    </row>
    <row r="1260" spans="2:7" x14ac:dyDescent="0.25">
      <c r="B1260" t="s">
        <v>3932</v>
      </c>
      <c r="C1260" t="s">
        <v>1024</v>
      </c>
      <c r="D1260" s="30">
        <v>37361</v>
      </c>
      <c r="E1260" t="s">
        <v>200</v>
      </c>
      <c r="F1260">
        <v>6889</v>
      </c>
      <c r="G1260">
        <v>417</v>
      </c>
    </row>
    <row r="1261" spans="2:7" x14ac:dyDescent="0.25">
      <c r="G1261">
        <v>417</v>
      </c>
    </row>
    <row r="1262" spans="2:7" x14ac:dyDescent="0.25">
      <c r="B1262" t="s">
        <v>3932</v>
      </c>
      <c r="C1262" t="s">
        <v>1025</v>
      </c>
      <c r="D1262" s="30">
        <v>37362</v>
      </c>
      <c r="E1262" t="s">
        <v>199</v>
      </c>
      <c r="F1262">
        <v>9741</v>
      </c>
      <c r="G1262">
        <v>418</v>
      </c>
    </row>
    <row r="1263" spans="2:7" x14ac:dyDescent="0.25">
      <c r="B1263" t="s">
        <v>3932</v>
      </c>
      <c r="C1263" t="s">
        <v>1026</v>
      </c>
      <c r="D1263" s="30">
        <v>37363</v>
      </c>
      <c r="E1263" t="s">
        <v>198</v>
      </c>
      <c r="F1263">
        <v>7923</v>
      </c>
      <c r="G1263">
        <v>418</v>
      </c>
    </row>
    <row r="1264" spans="2:7" x14ac:dyDescent="0.25">
      <c r="G1264">
        <v>418</v>
      </c>
    </row>
    <row r="1265" spans="2:7" x14ac:dyDescent="0.25">
      <c r="B1265" t="s">
        <v>3932</v>
      </c>
      <c r="C1265" t="s">
        <v>1027</v>
      </c>
      <c r="D1265" s="30">
        <v>37364</v>
      </c>
      <c r="E1265" t="s">
        <v>199</v>
      </c>
      <c r="F1265">
        <v>3953</v>
      </c>
      <c r="G1265">
        <v>419</v>
      </c>
    </row>
    <row r="1266" spans="2:7" x14ac:dyDescent="0.25">
      <c r="B1266" t="s">
        <v>3932</v>
      </c>
      <c r="C1266" t="s">
        <v>1028</v>
      </c>
      <c r="D1266" s="30">
        <v>37365</v>
      </c>
      <c r="E1266" t="s">
        <v>198</v>
      </c>
      <c r="F1266">
        <v>1527</v>
      </c>
      <c r="G1266">
        <v>419</v>
      </c>
    </row>
    <row r="1267" spans="2:7" x14ac:dyDescent="0.25">
      <c r="G1267">
        <v>419</v>
      </c>
    </row>
    <row r="1268" spans="2:7" x14ac:dyDescent="0.25">
      <c r="B1268" t="s">
        <v>3932</v>
      </c>
      <c r="C1268" t="s">
        <v>1029</v>
      </c>
      <c r="D1268" s="30">
        <v>37366</v>
      </c>
      <c r="E1268" t="s">
        <v>199</v>
      </c>
      <c r="F1268">
        <v>373</v>
      </c>
      <c r="G1268">
        <v>420</v>
      </c>
    </row>
    <row r="1269" spans="2:7" x14ac:dyDescent="0.25">
      <c r="B1269" t="s">
        <v>3932</v>
      </c>
      <c r="C1269" t="s">
        <v>1030</v>
      </c>
      <c r="D1269" s="30">
        <v>37367</v>
      </c>
      <c r="E1269" t="s">
        <v>198</v>
      </c>
      <c r="F1269">
        <v>9986</v>
      </c>
      <c r="G1269">
        <v>420</v>
      </c>
    </row>
    <row r="1270" spans="2:7" x14ac:dyDescent="0.25">
      <c r="G1270">
        <v>420</v>
      </c>
    </row>
    <row r="1271" spans="2:7" x14ac:dyDescent="0.25">
      <c r="B1271" t="s">
        <v>3932</v>
      </c>
      <c r="C1271" t="s">
        <v>1031</v>
      </c>
      <c r="D1271" s="30">
        <v>37368</v>
      </c>
      <c r="E1271" t="s">
        <v>196</v>
      </c>
      <c r="F1271">
        <v>6314</v>
      </c>
      <c r="G1271">
        <v>421</v>
      </c>
    </row>
    <row r="1272" spans="2:7" x14ac:dyDescent="0.25">
      <c r="B1272" t="s">
        <v>3932</v>
      </c>
      <c r="C1272" t="s">
        <v>1032</v>
      </c>
      <c r="D1272" s="30">
        <v>37369</v>
      </c>
      <c r="E1272" t="s">
        <v>196</v>
      </c>
      <c r="F1272">
        <v>9596</v>
      </c>
      <c r="G1272">
        <v>421</v>
      </c>
    </row>
    <row r="1273" spans="2:7" x14ac:dyDescent="0.25">
      <c r="G1273">
        <v>421</v>
      </c>
    </row>
    <row r="1274" spans="2:7" x14ac:dyDescent="0.25">
      <c r="B1274" t="s">
        <v>3932</v>
      </c>
      <c r="C1274" t="s">
        <v>1033</v>
      </c>
      <c r="D1274" s="30">
        <v>37370</v>
      </c>
      <c r="E1274" t="s">
        <v>197</v>
      </c>
      <c r="F1274">
        <v>2870</v>
      </c>
      <c r="G1274">
        <v>422</v>
      </c>
    </row>
    <row r="1275" spans="2:7" x14ac:dyDescent="0.25">
      <c r="B1275" t="s">
        <v>3932</v>
      </c>
      <c r="C1275" t="s">
        <v>1034</v>
      </c>
      <c r="D1275" s="30">
        <v>37371</v>
      </c>
      <c r="E1275" t="s">
        <v>197</v>
      </c>
      <c r="F1275">
        <v>3050</v>
      </c>
      <c r="G1275">
        <v>422</v>
      </c>
    </row>
    <row r="1276" spans="2:7" x14ac:dyDescent="0.25">
      <c r="G1276">
        <v>422</v>
      </c>
    </row>
    <row r="1277" spans="2:7" x14ac:dyDescent="0.25">
      <c r="B1277" t="s">
        <v>3932</v>
      </c>
      <c r="C1277" t="s">
        <v>1035</v>
      </c>
      <c r="D1277" s="30">
        <v>37372</v>
      </c>
      <c r="E1277" t="s">
        <v>197</v>
      </c>
      <c r="F1277">
        <v>3677</v>
      </c>
      <c r="G1277">
        <v>423</v>
      </c>
    </row>
    <row r="1278" spans="2:7" x14ac:dyDescent="0.25">
      <c r="B1278" t="s">
        <v>3932</v>
      </c>
      <c r="C1278" t="s">
        <v>1036</v>
      </c>
      <c r="D1278" s="30">
        <v>37373</v>
      </c>
      <c r="E1278" t="s">
        <v>199</v>
      </c>
      <c r="F1278">
        <v>6786</v>
      </c>
      <c r="G1278">
        <v>423</v>
      </c>
    </row>
    <row r="1279" spans="2:7" x14ac:dyDescent="0.25">
      <c r="G1279">
        <v>423</v>
      </c>
    </row>
    <row r="1280" spans="2:7" x14ac:dyDescent="0.25">
      <c r="B1280" t="s">
        <v>3932</v>
      </c>
      <c r="C1280" t="s">
        <v>1037</v>
      </c>
      <c r="D1280" s="30">
        <v>37374</v>
      </c>
      <c r="E1280" t="s">
        <v>197</v>
      </c>
      <c r="F1280">
        <v>6344</v>
      </c>
      <c r="G1280">
        <v>424</v>
      </c>
    </row>
    <row r="1281" spans="2:7" x14ac:dyDescent="0.25">
      <c r="B1281" t="s">
        <v>3932</v>
      </c>
      <c r="C1281" t="s">
        <v>1038</v>
      </c>
      <c r="D1281" s="30">
        <v>37375</v>
      </c>
      <c r="E1281" t="s">
        <v>200</v>
      </c>
      <c r="F1281">
        <v>3283</v>
      </c>
      <c r="G1281">
        <v>424</v>
      </c>
    </row>
    <row r="1282" spans="2:7" x14ac:dyDescent="0.25">
      <c r="G1282">
        <v>424</v>
      </c>
    </row>
    <row r="1283" spans="2:7" x14ac:dyDescent="0.25">
      <c r="B1283" t="s">
        <v>3932</v>
      </c>
      <c r="C1283" t="s">
        <v>1039</v>
      </c>
      <c r="D1283" s="30">
        <v>37376</v>
      </c>
      <c r="E1283" t="s">
        <v>196</v>
      </c>
      <c r="F1283">
        <v>8891</v>
      </c>
      <c r="G1283">
        <v>425</v>
      </c>
    </row>
    <row r="1284" spans="2:7" x14ac:dyDescent="0.25">
      <c r="B1284" t="s">
        <v>3932</v>
      </c>
      <c r="C1284" t="s">
        <v>1040</v>
      </c>
      <c r="D1284" s="30">
        <v>37377</v>
      </c>
      <c r="E1284" t="s">
        <v>199</v>
      </c>
      <c r="F1284">
        <v>8235</v>
      </c>
      <c r="G1284">
        <v>425</v>
      </c>
    </row>
    <row r="1285" spans="2:7" x14ac:dyDescent="0.25">
      <c r="G1285">
        <v>425</v>
      </c>
    </row>
    <row r="1286" spans="2:7" x14ac:dyDescent="0.25">
      <c r="B1286" t="s">
        <v>3932</v>
      </c>
      <c r="C1286" t="s">
        <v>1041</v>
      </c>
      <c r="D1286" s="30">
        <v>37378</v>
      </c>
      <c r="E1286" t="s">
        <v>197</v>
      </c>
      <c r="F1286">
        <v>7119</v>
      </c>
      <c r="G1286">
        <v>426</v>
      </c>
    </row>
    <row r="1287" spans="2:7" x14ac:dyDescent="0.25">
      <c r="B1287" t="s">
        <v>3932</v>
      </c>
      <c r="C1287" t="s">
        <v>1042</v>
      </c>
      <c r="D1287" s="30">
        <v>37379</v>
      </c>
      <c r="E1287" t="s">
        <v>200</v>
      </c>
      <c r="F1287">
        <v>8418</v>
      </c>
      <c r="G1287">
        <v>426</v>
      </c>
    </row>
    <row r="1288" spans="2:7" x14ac:dyDescent="0.25">
      <c r="G1288">
        <v>426</v>
      </c>
    </row>
    <row r="1289" spans="2:7" x14ac:dyDescent="0.25">
      <c r="B1289" t="s">
        <v>3932</v>
      </c>
      <c r="C1289" t="s">
        <v>1043</v>
      </c>
      <c r="D1289" s="30">
        <v>37380</v>
      </c>
      <c r="E1289" t="s">
        <v>200</v>
      </c>
      <c r="F1289">
        <v>6852</v>
      </c>
      <c r="G1289">
        <v>427</v>
      </c>
    </row>
    <row r="1290" spans="2:7" x14ac:dyDescent="0.25">
      <c r="B1290" t="s">
        <v>3932</v>
      </c>
      <c r="C1290" t="s">
        <v>1044</v>
      </c>
      <c r="D1290" s="30">
        <v>37381</v>
      </c>
      <c r="E1290" t="s">
        <v>196</v>
      </c>
      <c r="F1290">
        <v>6709</v>
      </c>
      <c r="G1290">
        <v>427</v>
      </c>
    </row>
    <row r="1291" spans="2:7" x14ac:dyDescent="0.25">
      <c r="G1291">
        <v>427</v>
      </c>
    </row>
    <row r="1292" spans="2:7" x14ac:dyDescent="0.25">
      <c r="B1292" t="s">
        <v>3932</v>
      </c>
      <c r="C1292" t="s">
        <v>1045</v>
      </c>
      <c r="D1292" s="30">
        <v>37382</v>
      </c>
      <c r="E1292" t="s">
        <v>196</v>
      </c>
      <c r="F1292">
        <v>3837</v>
      </c>
      <c r="G1292">
        <v>428</v>
      </c>
    </row>
    <row r="1293" spans="2:7" x14ac:dyDescent="0.25">
      <c r="B1293" t="s">
        <v>3932</v>
      </c>
      <c r="C1293" t="s">
        <v>1046</v>
      </c>
      <c r="D1293" s="30">
        <v>37383</v>
      </c>
      <c r="E1293" t="s">
        <v>200</v>
      </c>
      <c r="F1293">
        <v>7985</v>
      </c>
      <c r="G1293">
        <v>428</v>
      </c>
    </row>
    <row r="1294" spans="2:7" x14ac:dyDescent="0.25">
      <c r="G1294">
        <v>428</v>
      </c>
    </row>
    <row r="1295" spans="2:7" x14ac:dyDescent="0.25">
      <c r="B1295" t="s">
        <v>3932</v>
      </c>
      <c r="C1295" t="s">
        <v>1047</v>
      </c>
      <c r="D1295" s="30">
        <v>37384</v>
      </c>
      <c r="E1295" t="s">
        <v>196</v>
      </c>
      <c r="F1295">
        <v>4085</v>
      </c>
      <c r="G1295">
        <v>429</v>
      </c>
    </row>
    <row r="1296" spans="2:7" x14ac:dyDescent="0.25">
      <c r="B1296" t="s">
        <v>3932</v>
      </c>
      <c r="C1296" t="s">
        <v>573</v>
      </c>
      <c r="D1296" s="30">
        <v>37385</v>
      </c>
      <c r="E1296" t="s">
        <v>200</v>
      </c>
      <c r="F1296">
        <v>6353</v>
      </c>
      <c r="G1296">
        <v>429</v>
      </c>
    </row>
    <row r="1297" spans="2:7" x14ac:dyDescent="0.25">
      <c r="G1297">
        <v>429</v>
      </c>
    </row>
    <row r="1298" spans="2:7" x14ac:dyDescent="0.25">
      <c r="B1298" t="s">
        <v>3932</v>
      </c>
      <c r="C1298" t="s">
        <v>1048</v>
      </c>
      <c r="D1298" s="30">
        <v>37386</v>
      </c>
      <c r="E1298" t="s">
        <v>199</v>
      </c>
      <c r="F1298">
        <v>5804</v>
      </c>
      <c r="G1298">
        <v>430</v>
      </c>
    </row>
    <row r="1299" spans="2:7" x14ac:dyDescent="0.25">
      <c r="B1299" t="s">
        <v>3932</v>
      </c>
      <c r="C1299" t="s">
        <v>1049</v>
      </c>
      <c r="D1299" s="30">
        <v>37387</v>
      </c>
      <c r="E1299" t="s">
        <v>199</v>
      </c>
      <c r="F1299">
        <v>5345</v>
      </c>
      <c r="G1299">
        <v>430</v>
      </c>
    </row>
    <row r="1300" spans="2:7" x14ac:dyDescent="0.25">
      <c r="G1300">
        <v>430</v>
      </c>
    </row>
    <row r="1301" spans="2:7" x14ac:dyDescent="0.25">
      <c r="B1301" t="s">
        <v>3932</v>
      </c>
      <c r="C1301" t="s">
        <v>1050</v>
      </c>
      <c r="D1301" s="30">
        <v>37388</v>
      </c>
      <c r="E1301" t="s">
        <v>196</v>
      </c>
      <c r="F1301">
        <v>1489</v>
      </c>
      <c r="G1301">
        <v>431</v>
      </c>
    </row>
    <row r="1302" spans="2:7" x14ac:dyDescent="0.25">
      <c r="B1302" t="s">
        <v>3932</v>
      </c>
      <c r="C1302" t="s">
        <v>1051</v>
      </c>
      <c r="D1302" s="30">
        <v>37389</v>
      </c>
      <c r="E1302" t="s">
        <v>198</v>
      </c>
      <c r="F1302">
        <v>7007</v>
      </c>
      <c r="G1302">
        <v>431</v>
      </c>
    </row>
    <row r="1303" spans="2:7" x14ac:dyDescent="0.25">
      <c r="G1303">
        <v>431</v>
      </c>
    </row>
    <row r="1304" spans="2:7" x14ac:dyDescent="0.25">
      <c r="B1304" t="s">
        <v>3932</v>
      </c>
      <c r="C1304" t="s">
        <v>1052</v>
      </c>
      <c r="D1304" s="30">
        <v>37390</v>
      </c>
      <c r="E1304" t="s">
        <v>199</v>
      </c>
      <c r="F1304">
        <v>3950</v>
      </c>
      <c r="G1304">
        <v>432</v>
      </c>
    </row>
    <row r="1305" spans="2:7" x14ac:dyDescent="0.25">
      <c r="B1305" t="s">
        <v>3932</v>
      </c>
      <c r="C1305" t="s">
        <v>1053</v>
      </c>
      <c r="D1305" s="30">
        <v>37391</v>
      </c>
      <c r="E1305" t="s">
        <v>196</v>
      </c>
      <c r="F1305">
        <v>7676</v>
      </c>
      <c r="G1305">
        <v>432</v>
      </c>
    </row>
    <row r="1306" spans="2:7" x14ac:dyDescent="0.25">
      <c r="G1306">
        <v>432</v>
      </c>
    </row>
    <row r="1307" spans="2:7" x14ac:dyDescent="0.25">
      <c r="B1307" t="s">
        <v>3932</v>
      </c>
      <c r="C1307" t="s">
        <v>1054</v>
      </c>
      <c r="D1307" s="30">
        <v>37392</v>
      </c>
      <c r="E1307" t="s">
        <v>196</v>
      </c>
      <c r="F1307">
        <v>9625</v>
      </c>
      <c r="G1307">
        <v>433</v>
      </c>
    </row>
    <row r="1308" spans="2:7" x14ac:dyDescent="0.25">
      <c r="B1308" t="s">
        <v>3932</v>
      </c>
      <c r="C1308" t="s">
        <v>1055</v>
      </c>
      <c r="D1308" s="30">
        <v>37393</v>
      </c>
      <c r="E1308" t="s">
        <v>198</v>
      </c>
      <c r="F1308">
        <v>8221</v>
      </c>
      <c r="G1308">
        <v>433</v>
      </c>
    </row>
    <row r="1309" spans="2:7" x14ac:dyDescent="0.25">
      <c r="G1309">
        <v>433</v>
      </c>
    </row>
    <row r="1310" spans="2:7" x14ac:dyDescent="0.25">
      <c r="B1310" t="s">
        <v>3932</v>
      </c>
      <c r="C1310" t="s">
        <v>1056</v>
      </c>
      <c r="D1310" s="30">
        <v>37394</v>
      </c>
      <c r="E1310" t="s">
        <v>198</v>
      </c>
      <c r="F1310">
        <v>1364</v>
      </c>
      <c r="G1310">
        <v>434</v>
      </c>
    </row>
    <row r="1311" spans="2:7" x14ac:dyDescent="0.25">
      <c r="B1311" t="s">
        <v>3932</v>
      </c>
      <c r="C1311" t="s">
        <v>1057</v>
      </c>
      <c r="D1311" s="30">
        <v>37395</v>
      </c>
      <c r="E1311" t="s">
        <v>196</v>
      </c>
      <c r="F1311">
        <v>3328</v>
      </c>
      <c r="G1311">
        <v>434</v>
      </c>
    </row>
    <row r="1312" spans="2:7" x14ac:dyDescent="0.25">
      <c r="G1312">
        <v>434</v>
      </c>
    </row>
    <row r="1313" spans="2:7" x14ac:dyDescent="0.25">
      <c r="B1313" t="s">
        <v>3932</v>
      </c>
      <c r="C1313" t="s">
        <v>1058</v>
      </c>
      <c r="D1313" s="30">
        <v>37396</v>
      </c>
      <c r="E1313" t="s">
        <v>199</v>
      </c>
      <c r="F1313">
        <v>9790</v>
      </c>
      <c r="G1313">
        <v>435</v>
      </c>
    </row>
    <row r="1314" spans="2:7" x14ac:dyDescent="0.25">
      <c r="B1314" t="s">
        <v>3932</v>
      </c>
      <c r="C1314" t="s">
        <v>1059</v>
      </c>
      <c r="D1314" s="30">
        <v>37397</v>
      </c>
      <c r="E1314" t="s">
        <v>197</v>
      </c>
      <c r="F1314">
        <v>6991</v>
      </c>
      <c r="G1314">
        <v>435</v>
      </c>
    </row>
    <row r="1315" spans="2:7" x14ac:dyDescent="0.25">
      <c r="G1315">
        <v>435</v>
      </c>
    </row>
    <row r="1316" spans="2:7" x14ac:dyDescent="0.25">
      <c r="B1316" t="s">
        <v>3932</v>
      </c>
      <c r="C1316" t="s">
        <v>1060</v>
      </c>
      <c r="D1316" s="30">
        <v>37398</v>
      </c>
      <c r="E1316" t="s">
        <v>200</v>
      </c>
      <c r="F1316">
        <v>3386</v>
      </c>
      <c r="G1316">
        <v>436</v>
      </c>
    </row>
    <row r="1317" spans="2:7" x14ac:dyDescent="0.25">
      <c r="B1317" t="s">
        <v>3932</v>
      </c>
      <c r="C1317" t="s">
        <v>1061</v>
      </c>
      <c r="D1317" s="30">
        <v>37399</v>
      </c>
      <c r="E1317" t="s">
        <v>196</v>
      </c>
      <c r="F1317">
        <v>9846</v>
      </c>
      <c r="G1317">
        <v>436</v>
      </c>
    </row>
    <row r="1318" spans="2:7" x14ac:dyDescent="0.25">
      <c r="G1318">
        <v>436</v>
      </c>
    </row>
    <row r="1319" spans="2:7" x14ac:dyDescent="0.25">
      <c r="B1319" t="s">
        <v>3932</v>
      </c>
      <c r="C1319" t="s">
        <v>1062</v>
      </c>
      <c r="D1319" s="30">
        <v>37400</v>
      </c>
      <c r="E1319" t="s">
        <v>199</v>
      </c>
      <c r="F1319">
        <v>7655</v>
      </c>
      <c r="G1319">
        <v>437</v>
      </c>
    </row>
    <row r="1320" spans="2:7" x14ac:dyDescent="0.25">
      <c r="B1320" t="s">
        <v>3932</v>
      </c>
      <c r="C1320" t="s">
        <v>1063</v>
      </c>
      <c r="D1320" s="30">
        <v>37401</v>
      </c>
      <c r="E1320" t="s">
        <v>199</v>
      </c>
      <c r="F1320">
        <v>7057</v>
      </c>
      <c r="G1320">
        <v>437</v>
      </c>
    </row>
    <row r="1321" spans="2:7" x14ac:dyDescent="0.25">
      <c r="G1321">
        <v>437</v>
      </c>
    </row>
    <row r="1322" spans="2:7" x14ac:dyDescent="0.25">
      <c r="B1322" t="s">
        <v>3932</v>
      </c>
      <c r="C1322" t="s">
        <v>1064</v>
      </c>
      <c r="D1322" s="30">
        <v>37402</v>
      </c>
      <c r="E1322" t="s">
        <v>196</v>
      </c>
      <c r="F1322">
        <v>2931</v>
      </c>
      <c r="G1322">
        <v>438</v>
      </c>
    </row>
    <row r="1323" spans="2:7" x14ac:dyDescent="0.25">
      <c r="B1323" t="s">
        <v>3932</v>
      </c>
      <c r="C1323" t="s">
        <v>1065</v>
      </c>
      <c r="D1323" s="30">
        <v>37403</v>
      </c>
      <c r="E1323" t="s">
        <v>196</v>
      </c>
      <c r="F1323">
        <v>9966</v>
      </c>
      <c r="G1323">
        <v>438</v>
      </c>
    </row>
    <row r="1324" spans="2:7" x14ac:dyDescent="0.25">
      <c r="G1324">
        <v>438</v>
      </c>
    </row>
    <row r="1325" spans="2:7" x14ac:dyDescent="0.25">
      <c r="B1325" t="s">
        <v>3932</v>
      </c>
      <c r="C1325" t="s">
        <v>1066</v>
      </c>
      <c r="D1325" s="30">
        <v>37404</v>
      </c>
      <c r="E1325" t="s">
        <v>199</v>
      </c>
      <c r="F1325">
        <v>8808</v>
      </c>
      <c r="G1325">
        <v>439</v>
      </c>
    </row>
    <row r="1326" spans="2:7" x14ac:dyDescent="0.25">
      <c r="B1326" t="s">
        <v>3932</v>
      </c>
      <c r="C1326" t="s">
        <v>1067</v>
      </c>
      <c r="D1326" s="30">
        <v>37405</v>
      </c>
      <c r="E1326" t="s">
        <v>200</v>
      </c>
      <c r="F1326">
        <v>4332</v>
      </c>
      <c r="G1326">
        <v>439</v>
      </c>
    </row>
    <row r="1327" spans="2:7" x14ac:dyDescent="0.25">
      <c r="G1327">
        <v>439</v>
      </c>
    </row>
    <row r="1328" spans="2:7" x14ac:dyDescent="0.25">
      <c r="B1328" t="s">
        <v>3932</v>
      </c>
      <c r="C1328" t="s">
        <v>1068</v>
      </c>
      <c r="D1328" s="30">
        <v>37406</v>
      </c>
      <c r="E1328" t="s">
        <v>199</v>
      </c>
      <c r="F1328">
        <v>554</v>
      </c>
      <c r="G1328">
        <v>440</v>
      </c>
    </row>
    <row r="1329" spans="2:7" x14ac:dyDescent="0.25">
      <c r="B1329" t="s">
        <v>3932</v>
      </c>
      <c r="C1329" t="s">
        <v>1069</v>
      </c>
      <c r="D1329" s="30">
        <v>37407</v>
      </c>
      <c r="E1329" t="s">
        <v>197</v>
      </c>
      <c r="F1329">
        <v>1922</v>
      </c>
      <c r="G1329">
        <v>440</v>
      </c>
    </row>
    <row r="1330" spans="2:7" x14ac:dyDescent="0.25">
      <c r="G1330">
        <v>440</v>
      </c>
    </row>
    <row r="1331" spans="2:7" x14ac:dyDescent="0.25">
      <c r="B1331" t="s">
        <v>3932</v>
      </c>
      <c r="C1331" t="s">
        <v>1070</v>
      </c>
      <c r="D1331" s="30">
        <v>37408</v>
      </c>
      <c r="E1331" t="s">
        <v>196</v>
      </c>
      <c r="F1331">
        <v>7014</v>
      </c>
      <c r="G1331">
        <v>441</v>
      </c>
    </row>
    <row r="1332" spans="2:7" x14ac:dyDescent="0.25">
      <c r="B1332" t="s">
        <v>3932</v>
      </c>
      <c r="C1332" t="s">
        <v>1071</v>
      </c>
      <c r="D1332" s="30">
        <v>37409</v>
      </c>
      <c r="E1332" t="s">
        <v>197</v>
      </c>
      <c r="F1332">
        <v>7921</v>
      </c>
      <c r="G1332">
        <v>441</v>
      </c>
    </row>
    <row r="1333" spans="2:7" x14ac:dyDescent="0.25">
      <c r="G1333">
        <v>441</v>
      </c>
    </row>
    <row r="1334" spans="2:7" x14ac:dyDescent="0.25">
      <c r="B1334" t="s">
        <v>3932</v>
      </c>
      <c r="C1334" t="s">
        <v>1072</v>
      </c>
      <c r="D1334" s="30">
        <v>37410</v>
      </c>
      <c r="E1334" t="s">
        <v>200</v>
      </c>
      <c r="F1334">
        <v>7790</v>
      </c>
      <c r="G1334">
        <v>442</v>
      </c>
    </row>
    <row r="1335" spans="2:7" x14ac:dyDescent="0.25">
      <c r="B1335" t="s">
        <v>3932</v>
      </c>
      <c r="C1335" t="s">
        <v>1073</v>
      </c>
      <c r="D1335" s="30">
        <v>37411</v>
      </c>
      <c r="E1335" t="s">
        <v>199</v>
      </c>
      <c r="F1335">
        <v>5072</v>
      </c>
      <c r="G1335">
        <v>442</v>
      </c>
    </row>
    <row r="1336" spans="2:7" x14ac:dyDescent="0.25">
      <c r="G1336">
        <v>442</v>
      </c>
    </row>
    <row r="1337" spans="2:7" x14ac:dyDescent="0.25">
      <c r="B1337" t="s">
        <v>3932</v>
      </c>
      <c r="C1337" t="s">
        <v>1074</v>
      </c>
      <c r="D1337" s="30">
        <v>37412</v>
      </c>
      <c r="E1337" t="s">
        <v>200</v>
      </c>
      <c r="F1337">
        <v>3205</v>
      </c>
      <c r="G1337">
        <v>443</v>
      </c>
    </row>
    <row r="1338" spans="2:7" x14ac:dyDescent="0.25">
      <c r="B1338" t="s">
        <v>3932</v>
      </c>
      <c r="C1338" t="s">
        <v>1075</v>
      </c>
      <c r="D1338" s="30">
        <v>37413</v>
      </c>
      <c r="E1338" t="s">
        <v>197</v>
      </c>
      <c r="F1338">
        <v>6404</v>
      </c>
      <c r="G1338">
        <v>443</v>
      </c>
    </row>
    <row r="1339" spans="2:7" x14ac:dyDescent="0.25">
      <c r="G1339">
        <v>443</v>
      </c>
    </row>
    <row r="1340" spans="2:7" x14ac:dyDescent="0.25">
      <c r="B1340" t="s">
        <v>3932</v>
      </c>
      <c r="C1340" t="s">
        <v>1076</v>
      </c>
      <c r="D1340" s="30">
        <v>37414</v>
      </c>
      <c r="E1340" t="s">
        <v>198</v>
      </c>
      <c r="F1340">
        <v>554</v>
      </c>
      <c r="G1340">
        <v>444</v>
      </c>
    </row>
    <row r="1341" spans="2:7" x14ac:dyDescent="0.25">
      <c r="B1341" t="s">
        <v>3932</v>
      </c>
      <c r="C1341" t="s">
        <v>1077</v>
      </c>
      <c r="D1341" s="30">
        <v>37415</v>
      </c>
      <c r="E1341" t="s">
        <v>197</v>
      </c>
      <c r="F1341">
        <v>3548</v>
      </c>
      <c r="G1341">
        <v>444</v>
      </c>
    </row>
    <row r="1342" spans="2:7" x14ac:dyDescent="0.25">
      <c r="G1342">
        <v>444</v>
      </c>
    </row>
    <row r="1343" spans="2:7" x14ac:dyDescent="0.25">
      <c r="B1343" t="s">
        <v>3932</v>
      </c>
      <c r="C1343" t="s">
        <v>1078</v>
      </c>
      <c r="D1343" s="30">
        <v>37416</v>
      </c>
      <c r="E1343" t="s">
        <v>199</v>
      </c>
      <c r="F1343">
        <v>7174</v>
      </c>
      <c r="G1343">
        <v>445</v>
      </c>
    </row>
    <row r="1344" spans="2:7" x14ac:dyDescent="0.25">
      <c r="B1344" t="s">
        <v>3932</v>
      </c>
      <c r="C1344" t="s">
        <v>1079</v>
      </c>
      <c r="D1344" s="30">
        <v>37417</v>
      </c>
      <c r="E1344" t="s">
        <v>198</v>
      </c>
      <c r="F1344">
        <v>3835</v>
      </c>
      <c r="G1344">
        <v>445</v>
      </c>
    </row>
    <row r="1345" spans="2:7" x14ac:dyDescent="0.25">
      <c r="G1345">
        <v>445</v>
      </c>
    </row>
    <row r="1346" spans="2:7" x14ac:dyDescent="0.25">
      <c r="B1346" t="s">
        <v>3932</v>
      </c>
      <c r="C1346" t="s">
        <v>1080</v>
      </c>
      <c r="D1346" s="30">
        <v>37418</v>
      </c>
      <c r="E1346" t="s">
        <v>198</v>
      </c>
      <c r="F1346">
        <v>813</v>
      </c>
      <c r="G1346">
        <v>446</v>
      </c>
    </row>
    <row r="1347" spans="2:7" x14ac:dyDescent="0.25">
      <c r="B1347" t="s">
        <v>3932</v>
      </c>
      <c r="C1347" t="s">
        <v>1081</v>
      </c>
      <c r="D1347" s="30">
        <v>37419</v>
      </c>
      <c r="E1347" t="s">
        <v>197</v>
      </c>
      <c r="F1347">
        <v>5101</v>
      </c>
      <c r="G1347">
        <v>446</v>
      </c>
    </row>
    <row r="1348" spans="2:7" x14ac:dyDescent="0.25">
      <c r="G1348">
        <v>446</v>
      </c>
    </row>
    <row r="1349" spans="2:7" x14ac:dyDescent="0.25">
      <c r="B1349" t="s">
        <v>3932</v>
      </c>
      <c r="C1349" t="s">
        <v>1082</v>
      </c>
      <c r="D1349" s="30">
        <v>37420</v>
      </c>
      <c r="E1349" t="s">
        <v>197</v>
      </c>
      <c r="F1349">
        <v>5852</v>
      </c>
      <c r="G1349">
        <v>447</v>
      </c>
    </row>
    <row r="1350" spans="2:7" x14ac:dyDescent="0.25">
      <c r="B1350" t="s">
        <v>3932</v>
      </c>
      <c r="C1350" t="s">
        <v>1083</v>
      </c>
      <c r="D1350" s="30">
        <v>37421</v>
      </c>
      <c r="E1350" t="s">
        <v>197</v>
      </c>
      <c r="F1350">
        <v>6312</v>
      </c>
      <c r="G1350">
        <v>447</v>
      </c>
    </row>
    <row r="1351" spans="2:7" x14ac:dyDescent="0.25">
      <c r="G1351">
        <v>447</v>
      </c>
    </row>
    <row r="1352" spans="2:7" x14ac:dyDescent="0.25">
      <c r="B1352" t="s">
        <v>3932</v>
      </c>
      <c r="C1352" t="s">
        <v>1084</v>
      </c>
      <c r="D1352" s="30">
        <v>37422</v>
      </c>
      <c r="E1352" t="s">
        <v>200</v>
      </c>
      <c r="F1352">
        <v>7278</v>
      </c>
      <c r="G1352">
        <v>448</v>
      </c>
    </row>
    <row r="1353" spans="2:7" x14ac:dyDescent="0.25">
      <c r="B1353" t="s">
        <v>3932</v>
      </c>
      <c r="C1353" t="s">
        <v>1085</v>
      </c>
      <c r="D1353" s="30">
        <v>37423</v>
      </c>
      <c r="E1353" t="s">
        <v>197</v>
      </c>
      <c r="F1353">
        <v>3138</v>
      </c>
      <c r="G1353">
        <v>448</v>
      </c>
    </row>
    <row r="1354" spans="2:7" x14ac:dyDescent="0.25">
      <c r="G1354">
        <v>448</v>
      </c>
    </row>
    <row r="1355" spans="2:7" x14ac:dyDescent="0.25">
      <c r="B1355" t="s">
        <v>3932</v>
      </c>
      <c r="C1355" t="s">
        <v>1086</v>
      </c>
      <c r="D1355" s="30">
        <v>37424</v>
      </c>
      <c r="E1355" t="s">
        <v>196</v>
      </c>
      <c r="F1355">
        <v>8632</v>
      </c>
      <c r="G1355">
        <v>449</v>
      </c>
    </row>
    <row r="1356" spans="2:7" x14ac:dyDescent="0.25">
      <c r="B1356" t="s">
        <v>3932</v>
      </c>
      <c r="C1356" t="s">
        <v>1087</v>
      </c>
      <c r="D1356" s="30">
        <v>37425</v>
      </c>
      <c r="E1356" t="s">
        <v>198</v>
      </c>
      <c r="F1356">
        <v>2009</v>
      </c>
      <c r="G1356">
        <v>449</v>
      </c>
    </row>
    <row r="1357" spans="2:7" x14ac:dyDescent="0.25">
      <c r="G1357">
        <v>449</v>
      </c>
    </row>
    <row r="1358" spans="2:7" x14ac:dyDescent="0.25">
      <c r="B1358" t="s">
        <v>3932</v>
      </c>
      <c r="C1358" t="s">
        <v>1088</v>
      </c>
      <c r="D1358" s="30">
        <v>37426</v>
      </c>
      <c r="E1358" t="s">
        <v>199</v>
      </c>
      <c r="F1358">
        <v>4737</v>
      </c>
      <c r="G1358">
        <v>450</v>
      </c>
    </row>
    <row r="1359" spans="2:7" x14ac:dyDescent="0.25">
      <c r="B1359" t="s">
        <v>3932</v>
      </c>
      <c r="C1359" t="s">
        <v>1089</v>
      </c>
      <c r="D1359" s="30">
        <v>37427</v>
      </c>
      <c r="E1359" t="s">
        <v>197</v>
      </c>
      <c r="F1359">
        <v>8980</v>
      </c>
      <c r="G1359">
        <v>450</v>
      </c>
    </row>
    <row r="1360" spans="2:7" x14ac:dyDescent="0.25">
      <c r="G1360">
        <v>450</v>
      </c>
    </row>
    <row r="1361" spans="2:7" x14ac:dyDescent="0.25">
      <c r="B1361" t="s">
        <v>3932</v>
      </c>
      <c r="C1361" t="s">
        <v>1090</v>
      </c>
      <c r="D1361" s="30">
        <v>37428</v>
      </c>
      <c r="E1361" t="s">
        <v>196</v>
      </c>
      <c r="F1361">
        <v>6910</v>
      </c>
      <c r="G1361">
        <v>451</v>
      </c>
    </row>
    <row r="1362" spans="2:7" x14ac:dyDescent="0.25">
      <c r="B1362" t="s">
        <v>3932</v>
      </c>
      <c r="C1362" t="s">
        <v>1091</v>
      </c>
      <c r="D1362" s="30">
        <v>37429</v>
      </c>
      <c r="E1362" t="s">
        <v>197</v>
      </c>
      <c r="F1362">
        <v>7569</v>
      </c>
      <c r="G1362">
        <v>451</v>
      </c>
    </row>
    <row r="1363" spans="2:7" x14ac:dyDescent="0.25">
      <c r="G1363">
        <v>451</v>
      </c>
    </row>
    <row r="1364" spans="2:7" x14ac:dyDescent="0.25">
      <c r="B1364" t="s">
        <v>3932</v>
      </c>
      <c r="C1364" t="s">
        <v>1092</v>
      </c>
      <c r="D1364" s="30">
        <v>37430</v>
      </c>
      <c r="E1364" t="s">
        <v>198</v>
      </c>
      <c r="F1364">
        <v>6126</v>
      </c>
      <c r="G1364">
        <v>452</v>
      </c>
    </row>
    <row r="1365" spans="2:7" x14ac:dyDescent="0.25">
      <c r="B1365" t="s">
        <v>3932</v>
      </c>
      <c r="C1365" t="s">
        <v>1093</v>
      </c>
      <c r="D1365" s="30">
        <v>37431</v>
      </c>
      <c r="E1365" t="s">
        <v>196</v>
      </c>
      <c r="F1365">
        <v>954</v>
      </c>
      <c r="G1365">
        <v>452</v>
      </c>
    </row>
    <row r="1366" spans="2:7" x14ac:dyDescent="0.25">
      <c r="G1366">
        <v>452</v>
      </c>
    </row>
    <row r="1367" spans="2:7" x14ac:dyDescent="0.25">
      <c r="B1367" t="s">
        <v>3932</v>
      </c>
      <c r="C1367" t="s">
        <v>1094</v>
      </c>
      <c r="D1367" s="30">
        <v>37432</v>
      </c>
      <c r="E1367" t="s">
        <v>197</v>
      </c>
      <c r="F1367">
        <v>3684</v>
      </c>
      <c r="G1367">
        <v>453</v>
      </c>
    </row>
    <row r="1368" spans="2:7" x14ac:dyDescent="0.25">
      <c r="B1368" t="s">
        <v>3932</v>
      </c>
      <c r="C1368" t="s">
        <v>1095</v>
      </c>
      <c r="D1368" s="30">
        <v>37433</v>
      </c>
      <c r="E1368" t="s">
        <v>198</v>
      </c>
      <c r="F1368">
        <v>9116</v>
      </c>
      <c r="G1368">
        <v>453</v>
      </c>
    </row>
    <row r="1369" spans="2:7" x14ac:dyDescent="0.25">
      <c r="G1369">
        <v>453</v>
      </c>
    </row>
    <row r="1370" spans="2:7" x14ac:dyDescent="0.25">
      <c r="B1370" t="s">
        <v>3932</v>
      </c>
      <c r="C1370" t="s">
        <v>1096</v>
      </c>
      <c r="D1370" s="30">
        <v>37434</v>
      </c>
      <c r="E1370" t="s">
        <v>200</v>
      </c>
      <c r="F1370">
        <v>5953</v>
      </c>
      <c r="G1370">
        <v>454</v>
      </c>
    </row>
    <row r="1371" spans="2:7" x14ac:dyDescent="0.25">
      <c r="B1371" t="s">
        <v>3932</v>
      </c>
      <c r="C1371" t="s">
        <v>1097</v>
      </c>
      <c r="D1371" s="30">
        <v>37435</v>
      </c>
      <c r="E1371" t="s">
        <v>199</v>
      </c>
      <c r="F1371">
        <v>3272</v>
      </c>
      <c r="G1371">
        <v>454</v>
      </c>
    </row>
    <row r="1372" spans="2:7" x14ac:dyDescent="0.25">
      <c r="G1372">
        <v>454</v>
      </c>
    </row>
    <row r="1373" spans="2:7" x14ac:dyDescent="0.25">
      <c r="B1373" t="s">
        <v>3932</v>
      </c>
      <c r="C1373" t="s">
        <v>1098</v>
      </c>
      <c r="D1373" s="30">
        <v>37436</v>
      </c>
      <c r="E1373" t="s">
        <v>198</v>
      </c>
      <c r="F1373">
        <v>6450</v>
      </c>
      <c r="G1373">
        <v>455</v>
      </c>
    </row>
    <row r="1374" spans="2:7" x14ac:dyDescent="0.25">
      <c r="B1374" t="s">
        <v>3932</v>
      </c>
      <c r="C1374" t="s">
        <v>1099</v>
      </c>
      <c r="D1374" s="30">
        <v>37437</v>
      </c>
      <c r="E1374" t="s">
        <v>200</v>
      </c>
      <c r="F1374">
        <v>9959</v>
      </c>
      <c r="G1374">
        <v>455</v>
      </c>
    </row>
    <row r="1375" spans="2:7" x14ac:dyDescent="0.25">
      <c r="G1375">
        <v>455</v>
      </c>
    </row>
    <row r="1376" spans="2:7" x14ac:dyDescent="0.25">
      <c r="B1376" t="s">
        <v>3932</v>
      </c>
      <c r="C1376" t="s">
        <v>1100</v>
      </c>
      <c r="D1376" s="30">
        <v>37438</v>
      </c>
      <c r="E1376" t="s">
        <v>198</v>
      </c>
      <c r="F1376">
        <v>5035</v>
      </c>
      <c r="G1376">
        <v>456</v>
      </c>
    </row>
    <row r="1377" spans="2:7" x14ac:dyDescent="0.25">
      <c r="B1377" t="s">
        <v>3932</v>
      </c>
      <c r="C1377" t="s">
        <v>1101</v>
      </c>
      <c r="D1377" s="30">
        <v>37439</v>
      </c>
      <c r="E1377" t="s">
        <v>197</v>
      </c>
      <c r="F1377">
        <v>7931</v>
      </c>
      <c r="G1377">
        <v>456</v>
      </c>
    </row>
    <row r="1378" spans="2:7" x14ac:dyDescent="0.25">
      <c r="G1378">
        <v>456</v>
      </c>
    </row>
    <row r="1379" spans="2:7" x14ac:dyDescent="0.25">
      <c r="B1379" t="s">
        <v>3932</v>
      </c>
      <c r="C1379" t="s">
        <v>1102</v>
      </c>
      <c r="D1379" s="30">
        <v>37440</v>
      </c>
      <c r="E1379" t="s">
        <v>199</v>
      </c>
      <c r="F1379">
        <v>5275</v>
      </c>
      <c r="G1379">
        <v>457</v>
      </c>
    </row>
    <row r="1380" spans="2:7" x14ac:dyDescent="0.25">
      <c r="B1380" t="s">
        <v>3932</v>
      </c>
      <c r="C1380" t="s">
        <v>1103</v>
      </c>
      <c r="D1380" s="30">
        <v>37441</v>
      </c>
      <c r="E1380" t="s">
        <v>200</v>
      </c>
      <c r="F1380">
        <v>4752</v>
      </c>
      <c r="G1380">
        <v>457</v>
      </c>
    </row>
    <row r="1381" spans="2:7" x14ac:dyDescent="0.25">
      <c r="G1381">
        <v>457</v>
      </c>
    </row>
    <row r="1382" spans="2:7" x14ac:dyDescent="0.25">
      <c r="B1382" t="s">
        <v>3932</v>
      </c>
      <c r="C1382" t="s">
        <v>1104</v>
      </c>
      <c r="D1382" s="30">
        <v>37442</v>
      </c>
      <c r="E1382" t="s">
        <v>197</v>
      </c>
      <c r="F1382">
        <v>2019</v>
      </c>
      <c r="G1382">
        <v>458</v>
      </c>
    </row>
    <row r="1383" spans="2:7" x14ac:dyDescent="0.25">
      <c r="B1383" t="s">
        <v>3932</v>
      </c>
      <c r="C1383" t="s">
        <v>1105</v>
      </c>
      <c r="D1383" s="30">
        <v>37443</v>
      </c>
      <c r="E1383" t="s">
        <v>198</v>
      </c>
      <c r="F1383">
        <v>2564</v>
      </c>
      <c r="G1383">
        <v>458</v>
      </c>
    </row>
    <row r="1384" spans="2:7" x14ac:dyDescent="0.25">
      <c r="G1384">
        <v>458</v>
      </c>
    </row>
    <row r="1385" spans="2:7" x14ac:dyDescent="0.25">
      <c r="B1385" t="s">
        <v>3932</v>
      </c>
      <c r="C1385" t="s">
        <v>1106</v>
      </c>
      <c r="D1385" s="30">
        <v>37444</v>
      </c>
      <c r="E1385" t="s">
        <v>197</v>
      </c>
      <c r="F1385">
        <v>1203</v>
      </c>
      <c r="G1385">
        <v>459</v>
      </c>
    </row>
    <row r="1386" spans="2:7" x14ac:dyDescent="0.25">
      <c r="B1386" t="s">
        <v>3932</v>
      </c>
      <c r="C1386" t="s">
        <v>1107</v>
      </c>
      <c r="D1386" s="30">
        <v>37445</v>
      </c>
      <c r="E1386" t="s">
        <v>200</v>
      </c>
      <c r="F1386">
        <v>8154</v>
      </c>
      <c r="G1386">
        <v>459</v>
      </c>
    </row>
    <row r="1387" spans="2:7" x14ac:dyDescent="0.25">
      <c r="G1387">
        <v>459</v>
      </c>
    </row>
    <row r="1388" spans="2:7" x14ac:dyDescent="0.25">
      <c r="B1388" t="s">
        <v>3932</v>
      </c>
      <c r="C1388" t="s">
        <v>1108</v>
      </c>
      <c r="D1388" s="30">
        <v>37446</v>
      </c>
      <c r="E1388" t="s">
        <v>199</v>
      </c>
      <c r="F1388">
        <v>9575</v>
      </c>
      <c r="G1388">
        <v>460</v>
      </c>
    </row>
    <row r="1389" spans="2:7" x14ac:dyDescent="0.25">
      <c r="B1389" t="s">
        <v>3932</v>
      </c>
      <c r="C1389" t="s">
        <v>1109</v>
      </c>
      <c r="D1389" s="30">
        <v>37447</v>
      </c>
      <c r="E1389" t="s">
        <v>197</v>
      </c>
      <c r="F1389">
        <v>3724</v>
      </c>
      <c r="G1389">
        <v>460</v>
      </c>
    </row>
    <row r="1390" spans="2:7" x14ac:dyDescent="0.25">
      <c r="G1390">
        <v>460</v>
      </c>
    </row>
    <row r="1391" spans="2:7" x14ac:dyDescent="0.25">
      <c r="B1391" t="s">
        <v>3932</v>
      </c>
      <c r="C1391" t="s">
        <v>1110</v>
      </c>
      <c r="D1391" s="30">
        <v>37448</v>
      </c>
      <c r="E1391" t="s">
        <v>199</v>
      </c>
      <c r="F1391">
        <v>7281</v>
      </c>
      <c r="G1391">
        <v>461</v>
      </c>
    </row>
    <row r="1392" spans="2:7" x14ac:dyDescent="0.25">
      <c r="B1392" t="s">
        <v>3932</v>
      </c>
      <c r="C1392" t="s">
        <v>1111</v>
      </c>
      <c r="D1392" s="30">
        <v>37449</v>
      </c>
      <c r="E1392" t="s">
        <v>199</v>
      </c>
      <c r="F1392">
        <v>8884</v>
      </c>
      <c r="G1392">
        <v>461</v>
      </c>
    </row>
    <row r="1393" spans="2:7" x14ac:dyDescent="0.25">
      <c r="G1393">
        <v>461</v>
      </c>
    </row>
    <row r="1394" spans="2:7" x14ac:dyDescent="0.25">
      <c r="B1394" t="s">
        <v>3932</v>
      </c>
      <c r="C1394" t="s">
        <v>1112</v>
      </c>
      <c r="D1394" s="30">
        <v>37450</v>
      </c>
      <c r="E1394" t="s">
        <v>200</v>
      </c>
      <c r="F1394">
        <v>9505</v>
      </c>
      <c r="G1394">
        <v>462</v>
      </c>
    </row>
    <row r="1395" spans="2:7" x14ac:dyDescent="0.25">
      <c r="B1395" t="s">
        <v>3932</v>
      </c>
      <c r="C1395" t="s">
        <v>1113</v>
      </c>
      <c r="D1395" s="30">
        <v>37451</v>
      </c>
      <c r="E1395" t="s">
        <v>197</v>
      </c>
      <c r="F1395">
        <v>4611</v>
      </c>
      <c r="G1395">
        <v>462</v>
      </c>
    </row>
    <row r="1396" spans="2:7" x14ac:dyDescent="0.25">
      <c r="G1396">
        <v>462</v>
      </c>
    </row>
    <row r="1397" spans="2:7" x14ac:dyDescent="0.25">
      <c r="B1397" t="s">
        <v>3932</v>
      </c>
      <c r="C1397" t="s">
        <v>1114</v>
      </c>
      <c r="D1397" s="30">
        <v>37452</v>
      </c>
      <c r="E1397" t="s">
        <v>196</v>
      </c>
      <c r="F1397">
        <v>1501</v>
      </c>
      <c r="G1397">
        <v>463</v>
      </c>
    </row>
    <row r="1398" spans="2:7" x14ac:dyDescent="0.25">
      <c r="B1398" t="s">
        <v>3932</v>
      </c>
      <c r="C1398" t="s">
        <v>1115</v>
      </c>
      <c r="D1398" s="30">
        <v>37453</v>
      </c>
      <c r="E1398" t="s">
        <v>198</v>
      </c>
      <c r="F1398">
        <v>1060</v>
      </c>
      <c r="G1398">
        <v>463</v>
      </c>
    </row>
    <row r="1399" spans="2:7" x14ac:dyDescent="0.25">
      <c r="G1399">
        <v>463</v>
      </c>
    </row>
    <row r="1400" spans="2:7" x14ac:dyDescent="0.25">
      <c r="B1400" t="s">
        <v>3932</v>
      </c>
      <c r="C1400" t="s">
        <v>1116</v>
      </c>
      <c r="D1400" s="30">
        <v>37454</v>
      </c>
      <c r="E1400" t="s">
        <v>198</v>
      </c>
      <c r="F1400">
        <v>2439</v>
      </c>
      <c r="G1400">
        <v>464</v>
      </c>
    </row>
    <row r="1401" spans="2:7" x14ac:dyDescent="0.25">
      <c r="B1401" t="s">
        <v>3932</v>
      </c>
      <c r="C1401" t="s">
        <v>1117</v>
      </c>
      <c r="D1401" s="30">
        <v>37455</v>
      </c>
      <c r="E1401" t="s">
        <v>197</v>
      </c>
      <c r="F1401">
        <v>4617</v>
      </c>
      <c r="G1401">
        <v>464</v>
      </c>
    </row>
    <row r="1402" spans="2:7" x14ac:dyDescent="0.25">
      <c r="G1402">
        <v>464</v>
      </c>
    </row>
    <row r="1403" spans="2:7" x14ac:dyDescent="0.25">
      <c r="B1403" t="s">
        <v>3932</v>
      </c>
      <c r="C1403" t="s">
        <v>1118</v>
      </c>
      <c r="D1403" s="30">
        <v>37456</v>
      </c>
      <c r="E1403" t="s">
        <v>197</v>
      </c>
      <c r="F1403">
        <v>2870</v>
      </c>
      <c r="G1403">
        <v>465</v>
      </c>
    </row>
    <row r="1404" spans="2:7" x14ac:dyDescent="0.25">
      <c r="B1404" t="s">
        <v>3932</v>
      </c>
      <c r="C1404" t="s">
        <v>1119</v>
      </c>
      <c r="D1404" s="30">
        <v>37457</v>
      </c>
      <c r="E1404" t="s">
        <v>198</v>
      </c>
      <c r="F1404">
        <v>2618</v>
      </c>
      <c r="G1404">
        <v>465</v>
      </c>
    </row>
    <row r="1405" spans="2:7" x14ac:dyDescent="0.25">
      <c r="G1405">
        <v>465</v>
      </c>
    </row>
    <row r="1406" spans="2:7" x14ac:dyDescent="0.25">
      <c r="B1406" t="s">
        <v>3932</v>
      </c>
      <c r="C1406" t="s">
        <v>1120</v>
      </c>
      <c r="D1406" s="30">
        <v>37458</v>
      </c>
      <c r="E1406" t="s">
        <v>197</v>
      </c>
      <c r="F1406">
        <v>8252</v>
      </c>
      <c r="G1406">
        <v>466</v>
      </c>
    </row>
    <row r="1407" spans="2:7" x14ac:dyDescent="0.25">
      <c r="B1407" t="s">
        <v>3932</v>
      </c>
      <c r="C1407" t="s">
        <v>1121</v>
      </c>
      <c r="D1407" s="30">
        <v>37459</v>
      </c>
      <c r="E1407" t="s">
        <v>198</v>
      </c>
      <c r="F1407">
        <v>7604</v>
      </c>
      <c r="G1407">
        <v>466</v>
      </c>
    </row>
    <row r="1408" spans="2:7" x14ac:dyDescent="0.25">
      <c r="G1408">
        <v>466</v>
      </c>
    </row>
    <row r="1409" spans="2:7" x14ac:dyDescent="0.25">
      <c r="B1409" t="s">
        <v>3932</v>
      </c>
      <c r="C1409" t="s">
        <v>1122</v>
      </c>
      <c r="D1409" s="30">
        <v>37460</v>
      </c>
      <c r="E1409" t="s">
        <v>197</v>
      </c>
      <c r="F1409">
        <v>10000</v>
      </c>
      <c r="G1409">
        <v>467</v>
      </c>
    </row>
    <row r="1410" spans="2:7" x14ac:dyDescent="0.25">
      <c r="B1410" t="s">
        <v>3932</v>
      </c>
      <c r="C1410" t="s">
        <v>1123</v>
      </c>
      <c r="D1410" s="30">
        <v>37461</v>
      </c>
      <c r="E1410" t="s">
        <v>197</v>
      </c>
      <c r="F1410">
        <v>3989</v>
      </c>
      <c r="G1410">
        <v>467</v>
      </c>
    </row>
    <row r="1411" spans="2:7" x14ac:dyDescent="0.25">
      <c r="G1411">
        <v>467</v>
      </c>
    </row>
    <row r="1412" spans="2:7" x14ac:dyDescent="0.25">
      <c r="B1412" t="s">
        <v>3932</v>
      </c>
      <c r="C1412" t="s">
        <v>1124</v>
      </c>
      <c r="D1412" s="30">
        <v>37462</v>
      </c>
      <c r="E1412" t="s">
        <v>199</v>
      </c>
      <c r="F1412">
        <v>5032</v>
      </c>
      <c r="G1412">
        <v>468</v>
      </c>
    </row>
    <row r="1413" spans="2:7" x14ac:dyDescent="0.25">
      <c r="B1413" t="s">
        <v>3932</v>
      </c>
      <c r="C1413" t="s">
        <v>1125</v>
      </c>
      <c r="D1413" s="30">
        <v>37463</v>
      </c>
      <c r="E1413" t="s">
        <v>198</v>
      </c>
      <c r="F1413">
        <v>2136</v>
      </c>
      <c r="G1413">
        <v>468</v>
      </c>
    </row>
    <row r="1414" spans="2:7" x14ac:dyDescent="0.25">
      <c r="G1414">
        <v>468</v>
      </c>
    </row>
    <row r="1415" spans="2:7" x14ac:dyDescent="0.25">
      <c r="B1415" t="s">
        <v>3932</v>
      </c>
      <c r="C1415" t="s">
        <v>1126</v>
      </c>
      <c r="D1415" s="30">
        <v>37464</v>
      </c>
      <c r="E1415" t="s">
        <v>200</v>
      </c>
      <c r="F1415">
        <v>4962</v>
      </c>
      <c r="G1415">
        <v>469</v>
      </c>
    </row>
    <row r="1416" spans="2:7" x14ac:dyDescent="0.25">
      <c r="B1416" t="s">
        <v>3932</v>
      </c>
      <c r="C1416" t="s">
        <v>1015</v>
      </c>
      <c r="D1416" s="30">
        <v>37465</v>
      </c>
      <c r="E1416" t="s">
        <v>197</v>
      </c>
      <c r="F1416">
        <v>5481</v>
      </c>
      <c r="G1416">
        <v>469</v>
      </c>
    </row>
    <row r="1417" spans="2:7" x14ac:dyDescent="0.25">
      <c r="G1417">
        <v>469</v>
      </c>
    </row>
    <row r="1418" spans="2:7" x14ac:dyDescent="0.25">
      <c r="B1418" t="s">
        <v>3932</v>
      </c>
      <c r="C1418" t="s">
        <v>1127</v>
      </c>
      <c r="D1418" s="30">
        <v>37466</v>
      </c>
      <c r="E1418" t="s">
        <v>197</v>
      </c>
      <c r="F1418">
        <v>9755</v>
      </c>
      <c r="G1418">
        <v>470</v>
      </c>
    </row>
    <row r="1419" spans="2:7" x14ac:dyDescent="0.25">
      <c r="B1419" t="s">
        <v>3932</v>
      </c>
      <c r="C1419" t="s">
        <v>1128</v>
      </c>
      <c r="D1419" s="30">
        <v>37467</v>
      </c>
      <c r="E1419" t="s">
        <v>200</v>
      </c>
      <c r="F1419">
        <v>1104</v>
      </c>
      <c r="G1419">
        <v>470</v>
      </c>
    </row>
    <row r="1420" spans="2:7" x14ac:dyDescent="0.25">
      <c r="G1420">
        <v>470</v>
      </c>
    </row>
    <row r="1421" spans="2:7" x14ac:dyDescent="0.25">
      <c r="B1421" t="s">
        <v>3932</v>
      </c>
      <c r="C1421" t="s">
        <v>1129</v>
      </c>
      <c r="D1421" s="30">
        <v>37468</v>
      </c>
      <c r="E1421" t="s">
        <v>200</v>
      </c>
      <c r="F1421">
        <v>4299</v>
      </c>
      <c r="G1421">
        <v>471</v>
      </c>
    </row>
    <row r="1422" spans="2:7" x14ac:dyDescent="0.25">
      <c r="B1422" t="s">
        <v>3932</v>
      </c>
      <c r="C1422" t="s">
        <v>486</v>
      </c>
      <c r="D1422" s="30">
        <v>37469</v>
      </c>
      <c r="E1422" t="s">
        <v>196</v>
      </c>
      <c r="F1422">
        <v>4723</v>
      </c>
      <c r="G1422">
        <v>471</v>
      </c>
    </row>
    <row r="1423" spans="2:7" x14ac:dyDescent="0.25">
      <c r="G1423">
        <v>471</v>
      </c>
    </row>
    <row r="1424" spans="2:7" x14ac:dyDescent="0.25">
      <c r="B1424" t="s">
        <v>3932</v>
      </c>
      <c r="C1424" t="s">
        <v>728</v>
      </c>
      <c r="D1424" s="30">
        <v>37470</v>
      </c>
      <c r="E1424" t="s">
        <v>200</v>
      </c>
      <c r="F1424">
        <v>420</v>
      </c>
      <c r="G1424">
        <v>472</v>
      </c>
    </row>
    <row r="1425" spans="2:7" x14ac:dyDescent="0.25">
      <c r="B1425" t="s">
        <v>3932</v>
      </c>
      <c r="C1425" t="s">
        <v>1130</v>
      </c>
      <c r="D1425" s="30">
        <v>37471</v>
      </c>
      <c r="E1425" t="s">
        <v>199</v>
      </c>
      <c r="F1425">
        <v>6688</v>
      </c>
      <c r="G1425">
        <v>472</v>
      </c>
    </row>
    <row r="1426" spans="2:7" x14ac:dyDescent="0.25">
      <c r="G1426">
        <v>472</v>
      </c>
    </row>
    <row r="1427" spans="2:7" x14ac:dyDescent="0.25">
      <c r="B1427" t="s">
        <v>3932</v>
      </c>
      <c r="C1427" t="s">
        <v>1131</v>
      </c>
      <c r="D1427" s="30">
        <v>37472</v>
      </c>
      <c r="E1427" t="s">
        <v>197</v>
      </c>
      <c r="F1427">
        <v>7708</v>
      </c>
      <c r="G1427">
        <v>473</v>
      </c>
    </row>
    <row r="1428" spans="2:7" x14ac:dyDescent="0.25">
      <c r="B1428" t="s">
        <v>3932</v>
      </c>
      <c r="C1428" t="s">
        <v>1132</v>
      </c>
      <c r="D1428" s="30">
        <v>37473</v>
      </c>
      <c r="E1428" t="s">
        <v>198</v>
      </c>
      <c r="F1428">
        <v>7351</v>
      </c>
      <c r="G1428">
        <v>473</v>
      </c>
    </row>
    <row r="1429" spans="2:7" x14ac:dyDescent="0.25">
      <c r="G1429">
        <v>473</v>
      </c>
    </row>
    <row r="1430" spans="2:7" x14ac:dyDescent="0.25">
      <c r="B1430" t="s">
        <v>3932</v>
      </c>
      <c r="C1430" t="s">
        <v>1133</v>
      </c>
      <c r="D1430" s="30">
        <v>37474</v>
      </c>
      <c r="E1430" t="s">
        <v>199</v>
      </c>
      <c r="F1430">
        <v>2362</v>
      </c>
      <c r="G1430">
        <v>474</v>
      </c>
    </row>
    <row r="1431" spans="2:7" x14ac:dyDescent="0.25">
      <c r="B1431" t="s">
        <v>3932</v>
      </c>
      <c r="C1431" t="s">
        <v>1134</v>
      </c>
      <c r="D1431" s="30">
        <v>37475</v>
      </c>
      <c r="E1431" t="s">
        <v>196</v>
      </c>
      <c r="F1431">
        <v>2796</v>
      </c>
      <c r="G1431">
        <v>474</v>
      </c>
    </row>
    <row r="1432" spans="2:7" x14ac:dyDescent="0.25">
      <c r="G1432">
        <v>474</v>
      </c>
    </row>
    <row r="1433" spans="2:7" x14ac:dyDescent="0.25">
      <c r="B1433" t="s">
        <v>3932</v>
      </c>
      <c r="C1433" t="s">
        <v>1135</v>
      </c>
      <c r="D1433" s="30">
        <v>37476</v>
      </c>
      <c r="E1433" t="s">
        <v>198</v>
      </c>
      <c r="F1433">
        <v>1760</v>
      </c>
      <c r="G1433">
        <v>475</v>
      </c>
    </row>
    <row r="1434" spans="2:7" x14ac:dyDescent="0.25">
      <c r="B1434" t="s">
        <v>3932</v>
      </c>
      <c r="C1434" t="s">
        <v>1136</v>
      </c>
      <c r="D1434" s="30">
        <v>37477</v>
      </c>
      <c r="E1434" t="s">
        <v>199</v>
      </c>
      <c r="F1434">
        <v>5295</v>
      </c>
      <c r="G1434">
        <v>475</v>
      </c>
    </row>
    <row r="1435" spans="2:7" x14ac:dyDescent="0.25">
      <c r="G1435">
        <v>475</v>
      </c>
    </row>
    <row r="1436" spans="2:7" x14ac:dyDescent="0.25">
      <c r="B1436" t="s">
        <v>3932</v>
      </c>
      <c r="C1436" t="s">
        <v>1137</v>
      </c>
      <c r="D1436" s="30">
        <v>37478</v>
      </c>
      <c r="E1436" t="s">
        <v>200</v>
      </c>
      <c r="F1436">
        <v>2471</v>
      </c>
      <c r="G1436">
        <v>476</v>
      </c>
    </row>
    <row r="1437" spans="2:7" x14ac:dyDescent="0.25">
      <c r="B1437" t="s">
        <v>3932</v>
      </c>
      <c r="C1437" t="s">
        <v>1138</v>
      </c>
      <c r="D1437" s="30">
        <v>37479</v>
      </c>
      <c r="E1437" t="s">
        <v>196</v>
      </c>
      <c r="F1437">
        <v>9279</v>
      </c>
      <c r="G1437">
        <v>476</v>
      </c>
    </row>
    <row r="1438" spans="2:7" x14ac:dyDescent="0.25">
      <c r="G1438">
        <v>476</v>
      </c>
    </row>
    <row r="1439" spans="2:7" x14ac:dyDescent="0.25">
      <c r="B1439" t="s">
        <v>3932</v>
      </c>
      <c r="C1439" t="s">
        <v>1139</v>
      </c>
      <c r="D1439" s="30">
        <v>37480</v>
      </c>
      <c r="E1439" t="s">
        <v>200</v>
      </c>
      <c r="F1439">
        <v>6518</v>
      </c>
      <c r="G1439">
        <v>477</v>
      </c>
    </row>
    <row r="1440" spans="2:7" x14ac:dyDescent="0.25">
      <c r="B1440" t="s">
        <v>3932</v>
      </c>
      <c r="C1440" t="s">
        <v>1140</v>
      </c>
      <c r="D1440" s="30">
        <v>37481</v>
      </c>
      <c r="E1440" t="s">
        <v>199</v>
      </c>
      <c r="F1440">
        <v>7591</v>
      </c>
      <c r="G1440">
        <v>477</v>
      </c>
    </row>
    <row r="1441" spans="2:7" x14ac:dyDescent="0.25">
      <c r="G1441">
        <v>477</v>
      </c>
    </row>
    <row r="1442" spans="2:7" x14ac:dyDescent="0.25">
      <c r="B1442" t="s">
        <v>3932</v>
      </c>
      <c r="C1442" t="s">
        <v>1141</v>
      </c>
      <c r="D1442" s="30">
        <v>37482</v>
      </c>
      <c r="E1442" t="s">
        <v>199</v>
      </c>
      <c r="F1442">
        <v>1465</v>
      </c>
      <c r="G1442">
        <v>478</v>
      </c>
    </row>
    <row r="1443" spans="2:7" x14ac:dyDescent="0.25">
      <c r="B1443" t="s">
        <v>3932</v>
      </c>
      <c r="C1443" t="s">
        <v>1142</v>
      </c>
      <c r="D1443" s="30">
        <v>37483</v>
      </c>
      <c r="E1443" t="s">
        <v>199</v>
      </c>
      <c r="F1443">
        <v>6315</v>
      </c>
      <c r="G1443">
        <v>478</v>
      </c>
    </row>
    <row r="1444" spans="2:7" x14ac:dyDescent="0.25">
      <c r="G1444">
        <v>478</v>
      </c>
    </row>
    <row r="1445" spans="2:7" x14ac:dyDescent="0.25">
      <c r="B1445" t="s">
        <v>3932</v>
      </c>
      <c r="C1445" t="s">
        <v>1143</v>
      </c>
      <c r="D1445" s="30">
        <v>37484</v>
      </c>
      <c r="E1445" t="s">
        <v>198</v>
      </c>
      <c r="F1445">
        <v>5695</v>
      </c>
      <c r="G1445">
        <v>479</v>
      </c>
    </row>
    <row r="1446" spans="2:7" x14ac:dyDescent="0.25">
      <c r="B1446" t="s">
        <v>3932</v>
      </c>
      <c r="C1446" t="s">
        <v>1144</v>
      </c>
      <c r="D1446" s="30">
        <v>37485</v>
      </c>
      <c r="E1446" t="s">
        <v>197</v>
      </c>
      <c r="F1446">
        <v>9763</v>
      </c>
      <c r="G1446">
        <v>479</v>
      </c>
    </row>
    <row r="1447" spans="2:7" x14ac:dyDescent="0.25">
      <c r="G1447">
        <v>479</v>
      </c>
    </row>
    <row r="1448" spans="2:7" x14ac:dyDescent="0.25">
      <c r="B1448" t="s">
        <v>3932</v>
      </c>
      <c r="C1448" t="s">
        <v>1145</v>
      </c>
      <c r="D1448" s="30">
        <v>37486</v>
      </c>
      <c r="E1448" t="s">
        <v>196</v>
      </c>
      <c r="F1448">
        <v>1268</v>
      </c>
      <c r="G1448">
        <v>480</v>
      </c>
    </row>
    <row r="1449" spans="2:7" x14ac:dyDescent="0.25">
      <c r="B1449" t="s">
        <v>3932</v>
      </c>
      <c r="C1449" t="s">
        <v>1146</v>
      </c>
      <c r="D1449" s="30">
        <v>37487</v>
      </c>
      <c r="E1449" t="s">
        <v>197</v>
      </c>
      <c r="F1449">
        <v>1947</v>
      </c>
      <c r="G1449">
        <v>480</v>
      </c>
    </row>
    <row r="1450" spans="2:7" x14ac:dyDescent="0.25">
      <c r="G1450">
        <v>480</v>
      </c>
    </row>
    <row r="1451" spans="2:7" x14ac:dyDescent="0.25">
      <c r="B1451" t="s">
        <v>3932</v>
      </c>
      <c r="C1451" t="s">
        <v>1147</v>
      </c>
      <c r="D1451" s="30">
        <v>37488</v>
      </c>
      <c r="E1451" t="s">
        <v>197</v>
      </c>
      <c r="F1451">
        <v>6374</v>
      </c>
      <c r="G1451">
        <v>481</v>
      </c>
    </row>
    <row r="1452" spans="2:7" x14ac:dyDescent="0.25">
      <c r="B1452" t="s">
        <v>3932</v>
      </c>
      <c r="C1452" t="s">
        <v>1148</v>
      </c>
      <c r="D1452" s="30">
        <v>37489</v>
      </c>
      <c r="E1452" t="s">
        <v>200</v>
      </c>
      <c r="F1452">
        <v>9585</v>
      </c>
      <c r="G1452">
        <v>481</v>
      </c>
    </row>
    <row r="1453" spans="2:7" x14ac:dyDescent="0.25">
      <c r="G1453">
        <v>481</v>
      </c>
    </row>
    <row r="1454" spans="2:7" x14ac:dyDescent="0.25">
      <c r="B1454" t="s">
        <v>3932</v>
      </c>
      <c r="C1454" t="s">
        <v>1149</v>
      </c>
      <c r="D1454" s="30">
        <v>37490</v>
      </c>
      <c r="E1454" t="s">
        <v>199</v>
      </c>
      <c r="F1454">
        <v>2988</v>
      </c>
      <c r="G1454">
        <v>482</v>
      </c>
    </row>
    <row r="1455" spans="2:7" x14ac:dyDescent="0.25">
      <c r="B1455" t="s">
        <v>3932</v>
      </c>
      <c r="C1455" t="s">
        <v>1150</v>
      </c>
      <c r="D1455" s="30">
        <v>37491</v>
      </c>
      <c r="E1455" t="s">
        <v>198</v>
      </c>
      <c r="F1455">
        <v>8267</v>
      </c>
      <c r="G1455">
        <v>482</v>
      </c>
    </row>
    <row r="1456" spans="2:7" x14ac:dyDescent="0.25">
      <c r="G1456">
        <v>482</v>
      </c>
    </row>
    <row r="1457" spans="2:7" x14ac:dyDescent="0.25">
      <c r="B1457" t="s">
        <v>3932</v>
      </c>
      <c r="C1457" t="s">
        <v>1151</v>
      </c>
      <c r="D1457" s="30">
        <v>37492</v>
      </c>
      <c r="E1457" t="s">
        <v>196</v>
      </c>
      <c r="F1457">
        <v>8764</v>
      </c>
      <c r="G1457">
        <v>483</v>
      </c>
    </row>
    <row r="1458" spans="2:7" x14ac:dyDescent="0.25">
      <c r="B1458" t="s">
        <v>3932</v>
      </c>
      <c r="C1458" t="s">
        <v>1152</v>
      </c>
      <c r="D1458" s="30">
        <v>37493</v>
      </c>
      <c r="E1458" t="s">
        <v>197</v>
      </c>
      <c r="F1458">
        <v>6228</v>
      </c>
      <c r="G1458">
        <v>483</v>
      </c>
    </row>
    <row r="1459" spans="2:7" x14ac:dyDescent="0.25">
      <c r="G1459">
        <v>483</v>
      </c>
    </row>
    <row r="1460" spans="2:7" x14ac:dyDescent="0.25">
      <c r="B1460" t="s">
        <v>3932</v>
      </c>
      <c r="C1460" t="s">
        <v>1153</v>
      </c>
      <c r="D1460" s="30">
        <v>37494</v>
      </c>
      <c r="E1460" t="s">
        <v>199</v>
      </c>
      <c r="F1460">
        <v>2489</v>
      </c>
      <c r="G1460">
        <v>484</v>
      </c>
    </row>
    <row r="1461" spans="2:7" x14ac:dyDescent="0.25">
      <c r="B1461" t="s">
        <v>3932</v>
      </c>
      <c r="C1461" t="s">
        <v>1154</v>
      </c>
      <c r="D1461" s="30">
        <v>37495</v>
      </c>
      <c r="E1461" t="s">
        <v>197</v>
      </c>
      <c r="F1461">
        <v>2693</v>
      </c>
      <c r="G1461">
        <v>484</v>
      </c>
    </row>
    <row r="1462" spans="2:7" x14ac:dyDescent="0.25">
      <c r="G1462">
        <v>484</v>
      </c>
    </row>
    <row r="1463" spans="2:7" x14ac:dyDescent="0.25">
      <c r="B1463" t="s">
        <v>3932</v>
      </c>
      <c r="C1463" t="s">
        <v>1155</v>
      </c>
      <c r="D1463" s="30">
        <v>37496</v>
      </c>
      <c r="E1463" t="s">
        <v>196</v>
      </c>
      <c r="F1463">
        <v>2857</v>
      </c>
      <c r="G1463">
        <v>485</v>
      </c>
    </row>
    <row r="1464" spans="2:7" x14ac:dyDescent="0.25">
      <c r="B1464" t="s">
        <v>3932</v>
      </c>
      <c r="C1464" t="s">
        <v>1156</v>
      </c>
      <c r="D1464" s="30">
        <v>37497</v>
      </c>
      <c r="E1464" t="s">
        <v>197</v>
      </c>
      <c r="F1464">
        <v>3441</v>
      </c>
      <c r="G1464">
        <v>485</v>
      </c>
    </row>
    <row r="1465" spans="2:7" x14ac:dyDescent="0.25">
      <c r="G1465">
        <v>485</v>
      </c>
    </row>
    <row r="1466" spans="2:7" x14ac:dyDescent="0.25">
      <c r="B1466" t="s">
        <v>3932</v>
      </c>
      <c r="C1466" t="s">
        <v>1157</v>
      </c>
      <c r="D1466" s="30">
        <v>37498</v>
      </c>
      <c r="E1466" t="s">
        <v>198</v>
      </c>
      <c r="F1466">
        <v>6352</v>
      </c>
      <c r="G1466">
        <v>486</v>
      </c>
    </row>
    <row r="1467" spans="2:7" x14ac:dyDescent="0.25">
      <c r="B1467" t="s">
        <v>3932</v>
      </c>
      <c r="C1467" t="s">
        <v>1158</v>
      </c>
      <c r="D1467" s="30">
        <v>37499</v>
      </c>
      <c r="E1467" t="s">
        <v>196</v>
      </c>
      <c r="F1467">
        <v>8830</v>
      </c>
      <c r="G1467">
        <v>486</v>
      </c>
    </row>
    <row r="1468" spans="2:7" x14ac:dyDescent="0.25">
      <c r="G1468">
        <v>486</v>
      </c>
    </row>
    <row r="1469" spans="2:7" x14ac:dyDescent="0.25">
      <c r="B1469" t="s">
        <v>3932</v>
      </c>
      <c r="C1469" t="s">
        <v>1159</v>
      </c>
      <c r="D1469" s="30">
        <v>37500</v>
      </c>
      <c r="E1469" t="s">
        <v>200</v>
      </c>
      <c r="F1469">
        <v>9398</v>
      </c>
      <c r="G1469">
        <v>487</v>
      </c>
    </row>
    <row r="1470" spans="2:7" x14ac:dyDescent="0.25">
      <c r="B1470" t="s">
        <v>3932</v>
      </c>
      <c r="C1470" t="s">
        <v>1160</v>
      </c>
      <c r="D1470" s="30">
        <v>37501</v>
      </c>
      <c r="E1470" t="s">
        <v>197</v>
      </c>
      <c r="F1470">
        <v>4717</v>
      </c>
      <c r="G1470">
        <v>487</v>
      </c>
    </row>
    <row r="1471" spans="2:7" x14ac:dyDescent="0.25">
      <c r="G1471">
        <v>487</v>
      </c>
    </row>
    <row r="1472" spans="2:7" x14ac:dyDescent="0.25">
      <c r="B1472" t="s">
        <v>3932</v>
      </c>
      <c r="C1472" t="s">
        <v>1161</v>
      </c>
      <c r="D1472" s="30">
        <v>37502</v>
      </c>
      <c r="E1472" t="s">
        <v>197</v>
      </c>
      <c r="F1472">
        <v>1828</v>
      </c>
      <c r="G1472">
        <v>488</v>
      </c>
    </row>
    <row r="1473" spans="2:7" x14ac:dyDescent="0.25">
      <c r="B1473" t="s">
        <v>3932</v>
      </c>
      <c r="C1473" t="s">
        <v>1162</v>
      </c>
      <c r="D1473" s="30">
        <v>37503</v>
      </c>
      <c r="E1473" t="s">
        <v>196</v>
      </c>
      <c r="F1473">
        <v>6911</v>
      </c>
      <c r="G1473">
        <v>488</v>
      </c>
    </row>
    <row r="1474" spans="2:7" x14ac:dyDescent="0.25">
      <c r="G1474">
        <v>488</v>
      </c>
    </row>
    <row r="1475" spans="2:7" x14ac:dyDescent="0.25">
      <c r="B1475" t="s">
        <v>3932</v>
      </c>
      <c r="C1475" t="s">
        <v>1163</v>
      </c>
      <c r="D1475" s="30">
        <v>37504</v>
      </c>
      <c r="E1475" t="s">
        <v>200</v>
      </c>
      <c r="F1475">
        <v>8994</v>
      </c>
      <c r="G1475">
        <v>489</v>
      </c>
    </row>
    <row r="1476" spans="2:7" x14ac:dyDescent="0.25">
      <c r="B1476" t="s">
        <v>3932</v>
      </c>
      <c r="C1476" t="s">
        <v>1164</v>
      </c>
      <c r="D1476" s="30">
        <v>37505</v>
      </c>
      <c r="E1476" t="s">
        <v>197</v>
      </c>
      <c r="F1476">
        <v>9105</v>
      </c>
      <c r="G1476">
        <v>489</v>
      </c>
    </row>
    <row r="1477" spans="2:7" x14ac:dyDescent="0.25">
      <c r="G1477">
        <v>489</v>
      </c>
    </row>
    <row r="1478" spans="2:7" x14ac:dyDescent="0.25">
      <c r="B1478" t="s">
        <v>3932</v>
      </c>
      <c r="C1478" t="s">
        <v>1165</v>
      </c>
      <c r="D1478" s="30">
        <v>37506</v>
      </c>
      <c r="E1478" t="s">
        <v>196</v>
      </c>
      <c r="F1478">
        <v>6358</v>
      </c>
      <c r="G1478">
        <v>490</v>
      </c>
    </row>
    <row r="1479" spans="2:7" x14ac:dyDescent="0.25">
      <c r="B1479" t="s">
        <v>3932</v>
      </c>
      <c r="C1479" t="s">
        <v>1166</v>
      </c>
      <c r="D1479" s="30">
        <v>37507</v>
      </c>
      <c r="E1479" t="s">
        <v>197</v>
      </c>
      <c r="F1479">
        <v>3115</v>
      </c>
      <c r="G1479">
        <v>490</v>
      </c>
    </row>
    <row r="1480" spans="2:7" x14ac:dyDescent="0.25">
      <c r="G1480">
        <v>490</v>
      </c>
    </row>
    <row r="1481" spans="2:7" x14ac:dyDescent="0.25">
      <c r="B1481" t="s">
        <v>3932</v>
      </c>
      <c r="C1481" t="s">
        <v>1167</v>
      </c>
      <c r="D1481" s="30">
        <v>37508</v>
      </c>
      <c r="E1481" t="s">
        <v>198</v>
      </c>
      <c r="F1481">
        <v>2237</v>
      </c>
      <c r="G1481">
        <v>491</v>
      </c>
    </row>
    <row r="1482" spans="2:7" x14ac:dyDescent="0.25">
      <c r="B1482" t="s">
        <v>3932</v>
      </c>
      <c r="C1482" t="s">
        <v>1168</v>
      </c>
      <c r="D1482" s="30">
        <v>37509</v>
      </c>
      <c r="E1482" t="s">
        <v>198</v>
      </c>
      <c r="F1482">
        <v>8949</v>
      </c>
      <c r="G1482">
        <v>491</v>
      </c>
    </row>
    <row r="1483" spans="2:7" x14ac:dyDescent="0.25">
      <c r="G1483">
        <v>491</v>
      </c>
    </row>
    <row r="1484" spans="2:7" x14ac:dyDescent="0.25">
      <c r="B1484" t="s">
        <v>3932</v>
      </c>
      <c r="C1484" t="s">
        <v>1169</v>
      </c>
      <c r="D1484" s="30">
        <v>37510</v>
      </c>
      <c r="E1484" t="s">
        <v>196</v>
      </c>
      <c r="F1484">
        <v>2134</v>
      </c>
      <c r="G1484">
        <v>492</v>
      </c>
    </row>
    <row r="1485" spans="2:7" x14ac:dyDescent="0.25">
      <c r="B1485" t="s">
        <v>3932</v>
      </c>
      <c r="C1485" t="s">
        <v>1170</v>
      </c>
      <c r="D1485" s="30">
        <v>37511</v>
      </c>
      <c r="E1485" t="s">
        <v>196</v>
      </c>
      <c r="F1485">
        <v>4422</v>
      </c>
      <c r="G1485">
        <v>492</v>
      </c>
    </row>
    <row r="1486" spans="2:7" x14ac:dyDescent="0.25">
      <c r="G1486">
        <v>492</v>
      </c>
    </row>
    <row r="1487" spans="2:7" x14ac:dyDescent="0.25">
      <c r="B1487" t="s">
        <v>3932</v>
      </c>
      <c r="C1487" t="s">
        <v>1171</v>
      </c>
      <c r="D1487" s="30">
        <v>37512</v>
      </c>
      <c r="E1487" t="s">
        <v>200</v>
      </c>
      <c r="F1487">
        <v>7409</v>
      </c>
      <c r="G1487">
        <v>493</v>
      </c>
    </row>
    <row r="1488" spans="2:7" x14ac:dyDescent="0.25">
      <c r="B1488" t="s">
        <v>3932</v>
      </c>
      <c r="C1488" t="s">
        <v>1172</v>
      </c>
      <c r="D1488" s="30">
        <v>37513</v>
      </c>
      <c r="E1488" t="s">
        <v>198</v>
      </c>
      <c r="F1488">
        <v>2629</v>
      </c>
      <c r="G1488">
        <v>493</v>
      </c>
    </row>
    <row r="1489" spans="2:7" x14ac:dyDescent="0.25">
      <c r="G1489">
        <v>493</v>
      </c>
    </row>
    <row r="1490" spans="2:7" x14ac:dyDescent="0.25">
      <c r="B1490" t="s">
        <v>3932</v>
      </c>
      <c r="C1490" t="s">
        <v>1173</v>
      </c>
      <c r="D1490" s="30">
        <v>37514</v>
      </c>
      <c r="E1490" t="s">
        <v>199</v>
      </c>
      <c r="F1490">
        <v>1303</v>
      </c>
      <c r="G1490">
        <v>494</v>
      </c>
    </row>
    <row r="1491" spans="2:7" x14ac:dyDescent="0.25">
      <c r="B1491" t="s">
        <v>3932</v>
      </c>
      <c r="C1491" t="s">
        <v>1174</v>
      </c>
      <c r="D1491" s="30">
        <v>37515</v>
      </c>
      <c r="E1491" t="s">
        <v>198</v>
      </c>
      <c r="F1491">
        <v>7486</v>
      </c>
      <c r="G1491">
        <v>494</v>
      </c>
    </row>
    <row r="1492" spans="2:7" x14ac:dyDescent="0.25">
      <c r="G1492">
        <v>494</v>
      </c>
    </row>
    <row r="1493" spans="2:7" x14ac:dyDescent="0.25">
      <c r="B1493" t="s">
        <v>3932</v>
      </c>
      <c r="C1493" t="s">
        <v>1175</v>
      </c>
      <c r="D1493" s="30">
        <v>37516</v>
      </c>
      <c r="E1493" t="s">
        <v>199</v>
      </c>
      <c r="F1493">
        <v>5254</v>
      </c>
      <c r="G1493">
        <v>495</v>
      </c>
    </row>
    <row r="1494" spans="2:7" x14ac:dyDescent="0.25">
      <c r="B1494" t="s">
        <v>3932</v>
      </c>
      <c r="C1494" t="s">
        <v>1176</v>
      </c>
      <c r="D1494" s="30">
        <v>37517</v>
      </c>
      <c r="E1494" t="s">
        <v>197</v>
      </c>
      <c r="F1494">
        <v>9758</v>
      </c>
      <c r="G1494">
        <v>495</v>
      </c>
    </row>
    <row r="1495" spans="2:7" x14ac:dyDescent="0.25">
      <c r="G1495">
        <v>495</v>
      </c>
    </row>
    <row r="1496" spans="2:7" x14ac:dyDescent="0.25">
      <c r="B1496" t="s">
        <v>3932</v>
      </c>
      <c r="C1496" t="s">
        <v>1177</v>
      </c>
      <c r="D1496" s="30">
        <v>37518</v>
      </c>
      <c r="E1496" t="s">
        <v>198</v>
      </c>
      <c r="F1496">
        <v>8157</v>
      </c>
      <c r="G1496">
        <v>496</v>
      </c>
    </row>
    <row r="1497" spans="2:7" x14ac:dyDescent="0.25">
      <c r="B1497" t="s">
        <v>3932</v>
      </c>
      <c r="C1497" t="s">
        <v>1178</v>
      </c>
      <c r="D1497" s="30">
        <v>37519</v>
      </c>
      <c r="E1497" t="s">
        <v>200</v>
      </c>
      <c r="F1497">
        <v>7094</v>
      </c>
      <c r="G1497">
        <v>496</v>
      </c>
    </row>
    <row r="1498" spans="2:7" x14ac:dyDescent="0.25">
      <c r="G1498">
        <v>496</v>
      </c>
    </row>
    <row r="1499" spans="2:7" x14ac:dyDescent="0.25">
      <c r="B1499" t="s">
        <v>3932</v>
      </c>
      <c r="C1499" t="s">
        <v>1179</v>
      </c>
      <c r="D1499" s="30">
        <v>37520</v>
      </c>
      <c r="E1499" t="s">
        <v>197</v>
      </c>
      <c r="F1499">
        <v>9157</v>
      </c>
      <c r="G1499">
        <v>497</v>
      </c>
    </row>
    <row r="1500" spans="2:7" x14ac:dyDescent="0.25">
      <c r="B1500" t="s">
        <v>3932</v>
      </c>
      <c r="C1500" t="s">
        <v>1180</v>
      </c>
      <c r="D1500" s="30">
        <v>37521</v>
      </c>
      <c r="E1500" t="s">
        <v>198</v>
      </c>
      <c r="F1500">
        <v>2019</v>
      </c>
      <c r="G1500">
        <v>497</v>
      </c>
    </row>
    <row r="1501" spans="2:7" x14ac:dyDescent="0.25">
      <c r="G1501">
        <v>497</v>
      </c>
    </row>
    <row r="1502" spans="2:7" x14ac:dyDescent="0.25">
      <c r="B1502" t="s">
        <v>3932</v>
      </c>
      <c r="C1502" t="s">
        <v>1181</v>
      </c>
      <c r="D1502" s="30">
        <v>37522</v>
      </c>
      <c r="E1502" t="s">
        <v>200</v>
      </c>
      <c r="F1502">
        <v>9557</v>
      </c>
      <c r="G1502">
        <v>498</v>
      </c>
    </row>
    <row r="1503" spans="2:7" x14ac:dyDescent="0.25">
      <c r="B1503" t="s">
        <v>3932</v>
      </c>
      <c r="C1503" t="s">
        <v>1182</v>
      </c>
      <c r="D1503" s="30">
        <v>37523</v>
      </c>
      <c r="E1503" t="s">
        <v>198</v>
      </c>
      <c r="F1503">
        <v>9701</v>
      </c>
      <c r="G1503">
        <v>498</v>
      </c>
    </row>
    <row r="1504" spans="2:7" x14ac:dyDescent="0.25">
      <c r="G1504">
        <v>498</v>
      </c>
    </row>
    <row r="1505" spans="2:7" x14ac:dyDescent="0.25">
      <c r="B1505" t="s">
        <v>3932</v>
      </c>
      <c r="C1505" t="s">
        <v>1183</v>
      </c>
      <c r="D1505" s="30">
        <v>37524</v>
      </c>
      <c r="E1505" t="s">
        <v>197</v>
      </c>
      <c r="F1505">
        <v>6958</v>
      </c>
      <c r="G1505">
        <v>499</v>
      </c>
    </row>
    <row r="1506" spans="2:7" x14ac:dyDescent="0.25">
      <c r="B1506" t="s">
        <v>3932</v>
      </c>
      <c r="C1506" t="s">
        <v>1184</v>
      </c>
      <c r="D1506" s="30">
        <v>37525</v>
      </c>
      <c r="E1506" t="s">
        <v>196</v>
      </c>
      <c r="F1506">
        <v>4496</v>
      </c>
      <c r="G1506">
        <v>499</v>
      </c>
    </row>
    <row r="1507" spans="2:7" x14ac:dyDescent="0.25">
      <c r="G1507">
        <v>499</v>
      </c>
    </row>
    <row r="1508" spans="2:7" x14ac:dyDescent="0.25">
      <c r="B1508" t="s">
        <v>3932</v>
      </c>
      <c r="C1508" t="s">
        <v>1185</v>
      </c>
      <c r="D1508" s="30">
        <v>37526</v>
      </c>
      <c r="E1508" t="s">
        <v>198</v>
      </c>
      <c r="F1508">
        <v>2493</v>
      </c>
      <c r="G1508">
        <v>500</v>
      </c>
    </row>
    <row r="1509" spans="2:7" x14ac:dyDescent="0.25">
      <c r="B1509" t="s">
        <v>3932</v>
      </c>
      <c r="C1509" t="s">
        <v>1186</v>
      </c>
      <c r="D1509" s="30">
        <v>37527</v>
      </c>
      <c r="E1509" t="s">
        <v>196</v>
      </c>
      <c r="F1509">
        <v>1159</v>
      </c>
      <c r="G1509">
        <v>500</v>
      </c>
    </row>
    <row r="1510" spans="2:7" x14ac:dyDescent="0.25">
      <c r="G1510">
        <v>500</v>
      </c>
    </row>
    <row r="1511" spans="2:7" x14ac:dyDescent="0.25">
      <c r="B1511" t="s">
        <v>3932</v>
      </c>
      <c r="C1511" t="s">
        <v>1187</v>
      </c>
      <c r="D1511" s="30">
        <v>37528</v>
      </c>
      <c r="E1511" t="s">
        <v>198</v>
      </c>
      <c r="F1511">
        <v>4392</v>
      </c>
      <c r="G1511">
        <v>501</v>
      </c>
    </row>
    <row r="1512" spans="2:7" x14ac:dyDescent="0.25">
      <c r="B1512" t="s">
        <v>3932</v>
      </c>
      <c r="C1512" t="s">
        <v>1188</v>
      </c>
      <c r="D1512" s="30">
        <v>37529</v>
      </c>
      <c r="E1512" t="s">
        <v>198</v>
      </c>
      <c r="F1512">
        <v>2085</v>
      </c>
      <c r="G1512">
        <v>501</v>
      </c>
    </row>
    <row r="1513" spans="2:7" x14ac:dyDescent="0.25">
      <c r="G1513">
        <v>501</v>
      </c>
    </row>
    <row r="1514" spans="2:7" x14ac:dyDescent="0.25">
      <c r="B1514" t="s">
        <v>3932</v>
      </c>
      <c r="C1514" t="s">
        <v>1189</v>
      </c>
      <c r="D1514" s="30">
        <v>37530</v>
      </c>
      <c r="E1514" t="s">
        <v>196</v>
      </c>
      <c r="F1514">
        <v>7210</v>
      </c>
      <c r="G1514">
        <v>502</v>
      </c>
    </row>
    <row r="1515" spans="2:7" x14ac:dyDescent="0.25">
      <c r="B1515" t="s">
        <v>3932</v>
      </c>
      <c r="C1515" t="s">
        <v>1190</v>
      </c>
      <c r="D1515" s="30">
        <v>37531</v>
      </c>
      <c r="E1515" t="s">
        <v>198</v>
      </c>
      <c r="F1515">
        <v>8766</v>
      </c>
      <c r="G1515">
        <v>502</v>
      </c>
    </row>
    <row r="1516" spans="2:7" x14ac:dyDescent="0.25">
      <c r="G1516">
        <v>502</v>
      </c>
    </row>
    <row r="1517" spans="2:7" x14ac:dyDescent="0.25">
      <c r="B1517" t="s">
        <v>3932</v>
      </c>
      <c r="C1517" t="s">
        <v>1191</v>
      </c>
      <c r="D1517" s="30">
        <v>37532</v>
      </c>
      <c r="E1517" t="s">
        <v>196</v>
      </c>
      <c r="F1517">
        <v>684</v>
      </c>
      <c r="G1517">
        <v>503</v>
      </c>
    </row>
    <row r="1518" spans="2:7" x14ac:dyDescent="0.25">
      <c r="B1518" t="s">
        <v>3932</v>
      </c>
      <c r="C1518" t="s">
        <v>1192</v>
      </c>
      <c r="D1518" s="30">
        <v>37533</v>
      </c>
      <c r="E1518" t="s">
        <v>199</v>
      </c>
      <c r="F1518">
        <v>3807</v>
      </c>
      <c r="G1518">
        <v>503</v>
      </c>
    </row>
    <row r="1519" spans="2:7" x14ac:dyDescent="0.25">
      <c r="G1519">
        <v>503</v>
      </c>
    </row>
    <row r="1520" spans="2:7" x14ac:dyDescent="0.25">
      <c r="B1520" t="s">
        <v>3932</v>
      </c>
      <c r="C1520" t="s">
        <v>1193</v>
      </c>
      <c r="D1520" s="30">
        <v>37534</v>
      </c>
      <c r="E1520" t="s">
        <v>199</v>
      </c>
      <c r="F1520">
        <v>501</v>
      </c>
      <c r="G1520">
        <v>504</v>
      </c>
    </row>
    <row r="1521" spans="2:7" x14ac:dyDescent="0.25">
      <c r="B1521" t="s">
        <v>3932</v>
      </c>
      <c r="C1521" t="s">
        <v>1194</v>
      </c>
      <c r="D1521" s="30">
        <v>37535</v>
      </c>
      <c r="E1521" t="s">
        <v>200</v>
      </c>
      <c r="F1521">
        <v>4639</v>
      </c>
      <c r="G1521">
        <v>504</v>
      </c>
    </row>
    <row r="1522" spans="2:7" x14ac:dyDescent="0.25">
      <c r="G1522">
        <v>504</v>
      </c>
    </row>
    <row r="1523" spans="2:7" x14ac:dyDescent="0.25">
      <c r="B1523" t="s">
        <v>3932</v>
      </c>
      <c r="C1523" t="s">
        <v>1195</v>
      </c>
      <c r="D1523" s="30">
        <v>37536</v>
      </c>
      <c r="E1523" t="s">
        <v>200</v>
      </c>
      <c r="F1523">
        <v>9110</v>
      </c>
      <c r="G1523">
        <v>505</v>
      </c>
    </row>
    <row r="1524" spans="2:7" x14ac:dyDescent="0.25">
      <c r="B1524" t="s">
        <v>3932</v>
      </c>
      <c r="C1524" t="s">
        <v>1196</v>
      </c>
      <c r="D1524" s="30">
        <v>37537</v>
      </c>
      <c r="E1524" t="s">
        <v>197</v>
      </c>
      <c r="F1524">
        <v>9905</v>
      </c>
      <c r="G1524">
        <v>505</v>
      </c>
    </row>
    <row r="1525" spans="2:7" x14ac:dyDescent="0.25">
      <c r="G1525">
        <v>505</v>
      </c>
    </row>
    <row r="1526" spans="2:7" x14ac:dyDescent="0.25">
      <c r="B1526" t="s">
        <v>3932</v>
      </c>
      <c r="C1526" t="s">
        <v>1197</v>
      </c>
      <c r="D1526" s="30">
        <v>37538</v>
      </c>
      <c r="E1526" t="s">
        <v>196</v>
      </c>
      <c r="F1526">
        <v>9225</v>
      </c>
      <c r="G1526">
        <v>506</v>
      </c>
    </row>
    <row r="1527" spans="2:7" x14ac:dyDescent="0.25">
      <c r="B1527" t="s">
        <v>3932</v>
      </c>
      <c r="C1527" t="s">
        <v>1198</v>
      </c>
      <c r="D1527" s="30">
        <v>37539</v>
      </c>
      <c r="E1527" t="s">
        <v>198</v>
      </c>
      <c r="F1527">
        <v>1881</v>
      </c>
      <c r="G1527">
        <v>506</v>
      </c>
    </row>
    <row r="1528" spans="2:7" x14ac:dyDescent="0.25">
      <c r="G1528">
        <v>506</v>
      </c>
    </row>
    <row r="1529" spans="2:7" x14ac:dyDescent="0.25">
      <c r="B1529" t="s">
        <v>3932</v>
      </c>
      <c r="C1529" t="s">
        <v>1199</v>
      </c>
      <c r="D1529" s="30">
        <v>37540</v>
      </c>
      <c r="E1529" t="s">
        <v>200</v>
      </c>
      <c r="F1529">
        <v>7458</v>
      </c>
      <c r="G1529">
        <v>507</v>
      </c>
    </row>
    <row r="1530" spans="2:7" x14ac:dyDescent="0.25">
      <c r="B1530" t="s">
        <v>3932</v>
      </c>
      <c r="C1530" t="s">
        <v>1200</v>
      </c>
      <c r="D1530" s="30">
        <v>37541</v>
      </c>
      <c r="E1530" t="s">
        <v>196</v>
      </c>
      <c r="F1530">
        <v>5953</v>
      </c>
      <c r="G1530">
        <v>507</v>
      </c>
    </row>
    <row r="1531" spans="2:7" x14ac:dyDescent="0.25">
      <c r="G1531">
        <v>507</v>
      </c>
    </row>
    <row r="1532" spans="2:7" x14ac:dyDescent="0.25">
      <c r="B1532" t="s">
        <v>3932</v>
      </c>
      <c r="C1532" t="s">
        <v>1201</v>
      </c>
      <c r="D1532" s="30">
        <v>37542</v>
      </c>
      <c r="E1532" t="s">
        <v>198</v>
      </c>
      <c r="F1532">
        <v>7490</v>
      </c>
      <c r="G1532">
        <v>508</v>
      </c>
    </row>
    <row r="1533" spans="2:7" x14ac:dyDescent="0.25">
      <c r="B1533" t="s">
        <v>3932</v>
      </c>
      <c r="C1533" t="s">
        <v>1202</v>
      </c>
      <c r="D1533" s="30">
        <v>37543</v>
      </c>
      <c r="E1533" t="s">
        <v>197</v>
      </c>
      <c r="F1533">
        <v>5692</v>
      </c>
      <c r="G1533">
        <v>508</v>
      </c>
    </row>
    <row r="1534" spans="2:7" x14ac:dyDescent="0.25">
      <c r="G1534">
        <v>508</v>
      </c>
    </row>
    <row r="1535" spans="2:7" x14ac:dyDescent="0.25">
      <c r="B1535" t="s">
        <v>3932</v>
      </c>
      <c r="C1535" t="s">
        <v>1203</v>
      </c>
      <c r="D1535" s="30">
        <v>37544</v>
      </c>
      <c r="E1535" t="s">
        <v>200</v>
      </c>
      <c r="F1535">
        <v>6640</v>
      </c>
      <c r="G1535">
        <v>509</v>
      </c>
    </row>
    <row r="1536" spans="2:7" x14ac:dyDescent="0.25">
      <c r="B1536" t="s">
        <v>3932</v>
      </c>
      <c r="C1536" t="s">
        <v>1204</v>
      </c>
      <c r="D1536" s="30">
        <v>37545</v>
      </c>
      <c r="E1536" t="s">
        <v>200</v>
      </c>
      <c r="F1536">
        <v>799</v>
      </c>
      <c r="G1536">
        <v>509</v>
      </c>
    </row>
    <row r="1537" spans="2:7" x14ac:dyDescent="0.25">
      <c r="G1537">
        <v>509</v>
      </c>
    </row>
    <row r="1538" spans="2:7" x14ac:dyDescent="0.25">
      <c r="B1538" t="s">
        <v>3932</v>
      </c>
      <c r="C1538" t="s">
        <v>1205</v>
      </c>
      <c r="D1538" s="30">
        <v>37546</v>
      </c>
      <c r="E1538" t="s">
        <v>197</v>
      </c>
      <c r="F1538">
        <v>7808</v>
      </c>
      <c r="G1538">
        <v>510</v>
      </c>
    </row>
    <row r="1539" spans="2:7" x14ac:dyDescent="0.25">
      <c r="B1539" t="s">
        <v>3932</v>
      </c>
      <c r="C1539" t="s">
        <v>1185</v>
      </c>
      <c r="D1539" s="30">
        <v>37547</v>
      </c>
      <c r="E1539" t="s">
        <v>200</v>
      </c>
      <c r="F1539">
        <v>352</v>
      </c>
      <c r="G1539">
        <v>510</v>
      </c>
    </row>
    <row r="1540" spans="2:7" x14ac:dyDescent="0.25">
      <c r="G1540">
        <v>510</v>
      </c>
    </row>
    <row r="1541" spans="2:7" x14ac:dyDescent="0.25">
      <c r="B1541" t="s">
        <v>3932</v>
      </c>
      <c r="C1541" t="s">
        <v>1206</v>
      </c>
      <c r="D1541" s="30">
        <v>37548</v>
      </c>
      <c r="E1541" t="s">
        <v>198</v>
      </c>
      <c r="F1541">
        <v>1543</v>
      </c>
      <c r="G1541">
        <v>511</v>
      </c>
    </row>
    <row r="1542" spans="2:7" x14ac:dyDescent="0.25">
      <c r="B1542" t="s">
        <v>3932</v>
      </c>
      <c r="C1542" t="s">
        <v>1207</v>
      </c>
      <c r="D1542" s="30">
        <v>37549</v>
      </c>
      <c r="E1542" t="s">
        <v>199</v>
      </c>
      <c r="F1542">
        <v>7760</v>
      </c>
      <c r="G1542">
        <v>511</v>
      </c>
    </row>
    <row r="1543" spans="2:7" x14ac:dyDescent="0.25">
      <c r="G1543">
        <v>511</v>
      </c>
    </row>
    <row r="1544" spans="2:7" x14ac:dyDescent="0.25">
      <c r="B1544" t="s">
        <v>3932</v>
      </c>
      <c r="C1544" t="s">
        <v>1208</v>
      </c>
      <c r="D1544" s="30">
        <v>37550</v>
      </c>
      <c r="E1544" t="s">
        <v>198</v>
      </c>
      <c r="F1544">
        <v>906</v>
      </c>
      <c r="G1544">
        <v>512</v>
      </c>
    </row>
    <row r="1545" spans="2:7" x14ac:dyDescent="0.25">
      <c r="B1545" t="s">
        <v>3932</v>
      </c>
      <c r="C1545" t="s">
        <v>1209</v>
      </c>
      <c r="D1545" s="30">
        <v>37551</v>
      </c>
      <c r="E1545" t="s">
        <v>200</v>
      </c>
      <c r="F1545">
        <v>5825</v>
      </c>
      <c r="G1545">
        <v>512</v>
      </c>
    </row>
    <row r="1546" spans="2:7" x14ac:dyDescent="0.25">
      <c r="G1546">
        <v>512</v>
      </c>
    </row>
    <row r="1547" spans="2:7" x14ac:dyDescent="0.25">
      <c r="B1547" t="s">
        <v>3932</v>
      </c>
      <c r="C1547" t="s">
        <v>1210</v>
      </c>
      <c r="D1547" s="30">
        <v>37552</v>
      </c>
      <c r="E1547" t="s">
        <v>196</v>
      </c>
      <c r="F1547">
        <v>2992</v>
      </c>
      <c r="G1547">
        <v>513</v>
      </c>
    </row>
    <row r="1548" spans="2:7" x14ac:dyDescent="0.25">
      <c r="B1548" t="s">
        <v>3932</v>
      </c>
      <c r="C1548" t="s">
        <v>1211</v>
      </c>
      <c r="D1548" s="30">
        <v>37553</v>
      </c>
      <c r="E1548" t="s">
        <v>199</v>
      </c>
      <c r="F1548">
        <v>388</v>
      </c>
      <c r="G1548">
        <v>513</v>
      </c>
    </row>
    <row r="1549" spans="2:7" x14ac:dyDescent="0.25">
      <c r="G1549">
        <v>513</v>
      </c>
    </row>
    <row r="1550" spans="2:7" x14ac:dyDescent="0.25">
      <c r="B1550" t="s">
        <v>3932</v>
      </c>
      <c r="C1550" t="s">
        <v>966</v>
      </c>
      <c r="D1550" s="30">
        <v>37554</v>
      </c>
      <c r="E1550" t="s">
        <v>200</v>
      </c>
      <c r="F1550">
        <v>3476</v>
      </c>
      <c r="G1550">
        <v>514</v>
      </c>
    </row>
    <row r="1551" spans="2:7" x14ac:dyDescent="0.25">
      <c r="B1551" t="s">
        <v>3932</v>
      </c>
      <c r="C1551" t="s">
        <v>1212</v>
      </c>
      <c r="D1551" s="30">
        <v>37555</v>
      </c>
      <c r="E1551" t="s">
        <v>199</v>
      </c>
      <c r="F1551">
        <v>4952</v>
      </c>
      <c r="G1551">
        <v>514</v>
      </c>
    </row>
    <row r="1552" spans="2:7" x14ac:dyDescent="0.25">
      <c r="G1552">
        <v>514</v>
      </c>
    </row>
    <row r="1553" spans="2:7" x14ac:dyDescent="0.25">
      <c r="B1553" t="s">
        <v>3932</v>
      </c>
      <c r="C1553" t="s">
        <v>1213</v>
      </c>
      <c r="D1553" s="30">
        <v>37556</v>
      </c>
      <c r="E1553" t="s">
        <v>199</v>
      </c>
      <c r="F1553">
        <v>2694</v>
      </c>
      <c r="G1553">
        <v>515</v>
      </c>
    </row>
    <row r="1554" spans="2:7" x14ac:dyDescent="0.25">
      <c r="B1554" t="s">
        <v>3932</v>
      </c>
      <c r="C1554" t="s">
        <v>1214</v>
      </c>
      <c r="D1554" s="30">
        <v>37557</v>
      </c>
      <c r="E1554" t="s">
        <v>199</v>
      </c>
      <c r="F1554">
        <v>5232</v>
      </c>
      <c r="G1554">
        <v>515</v>
      </c>
    </row>
    <row r="1555" spans="2:7" x14ac:dyDescent="0.25">
      <c r="G1555">
        <v>515</v>
      </c>
    </row>
    <row r="1556" spans="2:7" x14ac:dyDescent="0.25">
      <c r="B1556" t="s">
        <v>3932</v>
      </c>
      <c r="C1556" t="s">
        <v>1215</v>
      </c>
      <c r="D1556" s="30">
        <v>37558</v>
      </c>
      <c r="E1556" t="s">
        <v>196</v>
      </c>
      <c r="F1556">
        <v>5139</v>
      </c>
      <c r="G1556">
        <v>516</v>
      </c>
    </row>
    <row r="1557" spans="2:7" x14ac:dyDescent="0.25">
      <c r="B1557" t="s">
        <v>3932</v>
      </c>
      <c r="C1557" t="s">
        <v>1216</v>
      </c>
      <c r="D1557" s="30">
        <v>37559</v>
      </c>
      <c r="E1557" t="s">
        <v>199</v>
      </c>
      <c r="F1557">
        <v>7192</v>
      </c>
      <c r="G1557">
        <v>516</v>
      </c>
    </row>
    <row r="1558" spans="2:7" x14ac:dyDescent="0.25">
      <c r="G1558">
        <v>516</v>
      </c>
    </row>
    <row r="1559" spans="2:7" x14ac:dyDescent="0.25">
      <c r="B1559" t="s">
        <v>3932</v>
      </c>
      <c r="C1559" t="s">
        <v>1217</v>
      </c>
      <c r="D1559" s="30">
        <v>37560</v>
      </c>
      <c r="E1559" t="s">
        <v>198</v>
      </c>
      <c r="F1559">
        <v>439</v>
      </c>
      <c r="G1559">
        <v>517</v>
      </c>
    </row>
    <row r="1560" spans="2:7" x14ac:dyDescent="0.25">
      <c r="B1560" t="s">
        <v>3932</v>
      </c>
      <c r="C1560" t="s">
        <v>1218</v>
      </c>
      <c r="D1560" s="30">
        <v>37561</v>
      </c>
      <c r="E1560" t="s">
        <v>197</v>
      </c>
      <c r="F1560">
        <v>1915</v>
      </c>
      <c r="G1560">
        <v>517</v>
      </c>
    </row>
    <row r="1561" spans="2:7" x14ac:dyDescent="0.25">
      <c r="G1561">
        <v>517</v>
      </c>
    </row>
    <row r="1562" spans="2:7" x14ac:dyDescent="0.25">
      <c r="B1562" t="s">
        <v>3932</v>
      </c>
      <c r="C1562" t="s">
        <v>1219</v>
      </c>
      <c r="D1562" s="30">
        <v>37562</v>
      </c>
      <c r="E1562" t="s">
        <v>196</v>
      </c>
      <c r="F1562">
        <v>1002</v>
      </c>
      <c r="G1562">
        <v>518</v>
      </c>
    </row>
    <row r="1563" spans="2:7" x14ac:dyDescent="0.25">
      <c r="B1563" t="s">
        <v>3932</v>
      </c>
      <c r="C1563" t="s">
        <v>1220</v>
      </c>
      <c r="D1563" s="30">
        <v>37563</v>
      </c>
      <c r="E1563" t="s">
        <v>196</v>
      </c>
      <c r="F1563">
        <v>4160</v>
      </c>
      <c r="G1563">
        <v>518</v>
      </c>
    </row>
    <row r="1564" spans="2:7" x14ac:dyDescent="0.25">
      <c r="G1564">
        <v>518</v>
      </c>
    </row>
    <row r="1565" spans="2:7" x14ac:dyDescent="0.25">
      <c r="B1565" t="s">
        <v>3932</v>
      </c>
      <c r="C1565" t="s">
        <v>1221</v>
      </c>
      <c r="D1565" s="30">
        <v>37564</v>
      </c>
      <c r="E1565" t="s">
        <v>198</v>
      </c>
      <c r="F1565">
        <v>5668</v>
      </c>
      <c r="G1565">
        <v>519</v>
      </c>
    </row>
    <row r="1566" spans="2:7" x14ac:dyDescent="0.25">
      <c r="B1566" t="s">
        <v>3932</v>
      </c>
      <c r="C1566" t="s">
        <v>1222</v>
      </c>
      <c r="D1566" s="30">
        <v>37565</v>
      </c>
      <c r="E1566" t="s">
        <v>197</v>
      </c>
      <c r="F1566">
        <v>101</v>
      </c>
      <c r="G1566">
        <v>519</v>
      </c>
    </row>
    <row r="1567" spans="2:7" x14ac:dyDescent="0.25">
      <c r="G1567">
        <v>519</v>
      </c>
    </row>
    <row r="1568" spans="2:7" x14ac:dyDescent="0.25">
      <c r="B1568" t="s">
        <v>3932</v>
      </c>
      <c r="C1568" t="s">
        <v>1223</v>
      </c>
      <c r="D1568" s="30">
        <v>37566</v>
      </c>
      <c r="E1568" t="s">
        <v>200</v>
      </c>
      <c r="F1568">
        <v>3392</v>
      </c>
      <c r="G1568">
        <v>520</v>
      </c>
    </row>
    <row r="1569" spans="2:7" x14ac:dyDescent="0.25">
      <c r="B1569" t="s">
        <v>3932</v>
      </c>
      <c r="C1569" t="s">
        <v>1224</v>
      </c>
      <c r="D1569" s="30">
        <v>37567</v>
      </c>
      <c r="E1569" t="s">
        <v>199</v>
      </c>
      <c r="F1569">
        <v>8757</v>
      </c>
      <c r="G1569">
        <v>520</v>
      </c>
    </row>
    <row r="1570" spans="2:7" x14ac:dyDescent="0.25">
      <c r="G1570">
        <v>520</v>
      </c>
    </row>
    <row r="1571" spans="2:7" x14ac:dyDescent="0.25">
      <c r="B1571" t="s">
        <v>3932</v>
      </c>
      <c r="C1571" t="s">
        <v>1225</v>
      </c>
      <c r="D1571" s="30">
        <v>37568</v>
      </c>
      <c r="E1571" t="s">
        <v>200</v>
      </c>
      <c r="F1571">
        <v>2939</v>
      </c>
      <c r="G1571">
        <v>521</v>
      </c>
    </row>
    <row r="1572" spans="2:7" x14ac:dyDescent="0.25">
      <c r="B1572" t="s">
        <v>3932</v>
      </c>
      <c r="C1572" t="s">
        <v>1226</v>
      </c>
      <c r="D1572" s="30">
        <v>37569</v>
      </c>
      <c r="E1572" t="s">
        <v>200</v>
      </c>
      <c r="F1572">
        <v>7904</v>
      </c>
      <c r="G1572">
        <v>521</v>
      </c>
    </row>
    <row r="1573" spans="2:7" x14ac:dyDescent="0.25">
      <c r="G1573">
        <v>521</v>
      </c>
    </row>
    <row r="1574" spans="2:7" x14ac:dyDescent="0.25">
      <c r="B1574" t="s">
        <v>3932</v>
      </c>
      <c r="C1574" t="s">
        <v>950</v>
      </c>
      <c r="D1574" s="30">
        <v>37570</v>
      </c>
      <c r="E1574" t="s">
        <v>196</v>
      </c>
      <c r="F1574">
        <v>6355</v>
      </c>
      <c r="G1574">
        <v>522</v>
      </c>
    </row>
    <row r="1575" spans="2:7" x14ac:dyDescent="0.25">
      <c r="B1575" t="s">
        <v>3932</v>
      </c>
      <c r="C1575" t="s">
        <v>1227</v>
      </c>
      <c r="D1575" s="30">
        <v>37571</v>
      </c>
      <c r="E1575" t="s">
        <v>197</v>
      </c>
      <c r="F1575">
        <v>2083</v>
      </c>
      <c r="G1575">
        <v>522</v>
      </c>
    </row>
    <row r="1576" spans="2:7" x14ac:dyDescent="0.25">
      <c r="G1576">
        <v>522</v>
      </c>
    </row>
    <row r="1577" spans="2:7" x14ac:dyDescent="0.25">
      <c r="B1577" t="s">
        <v>3932</v>
      </c>
      <c r="C1577" t="s">
        <v>1228</v>
      </c>
      <c r="D1577" s="30">
        <v>37572</v>
      </c>
      <c r="E1577" t="s">
        <v>198</v>
      </c>
      <c r="F1577">
        <v>7329</v>
      </c>
      <c r="G1577">
        <v>523</v>
      </c>
    </row>
    <row r="1578" spans="2:7" x14ac:dyDescent="0.25">
      <c r="B1578" t="s">
        <v>3932</v>
      </c>
      <c r="C1578" t="s">
        <v>1229</v>
      </c>
      <c r="D1578" s="30">
        <v>37573</v>
      </c>
      <c r="E1578" t="s">
        <v>198</v>
      </c>
      <c r="F1578">
        <v>2841</v>
      </c>
      <c r="G1578">
        <v>523</v>
      </c>
    </row>
    <row r="1579" spans="2:7" x14ac:dyDescent="0.25">
      <c r="G1579">
        <v>523</v>
      </c>
    </row>
    <row r="1580" spans="2:7" x14ac:dyDescent="0.25">
      <c r="B1580" t="s">
        <v>3932</v>
      </c>
      <c r="C1580" t="s">
        <v>1230</v>
      </c>
      <c r="D1580" s="30">
        <v>37574</v>
      </c>
      <c r="E1580" t="s">
        <v>197</v>
      </c>
      <c r="F1580">
        <v>8743</v>
      </c>
      <c r="G1580">
        <v>524</v>
      </c>
    </row>
    <row r="1581" spans="2:7" x14ac:dyDescent="0.25">
      <c r="B1581" t="s">
        <v>3932</v>
      </c>
      <c r="C1581" t="s">
        <v>1231</v>
      </c>
      <c r="D1581" s="30">
        <v>37575</v>
      </c>
      <c r="E1581" t="s">
        <v>198</v>
      </c>
      <c r="F1581">
        <v>4877</v>
      </c>
      <c r="G1581">
        <v>524</v>
      </c>
    </row>
    <row r="1582" spans="2:7" x14ac:dyDescent="0.25">
      <c r="G1582">
        <v>524</v>
      </c>
    </row>
    <row r="1583" spans="2:7" x14ac:dyDescent="0.25">
      <c r="B1583" t="s">
        <v>3932</v>
      </c>
      <c r="C1583" t="s">
        <v>1232</v>
      </c>
      <c r="D1583" s="30">
        <v>37576</v>
      </c>
      <c r="E1583" t="s">
        <v>199</v>
      </c>
      <c r="F1583">
        <v>3178</v>
      </c>
      <c r="G1583">
        <v>525</v>
      </c>
    </row>
    <row r="1584" spans="2:7" x14ac:dyDescent="0.25">
      <c r="B1584" t="s">
        <v>3932</v>
      </c>
      <c r="C1584" t="s">
        <v>1233</v>
      </c>
      <c r="D1584" s="30">
        <v>37577</v>
      </c>
      <c r="E1584" t="s">
        <v>198</v>
      </c>
      <c r="F1584">
        <v>1044</v>
      </c>
      <c r="G1584">
        <v>525</v>
      </c>
    </row>
    <row r="1585" spans="2:7" x14ac:dyDescent="0.25">
      <c r="G1585">
        <v>525</v>
      </c>
    </row>
    <row r="1586" spans="2:7" x14ac:dyDescent="0.25">
      <c r="B1586" t="s">
        <v>3932</v>
      </c>
      <c r="C1586" t="s">
        <v>1234</v>
      </c>
      <c r="D1586" s="30">
        <v>37578</v>
      </c>
      <c r="E1586" t="s">
        <v>196</v>
      </c>
      <c r="F1586">
        <v>1118</v>
      </c>
      <c r="G1586">
        <v>526</v>
      </c>
    </row>
    <row r="1587" spans="2:7" x14ac:dyDescent="0.25">
      <c r="B1587" t="s">
        <v>3932</v>
      </c>
      <c r="C1587" t="s">
        <v>1235</v>
      </c>
      <c r="D1587" s="30">
        <v>37579</v>
      </c>
      <c r="E1587" t="s">
        <v>196</v>
      </c>
      <c r="F1587">
        <v>5499</v>
      </c>
      <c r="G1587">
        <v>526</v>
      </c>
    </row>
    <row r="1588" spans="2:7" x14ac:dyDescent="0.25">
      <c r="G1588">
        <v>526</v>
      </c>
    </row>
    <row r="1589" spans="2:7" x14ac:dyDescent="0.25">
      <c r="B1589" t="s">
        <v>3932</v>
      </c>
      <c r="C1589" t="s">
        <v>1236</v>
      </c>
      <c r="D1589" s="30">
        <v>37580</v>
      </c>
      <c r="E1589" t="s">
        <v>200</v>
      </c>
      <c r="F1589">
        <v>7223</v>
      </c>
      <c r="G1589">
        <v>527</v>
      </c>
    </row>
    <row r="1590" spans="2:7" x14ac:dyDescent="0.25">
      <c r="B1590" t="s">
        <v>3932</v>
      </c>
      <c r="C1590" t="s">
        <v>1237</v>
      </c>
      <c r="D1590" s="30">
        <v>37581</v>
      </c>
      <c r="E1590" t="s">
        <v>199</v>
      </c>
      <c r="F1590">
        <v>2398</v>
      </c>
      <c r="G1590">
        <v>527</v>
      </c>
    </row>
    <row r="1591" spans="2:7" x14ac:dyDescent="0.25">
      <c r="G1591">
        <v>527</v>
      </c>
    </row>
    <row r="1592" spans="2:7" x14ac:dyDescent="0.25">
      <c r="B1592" t="s">
        <v>3932</v>
      </c>
      <c r="C1592" t="s">
        <v>1238</v>
      </c>
      <c r="D1592" s="30">
        <v>37582</v>
      </c>
      <c r="E1592" t="s">
        <v>196</v>
      </c>
      <c r="F1592">
        <v>1007</v>
      </c>
      <c r="G1592">
        <v>528</v>
      </c>
    </row>
    <row r="1593" spans="2:7" x14ac:dyDescent="0.25">
      <c r="B1593" t="s">
        <v>3932</v>
      </c>
      <c r="C1593" t="s">
        <v>1239</v>
      </c>
      <c r="D1593" s="30">
        <v>37583</v>
      </c>
      <c r="E1593" t="s">
        <v>196</v>
      </c>
      <c r="F1593">
        <v>2891</v>
      </c>
      <c r="G1593">
        <v>528</v>
      </c>
    </row>
    <row r="1594" spans="2:7" x14ac:dyDescent="0.25">
      <c r="G1594">
        <v>528</v>
      </c>
    </row>
    <row r="1595" spans="2:7" x14ac:dyDescent="0.25">
      <c r="B1595" t="s">
        <v>3932</v>
      </c>
      <c r="C1595" t="s">
        <v>1240</v>
      </c>
      <c r="D1595" s="30">
        <v>37584</v>
      </c>
      <c r="E1595" t="s">
        <v>196</v>
      </c>
      <c r="F1595">
        <v>5962</v>
      </c>
      <c r="G1595">
        <v>529</v>
      </c>
    </row>
    <row r="1596" spans="2:7" x14ac:dyDescent="0.25">
      <c r="B1596" t="s">
        <v>3932</v>
      </c>
      <c r="C1596" t="s">
        <v>1241</v>
      </c>
      <c r="D1596" s="30">
        <v>37585</v>
      </c>
      <c r="E1596" t="s">
        <v>199</v>
      </c>
      <c r="F1596">
        <v>3590</v>
      </c>
      <c r="G1596">
        <v>529</v>
      </c>
    </row>
    <row r="1597" spans="2:7" x14ac:dyDescent="0.25">
      <c r="G1597">
        <v>529</v>
      </c>
    </row>
    <row r="1598" spans="2:7" x14ac:dyDescent="0.25">
      <c r="B1598" t="s">
        <v>3932</v>
      </c>
      <c r="C1598" t="s">
        <v>1242</v>
      </c>
      <c r="D1598" s="30">
        <v>37586</v>
      </c>
      <c r="E1598" t="s">
        <v>200</v>
      </c>
      <c r="F1598">
        <v>4050</v>
      </c>
      <c r="G1598">
        <v>530</v>
      </c>
    </row>
    <row r="1599" spans="2:7" x14ac:dyDescent="0.25">
      <c r="B1599" t="s">
        <v>3932</v>
      </c>
      <c r="C1599" t="s">
        <v>1243</v>
      </c>
      <c r="D1599" s="30">
        <v>37587</v>
      </c>
      <c r="E1599" t="s">
        <v>200</v>
      </c>
      <c r="F1599">
        <v>3916</v>
      </c>
      <c r="G1599">
        <v>530</v>
      </c>
    </row>
    <row r="1600" spans="2:7" x14ac:dyDescent="0.25">
      <c r="G1600">
        <v>530</v>
      </c>
    </row>
    <row r="1601" spans="2:7" x14ac:dyDescent="0.25">
      <c r="B1601" t="s">
        <v>3932</v>
      </c>
      <c r="C1601" t="s">
        <v>1244</v>
      </c>
      <c r="D1601" s="30">
        <v>37588</v>
      </c>
      <c r="E1601" t="s">
        <v>198</v>
      </c>
      <c r="F1601">
        <v>5190</v>
      </c>
      <c r="G1601">
        <v>531</v>
      </c>
    </row>
    <row r="1602" spans="2:7" x14ac:dyDescent="0.25">
      <c r="B1602" t="s">
        <v>3932</v>
      </c>
      <c r="C1602" t="s">
        <v>1245</v>
      </c>
      <c r="D1602" s="30">
        <v>37589</v>
      </c>
      <c r="E1602" t="s">
        <v>199</v>
      </c>
      <c r="F1602">
        <v>411</v>
      </c>
      <c r="G1602">
        <v>531</v>
      </c>
    </row>
    <row r="1603" spans="2:7" x14ac:dyDescent="0.25">
      <c r="G1603">
        <v>531</v>
      </c>
    </row>
    <row r="1604" spans="2:7" x14ac:dyDescent="0.25">
      <c r="B1604" t="s">
        <v>3932</v>
      </c>
      <c r="C1604" t="s">
        <v>1246</v>
      </c>
      <c r="D1604" s="30">
        <v>37590</v>
      </c>
      <c r="E1604" t="s">
        <v>196</v>
      </c>
      <c r="F1604">
        <v>3215</v>
      </c>
      <c r="G1604">
        <v>532</v>
      </c>
    </row>
    <row r="1605" spans="2:7" x14ac:dyDescent="0.25">
      <c r="B1605" t="s">
        <v>3932</v>
      </c>
      <c r="C1605" t="s">
        <v>1247</v>
      </c>
      <c r="D1605" s="30">
        <v>37591</v>
      </c>
      <c r="E1605" t="s">
        <v>197</v>
      </c>
      <c r="F1605">
        <v>8477</v>
      </c>
      <c r="G1605">
        <v>532</v>
      </c>
    </row>
    <row r="1606" spans="2:7" x14ac:dyDescent="0.25">
      <c r="G1606">
        <v>532</v>
      </c>
    </row>
    <row r="1607" spans="2:7" x14ac:dyDescent="0.25">
      <c r="B1607" t="s">
        <v>3932</v>
      </c>
      <c r="C1607" t="s">
        <v>1248</v>
      </c>
      <c r="D1607" s="30">
        <v>37592</v>
      </c>
      <c r="E1607" t="s">
        <v>199</v>
      </c>
      <c r="F1607">
        <v>360</v>
      </c>
      <c r="G1607">
        <v>533</v>
      </c>
    </row>
    <row r="1608" spans="2:7" x14ac:dyDescent="0.25">
      <c r="B1608" t="s">
        <v>3932</v>
      </c>
      <c r="C1608" t="s">
        <v>1249</v>
      </c>
      <c r="D1608" s="30">
        <v>37593</v>
      </c>
      <c r="E1608" t="s">
        <v>200</v>
      </c>
      <c r="F1608">
        <v>8142</v>
      </c>
      <c r="G1608">
        <v>533</v>
      </c>
    </row>
    <row r="1609" spans="2:7" x14ac:dyDescent="0.25">
      <c r="G1609">
        <v>533</v>
      </c>
    </row>
    <row r="1610" spans="2:7" x14ac:dyDescent="0.25">
      <c r="B1610" t="s">
        <v>3932</v>
      </c>
      <c r="C1610" t="s">
        <v>1250</v>
      </c>
      <c r="D1610" s="30">
        <v>37594</v>
      </c>
      <c r="E1610" t="s">
        <v>198</v>
      </c>
      <c r="F1610">
        <v>6806</v>
      </c>
      <c r="G1610">
        <v>534</v>
      </c>
    </row>
    <row r="1611" spans="2:7" x14ac:dyDescent="0.25">
      <c r="B1611" t="s">
        <v>3932</v>
      </c>
      <c r="C1611" t="s">
        <v>1251</v>
      </c>
      <c r="D1611" s="30">
        <v>37595</v>
      </c>
      <c r="E1611" t="s">
        <v>200</v>
      </c>
      <c r="F1611">
        <v>6815</v>
      </c>
      <c r="G1611">
        <v>534</v>
      </c>
    </row>
    <row r="1612" spans="2:7" x14ac:dyDescent="0.25">
      <c r="G1612">
        <v>534</v>
      </c>
    </row>
    <row r="1613" spans="2:7" x14ac:dyDescent="0.25">
      <c r="B1613" t="s">
        <v>3932</v>
      </c>
      <c r="C1613" t="s">
        <v>1252</v>
      </c>
      <c r="D1613" s="30">
        <v>37596</v>
      </c>
      <c r="E1613" t="s">
        <v>197</v>
      </c>
      <c r="F1613">
        <v>4410</v>
      </c>
      <c r="G1613">
        <v>535</v>
      </c>
    </row>
    <row r="1614" spans="2:7" x14ac:dyDescent="0.25">
      <c r="B1614" t="s">
        <v>3932</v>
      </c>
      <c r="C1614" t="s">
        <v>1253</v>
      </c>
      <c r="D1614" s="30">
        <v>37597</v>
      </c>
      <c r="E1614" t="s">
        <v>197</v>
      </c>
      <c r="F1614">
        <v>4905</v>
      </c>
      <c r="G1614">
        <v>535</v>
      </c>
    </row>
    <row r="1615" spans="2:7" x14ac:dyDescent="0.25">
      <c r="G1615">
        <v>535</v>
      </c>
    </row>
    <row r="1616" spans="2:7" x14ac:dyDescent="0.25">
      <c r="B1616" t="s">
        <v>3932</v>
      </c>
      <c r="C1616" t="s">
        <v>1254</v>
      </c>
      <c r="D1616" s="30">
        <v>37598</v>
      </c>
      <c r="E1616" t="s">
        <v>196</v>
      </c>
      <c r="F1616">
        <v>3410</v>
      </c>
      <c r="G1616">
        <v>536</v>
      </c>
    </row>
    <row r="1617" spans="2:7" x14ac:dyDescent="0.25">
      <c r="B1617" t="s">
        <v>3932</v>
      </c>
      <c r="C1617" t="s">
        <v>1255</v>
      </c>
      <c r="D1617" s="30">
        <v>37599</v>
      </c>
      <c r="E1617" t="s">
        <v>199</v>
      </c>
      <c r="F1617">
        <v>1178</v>
      </c>
      <c r="G1617">
        <v>536</v>
      </c>
    </row>
    <row r="1618" spans="2:7" x14ac:dyDescent="0.25">
      <c r="G1618">
        <v>536</v>
      </c>
    </row>
    <row r="1619" spans="2:7" x14ac:dyDescent="0.25">
      <c r="B1619" t="s">
        <v>3932</v>
      </c>
      <c r="C1619" t="s">
        <v>1256</v>
      </c>
      <c r="D1619" s="30">
        <v>37600</v>
      </c>
      <c r="E1619" t="s">
        <v>200</v>
      </c>
      <c r="F1619">
        <v>1855</v>
      </c>
      <c r="G1619">
        <v>537</v>
      </c>
    </row>
    <row r="1620" spans="2:7" x14ac:dyDescent="0.25">
      <c r="B1620" t="s">
        <v>3932</v>
      </c>
      <c r="C1620" t="s">
        <v>1257</v>
      </c>
      <c r="D1620" s="30">
        <v>37601</v>
      </c>
      <c r="E1620" t="s">
        <v>198</v>
      </c>
      <c r="F1620">
        <v>8505</v>
      </c>
      <c r="G1620">
        <v>537</v>
      </c>
    </row>
    <row r="1621" spans="2:7" x14ac:dyDescent="0.25">
      <c r="G1621">
        <v>537</v>
      </c>
    </row>
    <row r="1622" spans="2:7" x14ac:dyDescent="0.25">
      <c r="B1622" t="s">
        <v>3932</v>
      </c>
      <c r="C1622" t="s">
        <v>1258</v>
      </c>
      <c r="D1622" s="30">
        <v>37602</v>
      </c>
      <c r="E1622" t="s">
        <v>200</v>
      </c>
      <c r="F1622">
        <v>8668</v>
      </c>
      <c r="G1622">
        <v>538</v>
      </c>
    </row>
    <row r="1623" spans="2:7" x14ac:dyDescent="0.25">
      <c r="B1623" t="s">
        <v>3932</v>
      </c>
      <c r="C1623" t="s">
        <v>1259</v>
      </c>
      <c r="D1623" s="30">
        <v>37603</v>
      </c>
      <c r="E1623" t="s">
        <v>196</v>
      </c>
      <c r="F1623">
        <v>8703</v>
      </c>
      <c r="G1623">
        <v>538</v>
      </c>
    </row>
    <row r="1624" spans="2:7" x14ac:dyDescent="0.25">
      <c r="G1624">
        <v>538</v>
      </c>
    </row>
    <row r="1625" spans="2:7" x14ac:dyDescent="0.25">
      <c r="B1625" t="s">
        <v>3932</v>
      </c>
      <c r="C1625" t="s">
        <v>1260</v>
      </c>
      <c r="D1625" s="30">
        <v>37604</v>
      </c>
      <c r="E1625" t="s">
        <v>199</v>
      </c>
      <c r="F1625">
        <v>1421</v>
      </c>
      <c r="G1625">
        <v>539</v>
      </c>
    </row>
    <row r="1626" spans="2:7" x14ac:dyDescent="0.25">
      <c r="B1626" t="s">
        <v>3932</v>
      </c>
      <c r="C1626" t="s">
        <v>1261</v>
      </c>
      <c r="D1626" s="30">
        <v>37605</v>
      </c>
      <c r="E1626" t="s">
        <v>197</v>
      </c>
      <c r="F1626">
        <v>3272</v>
      </c>
      <c r="G1626">
        <v>539</v>
      </c>
    </row>
    <row r="1627" spans="2:7" x14ac:dyDescent="0.25">
      <c r="G1627">
        <v>539</v>
      </c>
    </row>
    <row r="1628" spans="2:7" x14ac:dyDescent="0.25">
      <c r="B1628" t="s">
        <v>3932</v>
      </c>
      <c r="C1628" t="s">
        <v>1262</v>
      </c>
      <c r="D1628" s="30">
        <v>37606</v>
      </c>
      <c r="E1628" t="s">
        <v>197</v>
      </c>
      <c r="F1628">
        <v>2356</v>
      </c>
      <c r="G1628">
        <v>540</v>
      </c>
    </row>
    <row r="1629" spans="2:7" x14ac:dyDescent="0.25">
      <c r="B1629" t="s">
        <v>3932</v>
      </c>
      <c r="C1629" t="s">
        <v>1263</v>
      </c>
      <c r="D1629" s="30">
        <v>37607</v>
      </c>
      <c r="E1629" t="s">
        <v>200</v>
      </c>
      <c r="F1629">
        <v>6127</v>
      </c>
      <c r="G1629">
        <v>540</v>
      </c>
    </row>
    <row r="1630" spans="2:7" x14ac:dyDescent="0.25">
      <c r="G1630">
        <v>540</v>
      </c>
    </row>
    <row r="1631" spans="2:7" x14ac:dyDescent="0.25">
      <c r="B1631" t="s">
        <v>3932</v>
      </c>
      <c r="C1631" t="s">
        <v>1264</v>
      </c>
      <c r="D1631" s="30">
        <v>37608</v>
      </c>
      <c r="E1631" t="s">
        <v>199</v>
      </c>
      <c r="F1631">
        <v>4491</v>
      </c>
      <c r="G1631">
        <v>541</v>
      </c>
    </row>
    <row r="1632" spans="2:7" x14ac:dyDescent="0.25">
      <c r="B1632" t="s">
        <v>3932</v>
      </c>
      <c r="C1632" t="s">
        <v>1265</v>
      </c>
      <c r="D1632" s="30">
        <v>37609</v>
      </c>
      <c r="E1632" t="s">
        <v>197</v>
      </c>
      <c r="F1632">
        <v>9816</v>
      </c>
      <c r="G1632">
        <v>541</v>
      </c>
    </row>
    <row r="1633" spans="2:7" x14ac:dyDescent="0.25">
      <c r="G1633">
        <v>541</v>
      </c>
    </row>
    <row r="1634" spans="2:7" x14ac:dyDescent="0.25">
      <c r="B1634" t="s">
        <v>3932</v>
      </c>
      <c r="C1634" t="s">
        <v>1266</v>
      </c>
      <c r="D1634" s="30">
        <v>37610</v>
      </c>
      <c r="E1634" t="s">
        <v>197</v>
      </c>
      <c r="F1634">
        <v>3503</v>
      </c>
      <c r="G1634">
        <v>542</v>
      </c>
    </row>
    <row r="1635" spans="2:7" x14ac:dyDescent="0.25">
      <c r="B1635" t="s">
        <v>3932</v>
      </c>
      <c r="C1635" t="s">
        <v>1267</v>
      </c>
      <c r="D1635" s="30">
        <v>37611</v>
      </c>
      <c r="E1635" t="s">
        <v>199</v>
      </c>
      <c r="F1635">
        <v>1515</v>
      </c>
      <c r="G1635">
        <v>542</v>
      </c>
    </row>
    <row r="1636" spans="2:7" x14ac:dyDescent="0.25">
      <c r="G1636">
        <v>542</v>
      </c>
    </row>
    <row r="1637" spans="2:7" x14ac:dyDescent="0.25">
      <c r="B1637" t="s">
        <v>3932</v>
      </c>
      <c r="C1637" t="s">
        <v>1268</v>
      </c>
      <c r="D1637" s="30">
        <v>37612</v>
      </c>
      <c r="E1637" t="s">
        <v>197</v>
      </c>
      <c r="F1637">
        <v>4045</v>
      </c>
      <c r="G1637">
        <v>543</v>
      </c>
    </row>
    <row r="1638" spans="2:7" x14ac:dyDescent="0.25">
      <c r="B1638" t="s">
        <v>3932</v>
      </c>
      <c r="C1638" t="s">
        <v>1269</v>
      </c>
      <c r="D1638" s="30">
        <v>37613</v>
      </c>
      <c r="E1638" t="s">
        <v>198</v>
      </c>
      <c r="F1638">
        <v>8018</v>
      </c>
      <c r="G1638">
        <v>543</v>
      </c>
    </row>
    <row r="1639" spans="2:7" x14ac:dyDescent="0.25">
      <c r="G1639">
        <v>543</v>
      </c>
    </row>
    <row r="1640" spans="2:7" x14ac:dyDescent="0.25">
      <c r="B1640" t="s">
        <v>3932</v>
      </c>
      <c r="C1640" t="s">
        <v>1270</v>
      </c>
      <c r="D1640" s="30">
        <v>37614</v>
      </c>
      <c r="E1640" t="s">
        <v>196</v>
      </c>
      <c r="F1640">
        <v>8381</v>
      </c>
      <c r="G1640">
        <v>544</v>
      </c>
    </row>
    <row r="1641" spans="2:7" x14ac:dyDescent="0.25">
      <c r="B1641" t="s">
        <v>3932</v>
      </c>
      <c r="C1641" t="s">
        <v>1271</v>
      </c>
      <c r="D1641" s="30">
        <v>37615</v>
      </c>
      <c r="E1641" t="s">
        <v>200</v>
      </c>
      <c r="F1641">
        <v>9367</v>
      </c>
      <c r="G1641">
        <v>544</v>
      </c>
    </row>
    <row r="1642" spans="2:7" x14ac:dyDescent="0.25">
      <c r="G1642">
        <v>544</v>
      </c>
    </row>
    <row r="1643" spans="2:7" x14ac:dyDescent="0.25">
      <c r="B1643" t="s">
        <v>3932</v>
      </c>
      <c r="C1643" t="s">
        <v>1272</v>
      </c>
      <c r="D1643" s="30">
        <v>37616</v>
      </c>
      <c r="E1643" t="s">
        <v>196</v>
      </c>
      <c r="F1643">
        <v>2949</v>
      </c>
      <c r="G1643">
        <v>545</v>
      </c>
    </row>
    <row r="1644" spans="2:7" x14ac:dyDescent="0.25">
      <c r="B1644" t="s">
        <v>3932</v>
      </c>
      <c r="C1644" t="s">
        <v>1273</v>
      </c>
      <c r="D1644" s="30">
        <v>37617</v>
      </c>
      <c r="E1644" t="s">
        <v>196</v>
      </c>
      <c r="F1644">
        <v>6948</v>
      </c>
      <c r="G1644">
        <v>545</v>
      </c>
    </row>
    <row r="1645" spans="2:7" x14ac:dyDescent="0.25">
      <c r="G1645">
        <v>545</v>
      </c>
    </row>
    <row r="1646" spans="2:7" x14ac:dyDescent="0.25">
      <c r="B1646" t="s">
        <v>3932</v>
      </c>
      <c r="C1646" t="s">
        <v>1274</v>
      </c>
      <c r="D1646" s="30">
        <v>37618</v>
      </c>
      <c r="E1646" t="s">
        <v>199</v>
      </c>
      <c r="F1646">
        <v>8226</v>
      </c>
      <c r="G1646">
        <v>546</v>
      </c>
    </row>
    <row r="1647" spans="2:7" x14ac:dyDescent="0.25">
      <c r="B1647" t="s">
        <v>3932</v>
      </c>
      <c r="C1647" t="s">
        <v>1275</v>
      </c>
      <c r="D1647" s="30">
        <v>37619</v>
      </c>
      <c r="E1647" t="s">
        <v>196</v>
      </c>
      <c r="F1647">
        <v>7295</v>
      </c>
      <c r="G1647">
        <v>546</v>
      </c>
    </row>
    <row r="1648" spans="2:7" x14ac:dyDescent="0.25">
      <c r="G1648">
        <v>546</v>
      </c>
    </row>
    <row r="1649" spans="2:7" x14ac:dyDescent="0.25">
      <c r="B1649" t="s">
        <v>3932</v>
      </c>
      <c r="C1649" t="s">
        <v>1276</v>
      </c>
      <c r="D1649" s="30">
        <v>37620</v>
      </c>
      <c r="E1649" t="s">
        <v>197</v>
      </c>
      <c r="F1649">
        <v>617</v>
      </c>
      <c r="G1649">
        <v>547</v>
      </c>
    </row>
    <row r="1650" spans="2:7" x14ac:dyDescent="0.25">
      <c r="B1650" t="s">
        <v>3932</v>
      </c>
      <c r="C1650" t="s">
        <v>1277</v>
      </c>
      <c r="D1650" s="30">
        <v>37621</v>
      </c>
      <c r="E1650" t="s">
        <v>198</v>
      </c>
      <c r="F1650">
        <v>7931</v>
      </c>
      <c r="G1650">
        <v>547</v>
      </c>
    </row>
    <row r="1651" spans="2:7" x14ac:dyDescent="0.25">
      <c r="G1651">
        <v>547</v>
      </c>
    </row>
    <row r="1652" spans="2:7" x14ac:dyDescent="0.25">
      <c r="B1652" t="s">
        <v>3932</v>
      </c>
      <c r="C1652" t="s">
        <v>1278</v>
      </c>
      <c r="D1652" s="30">
        <v>37622</v>
      </c>
      <c r="E1652" t="s">
        <v>200</v>
      </c>
      <c r="F1652">
        <v>1479</v>
      </c>
      <c r="G1652">
        <v>548</v>
      </c>
    </row>
    <row r="1653" spans="2:7" x14ac:dyDescent="0.25">
      <c r="B1653" t="s">
        <v>3932</v>
      </c>
      <c r="C1653" t="s">
        <v>1279</v>
      </c>
      <c r="D1653" s="30">
        <v>37623</v>
      </c>
      <c r="E1653" t="s">
        <v>196</v>
      </c>
      <c r="F1653">
        <v>1081</v>
      </c>
      <c r="G1653">
        <v>548</v>
      </c>
    </row>
    <row r="1654" spans="2:7" x14ac:dyDescent="0.25">
      <c r="G1654">
        <v>548</v>
      </c>
    </row>
    <row r="1655" spans="2:7" x14ac:dyDescent="0.25">
      <c r="B1655" t="s">
        <v>3932</v>
      </c>
      <c r="C1655" t="s">
        <v>1280</v>
      </c>
      <c r="D1655" s="30">
        <v>37624</v>
      </c>
      <c r="E1655" t="s">
        <v>197</v>
      </c>
      <c r="F1655">
        <v>4839</v>
      </c>
      <c r="G1655">
        <v>549</v>
      </c>
    </row>
    <row r="1656" spans="2:7" x14ac:dyDescent="0.25">
      <c r="B1656" t="s">
        <v>3932</v>
      </c>
      <c r="C1656" t="s">
        <v>1281</v>
      </c>
      <c r="D1656" s="30">
        <v>37625</v>
      </c>
      <c r="E1656" t="s">
        <v>196</v>
      </c>
      <c r="F1656">
        <v>4856</v>
      </c>
      <c r="G1656">
        <v>549</v>
      </c>
    </row>
    <row r="1657" spans="2:7" x14ac:dyDescent="0.25">
      <c r="G1657">
        <v>549</v>
      </c>
    </row>
    <row r="1658" spans="2:7" x14ac:dyDescent="0.25">
      <c r="B1658" t="s">
        <v>3932</v>
      </c>
      <c r="C1658" t="s">
        <v>1282</v>
      </c>
      <c r="D1658" s="30">
        <v>37626</v>
      </c>
      <c r="E1658" t="s">
        <v>197</v>
      </c>
      <c r="F1658">
        <v>8136</v>
      </c>
      <c r="G1658">
        <v>550</v>
      </c>
    </row>
    <row r="1659" spans="2:7" x14ac:dyDescent="0.25">
      <c r="B1659" t="s">
        <v>3932</v>
      </c>
      <c r="C1659" t="s">
        <v>1283</v>
      </c>
      <c r="D1659" s="30">
        <v>37627</v>
      </c>
      <c r="E1659" t="s">
        <v>197</v>
      </c>
      <c r="F1659">
        <v>6983</v>
      </c>
      <c r="G1659">
        <v>550</v>
      </c>
    </row>
    <row r="1660" spans="2:7" x14ac:dyDescent="0.25">
      <c r="G1660">
        <v>550</v>
      </c>
    </row>
    <row r="1661" spans="2:7" x14ac:dyDescent="0.25">
      <c r="B1661" t="s">
        <v>3932</v>
      </c>
      <c r="C1661" t="s">
        <v>1284</v>
      </c>
      <c r="D1661" s="30">
        <v>37628</v>
      </c>
      <c r="E1661" t="s">
        <v>198</v>
      </c>
      <c r="F1661">
        <v>9201</v>
      </c>
      <c r="G1661">
        <v>551</v>
      </c>
    </row>
    <row r="1662" spans="2:7" x14ac:dyDescent="0.25">
      <c r="B1662" t="s">
        <v>3932</v>
      </c>
      <c r="C1662" t="s">
        <v>1285</v>
      </c>
      <c r="D1662" s="30">
        <v>37629</v>
      </c>
      <c r="E1662" t="s">
        <v>200</v>
      </c>
      <c r="F1662">
        <v>2413</v>
      </c>
      <c r="G1662">
        <v>551</v>
      </c>
    </row>
    <row r="1663" spans="2:7" x14ac:dyDescent="0.25">
      <c r="G1663">
        <v>551</v>
      </c>
    </row>
    <row r="1664" spans="2:7" x14ac:dyDescent="0.25">
      <c r="B1664" t="s">
        <v>3932</v>
      </c>
      <c r="C1664" t="s">
        <v>1286</v>
      </c>
      <c r="D1664" s="30">
        <v>37630</v>
      </c>
      <c r="E1664" t="s">
        <v>197</v>
      </c>
      <c r="F1664">
        <v>9094</v>
      </c>
      <c r="G1664">
        <v>552</v>
      </c>
    </row>
    <row r="1665" spans="2:7" x14ac:dyDescent="0.25">
      <c r="B1665" t="s">
        <v>3932</v>
      </c>
      <c r="C1665" t="s">
        <v>1287</v>
      </c>
      <c r="D1665" s="30">
        <v>37631</v>
      </c>
      <c r="E1665" t="s">
        <v>196</v>
      </c>
      <c r="F1665">
        <v>8823</v>
      </c>
      <c r="G1665">
        <v>552</v>
      </c>
    </row>
    <row r="1666" spans="2:7" x14ac:dyDescent="0.25">
      <c r="G1666">
        <v>552</v>
      </c>
    </row>
    <row r="1667" spans="2:7" x14ac:dyDescent="0.25">
      <c r="B1667" t="s">
        <v>3932</v>
      </c>
      <c r="C1667" t="s">
        <v>1288</v>
      </c>
      <c r="D1667" s="30">
        <v>37632</v>
      </c>
      <c r="E1667" t="s">
        <v>196</v>
      </c>
      <c r="F1667">
        <v>2866</v>
      </c>
      <c r="G1667">
        <v>553</v>
      </c>
    </row>
    <row r="1668" spans="2:7" x14ac:dyDescent="0.25">
      <c r="B1668" t="s">
        <v>3932</v>
      </c>
      <c r="C1668" t="s">
        <v>1289</v>
      </c>
      <c r="D1668" s="30">
        <v>37633</v>
      </c>
      <c r="E1668" t="s">
        <v>199</v>
      </c>
      <c r="F1668">
        <v>3438</v>
      </c>
      <c r="G1668">
        <v>553</v>
      </c>
    </row>
    <row r="1669" spans="2:7" x14ac:dyDescent="0.25">
      <c r="G1669">
        <v>553</v>
      </c>
    </row>
    <row r="1670" spans="2:7" x14ac:dyDescent="0.25">
      <c r="B1670" t="s">
        <v>3932</v>
      </c>
      <c r="C1670" t="s">
        <v>1290</v>
      </c>
      <c r="D1670" s="30">
        <v>37634</v>
      </c>
      <c r="E1670" t="s">
        <v>197</v>
      </c>
      <c r="F1670">
        <v>6823</v>
      </c>
      <c r="G1670">
        <v>554</v>
      </c>
    </row>
    <row r="1671" spans="2:7" x14ac:dyDescent="0.25">
      <c r="B1671" t="s">
        <v>3932</v>
      </c>
      <c r="C1671" t="s">
        <v>1291</v>
      </c>
      <c r="D1671" s="30">
        <v>37635</v>
      </c>
      <c r="E1671" t="s">
        <v>197</v>
      </c>
      <c r="F1671">
        <v>5148</v>
      </c>
      <c r="G1671">
        <v>554</v>
      </c>
    </row>
    <row r="1672" spans="2:7" x14ac:dyDescent="0.25">
      <c r="G1672">
        <v>554</v>
      </c>
    </row>
    <row r="1673" spans="2:7" x14ac:dyDescent="0.25">
      <c r="B1673" t="s">
        <v>3932</v>
      </c>
      <c r="C1673" t="s">
        <v>1292</v>
      </c>
      <c r="D1673" s="30">
        <v>37636</v>
      </c>
      <c r="E1673" t="s">
        <v>199</v>
      </c>
      <c r="F1673">
        <v>6166</v>
      </c>
      <c r="G1673">
        <v>555</v>
      </c>
    </row>
    <row r="1674" spans="2:7" x14ac:dyDescent="0.25">
      <c r="B1674" t="s">
        <v>3932</v>
      </c>
      <c r="C1674" t="s">
        <v>1293</v>
      </c>
      <c r="D1674" s="30">
        <v>37637</v>
      </c>
      <c r="E1674" t="s">
        <v>200</v>
      </c>
      <c r="F1674">
        <v>9818</v>
      </c>
      <c r="G1674">
        <v>555</v>
      </c>
    </row>
    <row r="1675" spans="2:7" x14ac:dyDescent="0.25">
      <c r="G1675">
        <v>555</v>
      </c>
    </row>
    <row r="1676" spans="2:7" x14ac:dyDescent="0.25">
      <c r="B1676" t="s">
        <v>3932</v>
      </c>
      <c r="C1676" t="s">
        <v>880</v>
      </c>
      <c r="D1676" s="30">
        <v>37638</v>
      </c>
      <c r="E1676" t="s">
        <v>199</v>
      </c>
      <c r="F1676">
        <v>9755</v>
      </c>
      <c r="G1676">
        <v>556</v>
      </c>
    </row>
    <row r="1677" spans="2:7" x14ac:dyDescent="0.25">
      <c r="B1677" t="s">
        <v>3932</v>
      </c>
      <c r="C1677" t="s">
        <v>1294</v>
      </c>
      <c r="D1677" s="30">
        <v>37639</v>
      </c>
      <c r="E1677" t="s">
        <v>200</v>
      </c>
      <c r="F1677">
        <v>1623</v>
      </c>
      <c r="G1677">
        <v>556</v>
      </c>
    </row>
    <row r="1678" spans="2:7" x14ac:dyDescent="0.25">
      <c r="G1678">
        <v>556</v>
      </c>
    </row>
    <row r="1679" spans="2:7" x14ac:dyDescent="0.25">
      <c r="B1679" t="s">
        <v>3932</v>
      </c>
      <c r="C1679" t="s">
        <v>1295</v>
      </c>
      <c r="D1679" s="30">
        <v>37640</v>
      </c>
      <c r="E1679" t="s">
        <v>197</v>
      </c>
      <c r="F1679">
        <v>1020</v>
      </c>
      <c r="G1679">
        <v>557</v>
      </c>
    </row>
    <row r="1680" spans="2:7" x14ac:dyDescent="0.25">
      <c r="B1680" t="s">
        <v>3932</v>
      </c>
      <c r="C1680" t="s">
        <v>1166</v>
      </c>
      <c r="D1680" s="30">
        <v>37641</v>
      </c>
      <c r="E1680" t="s">
        <v>200</v>
      </c>
      <c r="F1680">
        <v>5886</v>
      </c>
      <c r="G1680">
        <v>557</v>
      </c>
    </row>
    <row r="1681" spans="2:7" x14ac:dyDescent="0.25">
      <c r="G1681">
        <v>557</v>
      </c>
    </row>
    <row r="1682" spans="2:7" x14ac:dyDescent="0.25">
      <c r="B1682" t="s">
        <v>3932</v>
      </c>
      <c r="C1682" t="s">
        <v>1296</v>
      </c>
      <c r="D1682" s="30">
        <v>37642</v>
      </c>
      <c r="E1682" t="s">
        <v>197</v>
      </c>
      <c r="F1682">
        <v>2040</v>
      </c>
      <c r="G1682">
        <v>558</v>
      </c>
    </row>
    <row r="1683" spans="2:7" x14ac:dyDescent="0.25">
      <c r="B1683" t="s">
        <v>3932</v>
      </c>
      <c r="C1683" t="s">
        <v>1297</v>
      </c>
      <c r="D1683" s="30">
        <v>37643</v>
      </c>
      <c r="E1683" t="s">
        <v>200</v>
      </c>
      <c r="F1683">
        <v>7005</v>
      </c>
      <c r="G1683">
        <v>558</v>
      </c>
    </row>
    <row r="1684" spans="2:7" x14ac:dyDescent="0.25">
      <c r="G1684">
        <v>558</v>
      </c>
    </row>
    <row r="1685" spans="2:7" x14ac:dyDescent="0.25">
      <c r="B1685" t="s">
        <v>3932</v>
      </c>
      <c r="C1685" t="s">
        <v>1298</v>
      </c>
      <c r="D1685" s="30">
        <v>37644</v>
      </c>
      <c r="E1685" t="s">
        <v>200</v>
      </c>
      <c r="F1685">
        <v>2239</v>
      </c>
      <c r="G1685">
        <v>559</v>
      </c>
    </row>
    <row r="1686" spans="2:7" x14ac:dyDescent="0.25">
      <c r="B1686" t="s">
        <v>3932</v>
      </c>
      <c r="C1686" t="s">
        <v>309</v>
      </c>
      <c r="D1686" s="30">
        <v>37645</v>
      </c>
      <c r="E1686" t="s">
        <v>196</v>
      </c>
      <c r="F1686">
        <v>6465</v>
      </c>
      <c r="G1686">
        <v>559</v>
      </c>
    </row>
    <row r="1687" spans="2:7" x14ac:dyDescent="0.25">
      <c r="G1687">
        <v>559</v>
      </c>
    </row>
    <row r="1688" spans="2:7" x14ac:dyDescent="0.25">
      <c r="B1688" t="s">
        <v>3932</v>
      </c>
      <c r="C1688" t="s">
        <v>1299</v>
      </c>
      <c r="D1688" s="30">
        <v>37646</v>
      </c>
      <c r="E1688" t="s">
        <v>199</v>
      </c>
      <c r="F1688">
        <v>7388</v>
      </c>
      <c r="G1688">
        <v>560</v>
      </c>
    </row>
    <row r="1689" spans="2:7" x14ac:dyDescent="0.25">
      <c r="B1689" t="s">
        <v>3932</v>
      </c>
      <c r="C1689" t="s">
        <v>1300</v>
      </c>
      <c r="D1689" s="30">
        <v>37647</v>
      </c>
      <c r="E1689" t="s">
        <v>200</v>
      </c>
      <c r="F1689">
        <v>3405</v>
      </c>
      <c r="G1689">
        <v>560</v>
      </c>
    </row>
    <row r="1690" spans="2:7" x14ac:dyDescent="0.25">
      <c r="G1690">
        <v>560</v>
      </c>
    </row>
    <row r="1691" spans="2:7" x14ac:dyDescent="0.25">
      <c r="B1691" t="s">
        <v>3932</v>
      </c>
      <c r="C1691" t="s">
        <v>1301</v>
      </c>
      <c r="D1691" s="30">
        <v>37648</v>
      </c>
      <c r="E1691" t="s">
        <v>196</v>
      </c>
      <c r="F1691">
        <v>6085</v>
      </c>
      <c r="G1691">
        <v>561</v>
      </c>
    </row>
    <row r="1692" spans="2:7" x14ac:dyDescent="0.25">
      <c r="B1692" t="s">
        <v>3932</v>
      </c>
      <c r="C1692" t="s">
        <v>1302</v>
      </c>
      <c r="D1692" s="30">
        <v>37649</v>
      </c>
      <c r="E1692" t="s">
        <v>200</v>
      </c>
      <c r="F1692">
        <v>9376</v>
      </c>
      <c r="G1692">
        <v>561</v>
      </c>
    </row>
    <row r="1693" spans="2:7" x14ac:dyDescent="0.25">
      <c r="G1693">
        <v>561</v>
      </c>
    </row>
    <row r="1694" spans="2:7" x14ac:dyDescent="0.25">
      <c r="B1694" t="s">
        <v>3932</v>
      </c>
      <c r="C1694" t="s">
        <v>1303</v>
      </c>
      <c r="D1694" s="30">
        <v>37650</v>
      </c>
      <c r="E1694" t="s">
        <v>197</v>
      </c>
      <c r="F1694">
        <v>5046</v>
      </c>
      <c r="G1694">
        <v>562</v>
      </c>
    </row>
    <row r="1695" spans="2:7" x14ac:dyDescent="0.25">
      <c r="B1695" t="s">
        <v>3932</v>
      </c>
      <c r="C1695" t="s">
        <v>1304</v>
      </c>
      <c r="D1695" s="30">
        <v>37651</v>
      </c>
      <c r="E1695" t="s">
        <v>200</v>
      </c>
      <c r="F1695">
        <v>7335</v>
      </c>
      <c r="G1695">
        <v>562</v>
      </c>
    </row>
    <row r="1696" spans="2:7" x14ac:dyDescent="0.25">
      <c r="G1696">
        <v>562</v>
      </c>
    </row>
    <row r="1697" spans="2:7" x14ac:dyDescent="0.25">
      <c r="B1697" t="s">
        <v>3932</v>
      </c>
      <c r="C1697" t="s">
        <v>1305</v>
      </c>
      <c r="D1697" s="30">
        <v>37652</v>
      </c>
      <c r="E1697" t="s">
        <v>198</v>
      </c>
      <c r="F1697">
        <v>8186</v>
      </c>
      <c r="G1697">
        <v>563</v>
      </c>
    </row>
    <row r="1698" spans="2:7" x14ac:dyDescent="0.25">
      <c r="B1698" t="s">
        <v>3932</v>
      </c>
      <c r="C1698" t="s">
        <v>1306</v>
      </c>
      <c r="D1698" s="30">
        <v>37653</v>
      </c>
      <c r="E1698" t="s">
        <v>199</v>
      </c>
      <c r="F1698">
        <v>9078</v>
      </c>
      <c r="G1698">
        <v>563</v>
      </c>
    </row>
    <row r="1699" spans="2:7" x14ac:dyDescent="0.25">
      <c r="G1699">
        <v>563</v>
      </c>
    </row>
    <row r="1700" spans="2:7" x14ac:dyDescent="0.25">
      <c r="B1700" t="s">
        <v>3932</v>
      </c>
      <c r="C1700" t="s">
        <v>1307</v>
      </c>
      <c r="D1700" s="30">
        <v>37654</v>
      </c>
      <c r="E1700" t="s">
        <v>198</v>
      </c>
      <c r="F1700">
        <v>2358</v>
      </c>
      <c r="G1700">
        <v>564</v>
      </c>
    </row>
    <row r="1701" spans="2:7" x14ac:dyDescent="0.25">
      <c r="B1701" t="s">
        <v>3932</v>
      </c>
      <c r="C1701" t="s">
        <v>1308</v>
      </c>
      <c r="D1701" s="30">
        <v>37655</v>
      </c>
      <c r="E1701" t="s">
        <v>196</v>
      </c>
      <c r="F1701">
        <v>9278</v>
      </c>
      <c r="G1701">
        <v>564</v>
      </c>
    </row>
    <row r="1702" spans="2:7" x14ac:dyDescent="0.25">
      <c r="G1702">
        <v>564</v>
      </c>
    </row>
    <row r="1703" spans="2:7" x14ac:dyDescent="0.25">
      <c r="B1703" t="s">
        <v>3932</v>
      </c>
      <c r="C1703" t="s">
        <v>1309</v>
      </c>
      <c r="D1703" s="30">
        <v>37656</v>
      </c>
      <c r="E1703" t="s">
        <v>199</v>
      </c>
      <c r="F1703">
        <v>115</v>
      </c>
      <c r="G1703">
        <v>565</v>
      </c>
    </row>
    <row r="1704" spans="2:7" x14ac:dyDescent="0.25">
      <c r="B1704" t="s">
        <v>3932</v>
      </c>
      <c r="C1704" t="s">
        <v>1310</v>
      </c>
      <c r="D1704" s="30">
        <v>37657</v>
      </c>
      <c r="E1704" t="s">
        <v>197</v>
      </c>
      <c r="F1704">
        <v>7608</v>
      </c>
      <c r="G1704">
        <v>565</v>
      </c>
    </row>
    <row r="1705" spans="2:7" x14ac:dyDescent="0.25">
      <c r="G1705">
        <v>565</v>
      </c>
    </row>
    <row r="1706" spans="2:7" x14ac:dyDescent="0.25">
      <c r="B1706" t="s">
        <v>3932</v>
      </c>
      <c r="C1706" t="s">
        <v>1311</v>
      </c>
      <c r="D1706" s="30">
        <v>37658</v>
      </c>
      <c r="E1706" t="s">
        <v>197</v>
      </c>
      <c r="F1706">
        <v>6147</v>
      </c>
      <c r="G1706">
        <v>566</v>
      </c>
    </row>
    <row r="1707" spans="2:7" x14ac:dyDescent="0.25">
      <c r="B1707" t="s">
        <v>3932</v>
      </c>
      <c r="C1707" t="s">
        <v>1312</v>
      </c>
      <c r="D1707" s="30">
        <v>37659</v>
      </c>
      <c r="E1707" t="s">
        <v>196</v>
      </c>
      <c r="F1707">
        <v>7816</v>
      </c>
      <c r="G1707">
        <v>566</v>
      </c>
    </row>
    <row r="1708" spans="2:7" x14ac:dyDescent="0.25">
      <c r="G1708">
        <v>566</v>
      </c>
    </row>
    <row r="1709" spans="2:7" x14ac:dyDescent="0.25">
      <c r="B1709" t="s">
        <v>3932</v>
      </c>
      <c r="C1709" t="s">
        <v>1313</v>
      </c>
      <c r="D1709" s="30">
        <v>37660</v>
      </c>
      <c r="E1709" t="s">
        <v>199</v>
      </c>
      <c r="F1709">
        <v>9534</v>
      </c>
      <c r="G1709">
        <v>567</v>
      </c>
    </row>
    <row r="1710" spans="2:7" x14ac:dyDescent="0.25">
      <c r="B1710" t="s">
        <v>3932</v>
      </c>
      <c r="C1710" t="s">
        <v>1314</v>
      </c>
      <c r="D1710" s="30">
        <v>37661</v>
      </c>
      <c r="E1710" t="s">
        <v>198</v>
      </c>
      <c r="F1710">
        <v>7301</v>
      </c>
      <c r="G1710">
        <v>567</v>
      </c>
    </row>
    <row r="1711" spans="2:7" x14ac:dyDescent="0.25">
      <c r="G1711">
        <v>567</v>
      </c>
    </row>
    <row r="1712" spans="2:7" x14ac:dyDescent="0.25">
      <c r="B1712" t="s">
        <v>3932</v>
      </c>
      <c r="C1712" t="s">
        <v>1315</v>
      </c>
      <c r="D1712" s="30">
        <v>37662</v>
      </c>
      <c r="E1712" t="s">
        <v>199</v>
      </c>
      <c r="F1712">
        <v>2795</v>
      </c>
      <c r="G1712">
        <v>568</v>
      </c>
    </row>
    <row r="1713" spans="2:7" x14ac:dyDescent="0.25">
      <c r="B1713" t="s">
        <v>3932</v>
      </c>
      <c r="C1713" t="s">
        <v>1316</v>
      </c>
      <c r="D1713" s="30">
        <v>37663</v>
      </c>
      <c r="E1713" t="s">
        <v>199</v>
      </c>
      <c r="F1713">
        <v>9699</v>
      </c>
      <c r="G1713">
        <v>568</v>
      </c>
    </row>
    <row r="1714" spans="2:7" x14ac:dyDescent="0.25">
      <c r="G1714">
        <v>568</v>
      </c>
    </row>
    <row r="1715" spans="2:7" x14ac:dyDescent="0.25">
      <c r="B1715" t="s">
        <v>3932</v>
      </c>
      <c r="C1715" t="s">
        <v>1317</v>
      </c>
      <c r="D1715" s="30">
        <v>37664</v>
      </c>
      <c r="E1715" t="s">
        <v>199</v>
      </c>
      <c r="F1715">
        <v>6613</v>
      </c>
      <c r="G1715">
        <v>569</v>
      </c>
    </row>
    <row r="1716" spans="2:7" x14ac:dyDescent="0.25">
      <c r="B1716" t="s">
        <v>3932</v>
      </c>
      <c r="C1716" t="s">
        <v>1318</v>
      </c>
      <c r="D1716" s="30">
        <v>37665</v>
      </c>
      <c r="E1716" t="s">
        <v>197</v>
      </c>
      <c r="F1716">
        <v>8840</v>
      </c>
      <c r="G1716">
        <v>569</v>
      </c>
    </row>
    <row r="1717" spans="2:7" x14ac:dyDescent="0.25">
      <c r="G1717">
        <v>569</v>
      </c>
    </row>
    <row r="1718" spans="2:7" x14ac:dyDescent="0.25">
      <c r="B1718" t="s">
        <v>3932</v>
      </c>
      <c r="C1718" t="s">
        <v>1319</v>
      </c>
      <c r="D1718" s="30">
        <v>37666</v>
      </c>
      <c r="E1718" t="s">
        <v>198</v>
      </c>
      <c r="F1718">
        <v>8627</v>
      </c>
      <c r="G1718">
        <v>570</v>
      </c>
    </row>
    <row r="1719" spans="2:7" x14ac:dyDescent="0.25">
      <c r="B1719" t="s">
        <v>3932</v>
      </c>
      <c r="C1719" t="s">
        <v>1320</v>
      </c>
      <c r="D1719" s="30">
        <v>37667</v>
      </c>
      <c r="E1719" t="s">
        <v>196</v>
      </c>
      <c r="F1719">
        <v>1843</v>
      </c>
      <c r="G1719">
        <v>570</v>
      </c>
    </row>
    <row r="1720" spans="2:7" x14ac:dyDescent="0.25">
      <c r="G1720">
        <v>570</v>
      </c>
    </row>
    <row r="1721" spans="2:7" x14ac:dyDescent="0.25">
      <c r="B1721" t="s">
        <v>3932</v>
      </c>
      <c r="C1721" t="s">
        <v>1321</v>
      </c>
      <c r="D1721" s="30">
        <v>37668</v>
      </c>
      <c r="E1721" t="s">
        <v>197</v>
      </c>
      <c r="F1721">
        <v>8728</v>
      </c>
      <c r="G1721">
        <v>571</v>
      </c>
    </row>
    <row r="1722" spans="2:7" x14ac:dyDescent="0.25">
      <c r="B1722" t="s">
        <v>3932</v>
      </c>
      <c r="C1722" t="s">
        <v>1322</v>
      </c>
      <c r="D1722" s="30">
        <v>37669</v>
      </c>
      <c r="E1722" t="s">
        <v>197</v>
      </c>
      <c r="F1722">
        <v>6479</v>
      </c>
      <c r="G1722">
        <v>571</v>
      </c>
    </row>
    <row r="1723" spans="2:7" x14ac:dyDescent="0.25">
      <c r="G1723">
        <v>571</v>
      </c>
    </row>
    <row r="1724" spans="2:7" x14ac:dyDescent="0.25">
      <c r="B1724" t="s">
        <v>3932</v>
      </c>
      <c r="C1724" t="s">
        <v>1323</v>
      </c>
      <c r="D1724" s="30">
        <v>37670</v>
      </c>
      <c r="E1724" t="s">
        <v>198</v>
      </c>
      <c r="F1724">
        <v>6847</v>
      </c>
      <c r="G1724">
        <v>572</v>
      </c>
    </row>
    <row r="1725" spans="2:7" x14ac:dyDescent="0.25">
      <c r="B1725" t="s">
        <v>3932</v>
      </c>
      <c r="C1725" t="s">
        <v>1324</v>
      </c>
      <c r="D1725" s="30">
        <v>37671</v>
      </c>
      <c r="E1725" t="s">
        <v>196</v>
      </c>
      <c r="F1725">
        <v>4787</v>
      </c>
      <c r="G1725">
        <v>572</v>
      </c>
    </row>
    <row r="1726" spans="2:7" x14ac:dyDescent="0.25">
      <c r="G1726">
        <v>572</v>
      </c>
    </row>
    <row r="1727" spans="2:7" x14ac:dyDescent="0.25">
      <c r="B1727" t="s">
        <v>3932</v>
      </c>
      <c r="C1727" t="s">
        <v>1325</v>
      </c>
      <c r="D1727" s="30">
        <v>37672</v>
      </c>
      <c r="E1727" t="s">
        <v>200</v>
      </c>
      <c r="F1727">
        <v>5824</v>
      </c>
      <c r="G1727">
        <v>573</v>
      </c>
    </row>
    <row r="1728" spans="2:7" x14ac:dyDescent="0.25">
      <c r="B1728" t="s">
        <v>3932</v>
      </c>
      <c r="C1728" t="s">
        <v>1326</v>
      </c>
      <c r="D1728" s="30">
        <v>37673</v>
      </c>
      <c r="E1728" t="s">
        <v>196</v>
      </c>
      <c r="F1728">
        <v>6474</v>
      </c>
      <c r="G1728">
        <v>573</v>
      </c>
    </row>
    <row r="1729" spans="2:7" x14ac:dyDescent="0.25">
      <c r="G1729">
        <v>573</v>
      </c>
    </row>
    <row r="1730" spans="2:7" x14ac:dyDescent="0.25">
      <c r="B1730" t="s">
        <v>3932</v>
      </c>
      <c r="C1730" t="s">
        <v>1327</v>
      </c>
      <c r="D1730" s="30">
        <v>37674</v>
      </c>
      <c r="E1730" t="s">
        <v>200</v>
      </c>
      <c r="F1730">
        <v>2944</v>
      </c>
      <c r="G1730">
        <v>574</v>
      </c>
    </row>
    <row r="1731" spans="2:7" x14ac:dyDescent="0.25">
      <c r="B1731" t="s">
        <v>3932</v>
      </c>
      <c r="C1731" t="s">
        <v>1328</v>
      </c>
      <c r="D1731" s="30">
        <v>37675</v>
      </c>
      <c r="E1731" t="s">
        <v>200</v>
      </c>
      <c r="F1731">
        <v>9698</v>
      </c>
      <c r="G1731">
        <v>574</v>
      </c>
    </row>
    <row r="1732" spans="2:7" x14ac:dyDescent="0.25">
      <c r="G1732">
        <v>574</v>
      </c>
    </row>
    <row r="1733" spans="2:7" x14ac:dyDescent="0.25">
      <c r="B1733" t="s">
        <v>3932</v>
      </c>
      <c r="C1733" t="s">
        <v>1329</v>
      </c>
      <c r="D1733" s="30">
        <v>37676</v>
      </c>
      <c r="E1733" t="s">
        <v>196</v>
      </c>
      <c r="F1733">
        <v>7154</v>
      </c>
      <c r="G1733">
        <v>575</v>
      </c>
    </row>
    <row r="1734" spans="2:7" x14ac:dyDescent="0.25">
      <c r="B1734" t="s">
        <v>3932</v>
      </c>
      <c r="C1734" t="s">
        <v>1330</v>
      </c>
      <c r="D1734" s="30">
        <v>37677</v>
      </c>
      <c r="E1734" t="s">
        <v>196</v>
      </c>
      <c r="F1734">
        <v>5027</v>
      </c>
      <c r="G1734">
        <v>575</v>
      </c>
    </row>
    <row r="1735" spans="2:7" x14ac:dyDescent="0.25">
      <c r="G1735">
        <v>575</v>
      </c>
    </row>
    <row r="1736" spans="2:7" x14ac:dyDescent="0.25">
      <c r="B1736" t="s">
        <v>3932</v>
      </c>
      <c r="C1736" t="s">
        <v>1331</v>
      </c>
      <c r="D1736" s="30">
        <v>37678</v>
      </c>
      <c r="E1736" t="s">
        <v>196</v>
      </c>
      <c r="F1736">
        <v>4401</v>
      </c>
      <c r="G1736">
        <v>576</v>
      </c>
    </row>
    <row r="1737" spans="2:7" x14ac:dyDescent="0.25">
      <c r="B1737" t="s">
        <v>3932</v>
      </c>
      <c r="C1737" t="s">
        <v>1332</v>
      </c>
      <c r="D1737" s="30">
        <v>37679</v>
      </c>
      <c r="E1737" t="s">
        <v>199</v>
      </c>
      <c r="F1737">
        <v>5657</v>
      </c>
      <c r="G1737">
        <v>576</v>
      </c>
    </row>
    <row r="1738" spans="2:7" x14ac:dyDescent="0.25">
      <c r="G1738">
        <v>576</v>
      </c>
    </row>
    <row r="1739" spans="2:7" x14ac:dyDescent="0.25">
      <c r="B1739" t="s">
        <v>3932</v>
      </c>
      <c r="C1739" t="s">
        <v>1333</v>
      </c>
      <c r="D1739" s="30">
        <v>37680</v>
      </c>
      <c r="E1739" t="s">
        <v>199</v>
      </c>
      <c r="F1739">
        <v>1372</v>
      </c>
      <c r="G1739">
        <v>577</v>
      </c>
    </row>
    <row r="1740" spans="2:7" x14ac:dyDescent="0.25">
      <c r="B1740" t="s">
        <v>3932</v>
      </c>
      <c r="C1740" t="s">
        <v>1334</v>
      </c>
      <c r="D1740" s="30">
        <v>37681</v>
      </c>
      <c r="E1740" t="s">
        <v>200</v>
      </c>
      <c r="F1740">
        <v>3294</v>
      </c>
      <c r="G1740">
        <v>577</v>
      </c>
    </row>
    <row r="1741" spans="2:7" x14ac:dyDescent="0.25">
      <c r="G1741">
        <v>577</v>
      </c>
    </row>
    <row r="1742" spans="2:7" x14ac:dyDescent="0.25">
      <c r="B1742" t="s">
        <v>3932</v>
      </c>
      <c r="C1742" t="s">
        <v>1335</v>
      </c>
      <c r="D1742" s="30">
        <v>37682</v>
      </c>
      <c r="E1742" t="s">
        <v>197</v>
      </c>
      <c r="F1742">
        <v>7547</v>
      </c>
      <c r="G1742">
        <v>578</v>
      </c>
    </row>
    <row r="1743" spans="2:7" x14ac:dyDescent="0.25">
      <c r="B1743" t="s">
        <v>3932</v>
      </c>
      <c r="C1743" t="s">
        <v>1336</v>
      </c>
      <c r="D1743" s="30">
        <v>37683</v>
      </c>
      <c r="E1743" t="s">
        <v>198</v>
      </c>
      <c r="F1743">
        <v>4698</v>
      </c>
      <c r="G1743">
        <v>578</v>
      </c>
    </row>
    <row r="1744" spans="2:7" x14ac:dyDescent="0.25">
      <c r="G1744">
        <v>578</v>
      </c>
    </row>
    <row r="1745" spans="2:7" x14ac:dyDescent="0.25">
      <c r="B1745" t="s">
        <v>3932</v>
      </c>
      <c r="C1745" t="s">
        <v>1191</v>
      </c>
      <c r="D1745" s="30">
        <v>37684</v>
      </c>
      <c r="E1745" t="s">
        <v>199</v>
      </c>
      <c r="F1745">
        <v>9141</v>
      </c>
      <c r="G1745">
        <v>579</v>
      </c>
    </row>
    <row r="1746" spans="2:7" x14ac:dyDescent="0.25">
      <c r="B1746" t="s">
        <v>3932</v>
      </c>
      <c r="C1746" t="s">
        <v>1337</v>
      </c>
      <c r="D1746" s="30">
        <v>37685</v>
      </c>
      <c r="E1746" t="s">
        <v>198</v>
      </c>
      <c r="F1746">
        <v>1460</v>
      </c>
      <c r="G1746">
        <v>579</v>
      </c>
    </row>
    <row r="1747" spans="2:7" x14ac:dyDescent="0.25">
      <c r="G1747">
        <v>579</v>
      </c>
    </row>
    <row r="1748" spans="2:7" x14ac:dyDescent="0.25">
      <c r="B1748" t="s">
        <v>3932</v>
      </c>
      <c r="C1748" t="s">
        <v>1338</v>
      </c>
      <c r="D1748" s="30">
        <v>37686</v>
      </c>
      <c r="E1748" t="s">
        <v>197</v>
      </c>
      <c r="F1748">
        <v>1862</v>
      </c>
      <c r="G1748">
        <v>580</v>
      </c>
    </row>
    <row r="1749" spans="2:7" x14ac:dyDescent="0.25">
      <c r="B1749" t="s">
        <v>3932</v>
      </c>
      <c r="C1749" t="s">
        <v>1339</v>
      </c>
      <c r="D1749" s="30">
        <v>37687</v>
      </c>
      <c r="E1749" t="s">
        <v>198</v>
      </c>
      <c r="F1749">
        <v>2908</v>
      </c>
      <c r="G1749">
        <v>580</v>
      </c>
    </row>
    <row r="1750" spans="2:7" x14ac:dyDescent="0.25">
      <c r="G1750">
        <v>580</v>
      </c>
    </row>
    <row r="1751" spans="2:7" x14ac:dyDescent="0.25">
      <c r="B1751" t="s">
        <v>3932</v>
      </c>
      <c r="C1751" t="s">
        <v>1340</v>
      </c>
      <c r="D1751" s="30">
        <v>37688</v>
      </c>
      <c r="E1751" t="s">
        <v>199</v>
      </c>
      <c r="F1751">
        <v>1380</v>
      </c>
      <c r="G1751">
        <v>581</v>
      </c>
    </row>
    <row r="1752" spans="2:7" x14ac:dyDescent="0.25">
      <c r="B1752" t="s">
        <v>3932</v>
      </c>
      <c r="C1752" t="s">
        <v>1341</v>
      </c>
      <c r="D1752" s="30">
        <v>37689</v>
      </c>
      <c r="E1752" t="s">
        <v>200</v>
      </c>
      <c r="F1752">
        <v>8392</v>
      </c>
      <c r="G1752">
        <v>581</v>
      </c>
    </row>
    <row r="1753" spans="2:7" x14ac:dyDescent="0.25">
      <c r="G1753">
        <v>581</v>
      </c>
    </row>
    <row r="1754" spans="2:7" x14ac:dyDescent="0.25">
      <c r="B1754" t="s">
        <v>3932</v>
      </c>
      <c r="C1754" t="s">
        <v>1342</v>
      </c>
      <c r="D1754" s="30">
        <v>37690</v>
      </c>
      <c r="E1754" t="s">
        <v>199</v>
      </c>
      <c r="F1754">
        <v>1641</v>
      </c>
      <c r="G1754">
        <v>582</v>
      </c>
    </row>
    <row r="1755" spans="2:7" x14ac:dyDescent="0.25">
      <c r="B1755" t="s">
        <v>3932</v>
      </c>
      <c r="C1755" t="s">
        <v>1343</v>
      </c>
      <c r="D1755" s="30">
        <v>37691</v>
      </c>
      <c r="E1755" t="s">
        <v>199</v>
      </c>
      <c r="F1755">
        <v>6163</v>
      </c>
      <c r="G1755">
        <v>582</v>
      </c>
    </row>
    <row r="1756" spans="2:7" x14ac:dyDescent="0.25">
      <c r="G1756">
        <v>582</v>
      </c>
    </row>
    <row r="1757" spans="2:7" x14ac:dyDescent="0.25">
      <c r="B1757" t="s">
        <v>3932</v>
      </c>
      <c r="C1757" t="s">
        <v>1344</v>
      </c>
      <c r="D1757" s="30">
        <v>37692</v>
      </c>
      <c r="E1757" t="s">
        <v>196</v>
      </c>
      <c r="F1757">
        <v>6491</v>
      </c>
      <c r="G1757">
        <v>583</v>
      </c>
    </row>
    <row r="1758" spans="2:7" x14ac:dyDescent="0.25">
      <c r="B1758" t="s">
        <v>3932</v>
      </c>
      <c r="C1758" t="s">
        <v>1345</v>
      </c>
      <c r="D1758" s="30">
        <v>37693</v>
      </c>
      <c r="E1758" t="s">
        <v>199</v>
      </c>
      <c r="F1758">
        <v>8018</v>
      </c>
      <c r="G1758">
        <v>583</v>
      </c>
    </row>
    <row r="1759" spans="2:7" x14ac:dyDescent="0.25">
      <c r="G1759">
        <v>583</v>
      </c>
    </row>
    <row r="1760" spans="2:7" x14ac:dyDescent="0.25">
      <c r="B1760" t="s">
        <v>3932</v>
      </c>
      <c r="C1760" t="s">
        <v>1346</v>
      </c>
      <c r="D1760" s="30">
        <v>37694</v>
      </c>
      <c r="E1760" t="s">
        <v>197</v>
      </c>
      <c r="F1760">
        <v>8326</v>
      </c>
      <c r="G1760">
        <v>584</v>
      </c>
    </row>
    <row r="1761" spans="2:7" x14ac:dyDescent="0.25">
      <c r="B1761" t="s">
        <v>3932</v>
      </c>
      <c r="C1761" t="s">
        <v>1347</v>
      </c>
      <c r="D1761" s="30">
        <v>37695</v>
      </c>
      <c r="E1761" t="s">
        <v>199</v>
      </c>
      <c r="F1761">
        <v>9208</v>
      </c>
      <c r="G1761">
        <v>584</v>
      </c>
    </row>
    <row r="1762" spans="2:7" x14ac:dyDescent="0.25">
      <c r="G1762">
        <v>584</v>
      </c>
    </row>
    <row r="1763" spans="2:7" x14ac:dyDescent="0.25">
      <c r="B1763" t="s">
        <v>3932</v>
      </c>
      <c r="C1763" t="s">
        <v>1348</v>
      </c>
      <c r="D1763" s="30">
        <v>37696</v>
      </c>
      <c r="E1763" t="s">
        <v>197</v>
      </c>
      <c r="F1763">
        <v>2838</v>
      </c>
      <c r="G1763">
        <v>585</v>
      </c>
    </row>
    <row r="1764" spans="2:7" x14ac:dyDescent="0.25">
      <c r="B1764" t="s">
        <v>3932</v>
      </c>
      <c r="C1764" t="s">
        <v>1349</v>
      </c>
      <c r="D1764" s="30">
        <v>37697</v>
      </c>
      <c r="E1764" t="s">
        <v>196</v>
      </c>
      <c r="F1764">
        <v>3092</v>
      </c>
      <c r="G1764">
        <v>585</v>
      </c>
    </row>
    <row r="1765" spans="2:7" x14ac:dyDescent="0.25">
      <c r="G1765">
        <v>585</v>
      </c>
    </row>
    <row r="1766" spans="2:7" x14ac:dyDescent="0.25">
      <c r="B1766" t="s">
        <v>3932</v>
      </c>
      <c r="C1766" t="s">
        <v>1350</v>
      </c>
      <c r="D1766" s="30">
        <v>37698</v>
      </c>
      <c r="E1766" t="s">
        <v>197</v>
      </c>
      <c r="F1766">
        <v>6717</v>
      </c>
      <c r="G1766">
        <v>586</v>
      </c>
    </row>
    <row r="1767" spans="2:7" x14ac:dyDescent="0.25">
      <c r="B1767" t="s">
        <v>3932</v>
      </c>
      <c r="C1767" t="s">
        <v>1351</v>
      </c>
      <c r="D1767" s="30">
        <v>37699</v>
      </c>
      <c r="E1767" t="s">
        <v>199</v>
      </c>
      <c r="F1767">
        <v>9403</v>
      </c>
      <c r="G1767">
        <v>586</v>
      </c>
    </row>
    <row r="1768" spans="2:7" x14ac:dyDescent="0.25">
      <c r="G1768">
        <v>586</v>
      </c>
    </row>
    <row r="1769" spans="2:7" x14ac:dyDescent="0.25">
      <c r="B1769" t="s">
        <v>3932</v>
      </c>
      <c r="C1769" t="s">
        <v>1352</v>
      </c>
      <c r="D1769" s="30">
        <v>37700</v>
      </c>
      <c r="E1769" t="s">
        <v>199</v>
      </c>
      <c r="F1769">
        <v>1595</v>
      </c>
      <c r="G1769">
        <v>587</v>
      </c>
    </row>
    <row r="1770" spans="2:7" x14ac:dyDescent="0.25">
      <c r="B1770" t="s">
        <v>3932</v>
      </c>
      <c r="C1770" t="s">
        <v>1353</v>
      </c>
      <c r="D1770" s="30">
        <v>37701</v>
      </c>
      <c r="E1770" t="s">
        <v>196</v>
      </c>
      <c r="F1770">
        <v>4784</v>
      </c>
      <c r="G1770">
        <v>587</v>
      </c>
    </row>
    <row r="1771" spans="2:7" x14ac:dyDescent="0.25">
      <c r="G1771">
        <v>587</v>
      </c>
    </row>
    <row r="1772" spans="2:7" x14ac:dyDescent="0.25">
      <c r="B1772" t="s">
        <v>3932</v>
      </c>
      <c r="C1772" t="s">
        <v>1354</v>
      </c>
      <c r="D1772" s="30">
        <v>37702</v>
      </c>
      <c r="E1772" t="s">
        <v>196</v>
      </c>
      <c r="F1772">
        <v>2324</v>
      </c>
      <c r="G1772">
        <v>588</v>
      </c>
    </row>
    <row r="1773" spans="2:7" x14ac:dyDescent="0.25">
      <c r="B1773" t="s">
        <v>3932</v>
      </c>
      <c r="C1773" t="s">
        <v>1355</v>
      </c>
      <c r="D1773" s="30">
        <v>37703</v>
      </c>
      <c r="E1773" t="s">
        <v>196</v>
      </c>
      <c r="F1773">
        <v>5340</v>
      </c>
      <c r="G1773">
        <v>588</v>
      </c>
    </row>
    <row r="1774" spans="2:7" x14ac:dyDescent="0.25">
      <c r="G1774">
        <v>588</v>
      </c>
    </row>
    <row r="1775" spans="2:7" x14ac:dyDescent="0.25">
      <c r="B1775" t="s">
        <v>3932</v>
      </c>
      <c r="C1775" t="s">
        <v>1356</v>
      </c>
      <c r="D1775" s="30">
        <v>37704</v>
      </c>
      <c r="E1775" t="s">
        <v>198</v>
      </c>
      <c r="F1775">
        <v>1068</v>
      </c>
      <c r="G1775">
        <v>589</v>
      </c>
    </row>
    <row r="1776" spans="2:7" x14ac:dyDescent="0.25">
      <c r="B1776" t="s">
        <v>3932</v>
      </c>
      <c r="C1776" t="s">
        <v>1357</v>
      </c>
      <c r="D1776" s="30">
        <v>37705</v>
      </c>
      <c r="E1776" t="s">
        <v>198</v>
      </c>
      <c r="F1776">
        <v>5273</v>
      </c>
      <c r="G1776">
        <v>589</v>
      </c>
    </row>
    <row r="1777" spans="2:7" x14ac:dyDescent="0.25">
      <c r="G1777">
        <v>589</v>
      </c>
    </row>
    <row r="1778" spans="2:7" x14ac:dyDescent="0.25">
      <c r="B1778" t="s">
        <v>3932</v>
      </c>
      <c r="C1778" t="s">
        <v>1358</v>
      </c>
      <c r="D1778" s="30">
        <v>37706</v>
      </c>
      <c r="E1778" t="s">
        <v>200</v>
      </c>
      <c r="F1778">
        <v>1989</v>
      </c>
      <c r="G1778">
        <v>590</v>
      </c>
    </row>
    <row r="1779" spans="2:7" x14ac:dyDescent="0.25">
      <c r="B1779" t="s">
        <v>3932</v>
      </c>
      <c r="C1779" t="s">
        <v>1359</v>
      </c>
      <c r="D1779" s="30">
        <v>37707</v>
      </c>
      <c r="E1779" t="s">
        <v>199</v>
      </c>
      <c r="F1779">
        <v>1154</v>
      </c>
      <c r="G1779">
        <v>590</v>
      </c>
    </row>
    <row r="1780" spans="2:7" x14ac:dyDescent="0.25">
      <c r="G1780">
        <v>590</v>
      </c>
    </row>
    <row r="1781" spans="2:7" x14ac:dyDescent="0.25">
      <c r="B1781" t="s">
        <v>3932</v>
      </c>
      <c r="C1781" t="s">
        <v>639</v>
      </c>
      <c r="D1781" s="30">
        <v>37708</v>
      </c>
      <c r="E1781" t="s">
        <v>200</v>
      </c>
      <c r="F1781">
        <v>8391</v>
      </c>
      <c r="G1781">
        <v>591</v>
      </c>
    </row>
    <row r="1782" spans="2:7" x14ac:dyDescent="0.25">
      <c r="B1782" t="s">
        <v>3932</v>
      </c>
      <c r="C1782" t="s">
        <v>1360</v>
      </c>
      <c r="D1782" s="30">
        <v>37709</v>
      </c>
      <c r="E1782" t="s">
        <v>197</v>
      </c>
      <c r="F1782">
        <v>8250</v>
      </c>
      <c r="G1782">
        <v>591</v>
      </c>
    </row>
    <row r="1783" spans="2:7" x14ac:dyDescent="0.25">
      <c r="G1783">
        <v>591</v>
      </c>
    </row>
    <row r="1784" spans="2:7" x14ac:dyDescent="0.25">
      <c r="B1784" t="s">
        <v>3932</v>
      </c>
      <c r="C1784" t="s">
        <v>1361</v>
      </c>
      <c r="D1784" s="30">
        <v>37710</v>
      </c>
      <c r="E1784" t="s">
        <v>199</v>
      </c>
      <c r="F1784">
        <v>5376</v>
      </c>
      <c r="G1784">
        <v>592</v>
      </c>
    </row>
    <row r="1785" spans="2:7" x14ac:dyDescent="0.25">
      <c r="B1785" t="s">
        <v>3932</v>
      </c>
      <c r="C1785" t="s">
        <v>1362</v>
      </c>
      <c r="D1785" s="30">
        <v>37711</v>
      </c>
      <c r="E1785" t="s">
        <v>198</v>
      </c>
      <c r="F1785">
        <v>9813</v>
      </c>
      <c r="G1785">
        <v>592</v>
      </c>
    </row>
    <row r="1786" spans="2:7" x14ac:dyDescent="0.25">
      <c r="G1786">
        <v>592</v>
      </c>
    </row>
    <row r="1787" spans="2:7" x14ac:dyDescent="0.25">
      <c r="B1787" t="s">
        <v>3932</v>
      </c>
      <c r="C1787" t="s">
        <v>1363</v>
      </c>
      <c r="D1787" s="30">
        <v>37712</v>
      </c>
      <c r="E1787" t="s">
        <v>198</v>
      </c>
      <c r="F1787">
        <v>6880</v>
      </c>
      <c r="G1787">
        <v>593</v>
      </c>
    </row>
    <row r="1788" spans="2:7" x14ac:dyDescent="0.25">
      <c r="B1788" t="s">
        <v>3932</v>
      </c>
      <c r="C1788" t="s">
        <v>1364</v>
      </c>
      <c r="D1788" s="30">
        <v>37713</v>
      </c>
      <c r="E1788" t="s">
        <v>199</v>
      </c>
      <c r="F1788">
        <v>5756</v>
      </c>
      <c r="G1788">
        <v>593</v>
      </c>
    </row>
    <row r="1789" spans="2:7" x14ac:dyDescent="0.25">
      <c r="G1789">
        <v>593</v>
      </c>
    </row>
    <row r="1790" spans="2:7" x14ac:dyDescent="0.25">
      <c r="B1790" t="s">
        <v>3932</v>
      </c>
      <c r="C1790" t="s">
        <v>1365</v>
      </c>
      <c r="D1790" s="30">
        <v>37714</v>
      </c>
      <c r="E1790" t="s">
        <v>196</v>
      </c>
      <c r="F1790">
        <v>4328</v>
      </c>
      <c r="G1790">
        <v>594</v>
      </c>
    </row>
    <row r="1791" spans="2:7" x14ac:dyDescent="0.25">
      <c r="B1791" t="s">
        <v>3932</v>
      </c>
      <c r="C1791" t="s">
        <v>1366</v>
      </c>
      <c r="D1791" s="30">
        <v>37715</v>
      </c>
      <c r="E1791" t="s">
        <v>199</v>
      </c>
      <c r="F1791">
        <v>6542</v>
      </c>
      <c r="G1791">
        <v>594</v>
      </c>
    </row>
    <row r="1792" spans="2:7" x14ac:dyDescent="0.25">
      <c r="G1792">
        <v>594</v>
      </c>
    </row>
    <row r="1793" spans="2:7" x14ac:dyDescent="0.25">
      <c r="B1793" t="s">
        <v>3932</v>
      </c>
      <c r="C1793" t="s">
        <v>1367</v>
      </c>
      <c r="D1793" s="30">
        <v>37716</v>
      </c>
      <c r="E1793" t="s">
        <v>199</v>
      </c>
      <c r="F1793">
        <v>3941</v>
      </c>
      <c r="G1793">
        <v>595</v>
      </c>
    </row>
    <row r="1794" spans="2:7" x14ac:dyDescent="0.25">
      <c r="B1794" t="s">
        <v>3932</v>
      </c>
      <c r="C1794" t="s">
        <v>1368</v>
      </c>
      <c r="D1794" s="30">
        <v>37717</v>
      </c>
      <c r="E1794" t="s">
        <v>199</v>
      </c>
      <c r="F1794">
        <v>2594</v>
      </c>
      <c r="G1794">
        <v>595</v>
      </c>
    </row>
    <row r="1795" spans="2:7" x14ac:dyDescent="0.25">
      <c r="G1795">
        <v>595</v>
      </c>
    </row>
    <row r="1796" spans="2:7" x14ac:dyDescent="0.25">
      <c r="B1796" t="s">
        <v>3932</v>
      </c>
      <c r="C1796" t="s">
        <v>1369</v>
      </c>
      <c r="D1796" s="30">
        <v>37718</v>
      </c>
      <c r="E1796" t="s">
        <v>198</v>
      </c>
      <c r="F1796">
        <v>785</v>
      </c>
      <c r="G1796">
        <v>596</v>
      </c>
    </row>
    <row r="1797" spans="2:7" x14ac:dyDescent="0.25">
      <c r="B1797" t="s">
        <v>3932</v>
      </c>
      <c r="C1797" t="s">
        <v>1370</v>
      </c>
      <c r="D1797" s="30">
        <v>37719</v>
      </c>
      <c r="E1797" t="s">
        <v>200</v>
      </c>
      <c r="F1797">
        <v>5691</v>
      </c>
      <c r="G1797">
        <v>596</v>
      </c>
    </row>
    <row r="1798" spans="2:7" x14ac:dyDescent="0.25">
      <c r="G1798">
        <v>596</v>
      </c>
    </row>
    <row r="1799" spans="2:7" x14ac:dyDescent="0.25">
      <c r="B1799" t="s">
        <v>3932</v>
      </c>
      <c r="C1799" t="s">
        <v>1371</v>
      </c>
      <c r="D1799" s="30">
        <v>37720</v>
      </c>
      <c r="E1799" t="s">
        <v>199</v>
      </c>
      <c r="F1799">
        <v>223</v>
      </c>
      <c r="G1799">
        <v>597</v>
      </c>
    </row>
    <row r="1800" spans="2:7" x14ac:dyDescent="0.25">
      <c r="B1800" t="s">
        <v>3932</v>
      </c>
      <c r="C1800" t="s">
        <v>1372</v>
      </c>
      <c r="D1800" s="30">
        <v>37721</v>
      </c>
      <c r="E1800" t="s">
        <v>199</v>
      </c>
      <c r="F1800">
        <v>794</v>
      </c>
      <c r="G1800">
        <v>597</v>
      </c>
    </row>
    <row r="1801" spans="2:7" x14ac:dyDescent="0.25">
      <c r="G1801">
        <v>597</v>
      </c>
    </row>
    <row r="1802" spans="2:7" x14ac:dyDescent="0.25">
      <c r="B1802" t="s">
        <v>3932</v>
      </c>
      <c r="C1802" t="s">
        <v>1373</v>
      </c>
      <c r="D1802" s="30">
        <v>37722</v>
      </c>
      <c r="E1802" t="s">
        <v>196</v>
      </c>
      <c r="F1802">
        <v>1184</v>
      </c>
      <c r="G1802">
        <v>598</v>
      </c>
    </row>
    <row r="1803" spans="2:7" x14ac:dyDescent="0.25">
      <c r="B1803" t="s">
        <v>3932</v>
      </c>
      <c r="C1803" t="s">
        <v>1374</v>
      </c>
      <c r="D1803" s="30">
        <v>37723</v>
      </c>
      <c r="E1803" t="s">
        <v>196</v>
      </c>
      <c r="F1803">
        <v>6887</v>
      </c>
      <c r="G1803">
        <v>598</v>
      </c>
    </row>
    <row r="1804" spans="2:7" x14ac:dyDescent="0.25">
      <c r="G1804">
        <v>598</v>
      </c>
    </row>
    <row r="1805" spans="2:7" x14ac:dyDescent="0.25">
      <c r="B1805" t="s">
        <v>3932</v>
      </c>
      <c r="C1805" t="s">
        <v>1375</v>
      </c>
      <c r="D1805" s="30">
        <v>37724</v>
      </c>
      <c r="E1805" t="s">
        <v>199</v>
      </c>
      <c r="F1805">
        <v>8968</v>
      </c>
      <c r="G1805">
        <v>599</v>
      </c>
    </row>
    <row r="1806" spans="2:7" x14ac:dyDescent="0.25">
      <c r="B1806" t="s">
        <v>3932</v>
      </c>
      <c r="C1806" t="s">
        <v>1376</v>
      </c>
      <c r="D1806" s="30">
        <v>37725</v>
      </c>
      <c r="E1806" t="s">
        <v>200</v>
      </c>
      <c r="F1806">
        <v>7742</v>
      </c>
      <c r="G1806">
        <v>599</v>
      </c>
    </row>
    <row r="1807" spans="2:7" x14ac:dyDescent="0.25">
      <c r="G1807">
        <v>599</v>
      </c>
    </row>
    <row r="1808" spans="2:7" x14ac:dyDescent="0.25">
      <c r="B1808" t="s">
        <v>3932</v>
      </c>
      <c r="C1808" t="s">
        <v>1377</v>
      </c>
      <c r="D1808" s="30">
        <v>37726</v>
      </c>
      <c r="E1808" t="s">
        <v>200</v>
      </c>
      <c r="F1808">
        <v>9998</v>
      </c>
      <c r="G1808">
        <v>600</v>
      </c>
    </row>
    <row r="1809" spans="2:7" x14ac:dyDescent="0.25">
      <c r="B1809" t="s">
        <v>3932</v>
      </c>
      <c r="C1809" t="s">
        <v>1378</v>
      </c>
      <c r="D1809" s="30">
        <v>37727</v>
      </c>
      <c r="E1809" t="s">
        <v>196</v>
      </c>
      <c r="F1809">
        <v>8111</v>
      </c>
      <c r="G1809">
        <v>600</v>
      </c>
    </row>
    <row r="1810" spans="2:7" x14ac:dyDescent="0.25">
      <c r="G1810">
        <v>600</v>
      </c>
    </row>
    <row r="1811" spans="2:7" x14ac:dyDescent="0.25">
      <c r="B1811" t="s">
        <v>3932</v>
      </c>
      <c r="C1811" t="s">
        <v>1379</v>
      </c>
      <c r="D1811" s="30">
        <v>37728</v>
      </c>
      <c r="E1811" t="s">
        <v>196</v>
      </c>
      <c r="F1811">
        <v>3801</v>
      </c>
      <c r="G1811">
        <v>601</v>
      </c>
    </row>
    <row r="1812" spans="2:7" x14ac:dyDescent="0.25">
      <c r="B1812" t="s">
        <v>3932</v>
      </c>
      <c r="C1812" t="s">
        <v>1380</v>
      </c>
      <c r="D1812" s="30">
        <v>37729</v>
      </c>
      <c r="E1812" t="s">
        <v>196</v>
      </c>
      <c r="F1812">
        <v>921</v>
      </c>
      <c r="G1812">
        <v>601</v>
      </c>
    </row>
    <row r="1813" spans="2:7" x14ac:dyDescent="0.25">
      <c r="G1813">
        <v>601</v>
      </c>
    </row>
    <row r="1814" spans="2:7" x14ac:dyDescent="0.25">
      <c r="B1814" t="s">
        <v>3932</v>
      </c>
      <c r="C1814" t="s">
        <v>1381</v>
      </c>
      <c r="D1814" s="30">
        <v>37730</v>
      </c>
      <c r="E1814" t="s">
        <v>196</v>
      </c>
      <c r="F1814">
        <v>7466</v>
      </c>
      <c r="G1814">
        <v>602</v>
      </c>
    </row>
    <row r="1815" spans="2:7" x14ac:dyDescent="0.25">
      <c r="B1815" t="s">
        <v>3932</v>
      </c>
      <c r="C1815" t="s">
        <v>1382</v>
      </c>
      <c r="D1815" s="30">
        <v>37731</v>
      </c>
      <c r="E1815" t="s">
        <v>199</v>
      </c>
      <c r="F1815">
        <v>6235</v>
      </c>
      <c r="G1815">
        <v>602</v>
      </c>
    </row>
    <row r="1816" spans="2:7" x14ac:dyDescent="0.25">
      <c r="G1816">
        <v>602</v>
      </c>
    </row>
    <row r="1817" spans="2:7" x14ac:dyDescent="0.25">
      <c r="B1817" t="s">
        <v>3932</v>
      </c>
      <c r="C1817" t="s">
        <v>1383</v>
      </c>
      <c r="D1817" s="30">
        <v>37732</v>
      </c>
      <c r="E1817" t="s">
        <v>197</v>
      </c>
      <c r="F1817">
        <v>9778</v>
      </c>
      <c r="G1817">
        <v>603</v>
      </c>
    </row>
    <row r="1818" spans="2:7" x14ac:dyDescent="0.25">
      <c r="B1818" t="s">
        <v>3932</v>
      </c>
      <c r="C1818" t="s">
        <v>1384</v>
      </c>
      <c r="D1818" s="30">
        <v>37733</v>
      </c>
      <c r="E1818" t="s">
        <v>197</v>
      </c>
      <c r="F1818">
        <v>8894</v>
      </c>
      <c r="G1818">
        <v>603</v>
      </c>
    </row>
    <row r="1819" spans="2:7" x14ac:dyDescent="0.25">
      <c r="G1819">
        <v>603</v>
      </c>
    </row>
    <row r="1820" spans="2:7" x14ac:dyDescent="0.25">
      <c r="B1820" t="s">
        <v>3932</v>
      </c>
      <c r="C1820" t="s">
        <v>1385</v>
      </c>
      <c r="D1820" s="30">
        <v>37734</v>
      </c>
      <c r="E1820" t="s">
        <v>197</v>
      </c>
      <c r="F1820">
        <v>4916</v>
      </c>
      <c r="G1820">
        <v>604</v>
      </c>
    </row>
    <row r="1821" spans="2:7" x14ac:dyDescent="0.25">
      <c r="B1821" t="s">
        <v>3932</v>
      </c>
      <c r="C1821" t="s">
        <v>1386</v>
      </c>
      <c r="D1821" s="30">
        <v>37735</v>
      </c>
      <c r="E1821" t="s">
        <v>199</v>
      </c>
      <c r="F1821">
        <v>8016</v>
      </c>
      <c r="G1821">
        <v>604</v>
      </c>
    </row>
    <row r="1822" spans="2:7" x14ac:dyDescent="0.25">
      <c r="G1822">
        <v>604</v>
      </c>
    </row>
    <row r="1823" spans="2:7" x14ac:dyDescent="0.25">
      <c r="B1823" t="s">
        <v>3932</v>
      </c>
      <c r="C1823" t="s">
        <v>1387</v>
      </c>
      <c r="D1823" s="30">
        <v>37736</v>
      </c>
      <c r="E1823" t="s">
        <v>198</v>
      </c>
      <c r="F1823">
        <v>1896</v>
      </c>
      <c r="G1823">
        <v>605</v>
      </c>
    </row>
    <row r="1824" spans="2:7" x14ac:dyDescent="0.25">
      <c r="B1824" t="s">
        <v>3932</v>
      </c>
      <c r="C1824" t="s">
        <v>1388</v>
      </c>
      <c r="D1824" s="30">
        <v>37737</v>
      </c>
      <c r="E1824" t="s">
        <v>197</v>
      </c>
      <c r="F1824">
        <v>204</v>
      </c>
      <c r="G1824">
        <v>605</v>
      </c>
    </row>
    <row r="1825" spans="2:7" x14ac:dyDescent="0.25">
      <c r="G1825">
        <v>605</v>
      </c>
    </row>
    <row r="1826" spans="2:7" x14ac:dyDescent="0.25">
      <c r="B1826" t="s">
        <v>3932</v>
      </c>
      <c r="C1826" t="s">
        <v>1389</v>
      </c>
      <c r="D1826" s="30">
        <v>37738</v>
      </c>
      <c r="E1826" t="s">
        <v>197</v>
      </c>
      <c r="F1826">
        <v>114</v>
      </c>
      <c r="G1826">
        <v>606</v>
      </c>
    </row>
    <row r="1827" spans="2:7" x14ac:dyDescent="0.25">
      <c r="B1827" t="s">
        <v>3932</v>
      </c>
      <c r="C1827" t="s">
        <v>1390</v>
      </c>
      <c r="D1827" s="30">
        <v>37739</v>
      </c>
      <c r="E1827" t="s">
        <v>200</v>
      </c>
      <c r="F1827">
        <v>3999</v>
      </c>
      <c r="G1827">
        <v>606</v>
      </c>
    </row>
    <row r="1828" spans="2:7" x14ac:dyDescent="0.25">
      <c r="G1828">
        <v>606</v>
      </c>
    </row>
    <row r="1829" spans="2:7" x14ac:dyDescent="0.25">
      <c r="B1829" t="s">
        <v>3932</v>
      </c>
      <c r="C1829" t="s">
        <v>1391</v>
      </c>
      <c r="D1829" s="30">
        <v>37740</v>
      </c>
      <c r="E1829" t="s">
        <v>196</v>
      </c>
      <c r="F1829">
        <v>1344</v>
      </c>
      <c r="G1829">
        <v>607</v>
      </c>
    </row>
    <row r="1830" spans="2:7" x14ac:dyDescent="0.25">
      <c r="B1830" t="s">
        <v>3932</v>
      </c>
      <c r="C1830" t="s">
        <v>1392</v>
      </c>
      <c r="D1830" s="30">
        <v>37741</v>
      </c>
      <c r="E1830" t="s">
        <v>198</v>
      </c>
      <c r="F1830">
        <v>207</v>
      </c>
      <c r="G1830">
        <v>607</v>
      </c>
    </row>
    <row r="1831" spans="2:7" x14ac:dyDescent="0.25">
      <c r="G1831">
        <v>607</v>
      </c>
    </row>
    <row r="1832" spans="2:7" x14ac:dyDescent="0.25">
      <c r="B1832" t="s">
        <v>3932</v>
      </c>
      <c r="C1832" t="s">
        <v>1393</v>
      </c>
      <c r="D1832" s="30">
        <v>37742</v>
      </c>
      <c r="E1832" t="s">
        <v>199</v>
      </c>
      <c r="F1832">
        <v>7403</v>
      </c>
      <c r="G1832">
        <v>608</v>
      </c>
    </row>
    <row r="1833" spans="2:7" x14ac:dyDescent="0.25">
      <c r="B1833" t="s">
        <v>3932</v>
      </c>
      <c r="C1833" t="s">
        <v>1394</v>
      </c>
      <c r="D1833" s="30">
        <v>37743</v>
      </c>
      <c r="E1833" t="s">
        <v>200</v>
      </c>
      <c r="F1833">
        <v>9664</v>
      </c>
      <c r="G1833">
        <v>608</v>
      </c>
    </row>
    <row r="1834" spans="2:7" x14ac:dyDescent="0.25">
      <c r="G1834">
        <v>608</v>
      </c>
    </row>
    <row r="1835" spans="2:7" x14ac:dyDescent="0.25">
      <c r="B1835" t="s">
        <v>3932</v>
      </c>
      <c r="C1835" t="s">
        <v>1395</v>
      </c>
      <c r="D1835" s="30">
        <v>37744</v>
      </c>
      <c r="E1835" t="s">
        <v>198</v>
      </c>
      <c r="F1835">
        <v>6903</v>
      </c>
      <c r="G1835">
        <v>609</v>
      </c>
    </row>
    <row r="1836" spans="2:7" x14ac:dyDescent="0.25">
      <c r="B1836" t="s">
        <v>3932</v>
      </c>
      <c r="C1836" t="s">
        <v>1396</v>
      </c>
      <c r="D1836" s="30">
        <v>37745</v>
      </c>
      <c r="E1836" t="s">
        <v>199</v>
      </c>
      <c r="F1836">
        <v>5948</v>
      </c>
      <c r="G1836">
        <v>609</v>
      </c>
    </row>
    <row r="1837" spans="2:7" x14ac:dyDescent="0.25">
      <c r="G1837">
        <v>609</v>
      </c>
    </row>
    <row r="1838" spans="2:7" x14ac:dyDescent="0.25">
      <c r="B1838" t="s">
        <v>3932</v>
      </c>
      <c r="C1838" t="s">
        <v>1397</v>
      </c>
      <c r="D1838" s="30">
        <v>37746</v>
      </c>
      <c r="E1838" t="s">
        <v>199</v>
      </c>
      <c r="F1838">
        <v>9608</v>
      </c>
      <c r="G1838">
        <v>610</v>
      </c>
    </row>
    <row r="1839" spans="2:7" x14ac:dyDescent="0.25">
      <c r="B1839" t="s">
        <v>3932</v>
      </c>
      <c r="C1839" t="s">
        <v>1398</v>
      </c>
      <c r="D1839" s="30">
        <v>37747</v>
      </c>
      <c r="E1839" t="s">
        <v>200</v>
      </c>
      <c r="F1839">
        <v>4374</v>
      </c>
      <c r="G1839">
        <v>610</v>
      </c>
    </row>
    <row r="1840" spans="2:7" x14ac:dyDescent="0.25">
      <c r="G1840">
        <v>610</v>
      </c>
    </row>
    <row r="1841" spans="2:7" x14ac:dyDescent="0.25">
      <c r="B1841" t="s">
        <v>3932</v>
      </c>
      <c r="C1841" t="s">
        <v>1399</v>
      </c>
      <c r="D1841" s="30">
        <v>37748</v>
      </c>
      <c r="E1841" t="s">
        <v>200</v>
      </c>
      <c r="F1841">
        <v>3613</v>
      </c>
      <c r="G1841">
        <v>611</v>
      </c>
    </row>
    <row r="1842" spans="2:7" x14ac:dyDescent="0.25">
      <c r="B1842" t="s">
        <v>3932</v>
      </c>
      <c r="C1842" t="s">
        <v>1400</v>
      </c>
      <c r="D1842" s="30">
        <v>37749</v>
      </c>
      <c r="E1842" t="s">
        <v>199</v>
      </c>
      <c r="F1842">
        <v>9807</v>
      </c>
      <c r="G1842">
        <v>611</v>
      </c>
    </row>
    <row r="1843" spans="2:7" x14ac:dyDescent="0.25">
      <c r="G1843">
        <v>611</v>
      </c>
    </row>
    <row r="1844" spans="2:7" x14ac:dyDescent="0.25">
      <c r="B1844" t="s">
        <v>3932</v>
      </c>
      <c r="C1844" t="s">
        <v>1401</v>
      </c>
      <c r="D1844" s="30">
        <v>37750</v>
      </c>
      <c r="E1844" t="s">
        <v>197</v>
      </c>
      <c r="F1844">
        <v>6097</v>
      </c>
      <c r="G1844">
        <v>612</v>
      </c>
    </row>
    <row r="1845" spans="2:7" x14ac:dyDescent="0.25">
      <c r="B1845" t="s">
        <v>3932</v>
      </c>
      <c r="C1845" t="s">
        <v>1402</v>
      </c>
      <c r="D1845" s="30">
        <v>37751</v>
      </c>
      <c r="E1845" t="s">
        <v>197</v>
      </c>
      <c r="F1845">
        <v>4733</v>
      </c>
      <c r="G1845">
        <v>612</v>
      </c>
    </row>
    <row r="1846" spans="2:7" x14ac:dyDescent="0.25">
      <c r="G1846">
        <v>612</v>
      </c>
    </row>
    <row r="1847" spans="2:7" x14ac:dyDescent="0.25">
      <c r="B1847" t="s">
        <v>3932</v>
      </c>
      <c r="C1847" t="s">
        <v>1403</v>
      </c>
      <c r="D1847" s="30">
        <v>37752</v>
      </c>
      <c r="E1847" t="s">
        <v>200</v>
      </c>
      <c r="F1847">
        <v>4508</v>
      </c>
      <c r="G1847">
        <v>613</v>
      </c>
    </row>
    <row r="1848" spans="2:7" x14ac:dyDescent="0.25">
      <c r="B1848" t="s">
        <v>3932</v>
      </c>
      <c r="C1848" t="s">
        <v>1404</v>
      </c>
      <c r="D1848" s="30">
        <v>37753</v>
      </c>
      <c r="E1848" t="s">
        <v>198</v>
      </c>
      <c r="F1848">
        <v>7931</v>
      </c>
      <c r="G1848">
        <v>613</v>
      </c>
    </row>
    <row r="1849" spans="2:7" x14ac:dyDescent="0.25">
      <c r="G1849">
        <v>613</v>
      </c>
    </row>
    <row r="1850" spans="2:7" x14ac:dyDescent="0.25">
      <c r="B1850" t="s">
        <v>3932</v>
      </c>
      <c r="C1850" t="s">
        <v>1405</v>
      </c>
      <c r="D1850" s="30">
        <v>37754</v>
      </c>
      <c r="E1850" t="s">
        <v>199</v>
      </c>
      <c r="F1850">
        <v>6135</v>
      </c>
      <c r="G1850">
        <v>614</v>
      </c>
    </row>
    <row r="1851" spans="2:7" x14ac:dyDescent="0.25">
      <c r="B1851" t="s">
        <v>3932</v>
      </c>
      <c r="C1851" t="s">
        <v>1406</v>
      </c>
      <c r="D1851" s="30">
        <v>37755</v>
      </c>
      <c r="E1851" t="s">
        <v>199</v>
      </c>
      <c r="F1851">
        <v>5334</v>
      </c>
      <c r="G1851">
        <v>614</v>
      </c>
    </row>
    <row r="1852" spans="2:7" x14ac:dyDescent="0.25">
      <c r="G1852">
        <v>614</v>
      </c>
    </row>
    <row r="1853" spans="2:7" x14ac:dyDescent="0.25">
      <c r="B1853" t="s">
        <v>3932</v>
      </c>
      <c r="C1853" t="s">
        <v>1407</v>
      </c>
      <c r="D1853" s="30">
        <v>37756</v>
      </c>
      <c r="E1853" t="s">
        <v>196</v>
      </c>
      <c r="F1853">
        <v>9202</v>
      </c>
      <c r="G1853">
        <v>615</v>
      </c>
    </row>
    <row r="1854" spans="2:7" x14ac:dyDescent="0.25">
      <c r="B1854" t="s">
        <v>3932</v>
      </c>
      <c r="C1854" t="s">
        <v>1408</v>
      </c>
      <c r="D1854" s="30">
        <v>37757</v>
      </c>
      <c r="E1854" t="s">
        <v>199</v>
      </c>
      <c r="F1854">
        <v>7179</v>
      </c>
      <c r="G1854">
        <v>615</v>
      </c>
    </row>
    <row r="1855" spans="2:7" x14ac:dyDescent="0.25">
      <c r="G1855">
        <v>615</v>
      </c>
    </row>
    <row r="1856" spans="2:7" x14ac:dyDescent="0.25">
      <c r="B1856" t="s">
        <v>3932</v>
      </c>
      <c r="C1856" t="s">
        <v>1409</v>
      </c>
      <c r="D1856" s="30">
        <v>37758</v>
      </c>
      <c r="E1856" t="s">
        <v>198</v>
      </c>
      <c r="F1856">
        <v>5043</v>
      </c>
      <c r="G1856">
        <v>616</v>
      </c>
    </row>
    <row r="1857" spans="2:7" x14ac:dyDescent="0.25">
      <c r="B1857" t="s">
        <v>3932</v>
      </c>
      <c r="C1857" t="s">
        <v>1410</v>
      </c>
      <c r="D1857" s="30">
        <v>37759</v>
      </c>
      <c r="E1857" t="s">
        <v>197</v>
      </c>
      <c r="F1857">
        <v>7320</v>
      </c>
      <c r="G1857">
        <v>616</v>
      </c>
    </row>
    <row r="1858" spans="2:7" x14ac:dyDescent="0.25">
      <c r="G1858">
        <v>616</v>
      </c>
    </row>
    <row r="1859" spans="2:7" x14ac:dyDescent="0.25">
      <c r="B1859" t="s">
        <v>3932</v>
      </c>
      <c r="C1859" t="s">
        <v>413</v>
      </c>
      <c r="D1859" s="30">
        <v>37760</v>
      </c>
      <c r="E1859" t="s">
        <v>199</v>
      </c>
      <c r="F1859">
        <v>3502</v>
      </c>
      <c r="G1859">
        <v>617</v>
      </c>
    </row>
    <row r="1860" spans="2:7" x14ac:dyDescent="0.25">
      <c r="B1860" t="s">
        <v>3932</v>
      </c>
      <c r="C1860" t="s">
        <v>1411</v>
      </c>
      <c r="D1860" s="30">
        <v>37761</v>
      </c>
      <c r="E1860" t="s">
        <v>200</v>
      </c>
      <c r="F1860">
        <v>4159</v>
      </c>
      <c r="G1860">
        <v>617</v>
      </c>
    </row>
    <row r="1861" spans="2:7" x14ac:dyDescent="0.25">
      <c r="G1861">
        <v>617</v>
      </c>
    </row>
    <row r="1862" spans="2:7" x14ac:dyDescent="0.25">
      <c r="B1862" t="s">
        <v>3932</v>
      </c>
      <c r="C1862" t="s">
        <v>1412</v>
      </c>
      <c r="D1862" s="30">
        <v>37762</v>
      </c>
      <c r="E1862" t="s">
        <v>196</v>
      </c>
      <c r="F1862">
        <v>257</v>
      </c>
      <c r="G1862">
        <v>618</v>
      </c>
    </row>
    <row r="1863" spans="2:7" x14ac:dyDescent="0.25">
      <c r="B1863" t="s">
        <v>3932</v>
      </c>
      <c r="C1863" t="s">
        <v>1413</v>
      </c>
      <c r="D1863" s="30">
        <v>37763</v>
      </c>
      <c r="E1863" t="s">
        <v>199</v>
      </c>
      <c r="F1863">
        <v>9539</v>
      </c>
      <c r="G1863">
        <v>618</v>
      </c>
    </row>
    <row r="1864" spans="2:7" x14ac:dyDescent="0.25">
      <c r="G1864">
        <v>618</v>
      </c>
    </row>
    <row r="1865" spans="2:7" x14ac:dyDescent="0.25">
      <c r="B1865" t="s">
        <v>3932</v>
      </c>
      <c r="C1865" t="s">
        <v>1414</v>
      </c>
      <c r="D1865" s="30">
        <v>37764</v>
      </c>
      <c r="E1865" t="s">
        <v>197</v>
      </c>
      <c r="F1865">
        <v>9819</v>
      </c>
      <c r="G1865">
        <v>619</v>
      </c>
    </row>
    <row r="1866" spans="2:7" x14ac:dyDescent="0.25">
      <c r="B1866" t="s">
        <v>3932</v>
      </c>
      <c r="C1866" t="s">
        <v>1415</v>
      </c>
      <c r="D1866" s="30">
        <v>37765</v>
      </c>
      <c r="E1866" t="s">
        <v>200</v>
      </c>
      <c r="F1866">
        <v>1788</v>
      </c>
      <c r="G1866">
        <v>619</v>
      </c>
    </row>
    <row r="1867" spans="2:7" x14ac:dyDescent="0.25">
      <c r="G1867">
        <v>619</v>
      </c>
    </row>
    <row r="1868" spans="2:7" x14ac:dyDescent="0.25">
      <c r="B1868" t="s">
        <v>3932</v>
      </c>
      <c r="C1868" t="s">
        <v>1416</v>
      </c>
      <c r="D1868" s="30">
        <v>37766</v>
      </c>
      <c r="E1868" t="s">
        <v>199</v>
      </c>
      <c r="F1868">
        <v>9147</v>
      </c>
      <c r="G1868">
        <v>620</v>
      </c>
    </row>
    <row r="1869" spans="2:7" x14ac:dyDescent="0.25">
      <c r="B1869" t="s">
        <v>3932</v>
      </c>
      <c r="C1869" t="s">
        <v>1417</v>
      </c>
      <c r="D1869" s="30">
        <v>37767</v>
      </c>
      <c r="E1869" t="s">
        <v>198</v>
      </c>
      <c r="F1869">
        <v>7603</v>
      </c>
      <c r="G1869">
        <v>620</v>
      </c>
    </row>
    <row r="1870" spans="2:7" x14ac:dyDescent="0.25">
      <c r="G1870">
        <v>620</v>
      </c>
    </row>
    <row r="1871" spans="2:7" x14ac:dyDescent="0.25">
      <c r="B1871" t="s">
        <v>3932</v>
      </c>
      <c r="C1871" t="s">
        <v>1418</v>
      </c>
      <c r="D1871" s="30">
        <v>37768</v>
      </c>
      <c r="E1871" t="s">
        <v>198</v>
      </c>
      <c r="F1871">
        <v>127</v>
      </c>
      <c r="G1871">
        <v>621</v>
      </c>
    </row>
    <row r="1872" spans="2:7" x14ac:dyDescent="0.25">
      <c r="B1872" t="s">
        <v>3932</v>
      </c>
      <c r="C1872" t="s">
        <v>1419</v>
      </c>
      <c r="D1872" s="30">
        <v>37769</v>
      </c>
      <c r="E1872" t="s">
        <v>198</v>
      </c>
      <c r="F1872">
        <v>7430</v>
      </c>
      <c r="G1872">
        <v>621</v>
      </c>
    </row>
    <row r="1873" spans="2:7" x14ac:dyDescent="0.25">
      <c r="G1873">
        <v>621</v>
      </c>
    </row>
    <row r="1874" spans="2:7" x14ac:dyDescent="0.25">
      <c r="B1874" t="s">
        <v>3932</v>
      </c>
      <c r="C1874" t="s">
        <v>1420</v>
      </c>
      <c r="D1874" s="30">
        <v>37770</v>
      </c>
      <c r="E1874" t="s">
        <v>200</v>
      </c>
      <c r="F1874">
        <v>226</v>
      </c>
      <c r="G1874">
        <v>622</v>
      </c>
    </row>
    <row r="1875" spans="2:7" x14ac:dyDescent="0.25">
      <c r="B1875" t="s">
        <v>3932</v>
      </c>
      <c r="C1875" t="s">
        <v>1421</v>
      </c>
      <c r="D1875" s="30">
        <v>37771</v>
      </c>
      <c r="E1875" t="s">
        <v>198</v>
      </c>
      <c r="F1875">
        <v>6453</v>
      </c>
      <c r="G1875">
        <v>622</v>
      </c>
    </row>
    <row r="1876" spans="2:7" x14ac:dyDescent="0.25">
      <c r="G1876">
        <v>622</v>
      </c>
    </row>
    <row r="1877" spans="2:7" x14ac:dyDescent="0.25">
      <c r="B1877" t="s">
        <v>3932</v>
      </c>
      <c r="C1877" t="s">
        <v>1422</v>
      </c>
      <c r="D1877" s="30">
        <v>37772</v>
      </c>
      <c r="E1877" t="s">
        <v>200</v>
      </c>
      <c r="F1877">
        <v>1247</v>
      </c>
      <c r="G1877">
        <v>623</v>
      </c>
    </row>
    <row r="1878" spans="2:7" x14ac:dyDescent="0.25">
      <c r="B1878" t="s">
        <v>3932</v>
      </c>
      <c r="C1878" t="s">
        <v>1423</v>
      </c>
      <c r="D1878" s="30">
        <v>37773</v>
      </c>
      <c r="E1878" t="s">
        <v>198</v>
      </c>
      <c r="F1878">
        <v>4443</v>
      </c>
      <c r="G1878">
        <v>623</v>
      </c>
    </row>
    <row r="1879" spans="2:7" x14ac:dyDescent="0.25">
      <c r="G1879">
        <v>623</v>
      </c>
    </row>
    <row r="1880" spans="2:7" x14ac:dyDescent="0.25">
      <c r="B1880" t="s">
        <v>3932</v>
      </c>
      <c r="C1880" t="s">
        <v>1110</v>
      </c>
      <c r="D1880" s="30">
        <v>37774</v>
      </c>
      <c r="E1880" t="s">
        <v>196</v>
      </c>
      <c r="F1880">
        <v>9513</v>
      </c>
      <c r="G1880">
        <v>624</v>
      </c>
    </row>
    <row r="1881" spans="2:7" x14ac:dyDescent="0.25">
      <c r="B1881" t="s">
        <v>3932</v>
      </c>
      <c r="C1881" t="s">
        <v>1424</v>
      </c>
      <c r="D1881" s="30">
        <v>37775</v>
      </c>
      <c r="E1881" t="s">
        <v>199</v>
      </c>
      <c r="F1881">
        <v>9338</v>
      </c>
      <c r="G1881">
        <v>624</v>
      </c>
    </row>
    <row r="1882" spans="2:7" x14ac:dyDescent="0.25">
      <c r="G1882">
        <v>624</v>
      </c>
    </row>
    <row r="1883" spans="2:7" x14ac:dyDescent="0.25">
      <c r="B1883" t="s">
        <v>3932</v>
      </c>
      <c r="C1883" t="s">
        <v>1376</v>
      </c>
      <c r="D1883" s="30">
        <v>37776</v>
      </c>
      <c r="E1883" t="s">
        <v>197</v>
      </c>
      <c r="F1883">
        <v>8407</v>
      </c>
      <c r="G1883">
        <v>625</v>
      </c>
    </row>
    <row r="1884" spans="2:7" x14ac:dyDescent="0.25">
      <c r="B1884" t="s">
        <v>3932</v>
      </c>
      <c r="C1884" t="s">
        <v>1425</v>
      </c>
      <c r="D1884" s="30">
        <v>37777</v>
      </c>
      <c r="E1884" t="s">
        <v>199</v>
      </c>
      <c r="F1884">
        <v>6523</v>
      </c>
      <c r="G1884">
        <v>625</v>
      </c>
    </row>
    <row r="1885" spans="2:7" x14ac:dyDescent="0.25">
      <c r="G1885">
        <v>625</v>
      </c>
    </row>
    <row r="1886" spans="2:7" x14ac:dyDescent="0.25">
      <c r="B1886" t="s">
        <v>3932</v>
      </c>
      <c r="C1886" t="s">
        <v>1426</v>
      </c>
      <c r="D1886" s="30">
        <v>37778</v>
      </c>
      <c r="E1886" t="s">
        <v>200</v>
      </c>
      <c r="F1886">
        <v>543</v>
      </c>
      <c r="G1886">
        <v>626</v>
      </c>
    </row>
    <row r="1887" spans="2:7" x14ac:dyDescent="0.25">
      <c r="B1887" t="s">
        <v>3932</v>
      </c>
      <c r="C1887" t="s">
        <v>1427</v>
      </c>
      <c r="D1887" s="30">
        <v>37779</v>
      </c>
      <c r="E1887" t="s">
        <v>200</v>
      </c>
      <c r="F1887">
        <v>3417</v>
      </c>
      <c r="G1887">
        <v>626</v>
      </c>
    </row>
    <row r="1888" spans="2:7" x14ac:dyDescent="0.25">
      <c r="G1888">
        <v>626</v>
      </c>
    </row>
    <row r="1889" spans="2:7" x14ac:dyDescent="0.25">
      <c r="B1889" t="s">
        <v>3932</v>
      </c>
      <c r="C1889" t="s">
        <v>1428</v>
      </c>
      <c r="D1889" s="30">
        <v>37780</v>
      </c>
      <c r="E1889" t="s">
        <v>199</v>
      </c>
      <c r="F1889">
        <v>6530</v>
      </c>
      <c r="G1889">
        <v>627</v>
      </c>
    </row>
    <row r="1890" spans="2:7" x14ac:dyDescent="0.25">
      <c r="B1890" t="s">
        <v>3932</v>
      </c>
      <c r="C1890" t="s">
        <v>1429</v>
      </c>
      <c r="D1890" s="30">
        <v>37781</v>
      </c>
      <c r="E1890" t="s">
        <v>198</v>
      </c>
      <c r="F1890">
        <v>3489</v>
      </c>
      <c r="G1890">
        <v>627</v>
      </c>
    </row>
    <row r="1891" spans="2:7" x14ac:dyDescent="0.25">
      <c r="G1891">
        <v>627</v>
      </c>
    </row>
    <row r="1892" spans="2:7" x14ac:dyDescent="0.25">
      <c r="B1892" t="s">
        <v>3932</v>
      </c>
      <c r="C1892" t="s">
        <v>1430</v>
      </c>
      <c r="D1892" s="30">
        <v>37782</v>
      </c>
      <c r="E1892" t="s">
        <v>199</v>
      </c>
      <c r="F1892">
        <v>9422</v>
      </c>
      <c r="G1892">
        <v>628</v>
      </c>
    </row>
    <row r="1893" spans="2:7" x14ac:dyDescent="0.25">
      <c r="B1893" t="s">
        <v>3932</v>
      </c>
      <c r="C1893" t="s">
        <v>1431</v>
      </c>
      <c r="D1893" s="30">
        <v>37783</v>
      </c>
      <c r="E1893" t="s">
        <v>197</v>
      </c>
      <c r="F1893">
        <v>5840</v>
      </c>
      <c r="G1893">
        <v>628</v>
      </c>
    </row>
    <row r="1894" spans="2:7" x14ac:dyDescent="0.25">
      <c r="G1894">
        <v>628</v>
      </c>
    </row>
    <row r="1895" spans="2:7" x14ac:dyDescent="0.25">
      <c r="B1895" t="s">
        <v>3932</v>
      </c>
      <c r="C1895" t="s">
        <v>1432</v>
      </c>
      <c r="D1895" s="30">
        <v>37784</v>
      </c>
      <c r="E1895" t="s">
        <v>198</v>
      </c>
      <c r="F1895">
        <v>8763</v>
      </c>
      <c r="G1895">
        <v>629</v>
      </c>
    </row>
    <row r="1896" spans="2:7" x14ac:dyDescent="0.25">
      <c r="B1896" t="s">
        <v>3932</v>
      </c>
      <c r="C1896" t="s">
        <v>1433</v>
      </c>
      <c r="D1896" s="30">
        <v>37785</v>
      </c>
      <c r="E1896" t="s">
        <v>199</v>
      </c>
      <c r="F1896">
        <v>9324</v>
      </c>
      <c r="G1896">
        <v>629</v>
      </c>
    </row>
    <row r="1897" spans="2:7" x14ac:dyDescent="0.25">
      <c r="G1897">
        <v>629</v>
      </c>
    </row>
    <row r="1898" spans="2:7" x14ac:dyDescent="0.25">
      <c r="B1898" t="s">
        <v>3932</v>
      </c>
      <c r="C1898" t="s">
        <v>1434</v>
      </c>
      <c r="D1898" s="30">
        <v>37786</v>
      </c>
      <c r="E1898" t="s">
        <v>199</v>
      </c>
      <c r="F1898">
        <v>9314</v>
      </c>
      <c r="G1898">
        <v>630</v>
      </c>
    </row>
    <row r="1899" spans="2:7" x14ac:dyDescent="0.25">
      <c r="B1899" t="s">
        <v>3932</v>
      </c>
      <c r="C1899" t="s">
        <v>1435</v>
      </c>
      <c r="D1899" s="30">
        <v>37787</v>
      </c>
      <c r="E1899" t="s">
        <v>196</v>
      </c>
      <c r="F1899">
        <v>8059</v>
      </c>
      <c r="G1899">
        <v>630</v>
      </c>
    </row>
    <row r="1900" spans="2:7" x14ac:dyDescent="0.25">
      <c r="G1900">
        <v>630</v>
      </c>
    </row>
    <row r="1901" spans="2:7" x14ac:dyDescent="0.25">
      <c r="B1901" t="s">
        <v>3932</v>
      </c>
      <c r="C1901" t="s">
        <v>1436</v>
      </c>
      <c r="D1901" s="30">
        <v>37788</v>
      </c>
      <c r="E1901" t="s">
        <v>197</v>
      </c>
      <c r="F1901">
        <v>9243</v>
      </c>
      <c r="G1901">
        <v>631</v>
      </c>
    </row>
    <row r="1902" spans="2:7" x14ac:dyDescent="0.25">
      <c r="B1902" t="s">
        <v>3932</v>
      </c>
      <c r="C1902" t="s">
        <v>1437</v>
      </c>
      <c r="D1902" s="30">
        <v>37789</v>
      </c>
      <c r="E1902" t="s">
        <v>197</v>
      </c>
      <c r="F1902">
        <v>8361</v>
      </c>
      <c r="G1902">
        <v>631</v>
      </c>
    </row>
    <row r="1903" spans="2:7" x14ac:dyDescent="0.25">
      <c r="G1903">
        <v>631</v>
      </c>
    </row>
    <row r="1904" spans="2:7" x14ac:dyDescent="0.25">
      <c r="B1904" t="s">
        <v>3932</v>
      </c>
      <c r="C1904" t="s">
        <v>1438</v>
      </c>
      <c r="D1904" s="30">
        <v>37790</v>
      </c>
      <c r="E1904" t="s">
        <v>197</v>
      </c>
      <c r="F1904">
        <v>6674</v>
      </c>
      <c r="G1904">
        <v>632</v>
      </c>
    </row>
    <row r="1905" spans="2:7" x14ac:dyDescent="0.25">
      <c r="B1905" t="s">
        <v>3932</v>
      </c>
      <c r="C1905" t="s">
        <v>1439</v>
      </c>
      <c r="D1905" s="30">
        <v>37791</v>
      </c>
      <c r="E1905" t="s">
        <v>198</v>
      </c>
      <c r="F1905">
        <v>3027</v>
      </c>
      <c r="G1905">
        <v>632</v>
      </c>
    </row>
    <row r="1906" spans="2:7" x14ac:dyDescent="0.25">
      <c r="G1906">
        <v>632</v>
      </c>
    </row>
    <row r="1907" spans="2:7" x14ac:dyDescent="0.25">
      <c r="B1907" t="s">
        <v>3932</v>
      </c>
      <c r="C1907" t="s">
        <v>1440</v>
      </c>
      <c r="D1907" s="30">
        <v>37792</v>
      </c>
      <c r="E1907" t="s">
        <v>196</v>
      </c>
      <c r="F1907">
        <v>8351</v>
      </c>
      <c r="G1907">
        <v>633</v>
      </c>
    </row>
    <row r="1908" spans="2:7" x14ac:dyDescent="0.25">
      <c r="B1908" t="s">
        <v>3932</v>
      </c>
      <c r="C1908" t="s">
        <v>1441</v>
      </c>
      <c r="D1908" s="30">
        <v>37793</v>
      </c>
      <c r="E1908" t="s">
        <v>200</v>
      </c>
      <c r="F1908">
        <v>327</v>
      </c>
      <c r="G1908">
        <v>633</v>
      </c>
    </row>
    <row r="1909" spans="2:7" x14ac:dyDescent="0.25">
      <c r="G1909">
        <v>633</v>
      </c>
    </row>
    <row r="1910" spans="2:7" x14ac:dyDescent="0.25">
      <c r="B1910" t="s">
        <v>3932</v>
      </c>
      <c r="C1910" t="s">
        <v>1442</v>
      </c>
      <c r="D1910" s="30">
        <v>37794</v>
      </c>
      <c r="E1910" t="s">
        <v>198</v>
      </c>
      <c r="F1910">
        <v>4764</v>
      </c>
      <c r="G1910">
        <v>634</v>
      </c>
    </row>
    <row r="1911" spans="2:7" x14ac:dyDescent="0.25">
      <c r="B1911" t="s">
        <v>3932</v>
      </c>
      <c r="C1911" t="s">
        <v>1443</v>
      </c>
      <c r="D1911" s="30">
        <v>37795</v>
      </c>
      <c r="E1911" t="s">
        <v>200</v>
      </c>
      <c r="F1911">
        <v>9462</v>
      </c>
      <c r="G1911">
        <v>634</v>
      </c>
    </row>
    <row r="1912" spans="2:7" x14ac:dyDescent="0.25">
      <c r="G1912">
        <v>634</v>
      </c>
    </row>
    <row r="1913" spans="2:7" x14ac:dyDescent="0.25">
      <c r="B1913" t="s">
        <v>3932</v>
      </c>
      <c r="C1913" t="s">
        <v>1444</v>
      </c>
      <c r="D1913" s="30">
        <v>37796</v>
      </c>
      <c r="E1913" t="s">
        <v>198</v>
      </c>
      <c r="F1913">
        <v>789</v>
      </c>
      <c r="G1913">
        <v>635</v>
      </c>
    </row>
    <row r="1914" spans="2:7" x14ac:dyDescent="0.25">
      <c r="B1914" t="s">
        <v>3932</v>
      </c>
      <c r="C1914" t="s">
        <v>1445</v>
      </c>
      <c r="D1914" s="30">
        <v>37797</v>
      </c>
      <c r="E1914" t="s">
        <v>199</v>
      </c>
      <c r="F1914">
        <v>4759</v>
      </c>
      <c r="G1914">
        <v>635</v>
      </c>
    </row>
    <row r="1915" spans="2:7" x14ac:dyDescent="0.25">
      <c r="G1915">
        <v>635</v>
      </c>
    </row>
    <row r="1916" spans="2:7" x14ac:dyDescent="0.25">
      <c r="B1916" t="s">
        <v>3932</v>
      </c>
      <c r="C1916" t="s">
        <v>1446</v>
      </c>
      <c r="D1916" s="30">
        <v>37798</v>
      </c>
      <c r="E1916" t="s">
        <v>199</v>
      </c>
      <c r="F1916">
        <v>4360</v>
      </c>
      <c r="G1916">
        <v>636</v>
      </c>
    </row>
    <row r="1917" spans="2:7" x14ac:dyDescent="0.25">
      <c r="B1917" t="s">
        <v>3932</v>
      </c>
      <c r="C1917" t="s">
        <v>1447</v>
      </c>
      <c r="D1917" s="30">
        <v>37799</v>
      </c>
      <c r="E1917" t="s">
        <v>198</v>
      </c>
      <c r="F1917">
        <v>9611</v>
      </c>
      <c r="G1917">
        <v>636</v>
      </c>
    </row>
    <row r="1918" spans="2:7" x14ac:dyDescent="0.25">
      <c r="G1918">
        <v>636</v>
      </c>
    </row>
    <row r="1919" spans="2:7" x14ac:dyDescent="0.25">
      <c r="B1919" t="s">
        <v>3932</v>
      </c>
      <c r="C1919" t="s">
        <v>1448</v>
      </c>
      <c r="D1919" s="30">
        <v>37800</v>
      </c>
      <c r="E1919" t="s">
        <v>196</v>
      </c>
      <c r="F1919">
        <v>2042</v>
      </c>
      <c r="G1919">
        <v>637</v>
      </c>
    </row>
    <row r="1920" spans="2:7" x14ac:dyDescent="0.25">
      <c r="B1920" t="s">
        <v>3932</v>
      </c>
      <c r="C1920" t="s">
        <v>1449</v>
      </c>
      <c r="D1920" s="30">
        <v>37801</v>
      </c>
      <c r="E1920" t="s">
        <v>196</v>
      </c>
      <c r="F1920">
        <v>5404</v>
      </c>
      <c r="G1920">
        <v>637</v>
      </c>
    </row>
    <row r="1921" spans="2:7" x14ac:dyDescent="0.25">
      <c r="G1921">
        <v>637</v>
      </c>
    </row>
    <row r="1922" spans="2:7" x14ac:dyDescent="0.25">
      <c r="B1922" t="s">
        <v>3932</v>
      </c>
      <c r="C1922" t="s">
        <v>1450</v>
      </c>
      <c r="D1922" s="30">
        <v>37802</v>
      </c>
      <c r="E1922" t="s">
        <v>196</v>
      </c>
      <c r="F1922">
        <v>7104</v>
      </c>
      <c r="G1922">
        <v>638</v>
      </c>
    </row>
    <row r="1923" spans="2:7" x14ac:dyDescent="0.25">
      <c r="B1923" t="s">
        <v>3932</v>
      </c>
      <c r="C1923" t="s">
        <v>1451</v>
      </c>
      <c r="D1923" s="30">
        <v>37803</v>
      </c>
      <c r="E1923" t="s">
        <v>199</v>
      </c>
      <c r="F1923">
        <v>2392</v>
      </c>
      <c r="G1923">
        <v>638</v>
      </c>
    </row>
    <row r="1924" spans="2:7" x14ac:dyDescent="0.25">
      <c r="G1924">
        <v>638</v>
      </c>
    </row>
    <row r="1925" spans="2:7" x14ac:dyDescent="0.25">
      <c r="B1925" t="s">
        <v>3932</v>
      </c>
      <c r="C1925" t="s">
        <v>1452</v>
      </c>
      <c r="D1925" s="30">
        <v>37804</v>
      </c>
      <c r="E1925" t="s">
        <v>197</v>
      </c>
      <c r="F1925">
        <v>5455</v>
      </c>
      <c r="G1925">
        <v>639</v>
      </c>
    </row>
    <row r="1926" spans="2:7" x14ac:dyDescent="0.25">
      <c r="B1926" t="s">
        <v>3932</v>
      </c>
      <c r="C1926" t="s">
        <v>1453</v>
      </c>
      <c r="D1926" s="30">
        <v>37805</v>
      </c>
      <c r="E1926" t="s">
        <v>196</v>
      </c>
      <c r="F1926">
        <v>3682</v>
      </c>
      <c r="G1926">
        <v>639</v>
      </c>
    </row>
    <row r="1927" spans="2:7" x14ac:dyDescent="0.25">
      <c r="G1927">
        <v>639</v>
      </c>
    </row>
    <row r="1928" spans="2:7" x14ac:dyDescent="0.25">
      <c r="B1928" t="s">
        <v>3932</v>
      </c>
      <c r="C1928" t="s">
        <v>1454</v>
      </c>
      <c r="D1928" s="30">
        <v>37806</v>
      </c>
      <c r="E1928" t="s">
        <v>200</v>
      </c>
      <c r="F1928">
        <v>6336</v>
      </c>
      <c r="G1928">
        <v>640</v>
      </c>
    </row>
    <row r="1929" spans="2:7" x14ac:dyDescent="0.25">
      <c r="B1929" t="s">
        <v>3932</v>
      </c>
      <c r="C1929" t="s">
        <v>1455</v>
      </c>
      <c r="D1929" s="30">
        <v>37807</v>
      </c>
      <c r="E1929" t="s">
        <v>198</v>
      </c>
      <c r="F1929">
        <v>2698</v>
      </c>
      <c r="G1929">
        <v>640</v>
      </c>
    </row>
    <row r="1930" spans="2:7" x14ac:dyDescent="0.25">
      <c r="G1930">
        <v>640</v>
      </c>
    </row>
    <row r="1931" spans="2:7" x14ac:dyDescent="0.25">
      <c r="B1931" t="s">
        <v>3932</v>
      </c>
      <c r="C1931" t="s">
        <v>1456</v>
      </c>
      <c r="D1931" s="30">
        <v>37808</v>
      </c>
      <c r="E1931" t="s">
        <v>197</v>
      </c>
      <c r="F1931">
        <v>9166</v>
      </c>
      <c r="G1931">
        <v>641</v>
      </c>
    </row>
    <row r="1932" spans="2:7" x14ac:dyDescent="0.25">
      <c r="B1932" t="s">
        <v>3932</v>
      </c>
      <c r="C1932" t="s">
        <v>1457</v>
      </c>
      <c r="D1932" s="30">
        <v>37809</v>
      </c>
      <c r="E1932" t="s">
        <v>200</v>
      </c>
      <c r="F1932">
        <v>9674</v>
      </c>
      <c r="G1932">
        <v>641</v>
      </c>
    </row>
    <row r="1933" spans="2:7" x14ac:dyDescent="0.25">
      <c r="G1933">
        <v>641</v>
      </c>
    </row>
    <row r="1934" spans="2:7" x14ac:dyDescent="0.25">
      <c r="B1934" t="s">
        <v>3932</v>
      </c>
      <c r="C1934" t="s">
        <v>1458</v>
      </c>
      <c r="D1934" s="30">
        <v>37810</v>
      </c>
      <c r="E1934" t="s">
        <v>198</v>
      </c>
      <c r="F1934">
        <v>9185</v>
      </c>
      <c r="G1934">
        <v>642</v>
      </c>
    </row>
    <row r="1935" spans="2:7" x14ac:dyDescent="0.25">
      <c r="B1935" t="s">
        <v>3932</v>
      </c>
      <c r="C1935" t="s">
        <v>1459</v>
      </c>
      <c r="D1935" s="30">
        <v>37811</v>
      </c>
      <c r="E1935" t="s">
        <v>198</v>
      </c>
      <c r="F1935">
        <v>387</v>
      </c>
      <c r="G1935">
        <v>642</v>
      </c>
    </row>
    <row r="1936" spans="2:7" x14ac:dyDescent="0.25">
      <c r="G1936">
        <v>642</v>
      </c>
    </row>
    <row r="1937" spans="2:7" x14ac:dyDescent="0.25">
      <c r="B1937" t="s">
        <v>3932</v>
      </c>
      <c r="C1937" t="s">
        <v>1460</v>
      </c>
      <c r="D1937" s="30">
        <v>37812</v>
      </c>
      <c r="E1937" t="s">
        <v>197</v>
      </c>
      <c r="F1937">
        <v>3837</v>
      </c>
      <c r="G1937">
        <v>643</v>
      </c>
    </row>
    <row r="1938" spans="2:7" x14ac:dyDescent="0.25">
      <c r="B1938" t="s">
        <v>3932</v>
      </c>
      <c r="C1938" t="s">
        <v>1461</v>
      </c>
      <c r="D1938" s="30">
        <v>37813</v>
      </c>
      <c r="E1938" t="s">
        <v>198</v>
      </c>
      <c r="F1938">
        <v>8813</v>
      </c>
      <c r="G1938">
        <v>643</v>
      </c>
    </row>
    <row r="1939" spans="2:7" x14ac:dyDescent="0.25">
      <c r="G1939">
        <v>643</v>
      </c>
    </row>
    <row r="1940" spans="2:7" x14ac:dyDescent="0.25">
      <c r="B1940" t="s">
        <v>3932</v>
      </c>
      <c r="C1940" t="s">
        <v>1462</v>
      </c>
      <c r="D1940" s="30">
        <v>37814</v>
      </c>
      <c r="E1940" t="s">
        <v>198</v>
      </c>
      <c r="F1940">
        <v>5159</v>
      </c>
      <c r="G1940">
        <v>644</v>
      </c>
    </row>
    <row r="1941" spans="2:7" x14ac:dyDescent="0.25">
      <c r="B1941" t="s">
        <v>3932</v>
      </c>
      <c r="C1941" t="s">
        <v>1463</v>
      </c>
      <c r="D1941" s="30">
        <v>37815</v>
      </c>
      <c r="E1941" t="s">
        <v>197</v>
      </c>
      <c r="F1941">
        <v>4604</v>
      </c>
      <c r="G1941">
        <v>644</v>
      </c>
    </row>
    <row r="1942" spans="2:7" x14ac:dyDescent="0.25">
      <c r="G1942">
        <v>644</v>
      </c>
    </row>
    <row r="1943" spans="2:7" x14ac:dyDescent="0.25">
      <c r="B1943" t="s">
        <v>3932</v>
      </c>
      <c r="C1943" t="s">
        <v>1464</v>
      </c>
      <c r="D1943" s="30">
        <v>37816</v>
      </c>
      <c r="E1943" t="s">
        <v>197</v>
      </c>
      <c r="F1943">
        <v>4436</v>
      </c>
      <c r="G1943">
        <v>645</v>
      </c>
    </row>
    <row r="1944" spans="2:7" x14ac:dyDescent="0.25">
      <c r="B1944" t="s">
        <v>3932</v>
      </c>
      <c r="C1944" t="s">
        <v>1465</v>
      </c>
      <c r="D1944" s="30">
        <v>37817</v>
      </c>
      <c r="E1944" t="s">
        <v>196</v>
      </c>
      <c r="F1944">
        <v>3038</v>
      </c>
      <c r="G1944">
        <v>645</v>
      </c>
    </row>
    <row r="1945" spans="2:7" x14ac:dyDescent="0.25">
      <c r="G1945">
        <v>645</v>
      </c>
    </row>
    <row r="1946" spans="2:7" x14ac:dyDescent="0.25">
      <c r="B1946" t="s">
        <v>3932</v>
      </c>
      <c r="C1946" t="s">
        <v>1466</v>
      </c>
      <c r="D1946" s="30">
        <v>37818</v>
      </c>
      <c r="E1946" t="s">
        <v>198</v>
      </c>
      <c r="F1946">
        <v>3914</v>
      </c>
      <c r="G1946">
        <v>646</v>
      </c>
    </row>
    <row r="1947" spans="2:7" x14ac:dyDescent="0.25">
      <c r="B1947" t="s">
        <v>3932</v>
      </c>
      <c r="C1947" t="s">
        <v>1467</v>
      </c>
      <c r="D1947" s="30">
        <v>37819</v>
      </c>
      <c r="E1947" t="s">
        <v>198</v>
      </c>
      <c r="F1947">
        <v>791</v>
      </c>
      <c r="G1947">
        <v>646</v>
      </c>
    </row>
    <row r="1948" spans="2:7" x14ac:dyDescent="0.25">
      <c r="G1948">
        <v>646</v>
      </c>
    </row>
    <row r="1949" spans="2:7" x14ac:dyDescent="0.25">
      <c r="B1949" t="s">
        <v>3932</v>
      </c>
      <c r="C1949" t="s">
        <v>1468</v>
      </c>
      <c r="D1949" s="30">
        <v>37820</v>
      </c>
      <c r="E1949" t="s">
        <v>200</v>
      </c>
      <c r="F1949">
        <v>4285</v>
      </c>
      <c r="G1949">
        <v>647</v>
      </c>
    </row>
    <row r="1950" spans="2:7" x14ac:dyDescent="0.25">
      <c r="B1950" t="s">
        <v>3932</v>
      </c>
      <c r="C1950" t="s">
        <v>1469</v>
      </c>
      <c r="D1950" s="30">
        <v>37821</v>
      </c>
      <c r="E1950" t="s">
        <v>196</v>
      </c>
      <c r="F1950">
        <v>9165</v>
      </c>
      <c r="G1950">
        <v>647</v>
      </c>
    </row>
    <row r="1951" spans="2:7" x14ac:dyDescent="0.25">
      <c r="G1951">
        <v>647</v>
      </c>
    </row>
    <row r="1952" spans="2:7" x14ac:dyDescent="0.25">
      <c r="B1952" t="s">
        <v>3932</v>
      </c>
      <c r="C1952" t="s">
        <v>1470</v>
      </c>
      <c r="D1952" s="30">
        <v>37822</v>
      </c>
      <c r="E1952" t="s">
        <v>196</v>
      </c>
      <c r="F1952">
        <v>3774</v>
      </c>
      <c r="G1952">
        <v>648</v>
      </c>
    </row>
    <row r="1953" spans="2:7" x14ac:dyDescent="0.25">
      <c r="B1953" t="s">
        <v>3932</v>
      </c>
      <c r="C1953" t="s">
        <v>1471</v>
      </c>
      <c r="D1953" s="30">
        <v>37823</v>
      </c>
      <c r="E1953" t="s">
        <v>199</v>
      </c>
      <c r="F1953">
        <v>3177</v>
      </c>
      <c r="G1953">
        <v>648</v>
      </c>
    </row>
    <row r="1954" spans="2:7" x14ac:dyDescent="0.25">
      <c r="G1954">
        <v>648</v>
      </c>
    </row>
    <row r="1955" spans="2:7" x14ac:dyDescent="0.25">
      <c r="B1955" t="s">
        <v>3932</v>
      </c>
      <c r="C1955" t="s">
        <v>1472</v>
      </c>
      <c r="D1955" s="30">
        <v>37824</v>
      </c>
      <c r="E1955" t="s">
        <v>200</v>
      </c>
      <c r="F1955">
        <v>5607</v>
      </c>
      <c r="G1955">
        <v>649</v>
      </c>
    </row>
    <row r="1956" spans="2:7" x14ac:dyDescent="0.25">
      <c r="B1956" t="s">
        <v>3932</v>
      </c>
      <c r="C1956" t="s">
        <v>1473</v>
      </c>
      <c r="D1956" s="30">
        <v>37825</v>
      </c>
      <c r="E1956" t="s">
        <v>200</v>
      </c>
      <c r="F1956">
        <v>2368</v>
      </c>
      <c r="G1956">
        <v>649</v>
      </c>
    </row>
    <row r="1957" spans="2:7" x14ac:dyDescent="0.25">
      <c r="G1957">
        <v>649</v>
      </c>
    </row>
    <row r="1958" spans="2:7" x14ac:dyDescent="0.25">
      <c r="B1958" t="s">
        <v>3932</v>
      </c>
      <c r="C1958" t="s">
        <v>1474</v>
      </c>
      <c r="D1958" s="30">
        <v>37826</v>
      </c>
      <c r="E1958" t="s">
        <v>196</v>
      </c>
      <c r="F1958">
        <v>9336</v>
      </c>
      <c r="G1958">
        <v>650</v>
      </c>
    </row>
    <row r="1959" spans="2:7" x14ac:dyDescent="0.25">
      <c r="B1959" t="s">
        <v>3932</v>
      </c>
      <c r="C1959" t="s">
        <v>1475</v>
      </c>
      <c r="D1959" s="30">
        <v>37827</v>
      </c>
      <c r="E1959" t="s">
        <v>197</v>
      </c>
      <c r="F1959">
        <v>2249</v>
      </c>
      <c r="G1959">
        <v>650</v>
      </c>
    </row>
    <row r="1960" spans="2:7" x14ac:dyDescent="0.25">
      <c r="G1960">
        <v>650</v>
      </c>
    </row>
    <row r="1961" spans="2:7" x14ac:dyDescent="0.25">
      <c r="B1961" t="s">
        <v>3932</v>
      </c>
      <c r="C1961" t="s">
        <v>1476</v>
      </c>
      <c r="D1961" s="30">
        <v>37828</v>
      </c>
      <c r="E1961" t="s">
        <v>197</v>
      </c>
      <c r="F1961">
        <v>5340</v>
      </c>
      <c r="G1961">
        <v>651</v>
      </c>
    </row>
    <row r="1962" spans="2:7" x14ac:dyDescent="0.25">
      <c r="B1962" t="s">
        <v>3932</v>
      </c>
      <c r="C1962" t="s">
        <v>1477</v>
      </c>
      <c r="D1962" s="30">
        <v>37829</v>
      </c>
      <c r="E1962" t="s">
        <v>199</v>
      </c>
      <c r="F1962">
        <v>3073</v>
      </c>
      <c r="G1962">
        <v>651</v>
      </c>
    </row>
    <row r="1963" spans="2:7" x14ac:dyDescent="0.25">
      <c r="G1963">
        <v>651</v>
      </c>
    </row>
    <row r="1964" spans="2:7" x14ac:dyDescent="0.25">
      <c r="B1964" t="s">
        <v>3932</v>
      </c>
      <c r="C1964" t="s">
        <v>1478</v>
      </c>
      <c r="D1964" s="30">
        <v>37830</v>
      </c>
      <c r="E1964" t="s">
        <v>198</v>
      </c>
      <c r="F1964">
        <v>8053</v>
      </c>
      <c r="G1964">
        <v>652</v>
      </c>
    </row>
    <row r="1965" spans="2:7" x14ac:dyDescent="0.25">
      <c r="B1965" t="s">
        <v>3932</v>
      </c>
      <c r="C1965" t="s">
        <v>1479</v>
      </c>
      <c r="D1965" s="30">
        <v>37831</v>
      </c>
      <c r="E1965" t="s">
        <v>199</v>
      </c>
      <c r="F1965">
        <v>8892</v>
      </c>
      <c r="G1965">
        <v>652</v>
      </c>
    </row>
    <row r="1966" spans="2:7" x14ac:dyDescent="0.25">
      <c r="G1966">
        <v>652</v>
      </c>
    </row>
    <row r="1967" spans="2:7" x14ac:dyDescent="0.25">
      <c r="B1967" t="s">
        <v>3932</v>
      </c>
      <c r="C1967" t="s">
        <v>1480</v>
      </c>
      <c r="D1967" s="30">
        <v>37832</v>
      </c>
      <c r="E1967" t="s">
        <v>198</v>
      </c>
      <c r="F1967">
        <v>3515</v>
      </c>
      <c r="G1967">
        <v>653</v>
      </c>
    </row>
    <row r="1968" spans="2:7" x14ac:dyDescent="0.25">
      <c r="B1968" t="s">
        <v>3932</v>
      </c>
      <c r="C1968" t="s">
        <v>1481</v>
      </c>
      <c r="D1968" s="30">
        <v>37833</v>
      </c>
      <c r="E1968" t="s">
        <v>196</v>
      </c>
      <c r="F1968">
        <v>7531</v>
      </c>
      <c r="G1968">
        <v>653</v>
      </c>
    </row>
    <row r="1969" spans="2:7" x14ac:dyDescent="0.25">
      <c r="G1969">
        <v>653</v>
      </c>
    </row>
    <row r="1970" spans="2:7" x14ac:dyDescent="0.25">
      <c r="B1970" t="s">
        <v>3932</v>
      </c>
      <c r="C1970" t="s">
        <v>1482</v>
      </c>
      <c r="D1970" s="30">
        <v>37834</v>
      </c>
      <c r="E1970" t="s">
        <v>200</v>
      </c>
      <c r="F1970">
        <v>8415</v>
      </c>
      <c r="G1970">
        <v>654</v>
      </c>
    </row>
    <row r="1971" spans="2:7" x14ac:dyDescent="0.25">
      <c r="B1971" t="s">
        <v>3932</v>
      </c>
      <c r="C1971" t="s">
        <v>1483</v>
      </c>
      <c r="D1971" s="30">
        <v>37835</v>
      </c>
      <c r="E1971" t="s">
        <v>197</v>
      </c>
      <c r="F1971">
        <v>5347</v>
      </c>
      <c r="G1971">
        <v>654</v>
      </c>
    </row>
    <row r="1972" spans="2:7" x14ac:dyDescent="0.25">
      <c r="G1972">
        <v>654</v>
      </c>
    </row>
    <row r="1973" spans="2:7" x14ac:dyDescent="0.25">
      <c r="B1973" t="s">
        <v>3932</v>
      </c>
      <c r="C1973" t="s">
        <v>1484</v>
      </c>
      <c r="D1973" s="30">
        <v>37836</v>
      </c>
      <c r="E1973" t="s">
        <v>200</v>
      </c>
      <c r="F1973">
        <v>774</v>
      </c>
      <c r="G1973">
        <v>655</v>
      </c>
    </row>
    <row r="1974" spans="2:7" x14ac:dyDescent="0.25">
      <c r="B1974" t="s">
        <v>3932</v>
      </c>
      <c r="C1974" t="s">
        <v>1485</v>
      </c>
      <c r="D1974" s="30">
        <v>37837</v>
      </c>
      <c r="E1974" t="s">
        <v>197</v>
      </c>
      <c r="F1974">
        <v>5949</v>
      </c>
      <c r="G1974">
        <v>655</v>
      </c>
    </row>
    <row r="1975" spans="2:7" x14ac:dyDescent="0.25">
      <c r="G1975">
        <v>655</v>
      </c>
    </row>
    <row r="1976" spans="2:7" x14ac:dyDescent="0.25">
      <c r="B1976" t="s">
        <v>3932</v>
      </c>
      <c r="C1976" t="s">
        <v>1486</v>
      </c>
      <c r="D1976" s="30">
        <v>37838</v>
      </c>
      <c r="E1976" t="s">
        <v>196</v>
      </c>
      <c r="F1976">
        <v>6586</v>
      </c>
      <c r="G1976">
        <v>656</v>
      </c>
    </row>
    <row r="1977" spans="2:7" x14ac:dyDescent="0.25">
      <c r="B1977" t="s">
        <v>3932</v>
      </c>
      <c r="C1977" t="s">
        <v>1487</v>
      </c>
      <c r="D1977" s="30">
        <v>37839</v>
      </c>
      <c r="E1977" t="s">
        <v>198</v>
      </c>
      <c r="F1977">
        <v>6889</v>
      </c>
      <c r="G1977">
        <v>656</v>
      </c>
    </row>
    <row r="1978" spans="2:7" x14ac:dyDescent="0.25">
      <c r="G1978">
        <v>656</v>
      </c>
    </row>
    <row r="1979" spans="2:7" x14ac:dyDescent="0.25">
      <c r="B1979" t="s">
        <v>3932</v>
      </c>
      <c r="C1979" t="s">
        <v>1488</v>
      </c>
      <c r="D1979" s="30">
        <v>37840</v>
      </c>
      <c r="E1979" t="s">
        <v>199</v>
      </c>
      <c r="F1979">
        <v>4682</v>
      </c>
      <c r="G1979">
        <v>657</v>
      </c>
    </row>
    <row r="1980" spans="2:7" x14ac:dyDescent="0.25">
      <c r="B1980" t="s">
        <v>3932</v>
      </c>
      <c r="C1980" t="s">
        <v>1489</v>
      </c>
      <c r="D1980" s="30">
        <v>37841</v>
      </c>
      <c r="E1980" t="s">
        <v>200</v>
      </c>
      <c r="F1980">
        <v>648</v>
      </c>
      <c r="G1980">
        <v>657</v>
      </c>
    </row>
    <row r="1981" spans="2:7" x14ac:dyDescent="0.25">
      <c r="G1981">
        <v>657</v>
      </c>
    </row>
    <row r="1982" spans="2:7" x14ac:dyDescent="0.25">
      <c r="B1982" t="s">
        <v>3932</v>
      </c>
      <c r="C1982" t="s">
        <v>1490</v>
      </c>
      <c r="D1982" s="30">
        <v>37842</v>
      </c>
      <c r="E1982" t="s">
        <v>197</v>
      </c>
      <c r="F1982">
        <v>6251</v>
      </c>
      <c r="G1982">
        <v>658</v>
      </c>
    </row>
    <row r="1983" spans="2:7" x14ac:dyDescent="0.25">
      <c r="B1983" t="s">
        <v>3932</v>
      </c>
      <c r="C1983" t="s">
        <v>1491</v>
      </c>
      <c r="D1983" s="30">
        <v>37843</v>
      </c>
      <c r="E1983" t="s">
        <v>197</v>
      </c>
      <c r="F1983">
        <v>6134</v>
      </c>
      <c r="G1983">
        <v>658</v>
      </c>
    </row>
    <row r="1984" spans="2:7" x14ac:dyDescent="0.25">
      <c r="G1984">
        <v>658</v>
      </c>
    </row>
    <row r="1985" spans="2:7" x14ac:dyDescent="0.25">
      <c r="B1985" t="s">
        <v>3932</v>
      </c>
      <c r="C1985" t="s">
        <v>1492</v>
      </c>
      <c r="D1985" s="30">
        <v>37844</v>
      </c>
      <c r="E1985" t="s">
        <v>199</v>
      </c>
      <c r="F1985">
        <v>5532</v>
      </c>
      <c r="G1985">
        <v>659</v>
      </c>
    </row>
    <row r="1986" spans="2:7" x14ac:dyDescent="0.25">
      <c r="B1986" t="s">
        <v>3932</v>
      </c>
      <c r="C1986" t="s">
        <v>1493</v>
      </c>
      <c r="D1986" s="30">
        <v>37845</v>
      </c>
      <c r="E1986" t="s">
        <v>196</v>
      </c>
      <c r="F1986">
        <v>9711</v>
      </c>
      <c r="G1986">
        <v>659</v>
      </c>
    </row>
    <row r="1987" spans="2:7" x14ac:dyDescent="0.25">
      <c r="G1987">
        <v>659</v>
      </c>
    </row>
    <row r="1988" spans="2:7" x14ac:dyDescent="0.25">
      <c r="B1988" t="s">
        <v>3932</v>
      </c>
      <c r="C1988" t="s">
        <v>1494</v>
      </c>
      <c r="D1988" s="30">
        <v>37846</v>
      </c>
      <c r="E1988" t="s">
        <v>196</v>
      </c>
      <c r="F1988">
        <v>827</v>
      </c>
      <c r="G1988">
        <v>660</v>
      </c>
    </row>
    <row r="1989" spans="2:7" x14ac:dyDescent="0.25">
      <c r="B1989" t="s">
        <v>3932</v>
      </c>
      <c r="C1989" t="s">
        <v>1495</v>
      </c>
      <c r="D1989" s="30">
        <v>37847</v>
      </c>
      <c r="E1989" t="s">
        <v>200</v>
      </c>
      <c r="F1989">
        <v>283</v>
      </c>
      <c r="G1989">
        <v>660</v>
      </c>
    </row>
    <row r="1990" spans="2:7" x14ac:dyDescent="0.25">
      <c r="G1990">
        <v>660</v>
      </c>
    </row>
    <row r="1991" spans="2:7" x14ac:dyDescent="0.25">
      <c r="B1991" t="s">
        <v>3932</v>
      </c>
      <c r="C1991" t="s">
        <v>1496</v>
      </c>
      <c r="D1991" s="30">
        <v>37848</v>
      </c>
      <c r="E1991" t="s">
        <v>196</v>
      </c>
      <c r="F1991">
        <v>3507</v>
      </c>
      <c r="G1991">
        <v>661</v>
      </c>
    </row>
    <row r="1992" spans="2:7" x14ac:dyDescent="0.25">
      <c r="B1992" t="s">
        <v>3932</v>
      </c>
      <c r="C1992" t="s">
        <v>1497</v>
      </c>
      <c r="D1992" s="30">
        <v>37849</v>
      </c>
      <c r="E1992" t="s">
        <v>198</v>
      </c>
      <c r="F1992">
        <v>4958</v>
      </c>
      <c r="G1992">
        <v>661</v>
      </c>
    </row>
    <row r="1993" spans="2:7" x14ac:dyDescent="0.25">
      <c r="G1993">
        <v>661</v>
      </c>
    </row>
    <row r="1994" spans="2:7" x14ac:dyDescent="0.25">
      <c r="B1994" t="s">
        <v>3932</v>
      </c>
      <c r="C1994" t="s">
        <v>1498</v>
      </c>
      <c r="D1994" s="30">
        <v>37850</v>
      </c>
      <c r="E1994" t="s">
        <v>196</v>
      </c>
      <c r="F1994">
        <v>4154</v>
      </c>
      <c r="G1994">
        <v>662</v>
      </c>
    </row>
    <row r="1995" spans="2:7" x14ac:dyDescent="0.25">
      <c r="B1995" t="s">
        <v>3932</v>
      </c>
      <c r="C1995" t="s">
        <v>1499</v>
      </c>
      <c r="D1995" s="30">
        <v>37851</v>
      </c>
      <c r="E1995" t="s">
        <v>196</v>
      </c>
      <c r="F1995">
        <v>3629</v>
      </c>
      <c r="G1995">
        <v>662</v>
      </c>
    </row>
    <row r="1996" spans="2:7" x14ac:dyDescent="0.25">
      <c r="G1996">
        <v>662</v>
      </c>
    </row>
    <row r="1997" spans="2:7" x14ac:dyDescent="0.25">
      <c r="B1997" t="s">
        <v>3932</v>
      </c>
      <c r="C1997" t="s">
        <v>1019</v>
      </c>
      <c r="D1997" s="30">
        <v>37852</v>
      </c>
      <c r="E1997" t="s">
        <v>200</v>
      </c>
      <c r="F1997">
        <v>1002</v>
      </c>
      <c r="G1997">
        <v>663</v>
      </c>
    </row>
    <row r="1998" spans="2:7" x14ac:dyDescent="0.25">
      <c r="B1998" t="s">
        <v>3932</v>
      </c>
      <c r="C1998" t="s">
        <v>1500</v>
      </c>
      <c r="D1998" s="30">
        <v>37853</v>
      </c>
      <c r="E1998" t="s">
        <v>199</v>
      </c>
      <c r="F1998">
        <v>8358</v>
      </c>
      <c r="G1998">
        <v>663</v>
      </c>
    </row>
    <row r="1999" spans="2:7" x14ac:dyDescent="0.25">
      <c r="G1999">
        <v>663</v>
      </c>
    </row>
    <row r="2000" spans="2:7" x14ac:dyDescent="0.25">
      <c r="B2000" t="s">
        <v>3932</v>
      </c>
      <c r="C2000" t="s">
        <v>1501</v>
      </c>
      <c r="D2000" s="30">
        <v>37854</v>
      </c>
      <c r="E2000" t="s">
        <v>200</v>
      </c>
      <c r="F2000">
        <v>2238</v>
      </c>
      <c r="G2000">
        <v>664</v>
      </c>
    </row>
    <row r="2001" spans="2:7" x14ac:dyDescent="0.25">
      <c r="B2001" t="s">
        <v>3932</v>
      </c>
      <c r="C2001" t="s">
        <v>1502</v>
      </c>
      <c r="D2001" s="30">
        <v>37855</v>
      </c>
      <c r="E2001" t="s">
        <v>197</v>
      </c>
      <c r="F2001">
        <v>9121</v>
      </c>
      <c r="G2001">
        <v>664</v>
      </c>
    </row>
    <row r="2002" spans="2:7" x14ac:dyDescent="0.25">
      <c r="G2002">
        <v>664</v>
      </c>
    </row>
    <row r="2003" spans="2:7" x14ac:dyDescent="0.25">
      <c r="B2003" t="s">
        <v>3932</v>
      </c>
      <c r="C2003" t="s">
        <v>1503</v>
      </c>
      <c r="D2003" s="30">
        <v>37856</v>
      </c>
      <c r="E2003" t="s">
        <v>199</v>
      </c>
      <c r="F2003">
        <v>2805</v>
      </c>
      <c r="G2003">
        <v>665</v>
      </c>
    </row>
    <row r="2004" spans="2:7" x14ac:dyDescent="0.25">
      <c r="B2004" t="s">
        <v>3932</v>
      </c>
      <c r="C2004" t="s">
        <v>1504</v>
      </c>
      <c r="D2004" s="30">
        <v>37857</v>
      </c>
      <c r="E2004" t="s">
        <v>199</v>
      </c>
      <c r="F2004">
        <v>7259</v>
      </c>
      <c r="G2004">
        <v>665</v>
      </c>
    </row>
    <row r="2005" spans="2:7" x14ac:dyDescent="0.25">
      <c r="G2005">
        <v>665</v>
      </c>
    </row>
    <row r="2006" spans="2:7" x14ac:dyDescent="0.25">
      <c r="B2006" t="s">
        <v>3932</v>
      </c>
      <c r="C2006" t="s">
        <v>1505</v>
      </c>
      <c r="D2006" s="30">
        <v>37858</v>
      </c>
      <c r="E2006" t="s">
        <v>196</v>
      </c>
      <c r="F2006">
        <v>8440</v>
      </c>
      <c r="G2006">
        <v>666</v>
      </c>
    </row>
    <row r="2007" spans="2:7" x14ac:dyDescent="0.25">
      <c r="B2007" t="s">
        <v>3932</v>
      </c>
      <c r="C2007" t="s">
        <v>1506</v>
      </c>
      <c r="D2007" s="30">
        <v>37859</v>
      </c>
      <c r="E2007" t="s">
        <v>199</v>
      </c>
      <c r="F2007">
        <v>4105</v>
      </c>
      <c r="G2007">
        <v>666</v>
      </c>
    </row>
    <row r="2008" spans="2:7" x14ac:dyDescent="0.25">
      <c r="G2008">
        <v>666</v>
      </c>
    </row>
    <row r="2009" spans="2:7" x14ac:dyDescent="0.25">
      <c r="B2009" t="s">
        <v>3932</v>
      </c>
      <c r="C2009" t="s">
        <v>1507</v>
      </c>
      <c r="D2009" s="30">
        <v>37860</v>
      </c>
      <c r="E2009" t="s">
        <v>197</v>
      </c>
      <c r="F2009">
        <v>5207</v>
      </c>
      <c r="G2009">
        <v>667</v>
      </c>
    </row>
    <row r="2010" spans="2:7" x14ac:dyDescent="0.25">
      <c r="B2010" t="s">
        <v>3932</v>
      </c>
      <c r="C2010" t="s">
        <v>1508</v>
      </c>
      <c r="D2010" s="30">
        <v>37861</v>
      </c>
      <c r="E2010" t="s">
        <v>196</v>
      </c>
      <c r="F2010">
        <v>360</v>
      </c>
      <c r="G2010">
        <v>667</v>
      </c>
    </row>
    <row r="2011" spans="2:7" x14ac:dyDescent="0.25">
      <c r="G2011">
        <v>667</v>
      </c>
    </row>
    <row r="2012" spans="2:7" x14ac:dyDescent="0.25">
      <c r="B2012" t="s">
        <v>3932</v>
      </c>
      <c r="C2012" t="s">
        <v>1509</v>
      </c>
      <c r="D2012" s="30">
        <v>37862</v>
      </c>
      <c r="E2012" t="s">
        <v>199</v>
      </c>
      <c r="F2012">
        <v>7345</v>
      </c>
      <c r="G2012">
        <v>668</v>
      </c>
    </row>
    <row r="2013" spans="2:7" x14ac:dyDescent="0.25">
      <c r="B2013" t="s">
        <v>3932</v>
      </c>
      <c r="C2013" t="s">
        <v>1510</v>
      </c>
      <c r="D2013" s="30">
        <v>37863</v>
      </c>
      <c r="E2013" t="s">
        <v>199</v>
      </c>
      <c r="F2013">
        <v>4190</v>
      </c>
      <c r="G2013">
        <v>668</v>
      </c>
    </row>
    <row r="2014" spans="2:7" x14ac:dyDescent="0.25">
      <c r="G2014">
        <v>668</v>
      </c>
    </row>
    <row r="2015" spans="2:7" x14ac:dyDescent="0.25">
      <c r="B2015" t="s">
        <v>3932</v>
      </c>
      <c r="C2015" t="s">
        <v>1511</v>
      </c>
      <c r="D2015" s="30">
        <v>37864</v>
      </c>
      <c r="E2015" t="s">
        <v>199</v>
      </c>
      <c r="F2015">
        <v>2860</v>
      </c>
      <c r="G2015">
        <v>669</v>
      </c>
    </row>
    <row r="2016" spans="2:7" x14ac:dyDescent="0.25">
      <c r="B2016" t="s">
        <v>3932</v>
      </c>
      <c r="C2016" t="s">
        <v>1512</v>
      </c>
      <c r="D2016" s="30">
        <v>37865</v>
      </c>
      <c r="E2016" t="s">
        <v>199</v>
      </c>
      <c r="F2016">
        <v>6476</v>
      </c>
      <c r="G2016">
        <v>669</v>
      </c>
    </row>
    <row r="2017" spans="2:7" x14ac:dyDescent="0.25">
      <c r="G2017">
        <v>669</v>
      </c>
    </row>
    <row r="2018" spans="2:7" x14ac:dyDescent="0.25">
      <c r="B2018" t="s">
        <v>3932</v>
      </c>
      <c r="C2018" t="s">
        <v>1513</v>
      </c>
      <c r="D2018" s="30">
        <v>37866</v>
      </c>
      <c r="E2018" t="s">
        <v>198</v>
      </c>
      <c r="F2018">
        <v>9217</v>
      </c>
      <c r="G2018">
        <v>670</v>
      </c>
    </row>
    <row r="2019" spans="2:7" x14ac:dyDescent="0.25">
      <c r="B2019" t="s">
        <v>3932</v>
      </c>
      <c r="C2019" t="s">
        <v>1514</v>
      </c>
      <c r="D2019" s="30">
        <v>37867</v>
      </c>
      <c r="E2019" t="s">
        <v>198</v>
      </c>
      <c r="F2019">
        <v>9335</v>
      </c>
      <c r="G2019">
        <v>670</v>
      </c>
    </row>
    <row r="2020" spans="2:7" x14ac:dyDescent="0.25">
      <c r="G2020">
        <v>670</v>
      </c>
    </row>
    <row r="2021" spans="2:7" x14ac:dyDescent="0.25">
      <c r="B2021" t="s">
        <v>3932</v>
      </c>
      <c r="C2021" t="s">
        <v>1515</v>
      </c>
      <c r="D2021" s="30">
        <v>37868</v>
      </c>
      <c r="E2021" t="s">
        <v>199</v>
      </c>
      <c r="F2021">
        <v>6088</v>
      </c>
      <c r="G2021">
        <v>671</v>
      </c>
    </row>
    <row r="2022" spans="2:7" x14ac:dyDescent="0.25">
      <c r="B2022" t="s">
        <v>3932</v>
      </c>
      <c r="C2022" t="s">
        <v>1516</v>
      </c>
      <c r="D2022" s="30">
        <v>37869</v>
      </c>
      <c r="E2022" t="s">
        <v>197</v>
      </c>
      <c r="F2022">
        <v>7908</v>
      </c>
      <c r="G2022">
        <v>671</v>
      </c>
    </row>
    <row r="2023" spans="2:7" x14ac:dyDescent="0.25">
      <c r="G2023">
        <v>671</v>
      </c>
    </row>
    <row r="2024" spans="2:7" x14ac:dyDescent="0.25">
      <c r="B2024" t="s">
        <v>3932</v>
      </c>
      <c r="C2024" t="s">
        <v>1517</v>
      </c>
      <c r="D2024" s="30">
        <v>37870</v>
      </c>
      <c r="E2024" t="s">
        <v>199</v>
      </c>
      <c r="F2024">
        <v>4401</v>
      </c>
      <c r="G2024">
        <v>672</v>
      </c>
    </row>
    <row r="2025" spans="2:7" x14ac:dyDescent="0.25">
      <c r="B2025" t="s">
        <v>3932</v>
      </c>
      <c r="C2025" t="s">
        <v>1518</v>
      </c>
      <c r="D2025" s="30">
        <v>37871</v>
      </c>
      <c r="E2025" t="s">
        <v>198</v>
      </c>
      <c r="F2025">
        <v>6092</v>
      </c>
      <c r="G2025">
        <v>672</v>
      </c>
    </row>
    <row r="2026" spans="2:7" x14ac:dyDescent="0.25">
      <c r="G2026">
        <v>672</v>
      </c>
    </row>
    <row r="2027" spans="2:7" x14ac:dyDescent="0.25">
      <c r="B2027" t="s">
        <v>3932</v>
      </c>
      <c r="C2027" t="s">
        <v>1519</v>
      </c>
      <c r="D2027" s="30">
        <v>37872</v>
      </c>
      <c r="E2027" t="s">
        <v>198</v>
      </c>
      <c r="F2027">
        <v>8801</v>
      </c>
      <c r="G2027">
        <v>673</v>
      </c>
    </row>
    <row r="2028" spans="2:7" x14ac:dyDescent="0.25">
      <c r="B2028" t="s">
        <v>3932</v>
      </c>
      <c r="C2028" t="s">
        <v>1520</v>
      </c>
      <c r="D2028" s="30">
        <v>37873</v>
      </c>
      <c r="E2028" t="s">
        <v>196</v>
      </c>
      <c r="F2028">
        <v>1159</v>
      </c>
      <c r="G2028">
        <v>673</v>
      </c>
    </row>
    <row r="2029" spans="2:7" x14ac:dyDescent="0.25">
      <c r="G2029">
        <v>673</v>
      </c>
    </row>
    <row r="2030" spans="2:7" x14ac:dyDescent="0.25">
      <c r="B2030" t="s">
        <v>3932</v>
      </c>
      <c r="C2030" t="s">
        <v>1521</v>
      </c>
      <c r="D2030" s="30">
        <v>37874</v>
      </c>
      <c r="E2030" t="s">
        <v>198</v>
      </c>
      <c r="F2030">
        <v>1473</v>
      </c>
      <c r="G2030">
        <v>674</v>
      </c>
    </row>
    <row r="2031" spans="2:7" x14ac:dyDescent="0.25">
      <c r="B2031" t="s">
        <v>3932</v>
      </c>
      <c r="C2031" t="s">
        <v>1522</v>
      </c>
      <c r="D2031" s="30">
        <v>37875</v>
      </c>
      <c r="E2031" t="s">
        <v>199</v>
      </c>
      <c r="F2031">
        <v>1970</v>
      </c>
      <c r="G2031">
        <v>674</v>
      </c>
    </row>
    <row r="2032" spans="2:7" x14ac:dyDescent="0.25">
      <c r="G2032">
        <v>674</v>
      </c>
    </row>
    <row r="2033" spans="2:7" x14ac:dyDescent="0.25">
      <c r="B2033" t="s">
        <v>3932</v>
      </c>
      <c r="C2033" t="s">
        <v>1523</v>
      </c>
      <c r="D2033" s="30">
        <v>37876</v>
      </c>
      <c r="E2033" t="s">
        <v>196</v>
      </c>
      <c r="F2033">
        <v>2458</v>
      </c>
      <c r="G2033">
        <v>675</v>
      </c>
    </row>
    <row r="2034" spans="2:7" x14ac:dyDescent="0.25">
      <c r="B2034" t="s">
        <v>3932</v>
      </c>
      <c r="C2034" t="s">
        <v>1524</v>
      </c>
      <c r="D2034" s="30">
        <v>37877</v>
      </c>
      <c r="E2034" t="s">
        <v>199</v>
      </c>
      <c r="F2034">
        <v>9537</v>
      </c>
      <c r="G2034">
        <v>675</v>
      </c>
    </row>
    <row r="2035" spans="2:7" x14ac:dyDescent="0.25">
      <c r="G2035">
        <v>675</v>
      </c>
    </row>
    <row r="2036" spans="2:7" x14ac:dyDescent="0.25">
      <c r="B2036" t="s">
        <v>3932</v>
      </c>
      <c r="C2036" t="s">
        <v>1525</v>
      </c>
      <c r="D2036" s="30">
        <v>37878</v>
      </c>
      <c r="E2036" t="s">
        <v>196</v>
      </c>
      <c r="F2036">
        <v>7760</v>
      </c>
      <c r="G2036">
        <v>676</v>
      </c>
    </row>
    <row r="2037" spans="2:7" x14ac:dyDescent="0.25">
      <c r="B2037" t="s">
        <v>3932</v>
      </c>
      <c r="C2037" t="s">
        <v>1526</v>
      </c>
      <c r="D2037" s="30">
        <v>37879</v>
      </c>
      <c r="E2037" t="s">
        <v>199</v>
      </c>
      <c r="F2037">
        <v>9124</v>
      </c>
      <c r="G2037">
        <v>676</v>
      </c>
    </row>
    <row r="2038" spans="2:7" x14ac:dyDescent="0.25">
      <c r="G2038">
        <v>676</v>
      </c>
    </row>
    <row r="2039" spans="2:7" x14ac:dyDescent="0.25">
      <c r="B2039" t="s">
        <v>3932</v>
      </c>
      <c r="C2039" t="s">
        <v>1075</v>
      </c>
      <c r="D2039" s="30">
        <v>37880</v>
      </c>
      <c r="E2039" t="s">
        <v>196</v>
      </c>
      <c r="F2039">
        <v>4990</v>
      </c>
      <c r="G2039">
        <v>677</v>
      </c>
    </row>
    <row r="2040" spans="2:7" x14ac:dyDescent="0.25">
      <c r="B2040" t="s">
        <v>3932</v>
      </c>
      <c r="C2040" t="s">
        <v>1405</v>
      </c>
      <c r="D2040" s="30">
        <v>37881</v>
      </c>
      <c r="E2040" t="s">
        <v>200</v>
      </c>
      <c r="F2040">
        <v>8501</v>
      </c>
      <c r="G2040">
        <v>677</v>
      </c>
    </row>
    <row r="2041" spans="2:7" x14ac:dyDescent="0.25">
      <c r="G2041">
        <v>677</v>
      </c>
    </row>
    <row r="2042" spans="2:7" x14ac:dyDescent="0.25">
      <c r="B2042" t="s">
        <v>3932</v>
      </c>
      <c r="C2042" t="s">
        <v>1527</v>
      </c>
      <c r="D2042" s="30">
        <v>37882</v>
      </c>
      <c r="E2042" t="s">
        <v>200</v>
      </c>
      <c r="F2042">
        <v>7271</v>
      </c>
      <c r="G2042">
        <v>678</v>
      </c>
    </row>
    <row r="2043" spans="2:7" x14ac:dyDescent="0.25">
      <c r="B2043" t="s">
        <v>3932</v>
      </c>
      <c r="C2043" t="s">
        <v>1528</v>
      </c>
      <c r="D2043" s="30">
        <v>37883</v>
      </c>
      <c r="E2043" t="s">
        <v>197</v>
      </c>
      <c r="F2043">
        <v>2227</v>
      </c>
      <c r="G2043">
        <v>678</v>
      </c>
    </row>
    <row r="2044" spans="2:7" x14ac:dyDescent="0.25">
      <c r="G2044">
        <v>678</v>
      </c>
    </row>
    <row r="2045" spans="2:7" x14ac:dyDescent="0.25">
      <c r="B2045" t="s">
        <v>3932</v>
      </c>
      <c r="C2045" t="s">
        <v>1529</v>
      </c>
      <c r="D2045" s="30">
        <v>37884</v>
      </c>
      <c r="E2045" t="s">
        <v>199</v>
      </c>
      <c r="F2045">
        <v>8255</v>
      </c>
      <c r="G2045">
        <v>679</v>
      </c>
    </row>
    <row r="2046" spans="2:7" x14ac:dyDescent="0.25">
      <c r="B2046" t="s">
        <v>3932</v>
      </c>
      <c r="C2046" t="s">
        <v>1530</v>
      </c>
      <c r="D2046" s="30">
        <v>37885</v>
      </c>
      <c r="E2046" t="s">
        <v>196</v>
      </c>
      <c r="F2046">
        <v>3601</v>
      </c>
      <c r="G2046">
        <v>679</v>
      </c>
    </row>
    <row r="2047" spans="2:7" x14ac:dyDescent="0.25">
      <c r="G2047">
        <v>679</v>
      </c>
    </row>
    <row r="2048" spans="2:7" x14ac:dyDescent="0.25">
      <c r="B2048" t="s">
        <v>3932</v>
      </c>
      <c r="C2048" t="s">
        <v>1531</v>
      </c>
      <c r="D2048" s="30">
        <v>37886</v>
      </c>
      <c r="E2048" t="s">
        <v>198</v>
      </c>
      <c r="F2048">
        <v>9615</v>
      </c>
      <c r="G2048">
        <v>680</v>
      </c>
    </row>
    <row r="2049" spans="2:7" x14ac:dyDescent="0.25">
      <c r="B2049" t="s">
        <v>3932</v>
      </c>
      <c r="C2049" t="s">
        <v>1532</v>
      </c>
      <c r="D2049" s="30">
        <v>37887</v>
      </c>
      <c r="E2049" t="s">
        <v>197</v>
      </c>
      <c r="F2049">
        <v>2840</v>
      </c>
      <c r="G2049">
        <v>680</v>
      </c>
    </row>
    <row r="2050" spans="2:7" x14ac:dyDescent="0.25">
      <c r="G2050">
        <v>680</v>
      </c>
    </row>
    <row r="2051" spans="2:7" x14ac:dyDescent="0.25">
      <c r="B2051" t="s">
        <v>3932</v>
      </c>
      <c r="C2051" t="s">
        <v>1533</v>
      </c>
      <c r="D2051" s="30">
        <v>37888</v>
      </c>
      <c r="E2051" t="s">
        <v>197</v>
      </c>
      <c r="F2051">
        <v>2240</v>
      </c>
      <c r="G2051">
        <v>681</v>
      </c>
    </row>
    <row r="2052" spans="2:7" x14ac:dyDescent="0.25">
      <c r="B2052" t="s">
        <v>3932</v>
      </c>
      <c r="C2052" t="s">
        <v>1534</v>
      </c>
      <c r="D2052" s="30">
        <v>37889</v>
      </c>
      <c r="E2052" t="s">
        <v>200</v>
      </c>
      <c r="F2052">
        <v>303</v>
      </c>
      <c r="G2052">
        <v>681</v>
      </c>
    </row>
    <row r="2053" spans="2:7" x14ac:dyDescent="0.25">
      <c r="G2053">
        <v>681</v>
      </c>
    </row>
    <row r="2054" spans="2:7" x14ac:dyDescent="0.25">
      <c r="B2054" t="s">
        <v>3932</v>
      </c>
      <c r="C2054" t="s">
        <v>1535</v>
      </c>
      <c r="D2054" s="30">
        <v>37890</v>
      </c>
      <c r="E2054" t="s">
        <v>198</v>
      </c>
      <c r="F2054">
        <v>2633</v>
      </c>
      <c r="G2054">
        <v>682</v>
      </c>
    </row>
    <row r="2055" spans="2:7" x14ac:dyDescent="0.25">
      <c r="B2055" t="s">
        <v>3932</v>
      </c>
      <c r="C2055" t="s">
        <v>1536</v>
      </c>
      <c r="D2055" s="30">
        <v>37891</v>
      </c>
      <c r="E2055" t="s">
        <v>196</v>
      </c>
      <c r="F2055">
        <v>4749</v>
      </c>
      <c r="G2055">
        <v>682</v>
      </c>
    </row>
    <row r="2056" spans="2:7" x14ac:dyDescent="0.25">
      <c r="G2056">
        <v>682</v>
      </c>
    </row>
    <row r="2057" spans="2:7" x14ac:dyDescent="0.25">
      <c r="B2057" t="s">
        <v>3932</v>
      </c>
      <c r="C2057" t="s">
        <v>1537</v>
      </c>
      <c r="D2057" s="30">
        <v>37892</v>
      </c>
      <c r="E2057" t="s">
        <v>196</v>
      </c>
      <c r="F2057">
        <v>4270</v>
      </c>
      <c r="G2057">
        <v>683</v>
      </c>
    </row>
    <row r="2058" spans="2:7" x14ac:dyDescent="0.25">
      <c r="B2058" t="s">
        <v>3932</v>
      </c>
      <c r="C2058" t="s">
        <v>1538</v>
      </c>
      <c r="D2058" s="30">
        <v>37893</v>
      </c>
      <c r="E2058" t="s">
        <v>196</v>
      </c>
      <c r="F2058">
        <v>6546</v>
      </c>
      <c r="G2058">
        <v>683</v>
      </c>
    </row>
    <row r="2059" spans="2:7" x14ac:dyDescent="0.25">
      <c r="G2059">
        <v>683</v>
      </c>
    </row>
    <row r="2060" spans="2:7" x14ac:dyDescent="0.25">
      <c r="B2060" t="s">
        <v>3932</v>
      </c>
      <c r="C2060" t="s">
        <v>1539</v>
      </c>
      <c r="D2060" s="30">
        <v>37894</v>
      </c>
      <c r="E2060" t="s">
        <v>197</v>
      </c>
      <c r="F2060">
        <v>8199</v>
      </c>
      <c r="G2060">
        <v>684</v>
      </c>
    </row>
    <row r="2061" spans="2:7" x14ac:dyDescent="0.25">
      <c r="B2061" t="s">
        <v>3932</v>
      </c>
      <c r="C2061" t="s">
        <v>1540</v>
      </c>
      <c r="D2061" s="30">
        <v>37895</v>
      </c>
      <c r="E2061" t="s">
        <v>196</v>
      </c>
      <c r="F2061">
        <v>2295</v>
      </c>
      <c r="G2061">
        <v>684</v>
      </c>
    </row>
    <row r="2062" spans="2:7" x14ac:dyDescent="0.25">
      <c r="G2062">
        <v>684</v>
      </c>
    </row>
    <row r="2063" spans="2:7" x14ac:dyDescent="0.25">
      <c r="B2063" t="s">
        <v>3932</v>
      </c>
      <c r="C2063" t="s">
        <v>1541</v>
      </c>
      <c r="D2063" s="30">
        <v>37896</v>
      </c>
      <c r="E2063" t="s">
        <v>200</v>
      </c>
      <c r="F2063">
        <v>6586</v>
      </c>
      <c r="G2063">
        <v>685</v>
      </c>
    </row>
    <row r="2064" spans="2:7" x14ac:dyDescent="0.25">
      <c r="B2064" t="s">
        <v>3932</v>
      </c>
      <c r="C2064" t="s">
        <v>1542</v>
      </c>
      <c r="D2064" s="30">
        <v>37897</v>
      </c>
      <c r="E2064" t="s">
        <v>198</v>
      </c>
      <c r="F2064">
        <v>5339</v>
      </c>
      <c r="G2064">
        <v>685</v>
      </c>
    </row>
    <row r="2065" spans="2:7" x14ac:dyDescent="0.25">
      <c r="G2065">
        <v>685</v>
      </c>
    </row>
    <row r="2066" spans="2:7" x14ac:dyDescent="0.25">
      <c r="B2066" t="s">
        <v>3932</v>
      </c>
      <c r="C2066" t="s">
        <v>1543</v>
      </c>
      <c r="D2066" s="30">
        <v>37898</v>
      </c>
      <c r="E2066" t="s">
        <v>200</v>
      </c>
      <c r="F2066">
        <v>970</v>
      </c>
      <c r="G2066">
        <v>686</v>
      </c>
    </row>
    <row r="2067" spans="2:7" x14ac:dyDescent="0.25">
      <c r="B2067" t="s">
        <v>3932</v>
      </c>
      <c r="C2067" t="s">
        <v>1544</v>
      </c>
      <c r="D2067" s="30">
        <v>37899</v>
      </c>
      <c r="E2067" t="s">
        <v>196</v>
      </c>
      <c r="F2067">
        <v>4671</v>
      </c>
      <c r="G2067">
        <v>686</v>
      </c>
    </row>
    <row r="2068" spans="2:7" x14ac:dyDescent="0.25">
      <c r="G2068">
        <v>686</v>
      </c>
    </row>
    <row r="2069" spans="2:7" x14ac:dyDescent="0.25">
      <c r="B2069" t="s">
        <v>3932</v>
      </c>
      <c r="C2069" t="s">
        <v>1545</v>
      </c>
      <c r="D2069" s="30">
        <v>37900</v>
      </c>
      <c r="E2069" t="s">
        <v>197</v>
      </c>
      <c r="F2069">
        <v>9082</v>
      </c>
      <c r="G2069">
        <v>687</v>
      </c>
    </row>
    <row r="2070" spans="2:7" x14ac:dyDescent="0.25">
      <c r="B2070" t="s">
        <v>3932</v>
      </c>
      <c r="C2070" t="s">
        <v>1546</v>
      </c>
      <c r="D2070" s="30">
        <v>37901</v>
      </c>
      <c r="E2070" t="s">
        <v>198</v>
      </c>
      <c r="F2070">
        <v>7553</v>
      </c>
      <c r="G2070">
        <v>687</v>
      </c>
    </row>
    <row r="2071" spans="2:7" x14ac:dyDescent="0.25">
      <c r="G2071">
        <v>687</v>
      </c>
    </row>
    <row r="2072" spans="2:7" x14ac:dyDescent="0.25">
      <c r="B2072" t="s">
        <v>3932</v>
      </c>
      <c r="C2072" t="s">
        <v>1547</v>
      </c>
      <c r="D2072" s="30">
        <v>37902</v>
      </c>
      <c r="E2072" t="s">
        <v>198</v>
      </c>
      <c r="F2072">
        <v>9831</v>
      </c>
      <c r="G2072">
        <v>688</v>
      </c>
    </row>
    <row r="2073" spans="2:7" x14ac:dyDescent="0.25">
      <c r="B2073" t="s">
        <v>3932</v>
      </c>
      <c r="C2073" t="s">
        <v>1548</v>
      </c>
      <c r="D2073" s="30">
        <v>37903</v>
      </c>
      <c r="E2073" t="s">
        <v>198</v>
      </c>
      <c r="F2073">
        <v>7212</v>
      </c>
      <c r="G2073">
        <v>688</v>
      </c>
    </row>
    <row r="2074" spans="2:7" x14ac:dyDescent="0.25">
      <c r="G2074">
        <v>688</v>
      </c>
    </row>
    <row r="2075" spans="2:7" x14ac:dyDescent="0.25">
      <c r="B2075" t="s">
        <v>3932</v>
      </c>
      <c r="C2075" t="s">
        <v>1549</v>
      </c>
      <c r="D2075" s="30">
        <v>37904</v>
      </c>
      <c r="E2075" t="s">
        <v>197</v>
      </c>
      <c r="F2075">
        <v>6264</v>
      </c>
      <c r="G2075">
        <v>689</v>
      </c>
    </row>
    <row r="2076" spans="2:7" x14ac:dyDescent="0.25">
      <c r="B2076" t="s">
        <v>3932</v>
      </c>
      <c r="C2076" t="s">
        <v>1550</v>
      </c>
      <c r="D2076" s="30">
        <v>37905</v>
      </c>
      <c r="E2076" t="s">
        <v>199</v>
      </c>
      <c r="F2076">
        <v>6291</v>
      </c>
      <c r="G2076">
        <v>689</v>
      </c>
    </row>
    <row r="2077" spans="2:7" x14ac:dyDescent="0.25">
      <c r="G2077">
        <v>689</v>
      </c>
    </row>
    <row r="2078" spans="2:7" x14ac:dyDescent="0.25">
      <c r="B2078" t="s">
        <v>3932</v>
      </c>
      <c r="C2078" t="s">
        <v>1551</v>
      </c>
      <c r="D2078" s="30">
        <v>37906</v>
      </c>
      <c r="E2078" t="s">
        <v>198</v>
      </c>
      <c r="F2078">
        <v>4941</v>
      </c>
      <c r="G2078">
        <v>690</v>
      </c>
    </row>
    <row r="2079" spans="2:7" x14ac:dyDescent="0.25">
      <c r="B2079" t="s">
        <v>3932</v>
      </c>
      <c r="C2079" t="s">
        <v>1304</v>
      </c>
      <c r="D2079" s="30">
        <v>37907</v>
      </c>
      <c r="E2079" t="s">
        <v>196</v>
      </c>
      <c r="F2079">
        <v>4131</v>
      </c>
      <c r="G2079">
        <v>690</v>
      </c>
    </row>
    <row r="2080" spans="2:7" x14ac:dyDescent="0.25">
      <c r="G2080">
        <v>690</v>
      </c>
    </row>
    <row r="2081" spans="2:7" x14ac:dyDescent="0.25">
      <c r="B2081" t="s">
        <v>3932</v>
      </c>
      <c r="C2081" t="s">
        <v>1552</v>
      </c>
      <c r="D2081" s="30">
        <v>37908</v>
      </c>
      <c r="E2081" t="s">
        <v>198</v>
      </c>
      <c r="F2081">
        <v>326</v>
      </c>
      <c r="G2081">
        <v>691</v>
      </c>
    </row>
    <row r="2082" spans="2:7" x14ac:dyDescent="0.25">
      <c r="B2082" t="s">
        <v>3932</v>
      </c>
      <c r="C2082" t="s">
        <v>1553</v>
      </c>
      <c r="D2082" s="30">
        <v>37909</v>
      </c>
      <c r="E2082" t="s">
        <v>199</v>
      </c>
      <c r="F2082">
        <v>8444</v>
      </c>
      <c r="G2082">
        <v>691</v>
      </c>
    </row>
    <row r="2083" spans="2:7" x14ac:dyDescent="0.25">
      <c r="G2083">
        <v>691</v>
      </c>
    </row>
    <row r="2084" spans="2:7" x14ac:dyDescent="0.25">
      <c r="B2084" t="s">
        <v>3932</v>
      </c>
      <c r="C2084" t="s">
        <v>1554</v>
      </c>
      <c r="D2084" s="30">
        <v>37910</v>
      </c>
      <c r="E2084" t="s">
        <v>196</v>
      </c>
      <c r="F2084">
        <v>4650</v>
      </c>
      <c r="G2084">
        <v>692</v>
      </c>
    </row>
    <row r="2085" spans="2:7" x14ac:dyDescent="0.25">
      <c r="B2085" t="s">
        <v>3932</v>
      </c>
      <c r="C2085" t="s">
        <v>1555</v>
      </c>
      <c r="D2085" s="30">
        <v>37911</v>
      </c>
      <c r="E2085" t="s">
        <v>198</v>
      </c>
      <c r="F2085">
        <v>6189</v>
      </c>
      <c r="G2085">
        <v>692</v>
      </c>
    </row>
    <row r="2086" spans="2:7" x14ac:dyDescent="0.25">
      <c r="G2086">
        <v>692</v>
      </c>
    </row>
    <row r="2087" spans="2:7" x14ac:dyDescent="0.25">
      <c r="B2087" t="s">
        <v>3932</v>
      </c>
      <c r="C2087" t="s">
        <v>1556</v>
      </c>
      <c r="D2087" s="30">
        <v>37912</v>
      </c>
      <c r="E2087" t="s">
        <v>197</v>
      </c>
      <c r="F2087">
        <v>2689</v>
      </c>
      <c r="G2087">
        <v>693</v>
      </c>
    </row>
    <row r="2088" spans="2:7" x14ac:dyDescent="0.25">
      <c r="B2088" t="s">
        <v>3932</v>
      </c>
      <c r="C2088" t="s">
        <v>918</v>
      </c>
      <c r="D2088" s="30">
        <v>37913</v>
      </c>
      <c r="E2088" t="s">
        <v>199</v>
      </c>
      <c r="F2088">
        <v>729</v>
      </c>
      <c r="G2088">
        <v>693</v>
      </c>
    </row>
    <row r="2089" spans="2:7" x14ac:dyDescent="0.25">
      <c r="G2089">
        <v>693</v>
      </c>
    </row>
    <row r="2090" spans="2:7" x14ac:dyDescent="0.25">
      <c r="B2090" t="s">
        <v>3932</v>
      </c>
      <c r="C2090" t="s">
        <v>1557</v>
      </c>
      <c r="D2090" s="30">
        <v>37914</v>
      </c>
      <c r="E2090" t="s">
        <v>197</v>
      </c>
      <c r="F2090">
        <v>7315</v>
      </c>
      <c r="G2090">
        <v>694</v>
      </c>
    </row>
    <row r="2091" spans="2:7" x14ac:dyDescent="0.25">
      <c r="B2091" t="s">
        <v>3932</v>
      </c>
      <c r="C2091" t="s">
        <v>1558</v>
      </c>
      <c r="D2091" s="30">
        <v>37915</v>
      </c>
      <c r="E2091" t="s">
        <v>196</v>
      </c>
      <c r="F2091">
        <v>3385</v>
      </c>
      <c r="G2091">
        <v>694</v>
      </c>
    </row>
    <row r="2092" spans="2:7" x14ac:dyDescent="0.25">
      <c r="G2092">
        <v>694</v>
      </c>
    </row>
    <row r="2093" spans="2:7" x14ac:dyDescent="0.25">
      <c r="B2093" t="s">
        <v>3932</v>
      </c>
      <c r="C2093" t="s">
        <v>1559</v>
      </c>
      <c r="D2093" s="30">
        <v>37916</v>
      </c>
      <c r="E2093" t="s">
        <v>196</v>
      </c>
      <c r="F2093">
        <v>7031</v>
      </c>
      <c r="G2093">
        <v>695</v>
      </c>
    </row>
    <row r="2094" spans="2:7" x14ac:dyDescent="0.25">
      <c r="B2094" t="s">
        <v>3932</v>
      </c>
      <c r="C2094" t="s">
        <v>1560</v>
      </c>
      <c r="D2094" s="30">
        <v>37917</v>
      </c>
      <c r="E2094" t="s">
        <v>196</v>
      </c>
      <c r="F2094">
        <v>941</v>
      </c>
      <c r="G2094">
        <v>695</v>
      </c>
    </row>
    <row r="2095" spans="2:7" x14ac:dyDescent="0.25">
      <c r="G2095">
        <v>695</v>
      </c>
    </row>
    <row r="2096" spans="2:7" x14ac:dyDescent="0.25">
      <c r="B2096" t="s">
        <v>3932</v>
      </c>
      <c r="C2096" t="s">
        <v>1561</v>
      </c>
      <c r="D2096" s="30">
        <v>37918</v>
      </c>
      <c r="E2096" t="s">
        <v>200</v>
      </c>
      <c r="F2096">
        <v>1436</v>
      </c>
      <c r="G2096">
        <v>696</v>
      </c>
    </row>
    <row r="2097" spans="2:7" x14ac:dyDescent="0.25">
      <c r="B2097" t="s">
        <v>3932</v>
      </c>
      <c r="C2097" t="s">
        <v>1562</v>
      </c>
      <c r="D2097" s="30">
        <v>37919</v>
      </c>
      <c r="E2097" t="s">
        <v>197</v>
      </c>
      <c r="F2097">
        <v>9687</v>
      </c>
      <c r="G2097">
        <v>696</v>
      </c>
    </row>
    <row r="2098" spans="2:7" x14ac:dyDescent="0.25">
      <c r="G2098">
        <v>696</v>
      </c>
    </row>
    <row r="2099" spans="2:7" x14ac:dyDescent="0.25">
      <c r="B2099" t="s">
        <v>3932</v>
      </c>
      <c r="C2099" t="s">
        <v>1493</v>
      </c>
      <c r="D2099" s="30">
        <v>37920</v>
      </c>
      <c r="E2099" t="s">
        <v>197</v>
      </c>
      <c r="F2099">
        <v>8208</v>
      </c>
      <c r="G2099">
        <v>697</v>
      </c>
    </row>
    <row r="2100" spans="2:7" x14ac:dyDescent="0.25">
      <c r="B2100" t="s">
        <v>3932</v>
      </c>
      <c r="C2100" t="s">
        <v>1563</v>
      </c>
      <c r="D2100" s="30">
        <v>37921</v>
      </c>
      <c r="E2100" t="s">
        <v>199</v>
      </c>
      <c r="F2100">
        <v>2728</v>
      </c>
      <c r="G2100">
        <v>697</v>
      </c>
    </row>
    <row r="2101" spans="2:7" x14ac:dyDescent="0.25">
      <c r="G2101">
        <v>697</v>
      </c>
    </row>
    <row r="2102" spans="2:7" x14ac:dyDescent="0.25">
      <c r="B2102" t="s">
        <v>3932</v>
      </c>
      <c r="C2102" t="s">
        <v>1564</v>
      </c>
      <c r="D2102" s="30">
        <v>37922</v>
      </c>
      <c r="E2102" t="s">
        <v>199</v>
      </c>
      <c r="F2102">
        <v>994</v>
      </c>
      <c r="G2102">
        <v>698</v>
      </c>
    </row>
    <row r="2103" spans="2:7" x14ac:dyDescent="0.25">
      <c r="B2103" t="s">
        <v>3932</v>
      </c>
      <c r="C2103" t="s">
        <v>1565</v>
      </c>
      <c r="D2103" s="30">
        <v>37923</v>
      </c>
      <c r="E2103" t="s">
        <v>197</v>
      </c>
      <c r="F2103">
        <v>2069</v>
      </c>
      <c r="G2103">
        <v>698</v>
      </c>
    </row>
    <row r="2104" spans="2:7" x14ac:dyDescent="0.25">
      <c r="G2104">
        <v>698</v>
      </c>
    </row>
    <row r="2105" spans="2:7" x14ac:dyDescent="0.25">
      <c r="B2105" t="s">
        <v>3932</v>
      </c>
      <c r="C2105" t="s">
        <v>1566</v>
      </c>
      <c r="D2105" s="30">
        <v>37924</v>
      </c>
      <c r="E2105" t="s">
        <v>199</v>
      </c>
      <c r="F2105">
        <v>3170</v>
      </c>
      <c r="G2105">
        <v>699</v>
      </c>
    </row>
    <row r="2106" spans="2:7" x14ac:dyDescent="0.25">
      <c r="B2106" t="s">
        <v>3932</v>
      </c>
      <c r="C2106" t="s">
        <v>1567</v>
      </c>
      <c r="D2106" s="30">
        <v>37925</v>
      </c>
      <c r="E2106" t="s">
        <v>200</v>
      </c>
      <c r="F2106">
        <v>857</v>
      </c>
      <c r="G2106">
        <v>699</v>
      </c>
    </row>
    <row r="2107" spans="2:7" x14ac:dyDescent="0.25">
      <c r="G2107">
        <v>699</v>
      </c>
    </row>
    <row r="2108" spans="2:7" x14ac:dyDescent="0.25">
      <c r="B2108" t="s">
        <v>3932</v>
      </c>
      <c r="C2108" t="s">
        <v>1568</v>
      </c>
      <c r="D2108" s="30">
        <v>37926</v>
      </c>
      <c r="E2108" t="s">
        <v>198</v>
      </c>
      <c r="F2108">
        <v>8292</v>
      </c>
      <c r="G2108">
        <v>700</v>
      </c>
    </row>
    <row r="2109" spans="2:7" x14ac:dyDescent="0.25">
      <c r="B2109" t="s">
        <v>3932</v>
      </c>
      <c r="C2109" t="s">
        <v>1569</v>
      </c>
      <c r="D2109" s="30">
        <v>37927</v>
      </c>
      <c r="E2109" t="s">
        <v>198</v>
      </c>
      <c r="F2109">
        <v>7890</v>
      </c>
      <c r="G2109">
        <v>700</v>
      </c>
    </row>
    <row r="2110" spans="2:7" x14ac:dyDescent="0.25">
      <c r="G2110">
        <v>700</v>
      </c>
    </row>
    <row r="2111" spans="2:7" x14ac:dyDescent="0.25">
      <c r="B2111" t="s">
        <v>3932</v>
      </c>
      <c r="C2111" t="s">
        <v>1570</v>
      </c>
      <c r="D2111" s="30">
        <v>37928</v>
      </c>
      <c r="E2111" t="s">
        <v>196</v>
      </c>
      <c r="F2111">
        <v>9061</v>
      </c>
      <c r="G2111">
        <v>701</v>
      </c>
    </row>
    <row r="2112" spans="2:7" x14ac:dyDescent="0.25">
      <c r="B2112" t="s">
        <v>3932</v>
      </c>
      <c r="C2112" t="s">
        <v>1571</v>
      </c>
      <c r="D2112" s="30">
        <v>37929</v>
      </c>
      <c r="E2112" t="s">
        <v>200</v>
      </c>
      <c r="F2112">
        <v>5662</v>
      </c>
      <c r="G2112">
        <v>701</v>
      </c>
    </row>
    <row r="2113" spans="2:7" x14ac:dyDescent="0.25">
      <c r="G2113">
        <v>701</v>
      </c>
    </row>
    <row r="2114" spans="2:7" x14ac:dyDescent="0.25">
      <c r="B2114" t="s">
        <v>3932</v>
      </c>
      <c r="C2114" t="s">
        <v>1572</v>
      </c>
      <c r="D2114" s="30">
        <v>37930</v>
      </c>
      <c r="E2114" t="s">
        <v>200</v>
      </c>
      <c r="F2114">
        <v>1238</v>
      </c>
      <c r="G2114">
        <v>702</v>
      </c>
    </row>
    <row r="2115" spans="2:7" x14ac:dyDescent="0.25">
      <c r="B2115" t="s">
        <v>3932</v>
      </c>
      <c r="C2115" t="s">
        <v>1573</v>
      </c>
      <c r="D2115" s="30">
        <v>37931</v>
      </c>
      <c r="E2115" t="s">
        <v>199</v>
      </c>
      <c r="F2115">
        <v>3167</v>
      </c>
      <c r="G2115">
        <v>702</v>
      </c>
    </row>
    <row r="2116" spans="2:7" x14ac:dyDescent="0.25">
      <c r="G2116">
        <v>702</v>
      </c>
    </row>
    <row r="2117" spans="2:7" x14ac:dyDescent="0.25">
      <c r="B2117" t="s">
        <v>3932</v>
      </c>
      <c r="C2117" t="s">
        <v>1574</v>
      </c>
      <c r="D2117" s="30">
        <v>37932</v>
      </c>
      <c r="E2117" t="s">
        <v>200</v>
      </c>
      <c r="F2117">
        <v>199</v>
      </c>
      <c r="G2117">
        <v>703</v>
      </c>
    </row>
    <row r="2118" spans="2:7" x14ac:dyDescent="0.25">
      <c r="B2118" t="s">
        <v>3932</v>
      </c>
      <c r="C2118" t="s">
        <v>1575</v>
      </c>
      <c r="D2118" s="30">
        <v>37933</v>
      </c>
      <c r="E2118" t="s">
        <v>200</v>
      </c>
      <c r="F2118">
        <v>4850</v>
      </c>
      <c r="G2118">
        <v>703</v>
      </c>
    </row>
    <row r="2119" spans="2:7" x14ac:dyDescent="0.25">
      <c r="G2119">
        <v>703</v>
      </c>
    </row>
    <row r="2120" spans="2:7" x14ac:dyDescent="0.25">
      <c r="B2120" t="s">
        <v>3932</v>
      </c>
      <c r="C2120" t="s">
        <v>1576</v>
      </c>
      <c r="D2120" s="30">
        <v>37934</v>
      </c>
      <c r="E2120" t="s">
        <v>199</v>
      </c>
      <c r="F2120">
        <v>7712</v>
      </c>
      <c r="G2120">
        <v>704</v>
      </c>
    </row>
    <row r="2121" spans="2:7" x14ac:dyDescent="0.25">
      <c r="B2121" t="s">
        <v>3932</v>
      </c>
      <c r="C2121" t="s">
        <v>1577</v>
      </c>
      <c r="D2121" s="30">
        <v>37935</v>
      </c>
      <c r="E2121" t="s">
        <v>200</v>
      </c>
      <c r="F2121">
        <v>5881</v>
      </c>
      <c r="G2121">
        <v>704</v>
      </c>
    </row>
    <row r="2122" spans="2:7" x14ac:dyDescent="0.25">
      <c r="G2122">
        <v>704</v>
      </c>
    </row>
    <row r="2123" spans="2:7" x14ac:dyDescent="0.25">
      <c r="B2123" t="s">
        <v>3932</v>
      </c>
      <c r="C2123" t="s">
        <v>1578</v>
      </c>
      <c r="D2123" s="30">
        <v>37936</v>
      </c>
      <c r="E2123" t="s">
        <v>199</v>
      </c>
      <c r="F2123">
        <v>6993</v>
      </c>
      <c r="G2123">
        <v>705</v>
      </c>
    </row>
    <row r="2124" spans="2:7" x14ac:dyDescent="0.25">
      <c r="B2124" t="s">
        <v>3932</v>
      </c>
      <c r="C2124" t="s">
        <v>1579</v>
      </c>
      <c r="D2124" s="30">
        <v>37937</v>
      </c>
      <c r="E2124" t="s">
        <v>198</v>
      </c>
      <c r="F2124">
        <v>4546</v>
      </c>
      <c r="G2124">
        <v>705</v>
      </c>
    </row>
    <row r="2125" spans="2:7" x14ac:dyDescent="0.25">
      <c r="G2125">
        <v>705</v>
      </c>
    </row>
    <row r="2126" spans="2:7" x14ac:dyDescent="0.25">
      <c r="B2126" t="s">
        <v>3932</v>
      </c>
      <c r="C2126" t="s">
        <v>1580</v>
      </c>
      <c r="D2126" s="30">
        <v>37938</v>
      </c>
      <c r="E2126" t="s">
        <v>200</v>
      </c>
      <c r="F2126">
        <v>3589</v>
      </c>
      <c r="G2126">
        <v>706</v>
      </c>
    </row>
    <row r="2127" spans="2:7" x14ac:dyDescent="0.25">
      <c r="B2127" t="s">
        <v>3932</v>
      </c>
      <c r="C2127" t="s">
        <v>1581</v>
      </c>
      <c r="D2127" s="30">
        <v>37939</v>
      </c>
      <c r="E2127" t="s">
        <v>199</v>
      </c>
      <c r="F2127">
        <v>7999</v>
      </c>
      <c r="G2127">
        <v>706</v>
      </c>
    </row>
    <row r="2128" spans="2:7" x14ac:dyDescent="0.25">
      <c r="G2128">
        <v>706</v>
      </c>
    </row>
    <row r="2129" spans="2:7" x14ac:dyDescent="0.25">
      <c r="B2129" t="s">
        <v>3932</v>
      </c>
      <c r="C2129" t="s">
        <v>1582</v>
      </c>
      <c r="D2129" s="30">
        <v>37940</v>
      </c>
      <c r="E2129" t="s">
        <v>197</v>
      </c>
      <c r="F2129">
        <v>3305</v>
      </c>
      <c r="G2129">
        <v>707</v>
      </c>
    </row>
    <row r="2130" spans="2:7" x14ac:dyDescent="0.25">
      <c r="B2130" t="s">
        <v>3932</v>
      </c>
      <c r="C2130" t="s">
        <v>1583</v>
      </c>
      <c r="D2130" s="30">
        <v>37941</v>
      </c>
      <c r="E2130" t="s">
        <v>197</v>
      </c>
      <c r="F2130">
        <v>8330</v>
      </c>
      <c r="G2130">
        <v>707</v>
      </c>
    </row>
    <row r="2131" spans="2:7" x14ac:dyDescent="0.25">
      <c r="G2131">
        <v>707</v>
      </c>
    </row>
    <row r="2132" spans="2:7" x14ac:dyDescent="0.25">
      <c r="B2132" t="s">
        <v>3932</v>
      </c>
      <c r="C2132" t="s">
        <v>1584</v>
      </c>
      <c r="D2132" s="30">
        <v>37942</v>
      </c>
      <c r="E2132" t="s">
        <v>199</v>
      </c>
      <c r="F2132">
        <v>1177</v>
      </c>
      <c r="G2132">
        <v>708</v>
      </c>
    </row>
    <row r="2133" spans="2:7" x14ac:dyDescent="0.25">
      <c r="B2133" t="s">
        <v>3932</v>
      </c>
      <c r="C2133" t="s">
        <v>1585</v>
      </c>
      <c r="D2133" s="30">
        <v>37943</v>
      </c>
      <c r="E2133" t="s">
        <v>198</v>
      </c>
      <c r="F2133">
        <v>1298</v>
      </c>
      <c r="G2133">
        <v>708</v>
      </c>
    </row>
    <row r="2134" spans="2:7" x14ac:dyDescent="0.25">
      <c r="G2134">
        <v>708</v>
      </c>
    </row>
    <row r="2135" spans="2:7" x14ac:dyDescent="0.25">
      <c r="B2135" t="s">
        <v>3932</v>
      </c>
      <c r="C2135" t="s">
        <v>1586</v>
      </c>
      <c r="D2135" s="30">
        <v>37944</v>
      </c>
      <c r="E2135" t="s">
        <v>196</v>
      </c>
      <c r="F2135">
        <v>6731</v>
      </c>
      <c r="G2135">
        <v>709</v>
      </c>
    </row>
    <row r="2136" spans="2:7" x14ac:dyDescent="0.25">
      <c r="B2136" t="s">
        <v>3932</v>
      </c>
      <c r="C2136" t="s">
        <v>1587</v>
      </c>
      <c r="D2136" s="30">
        <v>37945</v>
      </c>
      <c r="E2136" t="s">
        <v>200</v>
      </c>
      <c r="F2136">
        <v>3406</v>
      </c>
      <c r="G2136">
        <v>709</v>
      </c>
    </row>
    <row r="2137" spans="2:7" x14ac:dyDescent="0.25">
      <c r="G2137">
        <v>709</v>
      </c>
    </row>
    <row r="2138" spans="2:7" x14ac:dyDescent="0.25">
      <c r="B2138" t="s">
        <v>3932</v>
      </c>
      <c r="C2138" t="s">
        <v>1588</v>
      </c>
      <c r="D2138" s="30">
        <v>37946</v>
      </c>
      <c r="E2138" t="s">
        <v>200</v>
      </c>
      <c r="F2138">
        <v>2237</v>
      </c>
      <c r="G2138">
        <v>710</v>
      </c>
    </row>
    <row r="2139" spans="2:7" x14ac:dyDescent="0.25">
      <c r="B2139" t="s">
        <v>3932</v>
      </c>
      <c r="C2139" t="s">
        <v>1589</v>
      </c>
      <c r="D2139" s="30">
        <v>37947</v>
      </c>
      <c r="E2139" t="s">
        <v>198</v>
      </c>
      <c r="F2139">
        <v>7782</v>
      </c>
      <c r="G2139">
        <v>710</v>
      </c>
    </row>
    <row r="2140" spans="2:7" x14ac:dyDescent="0.25">
      <c r="G2140">
        <v>710</v>
      </c>
    </row>
    <row r="2141" spans="2:7" x14ac:dyDescent="0.25">
      <c r="B2141" t="s">
        <v>3932</v>
      </c>
      <c r="C2141" t="s">
        <v>1590</v>
      </c>
      <c r="D2141" s="30">
        <v>37948</v>
      </c>
      <c r="E2141" t="s">
        <v>200</v>
      </c>
      <c r="F2141">
        <v>5933</v>
      </c>
      <c r="G2141">
        <v>711</v>
      </c>
    </row>
    <row r="2142" spans="2:7" x14ac:dyDescent="0.25">
      <c r="B2142" t="s">
        <v>3932</v>
      </c>
      <c r="C2142" t="s">
        <v>1591</v>
      </c>
      <c r="D2142" s="30">
        <v>37949</v>
      </c>
      <c r="E2142" t="s">
        <v>198</v>
      </c>
      <c r="F2142">
        <v>9219</v>
      </c>
      <c r="G2142">
        <v>711</v>
      </c>
    </row>
    <row r="2143" spans="2:7" x14ac:dyDescent="0.25">
      <c r="G2143">
        <v>711</v>
      </c>
    </row>
    <row r="2144" spans="2:7" x14ac:dyDescent="0.25">
      <c r="B2144" t="s">
        <v>3932</v>
      </c>
      <c r="C2144" t="s">
        <v>1592</v>
      </c>
      <c r="D2144" s="30">
        <v>37950</v>
      </c>
      <c r="E2144" t="s">
        <v>196</v>
      </c>
      <c r="F2144">
        <v>4770</v>
      </c>
      <c r="G2144">
        <v>712</v>
      </c>
    </row>
    <row r="2145" spans="2:7" x14ac:dyDescent="0.25">
      <c r="B2145" t="s">
        <v>3932</v>
      </c>
      <c r="C2145" t="s">
        <v>1593</v>
      </c>
      <c r="D2145" s="30">
        <v>37951</v>
      </c>
      <c r="E2145" t="s">
        <v>198</v>
      </c>
      <c r="F2145">
        <v>860</v>
      </c>
      <c r="G2145">
        <v>712</v>
      </c>
    </row>
    <row r="2146" spans="2:7" x14ac:dyDescent="0.25">
      <c r="G2146">
        <v>712</v>
      </c>
    </row>
    <row r="2147" spans="2:7" x14ac:dyDescent="0.25">
      <c r="B2147" t="s">
        <v>3932</v>
      </c>
      <c r="C2147" t="s">
        <v>1594</v>
      </c>
      <c r="D2147" s="30">
        <v>37952</v>
      </c>
      <c r="E2147" t="s">
        <v>199</v>
      </c>
      <c r="F2147">
        <v>1992</v>
      </c>
      <c r="G2147">
        <v>713</v>
      </c>
    </row>
    <row r="2148" spans="2:7" x14ac:dyDescent="0.25">
      <c r="B2148" t="s">
        <v>3932</v>
      </c>
      <c r="C2148" t="s">
        <v>1595</v>
      </c>
      <c r="D2148" s="30">
        <v>37953</v>
      </c>
      <c r="E2148" t="s">
        <v>199</v>
      </c>
      <c r="F2148">
        <v>8397</v>
      </c>
      <c r="G2148">
        <v>713</v>
      </c>
    </row>
    <row r="2149" spans="2:7" x14ac:dyDescent="0.25">
      <c r="G2149">
        <v>713</v>
      </c>
    </row>
    <row r="2150" spans="2:7" x14ac:dyDescent="0.25">
      <c r="B2150" t="s">
        <v>3932</v>
      </c>
      <c r="C2150" t="s">
        <v>1596</v>
      </c>
      <c r="D2150" s="30">
        <v>37954</v>
      </c>
      <c r="E2150" t="s">
        <v>198</v>
      </c>
      <c r="F2150">
        <v>9986</v>
      </c>
      <c r="G2150">
        <v>714</v>
      </c>
    </row>
    <row r="2151" spans="2:7" x14ac:dyDescent="0.25">
      <c r="B2151" t="s">
        <v>3932</v>
      </c>
      <c r="C2151" t="s">
        <v>1597</v>
      </c>
      <c r="D2151" s="30">
        <v>37955</v>
      </c>
      <c r="E2151" t="s">
        <v>199</v>
      </c>
      <c r="F2151">
        <v>5102</v>
      </c>
      <c r="G2151">
        <v>714</v>
      </c>
    </row>
    <row r="2152" spans="2:7" x14ac:dyDescent="0.25">
      <c r="G2152">
        <v>714</v>
      </c>
    </row>
    <row r="2153" spans="2:7" x14ac:dyDescent="0.25">
      <c r="B2153" t="s">
        <v>3932</v>
      </c>
      <c r="C2153" t="s">
        <v>1598</v>
      </c>
      <c r="D2153" s="30">
        <v>37956</v>
      </c>
      <c r="E2153" t="s">
        <v>198</v>
      </c>
      <c r="F2153">
        <v>5549</v>
      </c>
      <c r="G2153">
        <v>715</v>
      </c>
    </row>
    <row r="2154" spans="2:7" x14ac:dyDescent="0.25">
      <c r="B2154" t="s">
        <v>3932</v>
      </c>
      <c r="C2154" t="s">
        <v>1599</v>
      </c>
      <c r="D2154" s="30">
        <v>37957</v>
      </c>
      <c r="E2154" t="s">
        <v>200</v>
      </c>
      <c r="F2154">
        <v>8259</v>
      </c>
      <c r="G2154">
        <v>715</v>
      </c>
    </row>
    <row r="2155" spans="2:7" x14ac:dyDescent="0.25">
      <c r="G2155">
        <v>715</v>
      </c>
    </row>
    <row r="2156" spans="2:7" x14ac:dyDescent="0.25">
      <c r="B2156" t="s">
        <v>3932</v>
      </c>
      <c r="C2156" t="s">
        <v>1600</v>
      </c>
      <c r="D2156" s="30">
        <v>37958</v>
      </c>
      <c r="E2156" t="s">
        <v>196</v>
      </c>
      <c r="F2156">
        <v>4093</v>
      </c>
      <c r="G2156">
        <v>716</v>
      </c>
    </row>
    <row r="2157" spans="2:7" x14ac:dyDescent="0.25">
      <c r="B2157" t="s">
        <v>3932</v>
      </c>
      <c r="C2157" t="s">
        <v>1601</v>
      </c>
      <c r="D2157" s="30">
        <v>37959</v>
      </c>
      <c r="E2157" t="s">
        <v>197</v>
      </c>
      <c r="F2157">
        <v>4106</v>
      </c>
      <c r="G2157">
        <v>716</v>
      </c>
    </row>
    <row r="2158" spans="2:7" x14ac:dyDescent="0.25">
      <c r="G2158">
        <v>716</v>
      </c>
    </row>
    <row r="2159" spans="2:7" x14ac:dyDescent="0.25">
      <c r="B2159" t="s">
        <v>3932</v>
      </c>
      <c r="C2159" t="s">
        <v>1602</v>
      </c>
      <c r="D2159" s="30">
        <v>37960</v>
      </c>
      <c r="E2159" t="s">
        <v>200</v>
      </c>
      <c r="F2159">
        <v>1892</v>
      </c>
      <c r="G2159">
        <v>717</v>
      </c>
    </row>
    <row r="2160" spans="2:7" x14ac:dyDescent="0.25">
      <c r="B2160" t="s">
        <v>3932</v>
      </c>
      <c r="C2160" t="s">
        <v>1603</v>
      </c>
      <c r="D2160" s="30">
        <v>37961</v>
      </c>
      <c r="E2160" t="s">
        <v>200</v>
      </c>
      <c r="F2160">
        <v>2322</v>
      </c>
      <c r="G2160">
        <v>717</v>
      </c>
    </row>
    <row r="2161" spans="2:7" x14ac:dyDescent="0.25">
      <c r="G2161">
        <v>717</v>
      </c>
    </row>
    <row r="2162" spans="2:7" x14ac:dyDescent="0.25">
      <c r="B2162" t="s">
        <v>3932</v>
      </c>
      <c r="C2162" t="s">
        <v>1604</v>
      </c>
      <c r="D2162" s="30">
        <v>37962</v>
      </c>
      <c r="E2162" t="s">
        <v>196</v>
      </c>
      <c r="F2162">
        <v>6909</v>
      </c>
      <c r="G2162">
        <v>718</v>
      </c>
    </row>
    <row r="2163" spans="2:7" x14ac:dyDescent="0.25">
      <c r="B2163" t="s">
        <v>3932</v>
      </c>
      <c r="C2163" t="s">
        <v>1605</v>
      </c>
      <c r="D2163" s="30">
        <v>37963</v>
      </c>
      <c r="E2163" t="s">
        <v>199</v>
      </c>
      <c r="F2163">
        <v>7588</v>
      </c>
      <c r="G2163">
        <v>718</v>
      </c>
    </row>
    <row r="2164" spans="2:7" x14ac:dyDescent="0.25">
      <c r="G2164">
        <v>718</v>
      </c>
    </row>
    <row r="2165" spans="2:7" x14ac:dyDescent="0.25">
      <c r="B2165" t="s">
        <v>3932</v>
      </c>
      <c r="C2165" t="s">
        <v>1606</v>
      </c>
      <c r="D2165" s="30">
        <v>37964</v>
      </c>
      <c r="E2165" t="s">
        <v>199</v>
      </c>
      <c r="F2165">
        <v>1394</v>
      </c>
      <c r="G2165">
        <v>719</v>
      </c>
    </row>
    <row r="2166" spans="2:7" x14ac:dyDescent="0.25">
      <c r="B2166" t="s">
        <v>3932</v>
      </c>
      <c r="C2166" t="s">
        <v>1607</v>
      </c>
      <c r="D2166" s="30">
        <v>37965</v>
      </c>
      <c r="E2166" t="s">
        <v>199</v>
      </c>
      <c r="F2166">
        <v>1217</v>
      </c>
      <c r="G2166">
        <v>719</v>
      </c>
    </row>
    <row r="2167" spans="2:7" x14ac:dyDescent="0.25">
      <c r="G2167">
        <v>719</v>
      </c>
    </row>
    <row r="2168" spans="2:7" x14ac:dyDescent="0.25">
      <c r="B2168" t="s">
        <v>3932</v>
      </c>
      <c r="C2168" t="s">
        <v>1608</v>
      </c>
      <c r="D2168" s="30">
        <v>37966</v>
      </c>
      <c r="E2168" t="s">
        <v>197</v>
      </c>
      <c r="F2168">
        <v>5720</v>
      </c>
      <c r="G2168">
        <v>720</v>
      </c>
    </row>
    <row r="2169" spans="2:7" x14ac:dyDescent="0.25">
      <c r="B2169" t="s">
        <v>3932</v>
      </c>
      <c r="C2169" t="s">
        <v>1609</v>
      </c>
      <c r="D2169" s="30">
        <v>37967</v>
      </c>
      <c r="E2169" t="s">
        <v>200</v>
      </c>
      <c r="F2169">
        <v>231</v>
      </c>
      <c r="G2169">
        <v>720</v>
      </c>
    </row>
    <row r="2170" spans="2:7" x14ac:dyDescent="0.25">
      <c r="G2170">
        <v>720</v>
      </c>
    </row>
    <row r="2171" spans="2:7" x14ac:dyDescent="0.25">
      <c r="B2171" t="s">
        <v>3932</v>
      </c>
      <c r="C2171" t="s">
        <v>1610</v>
      </c>
      <c r="D2171" s="30">
        <v>37968</v>
      </c>
      <c r="E2171" t="s">
        <v>198</v>
      </c>
      <c r="F2171">
        <v>3785</v>
      </c>
      <c r="G2171">
        <v>721</v>
      </c>
    </row>
    <row r="2172" spans="2:7" x14ac:dyDescent="0.25">
      <c r="B2172" t="s">
        <v>3932</v>
      </c>
      <c r="C2172" t="s">
        <v>1611</v>
      </c>
      <c r="D2172" s="30">
        <v>37969</v>
      </c>
      <c r="E2172" t="s">
        <v>198</v>
      </c>
      <c r="F2172">
        <v>7631</v>
      </c>
      <c r="G2172">
        <v>721</v>
      </c>
    </row>
    <row r="2173" spans="2:7" x14ac:dyDescent="0.25">
      <c r="G2173">
        <v>721</v>
      </c>
    </row>
    <row r="2174" spans="2:7" x14ac:dyDescent="0.25">
      <c r="B2174" t="s">
        <v>3932</v>
      </c>
      <c r="C2174" t="s">
        <v>1612</v>
      </c>
      <c r="D2174" s="30">
        <v>37970</v>
      </c>
      <c r="E2174" t="s">
        <v>198</v>
      </c>
      <c r="F2174">
        <v>7410</v>
      </c>
      <c r="G2174">
        <v>722</v>
      </c>
    </row>
    <row r="2175" spans="2:7" x14ac:dyDescent="0.25">
      <c r="B2175" t="s">
        <v>3932</v>
      </c>
      <c r="C2175" t="s">
        <v>708</v>
      </c>
      <c r="D2175" s="30">
        <v>37971</v>
      </c>
      <c r="E2175" t="s">
        <v>199</v>
      </c>
      <c r="F2175">
        <v>6469</v>
      </c>
      <c r="G2175">
        <v>722</v>
      </c>
    </row>
    <row r="2176" spans="2:7" x14ac:dyDescent="0.25">
      <c r="G2176">
        <v>722</v>
      </c>
    </row>
    <row r="2177" spans="2:7" x14ac:dyDescent="0.25">
      <c r="B2177" t="s">
        <v>3932</v>
      </c>
      <c r="C2177" t="s">
        <v>1613</v>
      </c>
      <c r="D2177" s="30">
        <v>37972</v>
      </c>
      <c r="E2177" t="s">
        <v>197</v>
      </c>
      <c r="F2177">
        <v>6242</v>
      </c>
      <c r="G2177">
        <v>723</v>
      </c>
    </row>
    <row r="2178" spans="2:7" x14ac:dyDescent="0.25">
      <c r="B2178" t="s">
        <v>3932</v>
      </c>
      <c r="C2178" t="s">
        <v>1614</v>
      </c>
      <c r="D2178" s="30">
        <v>37973</v>
      </c>
      <c r="E2178" t="s">
        <v>198</v>
      </c>
      <c r="F2178">
        <v>7274</v>
      </c>
      <c r="G2178">
        <v>723</v>
      </c>
    </row>
    <row r="2179" spans="2:7" x14ac:dyDescent="0.25">
      <c r="G2179">
        <v>723</v>
      </c>
    </row>
    <row r="2180" spans="2:7" x14ac:dyDescent="0.25">
      <c r="B2180" t="s">
        <v>3932</v>
      </c>
      <c r="C2180" t="s">
        <v>1615</v>
      </c>
      <c r="D2180" s="30">
        <v>37974</v>
      </c>
      <c r="E2180" t="s">
        <v>200</v>
      </c>
      <c r="F2180">
        <v>1843</v>
      </c>
      <c r="G2180">
        <v>724</v>
      </c>
    </row>
    <row r="2181" spans="2:7" x14ac:dyDescent="0.25">
      <c r="B2181" t="s">
        <v>3932</v>
      </c>
      <c r="C2181" t="s">
        <v>1616</v>
      </c>
      <c r="D2181" s="30">
        <v>37975</v>
      </c>
      <c r="E2181" t="s">
        <v>198</v>
      </c>
      <c r="F2181">
        <v>3642</v>
      </c>
      <c r="G2181">
        <v>724</v>
      </c>
    </row>
    <row r="2182" spans="2:7" x14ac:dyDescent="0.25">
      <c r="G2182">
        <v>724</v>
      </c>
    </row>
    <row r="2183" spans="2:7" x14ac:dyDescent="0.25">
      <c r="B2183" t="s">
        <v>3932</v>
      </c>
      <c r="C2183" t="s">
        <v>1617</v>
      </c>
      <c r="D2183" s="30">
        <v>37976</v>
      </c>
      <c r="E2183" t="s">
        <v>200</v>
      </c>
      <c r="F2183">
        <v>1370</v>
      </c>
      <c r="G2183">
        <v>725</v>
      </c>
    </row>
    <row r="2184" spans="2:7" x14ac:dyDescent="0.25">
      <c r="B2184" t="s">
        <v>3932</v>
      </c>
      <c r="C2184" t="s">
        <v>1618</v>
      </c>
      <c r="D2184" s="30">
        <v>37977</v>
      </c>
      <c r="E2184" t="s">
        <v>198</v>
      </c>
      <c r="F2184">
        <v>6082</v>
      </c>
      <c r="G2184">
        <v>725</v>
      </c>
    </row>
    <row r="2185" spans="2:7" x14ac:dyDescent="0.25">
      <c r="G2185">
        <v>725</v>
      </c>
    </row>
    <row r="2186" spans="2:7" x14ac:dyDescent="0.25">
      <c r="B2186" t="s">
        <v>3932</v>
      </c>
      <c r="C2186" t="s">
        <v>1619</v>
      </c>
      <c r="D2186" s="30">
        <v>37978</v>
      </c>
      <c r="E2186" t="s">
        <v>197</v>
      </c>
      <c r="F2186">
        <v>611</v>
      </c>
      <c r="G2186">
        <v>726</v>
      </c>
    </row>
    <row r="2187" spans="2:7" x14ac:dyDescent="0.25">
      <c r="B2187" t="s">
        <v>3932</v>
      </c>
      <c r="C2187" t="s">
        <v>1620</v>
      </c>
      <c r="D2187" s="30">
        <v>37979</v>
      </c>
      <c r="E2187" t="s">
        <v>196</v>
      </c>
      <c r="F2187">
        <v>5524</v>
      </c>
      <c r="G2187">
        <v>726</v>
      </c>
    </row>
    <row r="2188" spans="2:7" x14ac:dyDescent="0.25">
      <c r="G2188">
        <v>726</v>
      </c>
    </row>
    <row r="2189" spans="2:7" x14ac:dyDescent="0.25">
      <c r="B2189" t="s">
        <v>3932</v>
      </c>
      <c r="C2189" t="s">
        <v>1621</v>
      </c>
      <c r="D2189" s="30">
        <v>37980</v>
      </c>
      <c r="E2189" t="s">
        <v>197</v>
      </c>
      <c r="F2189">
        <v>1928</v>
      </c>
      <c r="G2189">
        <v>727</v>
      </c>
    </row>
    <row r="2190" spans="2:7" x14ac:dyDescent="0.25">
      <c r="B2190" t="s">
        <v>3932</v>
      </c>
      <c r="C2190" t="s">
        <v>1622</v>
      </c>
      <c r="D2190" s="30">
        <v>37981</v>
      </c>
      <c r="E2190" t="s">
        <v>198</v>
      </c>
      <c r="F2190">
        <v>1985</v>
      </c>
      <c r="G2190">
        <v>727</v>
      </c>
    </row>
    <row r="2191" spans="2:7" x14ac:dyDescent="0.25">
      <c r="G2191">
        <v>727</v>
      </c>
    </row>
    <row r="2192" spans="2:7" x14ac:dyDescent="0.25">
      <c r="B2192" t="s">
        <v>3932</v>
      </c>
      <c r="C2192" t="s">
        <v>1623</v>
      </c>
      <c r="D2192" s="30">
        <v>37982</v>
      </c>
      <c r="E2192" t="s">
        <v>199</v>
      </c>
      <c r="F2192">
        <v>1353</v>
      </c>
      <c r="G2192">
        <v>728</v>
      </c>
    </row>
    <row r="2193" spans="2:7" x14ac:dyDescent="0.25">
      <c r="B2193" t="s">
        <v>3932</v>
      </c>
      <c r="C2193" t="s">
        <v>1624</v>
      </c>
      <c r="D2193" s="30">
        <v>37983</v>
      </c>
      <c r="E2193" t="s">
        <v>199</v>
      </c>
      <c r="F2193">
        <v>5068</v>
      </c>
      <c r="G2193">
        <v>728</v>
      </c>
    </row>
    <row r="2194" spans="2:7" x14ac:dyDescent="0.25">
      <c r="G2194">
        <v>728</v>
      </c>
    </row>
    <row r="2195" spans="2:7" x14ac:dyDescent="0.25">
      <c r="B2195" t="s">
        <v>3932</v>
      </c>
      <c r="C2195" t="s">
        <v>1625</v>
      </c>
      <c r="D2195" s="30">
        <v>37984</v>
      </c>
      <c r="E2195" t="s">
        <v>200</v>
      </c>
      <c r="F2195">
        <v>1517</v>
      </c>
      <c r="G2195">
        <v>729</v>
      </c>
    </row>
    <row r="2196" spans="2:7" x14ac:dyDescent="0.25">
      <c r="B2196" t="s">
        <v>3932</v>
      </c>
      <c r="C2196" t="s">
        <v>1626</v>
      </c>
      <c r="D2196" s="30">
        <v>37985</v>
      </c>
      <c r="E2196" t="s">
        <v>196</v>
      </c>
      <c r="F2196">
        <v>6227</v>
      </c>
      <c r="G2196">
        <v>729</v>
      </c>
    </row>
    <row r="2197" spans="2:7" x14ac:dyDescent="0.25">
      <c r="G2197">
        <v>729</v>
      </c>
    </row>
    <row r="2198" spans="2:7" x14ac:dyDescent="0.25">
      <c r="B2198" t="s">
        <v>3932</v>
      </c>
      <c r="C2198" t="s">
        <v>1627</v>
      </c>
      <c r="D2198" s="30">
        <v>37986</v>
      </c>
      <c r="E2198" t="s">
        <v>200</v>
      </c>
      <c r="F2198">
        <v>8558</v>
      </c>
      <c r="G2198">
        <v>730</v>
      </c>
    </row>
    <row r="2199" spans="2:7" x14ac:dyDescent="0.25">
      <c r="B2199" t="s">
        <v>3932</v>
      </c>
      <c r="C2199" t="s">
        <v>1628</v>
      </c>
      <c r="D2199" s="30">
        <v>37987</v>
      </c>
      <c r="E2199" t="s">
        <v>200</v>
      </c>
      <c r="F2199">
        <v>7654</v>
      </c>
      <c r="G2199">
        <v>730</v>
      </c>
    </row>
    <row r="2200" spans="2:7" x14ac:dyDescent="0.25">
      <c r="G2200">
        <v>730</v>
      </c>
    </row>
    <row r="2201" spans="2:7" x14ac:dyDescent="0.25">
      <c r="B2201" t="s">
        <v>3932</v>
      </c>
      <c r="C2201" t="s">
        <v>1629</v>
      </c>
      <c r="D2201" s="30">
        <v>37988</v>
      </c>
      <c r="E2201" t="s">
        <v>200</v>
      </c>
      <c r="F2201">
        <v>5348</v>
      </c>
      <c r="G2201">
        <v>731</v>
      </c>
    </row>
    <row r="2202" spans="2:7" x14ac:dyDescent="0.25">
      <c r="B2202" t="s">
        <v>3932</v>
      </c>
      <c r="C2202" t="s">
        <v>1630</v>
      </c>
      <c r="D2202" s="30">
        <v>37989</v>
      </c>
      <c r="E2202" t="s">
        <v>197</v>
      </c>
      <c r="F2202">
        <v>910</v>
      </c>
      <c r="G2202">
        <v>731</v>
      </c>
    </row>
    <row r="2203" spans="2:7" x14ac:dyDescent="0.25">
      <c r="G2203">
        <v>731</v>
      </c>
    </row>
    <row r="2204" spans="2:7" x14ac:dyDescent="0.25">
      <c r="B2204" t="s">
        <v>3932</v>
      </c>
      <c r="C2204" t="s">
        <v>1631</v>
      </c>
      <c r="D2204" s="30">
        <v>37990</v>
      </c>
      <c r="E2204" t="s">
        <v>198</v>
      </c>
      <c r="F2204">
        <v>6826</v>
      </c>
      <c r="G2204">
        <v>732</v>
      </c>
    </row>
    <row r="2205" spans="2:7" x14ac:dyDescent="0.25">
      <c r="B2205" t="s">
        <v>3932</v>
      </c>
      <c r="C2205" t="s">
        <v>1632</v>
      </c>
      <c r="D2205" s="30">
        <v>37991</v>
      </c>
      <c r="E2205" t="s">
        <v>197</v>
      </c>
      <c r="F2205">
        <v>4666</v>
      </c>
      <c r="G2205">
        <v>732</v>
      </c>
    </row>
    <row r="2206" spans="2:7" x14ac:dyDescent="0.25">
      <c r="G2206">
        <v>732</v>
      </c>
    </row>
    <row r="2207" spans="2:7" x14ac:dyDescent="0.25">
      <c r="B2207" t="s">
        <v>3932</v>
      </c>
      <c r="C2207" t="s">
        <v>1633</v>
      </c>
      <c r="D2207" s="30">
        <v>37992</v>
      </c>
      <c r="E2207" t="s">
        <v>196</v>
      </c>
      <c r="F2207">
        <v>3815</v>
      </c>
      <c r="G2207">
        <v>733</v>
      </c>
    </row>
    <row r="2208" spans="2:7" x14ac:dyDescent="0.25">
      <c r="B2208" t="s">
        <v>3932</v>
      </c>
      <c r="C2208" t="s">
        <v>400</v>
      </c>
      <c r="D2208" s="30">
        <v>37993</v>
      </c>
      <c r="E2208" t="s">
        <v>200</v>
      </c>
      <c r="F2208">
        <v>1583</v>
      </c>
      <c r="G2208">
        <v>733</v>
      </c>
    </row>
    <row r="2209" spans="2:7" x14ac:dyDescent="0.25">
      <c r="G2209">
        <v>733</v>
      </c>
    </row>
    <row r="2210" spans="2:7" x14ac:dyDescent="0.25">
      <c r="B2210" t="s">
        <v>3932</v>
      </c>
      <c r="C2210" t="s">
        <v>1634</v>
      </c>
      <c r="D2210" s="30">
        <v>37994</v>
      </c>
      <c r="E2210" t="s">
        <v>199</v>
      </c>
      <c r="F2210">
        <v>9207</v>
      </c>
      <c r="G2210">
        <v>734</v>
      </c>
    </row>
    <row r="2211" spans="2:7" x14ac:dyDescent="0.25">
      <c r="B2211" t="s">
        <v>3932</v>
      </c>
      <c r="C2211" t="s">
        <v>1635</v>
      </c>
      <c r="D2211" s="30">
        <v>37995</v>
      </c>
      <c r="E2211" t="s">
        <v>197</v>
      </c>
      <c r="F2211">
        <v>8999</v>
      </c>
      <c r="G2211">
        <v>734</v>
      </c>
    </row>
    <row r="2212" spans="2:7" x14ac:dyDescent="0.25">
      <c r="G2212">
        <v>734</v>
      </c>
    </row>
    <row r="2213" spans="2:7" x14ac:dyDescent="0.25">
      <c r="B2213" t="s">
        <v>3932</v>
      </c>
      <c r="C2213" t="s">
        <v>1636</v>
      </c>
      <c r="D2213" s="30">
        <v>37996</v>
      </c>
      <c r="E2213" t="s">
        <v>196</v>
      </c>
      <c r="F2213">
        <v>8566</v>
      </c>
      <c r="G2213">
        <v>735</v>
      </c>
    </row>
    <row r="2214" spans="2:7" x14ac:dyDescent="0.25">
      <c r="B2214" t="s">
        <v>3932</v>
      </c>
      <c r="C2214" t="s">
        <v>1637</v>
      </c>
      <c r="D2214" s="30">
        <v>37997</v>
      </c>
      <c r="E2214" t="s">
        <v>200</v>
      </c>
      <c r="F2214">
        <v>8550</v>
      </c>
      <c r="G2214">
        <v>735</v>
      </c>
    </row>
    <row r="2215" spans="2:7" x14ac:dyDescent="0.25">
      <c r="G2215">
        <v>735</v>
      </c>
    </row>
    <row r="2216" spans="2:7" x14ac:dyDescent="0.25">
      <c r="B2216" t="s">
        <v>3932</v>
      </c>
      <c r="C2216" t="s">
        <v>1638</v>
      </c>
      <c r="D2216" s="30">
        <v>37998</v>
      </c>
      <c r="E2216" t="s">
        <v>199</v>
      </c>
      <c r="F2216">
        <v>2104</v>
      </c>
      <c r="G2216">
        <v>736</v>
      </c>
    </row>
    <row r="2217" spans="2:7" x14ac:dyDescent="0.25">
      <c r="B2217" t="s">
        <v>3932</v>
      </c>
      <c r="C2217" t="s">
        <v>1639</v>
      </c>
      <c r="D2217" s="30">
        <v>37999</v>
      </c>
      <c r="E2217" t="s">
        <v>198</v>
      </c>
      <c r="F2217">
        <v>7714</v>
      </c>
      <c r="G2217">
        <v>736</v>
      </c>
    </row>
    <row r="2218" spans="2:7" x14ac:dyDescent="0.25">
      <c r="G2218">
        <v>736</v>
      </c>
    </row>
    <row r="2219" spans="2:7" x14ac:dyDescent="0.25">
      <c r="B2219" t="s">
        <v>3932</v>
      </c>
      <c r="C2219" t="s">
        <v>1640</v>
      </c>
      <c r="D2219" s="30">
        <v>38000</v>
      </c>
      <c r="E2219" t="s">
        <v>199</v>
      </c>
      <c r="F2219">
        <v>5699</v>
      </c>
      <c r="G2219">
        <v>737</v>
      </c>
    </row>
    <row r="2220" spans="2:7" x14ac:dyDescent="0.25">
      <c r="B2220" t="s">
        <v>3932</v>
      </c>
      <c r="C2220" t="s">
        <v>1641</v>
      </c>
      <c r="D2220" s="30">
        <v>38001</v>
      </c>
      <c r="E2220" t="s">
        <v>196</v>
      </c>
      <c r="F2220">
        <v>8771</v>
      </c>
      <c r="G2220">
        <v>737</v>
      </c>
    </row>
    <row r="2221" spans="2:7" x14ac:dyDescent="0.25">
      <c r="G2221">
        <v>737</v>
      </c>
    </row>
    <row r="2222" spans="2:7" x14ac:dyDescent="0.25">
      <c r="B2222" t="s">
        <v>3932</v>
      </c>
      <c r="C2222" t="s">
        <v>1642</v>
      </c>
      <c r="D2222" s="30">
        <v>38002</v>
      </c>
      <c r="E2222" t="s">
        <v>197</v>
      </c>
      <c r="F2222">
        <v>1607</v>
      </c>
      <c r="G2222">
        <v>738</v>
      </c>
    </row>
    <row r="2223" spans="2:7" x14ac:dyDescent="0.25">
      <c r="B2223" t="s">
        <v>3932</v>
      </c>
      <c r="C2223" t="s">
        <v>1643</v>
      </c>
      <c r="D2223" s="30">
        <v>38003</v>
      </c>
      <c r="E2223" t="s">
        <v>196</v>
      </c>
      <c r="F2223">
        <v>9309</v>
      </c>
      <c r="G2223">
        <v>738</v>
      </c>
    </row>
    <row r="2224" spans="2:7" x14ac:dyDescent="0.25">
      <c r="G2224">
        <v>738</v>
      </c>
    </row>
    <row r="2225" spans="2:7" x14ac:dyDescent="0.25">
      <c r="B2225" t="s">
        <v>3932</v>
      </c>
      <c r="C2225" t="s">
        <v>1644</v>
      </c>
      <c r="D2225" s="30">
        <v>38004</v>
      </c>
      <c r="E2225" t="s">
        <v>196</v>
      </c>
      <c r="F2225">
        <v>9108</v>
      </c>
      <c r="G2225">
        <v>739</v>
      </c>
    </row>
    <row r="2226" spans="2:7" x14ac:dyDescent="0.25">
      <c r="B2226" t="s">
        <v>3932</v>
      </c>
      <c r="C2226" t="s">
        <v>1645</v>
      </c>
      <c r="D2226" s="30">
        <v>38005</v>
      </c>
      <c r="E2226" t="s">
        <v>200</v>
      </c>
      <c r="F2226">
        <v>7679</v>
      </c>
      <c r="G2226">
        <v>739</v>
      </c>
    </row>
    <row r="2227" spans="2:7" x14ac:dyDescent="0.25">
      <c r="G2227">
        <v>739</v>
      </c>
    </row>
    <row r="2228" spans="2:7" x14ac:dyDescent="0.25">
      <c r="B2228" t="s">
        <v>3932</v>
      </c>
      <c r="C2228" t="s">
        <v>1646</v>
      </c>
      <c r="D2228" s="30">
        <v>38006</v>
      </c>
      <c r="E2228" t="s">
        <v>200</v>
      </c>
      <c r="F2228">
        <v>8327</v>
      </c>
      <c r="G2228">
        <v>740</v>
      </c>
    </row>
    <row r="2229" spans="2:7" x14ac:dyDescent="0.25">
      <c r="B2229" t="s">
        <v>3932</v>
      </c>
      <c r="C2229" t="s">
        <v>1647</v>
      </c>
      <c r="D2229" s="30">
        <v>38007</v>
      </c>
      <c r="E2229" t="s">
        <v>196</v>
      </c>
      <c r="F2229">
        <v>8773</v>
      </c>
      <c r="G2229">
        <v>740</v>
      </c>
    </row>
    <row r="2230" spans="2:7" x14ac:dyDescent="0.25">
      <c r="G2230">
        <v>740</v>
      </c>
    </row>
    <row r="2231" spans="2:7" x14ac:dyDescent="0.25">
      <c r="B2231" t="s">
        <v>3932</v>
      </c>
      <c r="C2231" t="s">
        <v>1648</v>
      </c>
      <c r="D2231" s="30">
        <v>38008</v>
      </c>
      <c r="E2231" t="s">
        <v>199</v>
      </c>
      <c r="F2231">
        <v>6812</v>
      </c>
      <c r="G2231">
        <v>741</v>
      </c>
    </row>
    <row r="2232" spans="2:7" x14ac:dyDescent="0.25">
      <c r="B2232" t="s">
        <v>3932</v>
      </c>
      <c r="C2232" t="s">
        <v>1649</v>
      </c>
      <c r="D2232" s="30">
        <v>38009</v>
      </c>
      <c r="E2232" t="s">
        <v>198</v>
      </c>
      <c r="F2232">
        <v>6127</v>
      </c>
      <c r="G2232">
        <v>741</v>
      </c>
    </row>
    <row r="2233" spans="2:7" x14ac:dyDescent="0.25">
      <c r="G2233">
        <v>741</v>
      </c>
    </row>
    <row r="2234" spans="2:7" x14ac:dyDescent="0.25">
      <c r="B2234" t="s">
        <v>3932</v>
      </c>
      <c r="C2234" t="s">
        <v>1650</v>
      </c>
      <c r="D2234" s="30">
        <v>38010</v>
      </c>
      <c r="E2234" t="s">
        <v>198</v>
      </c>
      <c r="F2234">
        <v>5323</v>
      </c>
      <c r="G2234">
        <v>742</v>
      </c>
    </row>
    <row r="2235" spans="2:7" x14ac:dyDescent="0.25">
      <c r="B2235" t="s">
        <v>3932</v>
      </c>
      <c r="C2235" t="s">
        <v>1651</v>
      </c>
      <c r="D2235" s="30">
        <v>38011</v>
      </c>
      <c r="E2235" t="s">
        <v>200</v>
      </c>
      <c r="F2235">
        <v>7652</v>
      </c>
      <c r="G2235">
        <v>742</v>
      </c>
    </row>
    <row r="2236" spans="2:7" x14ac:dyDescent="0.25">
      <c r="G2236">
        <v>742</v>
      </c>
    </row>
    <row r="2237" spans="2:7" x14ac:dyDescent="0.25">
      <c r="B2237" t="s">
        <v>3932</v>
      </c>
      <c r="C2237" t="s">
        <v>1652</v>
      </c>
      <c r="D2237" s="30">
        <v>38012</v>
      </c>
      <c r="E2237" t="s">
        <v>199</v>
      </c>
      <c r="F2237">
        <v>9559</v>
      </c>
      <c r="G2237">
        <v>743</v>
      </c>
    </row>
    <row r="2238" spans="2:7" x14ac:dyDescent="0.25">
      <c r="B2238" t="s">
        <v>3932</v>
      </c>
      <c r="C2238" t="s">
        <v>479</v>
      </c>
      <c r="D2238" s="30">
        <v>38013</v>
      </c>
      <c r="E2238" t="s">
        <v>200</v>
      </c>
      <c r="F2238">
        <v>2829</v>
      </c>
      <c r="G2238">
        <v>743</v>
      </c>
    </row>
    <row r="2239" spans="2:7" x14ac:dyDescent="0.25">
      <c r="G2239">
        <v>743</v>
      </c>
    </row>
    <row r="2240" spans="2:7" x14ac:dyDescent="0.25">
      <c r="B2240" t="s">
        <v>3932</v>
      </c>
      <c r="C2240" t="s">
        <v>1653</v>
      </c>
      <c r="D2240" s="30">
        <v>38014</v>
      </c>
      <c r="E2240" t="s">
        <v>199</v>
      </c>
      <c r="F2240">
        <v>3980</v>
      </c>
      <c r="G2240">
        <v>744</v>
      </c>
    </row>
    <row r="2241" spans="2:7" x14ac:dyDescent="0.25">
      <c r="B2241" t="s">
        <v>3932</v>
      </c>
      <c r="C2241" t="s">
        <v>1654</v>
      </c>
      <c r="D2241" s="30">
        <v>38015</v>
      </c>
      <c r="E2241" t="s">
        <v>198</v>
      </c>
      <c r="F2241">
        <v>2828</v>
      </c>
      <c r="G2241">
        <v>744</v>
      </c>
    </row>
    <row r="2242" spans="2:7" x14ac:dyDescent="0.25">
      <c r="G2242">
        <v>744</v>
      </c>
    </row>
    <row r="2243" spans="2:7" x14ac:dyDescent="0.25">
      <c r="B2243" t="s">
        <v>3932</v>
      </c>
      <c r="C2243" t="s">
        <v>1655</v>
      </c>
      <c r="D2243" s="30">
        <v>38016</v>
      </c>
      <c r="E2243" t="s">
        <v>199</v>
      </c>
      <c r="F2243">
        <v>2660</v>
      </c>
      <c r="G2243">
        <v>745</v>
      </c>
    </row>
    <row r="2244" spans="2:7" x14ac:dyDescent="0.25">
      <c r="B2244" t="s">
        <v>3932</v>
      </c>
      <c r="C2244" t="s">
        <v>1656</v>
      </c>
      <c r="D2244" s="30">
        <v>38017</v>
      </c>
      <c r="E2244" t="s">
        <v>196</v>
      </c>
      <c r="F2244">
        <v>5465</v>
      </c>
      <c r="G2244">
        <v>745</v>
      </c>
    </row>
    <row r="2245" spans="2:7" x14ac:dyDescent="0.25">
      <c r="G2245">
        <v>745</v>
      </c>
    </row>
    <row r="2246" spans="2:7" x14ac:dyDescent="0.25">
      <c r="B2246" t="s">
        <v>3932</v>
      </c>
      <c r="C2246" t="s">
        <v>1657</v>
      </c>
      <c r="D2246" s="30">
        <v>38018</v>
      </c>
      <c r="E2246" t="s">
        <v>199</v>
      </c>
      <c r="F2246">
        <v>5276</v>
      </c>
      <c r="G2246">
        <v>746</v>
      </c>
    </row>
    <row r="2247" spans="2:7" x14ac:dyDescent="0.25">
      <c r="B2247" t="s">
        <v>3932</v>
      </c>
      <c r="C2247" t="s">
        <v>1658</v>
      </c>
      <c r="D2247" s="30">
        <v>38019</v>
      </c>
      <c r="E2247" t="s">
        <v>197</v>
      </c>
      <c r="F2247">
        <v>8358</v>
      </c>
      <c r="G2247">
        <v>746</v>
      </c>
    </row>
    <row r="2248" spans="2:7" x14ac:dyDescent="0.25">
      <c r="G2248">
        <v>746</v>
      </c>
    </row>
    <row r="2249" spans="2:7" x14ac:dyDescent="0.25">
      <c r="B2249" t="s">
        <v>3932</v>
      </c>
      <c r="C2249" t="s">
        <v>1659</v>
      </c>
      <c r="D2249" s="30">
        <v>38020</v>
      </c>
      <c r="E2249" t="s">
        <v>196</v>
      </c>
      <c r="F2249">
        <v>662</v>
      </c>
      <c r="G2249">
        <v>747</v>
      </c>
    </row>
    <row r="2250" spans="2:7" x14ac:dyDescent="0.25">
      <c r="B2250" t="s">
        <v>3932</v>
      </c>
      <c r="C2250" t="s">
        <v>1660</v>
      </c>
      <c r="D2250" s="30">
        <v>38021</v>
      </c>
      <c r="E2250" t="s">
        <v>199</v>
      </c>
      <c r="F2250">
        <v>8044</v>
      </c>
      <c r="G2250">
        <v>747</v>
      </c>
    </row>
    <row r="2251" spans="2:7" x14ac:dyDescent="0.25">
      <c r="G2251">
        <v>747</v>
      </c>
    </row>
    <row r="2252" spans="2:7" x14ac:dyDescent="0.25">
      <c r="B2252" t="s">
        <v>3932</v>
      </c>
      <c r="C2252" t="s">
        <v>1661</v>
      </c>
      <c r="D2252" s="30">
        <v>38022</v>
      </c>
      <c r="E2252" t="s">
        <v>200</v>
      </c>
      <c r="F2252">
        <v>7406</v>
      </c>
      <c r="G2252">
        <v>748</v>
      </c>
    </row>
    <row r="2253" spans="2:7" x14ac:dyDescent="0.25">
      <c r="B2253" t="s">
        <v>3932</v>
      </c>
      <c r="C2253" t="s">
        <v>1662</v>
      </c>
      <c r="D2253" s="30">
        <v>38023</v>
      </c>
      <c r="E2253" t="s">
        <v>197</v>
      </c>
      <c r="F2253">
        <v>4091</v>
      </c>
      <c r="G2253">
        <v>748</v>
      </c>
    </row>
    <row r="2254" spans="2:7" x14ac:dyDescent="0.25">
      <c r="G2254">
        <v>748</v>
      </c>
    </row>
    <row r="2255" spans="2:7" x14ac:dyDescent="0.25">
      <c r="B2255" t="s">
        <v>3932</v>
      </c>
      <c r="C2255" t="s">
        <v>1663</v>
      </c>
      <c r="D2255" s="30">
        <v>38024</v>
      </c>
      <c r="E2255" t="s">
        <v>199</v>
      </c>
      <c r="F2255">
        <v>2808</v>
      </c>
      <c r="G2255">
        <v>749</v>
      </c>
    </row>
    <row r="2256" spans="2:7" x14ac:dyDescent="0.25">
      <c r="B2256" t="s">
        <v>3932</v>
      </c>
      <c r="C2256" t="s">
        <v>1664</v>
      </c>
      <c r="D2256" s="30">
        <v>38025</v>
      </c>
      <c r="E2256" t="s">
        <v>199</v>
      </c>
      <c r="F2256">
        <v>1896</v>
      </c>
      <c r="G2256">
        <v>749</v>
      </c>
    </row>
    <row r="2257" spans="2:7" x14ac:dyDescent="0.25">
      <c r="G2257">
        <v>749</v>
      </c>
    </row>
    <row r="2258" spans="2:7" x14ac:dyDescent="0.25">
      <c r="B2258" t="s">
        <v>3932</v>
      </c>
      <c r="C2258" t="s">
        <v>1665</v>
      </c>
      <c r="D2258" s="30">
        <v>38026</v>
      </c>
      <c r="E2258" t="s">
        <v>199</v>
      </c>
      <c r="F2258">
        <v>2117</v>
      </c>
      <c r="G2258">
        <v>750</v>
      </c>
    </row>
    <row r="2259" spans="2:7" x14ac:dyDescent="0.25">
      <c r="B2259" t="s">
        <v>3932</v>
      </c>
      <c r="C2259" t="s">
        <v>1396</v>
      </c>
      <c r="D2259" s="30">
        <v>38027</v>
      </c>
      <c r="E2259" t="s">
        <v>197</v>
      </c>
      <c r="F2259">
        <v>5433</v>
      </c>
      <c r="G2259">
        <v>750</v>
      </c>
    </row>
    <row r="2260" spans="2:7" x14ac:dyDescent="0.25">
      <c r="G2260">
        <v>750</v>
      </c>
    </row>
    <row r="2261" spans="2:7" x14ac:dyDescent="0.25">
      <c r="B2261" t="s">
        <v>3932</v>
      </c>
      <c r="C2261" t="s">
        <v>1666</v>
      </c>
      <c r="D2261" s="30">
        <v>38028</v>
      </c>
      <c r="E2261" t="s">
        <v>200</v>
      </c>
      <c r="F2261">
        <v>7601</v>
      </c>
      <c r="G2261">
        <v>751</v>
      </c>
    </row>
    <row r="2262" spans="2:7" x14ac:dyDescent="0.25">
      <c r="B2262" t="s">
        <v>3932</v>
      </c>
      <c r="C2262" t="s">
        <v>1667</v>
      </c>
      <c r="D2262" s="30">
        <v>38029</v>
      </c>
      <c r="E2262" t="s">
        <v>199</v>
      </c>
      <c r="F2262">
        <v>6843</v>
      </c>
      <c r="G2262">
        <v>751</v>
      </c>
    </row>
    <row r="2263" spans="2:7" x14ac:dyDescent="0.25">
      <c r="G2263">
        <v>751</v>
      </c>
    </row>
    <row r="2264" spans="2:7" x14ac:dyDescent="0.25">
      <c r="B2264" t="s">
        <v>3932</v>
      </c>
      <c r="C2264" t="s">
        <v>1668</v>
      </c>
      <c r="D2264" s="30">
        <v>38030</v>
      </c>
      <c r="E2264" t="s">
        <v>197</v>
      </c>
      <c r="F2264">
        <v>467</v>
      </c>
      <c r="G2264">
        <v>752</v>
      </c>
    </row>
    <row r="2265" spans="2:7" x14ac:dyDescent="0.25">
      <c r="B2265" t="s">
        <v>3932</v>
      </c>
      <c r="C2265" t="s">
        <v>1669</v>
      </c>
      <c r="D2265" s="30">
        <v>38031</v>
      </c>
      <c r="E2265" t="s">
        <v>199</v>
      </c>
      <c r="F2265">
        <v>3212</v>
      </c>
      <c r="G2265">
        <v>752</v>
      </c>
    </row>
    <row r="2266" spans="2:7" x14ac:dyDescent="0.25">
      <c r="G2266">
        <v>752</v>
      </c>
    </row>
    <row r="2267" spans="2:7" x14ac:dyDescent="0.25">
      <c r="B2267" t="s">
        <v>3932</v>
      </c>
      <c r="C2267" t="s">
        <v>621</v>
      </c>
      <c r="D2267" s="30">
        <v>38032</v>
      </c>
      <c r="E2267" t="s">
        <v>200</v>
      </c>
      <c r="F2267">
        <v>3714</v>
      </c>
      <c r="G2267">
        <v>753</v>
      </c>
    </row>
    <row r="2268" spans="2:7" x14ac:dyDescent="0.25">
      <c r="B2268" t="s">
        <v>3932</v>
      </c>
      <c r="C2268" t="s">
        <v>1670</v>
      </c>
      <c r="D2268" s="30">
        <v>38033</v>
      </c>
      <c r="E2268" t="s">
        <v>197</v>
      </c>
      <c r="F2268">
        <v>1443</v>
      </c>
      <c r="G2268">
        <v>753</v>
      </c>
    </row>
    <row r="2269" spans="2:7" x14ac:dyDescent="0.25">
      <c r="G2269">
        <v>753</v>
      </c>
    </row>
    <row r="2270" spans="2:7" x14ac:dyDescent="0.25">
      <c r="B2270" t="s">
        <v>3932</v>
      </c>
      <c r="C2270" t="s">
        <v>1671</v>
      </c>
      <c r="D2270" s="30">
        <v>38034</v>
      </c>
      <c r="E2270" t="s">
        <v>199</v>
      </c>
      <c r="F2270">
        <v>9325</v>
      </c>
      <c r="G2270">
        <v>754</v>
      </c>
    </row>
    <row r="2271" spans="2:7" x14ac:dyDescent="0.25">
      <c r="B2271" t="s">
        <v>3932</v>
      </c>
      <c r="C2271" t="s">
        <v>1672</v>
      </c>
      <c r="D2271" s="30">
        <v>38035</v>
      </c>
      <c r="E2271" t="s">
        <v>200</v>
      </c>
      <c r="F2271">
        <v>529</v>
      </c>
      <c r="G2271">
        <v>754</v>
      </c>
    </row>
    <row r="2272" spans="2:7" x14ac:dyDescent="0.25">
      <c r="G2272">
        <v>754</v>
      </c>
    </row>
    <row r="2273" spans="2:7" x14ac:dyDescent="0.25">
      <c r="B2273" t="s">
        <v>3932</v>
      </c>
      <c r="C2273" t="s">
        <v>1673</v>
      </c>
      <c r="D2273" s="30">
        <v>38036</v>
      </c>
      <c r="E2273" t="s">
        <v>196</v>
      </c>
      <c r="F2273">
        <v>4414</v>
      </c>
      <c r="G2273">
        <v>755</v>
      </c>
    </row>
    <row r="2274" spans="2:7" x14ac:dyDescent="0.25">
      <c r="B2274" t="s">
        <v>3932</v>
      </c>
      <c r="C2274" t="s">
        <v>1674</v>
      </c>
      <c r="D2274" s="30">
        <v>38037</v>
      </c>
      <c r="E2274" t="s">
        <v>198</v>
      </c>
      <c r="F2274">
        <v>4844</v>
      </c>
      <c r="G2274">
        <v>755</v>
      </c>
    </row>
    <row r="2275" spans="2:7" x14ac:dyDescent="0.25">
      <c r="G2275">
        <v>755</v>
      </c>
    </row>
    <row r="2276" spans="2:7" x14ac:dyDescent="0.25">
      <c r="B2276" t="s">
        <v>3932</v>
      </c>
      <c r="C2276" t="s">
        <v>1675</v>
      </c>
      <c r="D2276" s="30">
        <v>38038</v>
      </c>
      <c r="E2276" t="s">
        <v>199</v>
      </c>
      <c r="F2276">
        <v>1982</v>
      </c>
      <c r="G2276">
        <v>756</v>
      </c>
    </row>
    <row r="2277" spans="2:7" x14ac:dyDescent="0.25">
      <c r="B2277" t="s">
        <v>3932</v>
      </c>
      <c r="C2277" t="s">
        <v>1676</v>
      </c>
      <c r="D2277" s="30">
        <v>38039</v>
      </c>
      <c r="E2277" t="s">
        <v>200</v>
      </c>
      <c r="F2277">
        <v>3927</v>
      </c>
      <c r="G2277">
        <v>756</v>
      </c>
    </row>
    <row r="2278" spans="2:7" x14ac:dyDescent="0.25">
      <c r="G2278">
        <v>756</v>
      </c>
    </row>
    <row r="2279" spans="2:7" x14ac:dyDescent="0.25">
      <c r="B2279" t="s">
        <v>3932</v>
      </c>
      <c r="C2279" t="s">
        <v>1677</v>
      </c>
      <c r="D2279" s="30">
        <v>38040</v>
      </c>
      <c r="E2279" t="s">
        <v>196</v>
      </c>
      <c r="F2279">
        <v>1613</v>
      </c>
      <c r="G2279">
        <v>757</v>
      </c>
    </row>
    <row r="2280" spans="2:7" x14ac:dyDescent="0.25">
      <c r="B2280" t="s">
        <v>3932</v>
      </c>
      <c r="C2280" t="s">
        <v>1678</v>
      </c>
      <c r="D2280" s="30">
        <v>38041</v>
      </c>
      <c r="E2280" t="s">
        <v>199</v>
      </c>
      <c r="F2280">
        <v>7162</v>
      </c>
      <c r="G2280">
        <v>757</v>
      </c>
    </row>
    <row r="2281" spans="2:7" x14ac:dyDescent="0.25">
      <c r="G2281">
        <v>757</v>
      </c>
    </row>
    <row r="2282" spans="2:7" x14ac:dyDescent="0.25">
      <c r="B2282" t="s">
        <v>3932</v>
      </c>
      <c r="C2282" t="s">
        <v>1679</v>
      </c>
      <c r="D2282" s="30">
        <v>38042</v>
      </c>
      <c r="E2282" t="s">
        <v>200</v>
      </c>
      <c r="F2282">
        <v>7777</v>
      </c>
      <c r="G2282">
        <v>758</v>
      </c>
    </row>
    <row r="2283" spans="2:7" x14ac:dyDescent="0.25">
      <c r="B2283" t="s">
        <v>3932</v>
      </c>
      <c r="C2283" t="s">
        <v>1680</v>
      </c>
      <c r="D2283" s="30">
        <v>38043</v>
      </c>
      <c r="E2283" t="s">
        <v>197</v>
      </c>
      <c r="F2283">
        <v>755</v>
      </c>
      <c r="G2283">
        <v>758</v>
      </c>
    </row>
    <row r="2284" spans="2:7" x14ac:dyDescent="0.25">
      <c r="G2284">
        <v>758</v>
      </c>
    </row>
    <row r="2285" spans="2:7" x14ac:dyDescent="0.25">
      <c r="B2285" t="s">
        <v>3932</v>
      </c>
      <c r="C2285" t="s">
        <v>1681</v>
      </c>
      <c r="D2285" s="30">
        <v>38044</v>
      </c>
      <c r="E2285" t="s">
        <v>200</v>
      </c>
      <c r="F2285">
        <v>7330</v>
      </c>
      <c r="G2285">
        <v>759</v>
      </c>
    </row>
    <row r="2286" spans="2:7" x14ac:dyDescent="0.25">
      <c r="B2286" t="s">
        <v>3932</v>
      </c>
      <c r="C2286" t="s">
        <v>1682</v>
      </c>
      <c r="D2286" s="30">
        <v>38045</v>
      </c>
      <c r="E2286" t="s">
        <v>196</v>
      </c>
      <c r="F2286">
        <v>4838</v>
      </c>
      <c r="G2286">
        <v>759</v>
      </c>
    </row>
    <row r="2287" spans="2:7" x14ac:dyDescent="0.25">
      <c r="G2287">
        <v>759</v>
      </c>
    </row>
    <row r="2288" spans="2:7" x14ac:dyDescent="0.25">
      <c r="B2288" t="s">
        <v>3932</v>
      </c>
      <c r="C2288" t="s">
        <v>1683</v>
      </c>
      <c r="D2288" s="30">
        <v>38046</v>
      </c>
      <c r="E2288" t="s">
        <v>196</v>
      </c>
      <c r="F2288">
        <v>9424</v>
      </c>
      <c r="G2288">
        <v>760</v>
      </c>
    </row>
    <row r="2289" spans="2:7" x14ac:dyDescent="0.25">
      <c r="B2289" t="s">
        <v>3932</v>
      </c>
      <c r="C2289" t="s">
        <v>1675</v>
      </c>
      <c r="D2289" s="30">
        <v>38047</v>
      </c>
      <c r="E2289" t="s">
        <v>199</v>
      </c>
      <c r="F2289">
        <v>5266</v>
      </c>
      <c r="G2289">
        <v>760</v>
      </c>
    </row>
    <row r="2290" spans="2:7" x14ac:dyDescent="0.25">
      <c r="G2290">
        <v>760</v>
      </c>
    </row>
    <row r="2291" spans="2:7" x14ac:dyDescent="0.25">
      <c r="B2291" t="s">
        <v>3932</v>
      </c>
      <c r="C2291" t="s">
        <v>1684</v>
      </c>
      <c r="D2291" s="30">
        <v>38048</v>
      </c>
      <c r="E2291" t="s">
        <v>199</v>
      </c>
      <c r="F2291">
        <v>8739</v>
      </c>
      <c r="G2291">
        <v>761</v>
      </c>
    </row>
    <row r="2292" spans="2:7" x14ac:dyDescent="0.25">
      <c r="B2292" t="s">
        <v>3932</v>
      </c>
      <c r="C2292" t="s">
        <v>1685</v>
      </c>
      <c r="D2292" s="30">
        <v>38049</v>
      </c>
      <c r="E2292" t="s">
        <v>196</v>
      </c>
      <c r="F2292">
        <v>8296</v>
      </c>
      <c r="G2292">
        <v>761</v>
      </c>
    </row>
    <row r="2293" spans="2:7" x14ac:dyDescent="0.25">
      <c r="G2293">
        <v>761</v>
      </c>
    </row>
    <row r="2294" spans="2:7" x14ac:dyDescent="0.25">
      <c r="B2294" t="s">
        <v>3932</v>
      </c>
      <c r="C2294" t="s">
        <v>1686</v>
      </c>
      <c r="D2294" s="30">
        <v>38050</v>
      </c>
      <c r="E2294" t="s">
        <v>200</v>
      </c>
      <c r="F2294">
        <v>1895</v>
      </c>
      <c r="G2294">
        <v>762</v>
      </c>
    </row>
    <row r="2295" spans="2:7" x14ac:dyDescent="0.25">
      <c r="B2295" t="s">
        <v>3932</v>
      </c>
      <c r="C2295" t="s">
        <v>1687</v>
      </c>
      <c r="D2295" s="30">
        <v>38051</v>
      </c>
      <c r="E2295" t="s">
        <v>198</v>
      </c>
      <c r="F2295">
        <v>9665</v>
      </c>
      <c r="G2295">
        <v>762</v>
      </c>
    </row>
    <row r="2296" spans="2:7" x14ac:dyDescent="0.25">
      <c r="G2296">
        <v>762</v>
      </c>
    </row>
    <row r="2297" spans="2:7" x14ac:dyDescent="0.25">
      <c r="B2297" t="s">
        <v>3932</v>
      </c>
      <c r="C2297" t="s">
        <v>1688</v>
      </c>
      <c r="D2297" s="30">
        <v>38052</v>
      </c>
      <c r="E2297" t="s">
        <v>200</v>
      </c>
      <c r="F2297">
        <v>2198</v>
      </c>
      <c r="G2297">
        <v>763</v>
      </c>
    </row>
    <row r="2298" spans="2:7" x14ac:dyDescent="0.25">
      <c r="B2298" t="s">
        <v>3932</v>
      </c>
      <c r="C2298" t="s">
        <v>1689</v>
      </c>
      <c r="D2298" s="30">
        <v>38053</v>
      </c>
      <c r="E2298" t="s">
        <v>199</v>
      </c>
      <c r="F2298">
        <v>705</v>
      </c>
      <c r="G2298">
        <v>763</v>
      </c>
    </row>
    <row r="2299" spans="2:7" x14ac:dyDescent="0.25">
      <c r="G2299">
        <v>763</v>
      </c>
    </row>
    <row r="2300" spans="2:7" x14ac:dyDescent="0.25">
      <c r="B2300" t="s">
        <v>3932</v>
      </c>
      <c r="C2300" t="s">
        <v>1690</v>
      </c>
      <c r="D2300" s="30">
        <v>38054</v>
      </c>
      <c r="E2300" t="s">
        <v>198</v>
      </c>
      <c r="F2300">
        <v>8776</v>
      </c>
      <c r="G2300">
        <v>764</v>
      </c>
    </row>
    <row r="2301" spans="2:7" x14ac:dyDescent="0.25">
      <c r="B2301" t="s">
        <v>3932</v>
      </c>
      <c r="C2301" t="s">
        <v>1691</v>
      </c>
      <c r="D2301" s="30">
        <v>38055</v>
      </c>
      <c r="E2301" t="s">
        <v>196</v>
      </c>
      <c r="F2301">
        <v>1989</v>
      </c>
      <c r="G2301">
        <v>764</v>
      </c>
    </row>
    <row r="2302" spans="2:7" x14ac:dyDescent="0.25">
      <c r="G2302">
        <v>764</v>
      </c>
    </row>
    <row r="2303" spans="2:7" x14ac:dyDescent="0.25">
      <c r="B2303" t="s">
        <v>3932</v>
      </c>
      <c r="C2303" t="s">
        <v>1692</v>
      </c>
      <c r="D2303" s="30">
        <v>38056</v>
      </c>
      <c r="E2303" t="s">
        <v>199</v>
      </c>
      <c r="F2303">
        <v>9746</v>
      </c>
      <c r="G2303">
        <v>765</v>
      </c>
    </row>
    <row r="2304" spans="2:7" x14ac:dyDescent="0.25">
      <c r="B2304" t="s">
        <v>3932</v>
      </c>
      <c r="C2304" t="s">
        <v>1693</v>
      </c>
      <c r="D2304" s="30">
        <v>38057</v>
      </c>
      <c r="E2304" t="s">
        <v>196</v>
      </c>
      <c r="F2304">
        <v>1431</v>
      </c>
      <c r="G2304">
        <v>765</v>
      </c>
    </row>
    <row r="2305" spans="2:7" x14ac:dyDescent="0.25">
      <c r="G2305">
        <v>765</v>
      </c>
    </row>
    <row r="2306" spans="2:7" x14ac:dyDescent="0.25">
      <c r="B2306" t="s">
        <v>3932</v>
      </c>
      <c r="C2306" t="s">
        <v>1694</v>
      </c>
      <c r="D2306" s="30">
        <v>38058</v>
      </c>
      <c r="E2306" t="s">
        <v>197</v>
      </c>
      <c r="F2306">
        <v>4279</v>
      </c>
      <c r="G2306">
        <v>766</v>
      </c>
    </row>
    <row r="2307" spans="2:7" x14ac:dyDescent="0.25">
      <c r="B2307" t="s">
        <v>3932</v>
      </c>
      <c r="C2307" t="s">
        <v>1695</v>
      </c>
      <c r="D2307" s="30">
        <v>38059</v>
      </c>
      <c r="E2307" t="s">
        <v>199</v>
      </c>
      <c r="F2307">
        <v>5646</v>
      </c>
      <c r="G2307">
        <v>766</v>
      </c>
    </row>
    <row r="2308" spans="2:7" x14ac:dyDescent="0.25">
      <c r="G2308">
        <v>766</v>
      </c>
    </row>
    <row r="2309" spans="2:7" x14ac:dyDescent="0.25">
      <c r="B2309" t="s">
        <v>3932</v>
      </c>
      <c r="C2309" t="s">
        <v>1696</v>
      </c>
      <c r="D2309" s="30">
        <v>38060</v>
      </c>
      <c r="E2309" t="s">
        <v>200</v>
      </c>
      <c r="F2309">
        <v>3411</v>
      </c>
      <c r="G2309">
        <v>767</v>
      </c>
    </row>
    <row r="2310" spans="2:7" x14ac:dyDescent="0.25">
      <c r="B2310" t="s">
        <v>3932</v>
      </c>
      <c r="C2310" t="s">
        <v>1697</v>
      </c>
      <c r="D2310" s="30">
        <v>38061</v>
      </c>
      <c r="E2310" t="s">
        <v>198</v>
      </c>
      <c r="F2310">
        <v>4998</v>
      </c>
      <c r="G2310">
        <v>767</v>
      </c>
    </row>
    <row r="2311" spans="2:7" x14ac:dyDescent="0.25">
      <c r="G2311">
        <v>767</v>
      </c>
    </row>
    <row r="2312" spans="2:7" x14ac:dyDescent="0.25">
      <c r="B2312" t="s">
        <v>3932</v>
      </c>
      <c r="C2312" t="s">
        <v>1698</v>
      </c>
      <c r="D2312" s="30">
        <v>38062</v>
      </c>
      <c r="E2312" t="s">
        <v>196</v>
      </c>
      <c r="F2312">
        <v>7908</v>
      </c>
      <c r="G2312">
        <v>768</v>
      </c>
    </row>
    <row r="2313" spans="2:7" x14ac:dyDescent="0.25">
      <c r="B2313" t="s">
        <v>3932</v>
      </c>
      <c r="C2313" t="s">
        <v>1699</v>
      </c>
      <c r="D2313" s="30">
        <v>38063</v>
      </c>
      <c r="E2313" t="s">
        <v>196</v>
      </c>
      <c r="F2313">
        <v>6169</v>
      </c>
      <c r="G2313">
        <v>768</v>
      </c>
    </row>
    <row r="2314" spans="2:7" x14ac:dyDescent="0.25">
      <c r="G2314">
        <v>768</v>
      </c>
    </row>
    <row r="2315" spans="2:7" x14ac:dyDescent="0.25">
      <c r="B2315" t="s">
        <v>3932</v>
      </c>
      <c r="C2315" t="s">
        <v>1700</v>
      </c>
      <c r="D2315" s="30">
        <v>38064</v>
      </c>
      <c r="E2315" t="s">
        <v>197</v>
      </c>
      <c r="F2315">
        <v>5641</v>
      </c>
      <c r="G2315">
        <v>769</v>
      </c>
    </row>
    <row r="2316" spans="2:7" x14ac:dyDescent="0.25">
      <c r="B2316" t="s">
        <v>3932</v>
      </c>
      <c r="C2316" t="s">
        <v>1518</v>
      </c>
      <c r="D2316" s="30">
        <v>38065</v>
      </c>
      <c r="E2316" t="s">
        <v>200</v>
      </c>
      <c r="F2316">
        <v>2950</v>
      </c>
      <c r="G2316">
        <v>769</v>
      </c>
    </row>
    <row r="2317" spans="2:7" x14ac:dyDescent="0.25">
      <c r="G2317">
        <v>769</v>
      </c>
    </row>
    <row r="2318" spans="2:7" x14ac:dyDescent="0.25">
      <c r="B2318" t="s">
        <v>3932</v>
      </c>
      <c r="C2318" t="s">
        <v>1701</v>
      </c>
      <c r="D2318" s="30">
        <v>38066</v>
      </c>
      <c r="E2318" t="s">
        <v>200</v>
      </c>
      <c r="F2318">
        <v>4343</v>
      </c>
      <c r="G2318">
        <v>770</v>
      </c>
    </row>
    <row r="2319" spans="2:7" x14ac:dyDescent="0.25">
      <c r="B2319" t="s">
        <v>3932</v>
      </c>
      <c r="C2319" t="s">
        <v>1702</v>
      </c>
      <c r="D2319" s="30">
        <v>38067</v>
      </c>
      <c r="E2319" t="s">
        <v>196</v>
      </c>
      <c r="F2319">
        <v>2703</v>
      </c>
      <c r="G2319">
        <v>770</v>
      </c>
    </row>
    <row r="2320" spans="2:7" x14ac:dyDescent="0.25">
      <c r="G2320">
        <v>770</v>
      </c>
    </row>
    <row r="2321" spans="2:7" x14ac:dyDescent="0.25">
      <c r="B2321" t="s">
        <v>3932</v>
      </c>
      <c r="C2321" t="s">
        <v>1703</v>
      </c>
      <c r="D2321" s="30">
        <v>38068</v>
      </c>
      <c r="E2321" t="s">
        <v>198</v>
      </c>
      <c r="F2321">
        <v>2681</v>
      </c>
      <c r="G2321">
        <v>771</v>
      </c>
    </row>
    <row r="2322" spans="2:7" x14ac:dyDescent="0.25">
      <c r="B2322" t="s">
        <v>3932</v>
      </c>
      <c r="C2322" t="s">
        <v>1704</v>
      </c>
      <c r="D2322" s="30">
        <v>38069</v>
      </c>
      <c r="E2322" t="s">
        <v>198</v>
      </c>
      <c r="F2322">
        <v>1055</v>
      </c>
      <c r="G2322">
        <v>771</v>
      </c>
    </row>
    <row r="2323" spans="2:7" x14ac:dyDescent="0.25">
      <c r="G2323">
        <v>771</v>
      </c>
    </row>
    <row r="2324" spans="2:7" x14ac:dyDescent="0.25">
      <c r="B2324" t="s">
        <v>3932</v>
      </c>
      <c r="C2324" t="s">
        <v>1705</v>
      </c>
      <c r="D2324" s="30">
        <v>38070</v>
      </c>
      <c r="E2324" t="s">
        <v>196</v>
      </c>
      <c r="F2324">
        <v>6952</v>
      </c>
      <c r="G2324">
        <v>772</v>
      </c>
    </row>
    <row r="2325" spans="2:7" x14ac:dyDescent="0.25">
      <c r="B2325" t="s">
        <v>3932</v>
      </c>
      <c r="C2325" t="s">
        <v>1706</v>
      </c>
      <c r="D2325" s="30">
        <v>38071</v>
      </c>
      <c r="E2325" t="s">
        <v>199</v>
      </c>
      <c r="F2325">
        <v>5180</v>
      </c>
      <c r="G2325">
        <v>772</v>
      </c>
    </row>
    <row r="2326" spans="2:7" x14ac:dyDescent="0.25">
      <c r="G2326">
        <v>772</v>
      </c>
    </row>
    <row r="2327" spans="2:7" x14ac:dyDescent="0.25">
      <c r="B2327" t="s">
        <v>3932</v>
      </c>
      <c r="C2327" t="s">
        <v>1707</v>
      </c>
      <c r="D2327" s="30">
        <v>38072</v>
      </c>
      <c r="E2327" t="s">
        <v>197</v>
      </c>
      <c r="F2327">
        <v>2557</v>
      </c>
      <c r="G2327">
        <v>773</v>
      </c>
    </row>
    <row r="2328" spans="2:7" x14ac:dyDescent="0.25">
      <c r="B2328" t="s">
        <v>3932</v>
      </c>
      <c r="C2328" t="s">
        <v>1708</v>
      </c>
      <c r="D2328" s="30">
        <v>38073</v>
      </c>
      <c r="E2328" t="s">
        <v>197</v>
      </c>
      <c r="F2328">
        <v>4562</v>
      </c>
      <c r="G2328">
        <v>773</v>
      </c>
    </row>
    <row r="2329" spans="2:7" x14ac:dyDescent="0.25">
      <c r="G2329">
        <v>773</v>
      </c>
    </row>
    <row r="2330" spans="2:7" x14ac:dyDescent="0.25">
      <c r="B2330" t="s">
        <v>3932</v>
      </c>
      <c r="C2330" t="s">
        <v>1709</v>
      </c>
      <c r="D2330" s="30">
        <v>38074</v>
      </c>
      <c r="E2330" t="s">
        <v>200</v>
      </c>
      <c r="F2330">
        <v>2356</v>
      </c>
      <c r="G2330">
        <v>774</v>
      </c>
    </row>
    <row r="2331" spans="2:7" x14ac:dyDescent="0.25">
      <c r="B2331" t="s">
        <v>3932</v>
      </c>
      <c r="C2331" t="s">
        <v>1710</v>
      </c>
      <c r="D2331" s="30">
        <v>38075</v>
      </c>
      <c r="E2331" t="s">
        <v>200</v>
      </c>
      <c r="F2331">
        <v>8556</v>
      </c>
      <c r="G2331">
        <v>774</v>
      </c>
    </row>
    <row r="2332" spans="2:7" x14ac:dyDescent="0.25">
      <c r="G2332">
        <v>774</v>
      </c>
    </row>
    <row r="2333" spans="2:7" x14ac:dyDescent="0.25">
      <c r="B2333" t="s">
        <v>3932</v>
      </c>
      <c r="C2333" t="s">
        <v>1711</v>
      </c>
      <c r="D2333" s="30">
        <v>38076</v>
      </c>
      <c r="E2333" t="s">
        <v>196</v>
      </c>
      <c r="F2333">
        <v>7948</v>
      </c>
      <c r="G2333">
        <v>775</v>
      </c>
    </row>
    <row r="2334" spans="2:7" x14ac:dyDescent="0.25">
      <c r="B2334" t="s">
        <v>3932</v>
      </c>
      <c r="C2334" t="s">
        <v>1712</v>
      </c>
      <c r="D2334" s="30">
        <v>38077</v>
      </c>
      <c r="E2334" t="s">
        <v>200</v>
      </c>
      <c r="F2334">
        <v>6664</v>
      </c>
      <c r="G2334">
        <v>775</v>
      </c>
    </row>
    <row r="2335" spans="2:7" x14ac:dyDescent="0.25">
      <c r="G2335">
        <v>775</v>
      </c>
    </row>
    <row r="2336" spans="2:7" x14ac:dyDescent="0.25">
      <c r="B2336" t="s">
        <v>3932</v>
      </c>
      <c r="C2336" t="s">
        <v>1713</v>
      </c>
      <c r="D2336" s="30">
        <v>38078</v>
      </c>
      <c r="E2336" t="s">
        <v>197</v>
      </c>
      <c r="F2336">
        <v>6005</v>
      </c>
      <c r="G2336">
        <v>776</v>
      </c>
    </row>
    <row r="2337" spans="2:7" x14ac:dyDescent="0.25">
      <c r="B2337" t="s">
        <v>3932</v>
      </c>
      <c r="C2337" t="s">
        <v>1714</v>
      </c>
      <c r="D2337" s="30">
        <v>38079</v>
      </c>
      <c r="E2337" t="s">
        <v>197</v>
      </c>
      <c r="F2337">
        <v>260</v>
      </c>
      <c r="G2337">
        <v>776</v>
      </c>
    </row>
    <row r="2338" spans="2:7" x14ac:dyDescent="0.25">
      <c r="G2338">
        <v>776</v>
      </c>
    </row>
    <row r="2339" spans="2:7" x14ac:dyDescent="0.25">
      <c r="B2339" t="s">
        <v>3932</v>
      </c>
      <c r="C2339" t="s">
        <v>1715</v>
      </c>
      <c r="D2339" s="30">
        <v>38080</v>
      </c>
      <c r="E2339" t="s">
        <v>198</v>
      </c>
      <c r="F2339">
        <v>1066</v>
      </c>
      <c r="G2339">
        <v>777</v>
      </c>
    </row>
    <row r="2340" spans="2:7" x14ac:dyDescent="0.25">
      <c r="B2340" t="s">
        <v>3932</v>
      </c>
      <c r="C2340" t="s">
        <v>1716</v>
      </c>
      <c r="D2340" s="30">
        <v>38081</v>
      </c>
      <c r="E2340" t="s">
        <v>199</v>
      </c>
      <c r="F2340">
        <v>4118</v>
      </c>
      <c r="G2340">
        <v>777</v>
      </c>
    </row>
    <row r="2341" spans="2:7" x14ac:dyDescent="0.25">
      <c r="G2341">
        <v>777</v>
      </c>
    </row>
    <row r="2342" spans="2:7" x14ac:dyDescent="0.25">
      <c r="B2342" t="s">
        <v>3932</v>
      </c>
      <c r="C2342" t="s">
        <v>921</v>
      </c>
      <c r="D2342" s="30">
        <v>38082</v>
      </c>
      <c r="E2342" t="s">
        <v>196</v>
      </c>
      <c r="F2342">
        <v>3783</v>
      </c>
      <c r="G2342">
        <v>778</v>
      </c>
    </row>
    <row r="2343" spans="2:7" x14ac:dyDescent="0.25">
      <c r="B2343" t="s">
        <v>3932</v>
      </c>
      <c r="C2343" t="s">
        <v>1717</v>
      </c>
      <c r="D2343" s="30">
        <v>38083</v>
      </c>
      <c r="E2343" t="s">
        <v>199</v>
      </c>
      <c r="F2343">
        <v>6124</v>
      </c>
      <c r="G2343">
        <v>778</v>
      </c>
    </row>
    <row r="2344" spans="2:7" x14ac:dyDescent="0.25">
      <c r="G2344">
        <v>778</v>
      </c>
    </row>
    <row r="2345" spans="2:7" x14ac:dyDescent="0.25">
      <c r="B2345" t="s">
        <v>3932</v>
      </c>
      <c r="C2345" t="s">
        <v>1718</v>
      </c>
      <c r="D2345" s="30">
        <v>38084</v>
      </c>
      <c r="E2345" t="s">
        <v>199</v>
      </c>
      <c r="F2345">
        <v>5719</v>
      </c>
      <c r="G2345">
        <v>779</v>
      </c>
    </row>
    <row r="2346" spans="2:7" x14ac:dyDescent="0.25">
      <c r="B2346" t="s">
        <v>3932</v>
      </c>
      <c r="C2346" t="s">
        <v>1719</v>
      </c>
      <c r="D2346" s="30">
        <v>38085</v>
      </c>
      <c r="E2346" t="s">
        <v>199</v>
      </c>
      <c r="F2346">
        <v>1979</v>
      </c>
      <c r="G2346">
        <v>779</v>
      </c>
    </row>
    <row r="2347" spans="2:7" x14ac:dyDescent="0.25">
      <c r="G2347">
        <v>779</v>
      </c>
    </row>
    <row r="2348" spans="2:7" x14ac:dyDescent="0.25">
      <c r="B2348" t="s">
        <v>3932</v>
      </c>
      <c r="C2348" t="s">
        <v>1720</v>
      </c>
      <c r="D2348" s="30">
        <v>38086</v>
      </c>
      <c r="E2348" t="s">
        <v>196</v>
      </c>
      <c r="F2348">
        <v>4061</v>
      </c>
      <c r="G2348">
        <v>780</v>
      </c>
    </row>
    <row r="2349" spans="2:7" x14ac:dyDescent="0.25">
      <c r="B2349" t="s">
        <v>3932</v>
      </c>
      <c r="C2349" t="s">
        <v>1721</v>
      </c>
      <c r="D2349" s="30">
        <v>38087</v>
      </c>
      <c r="E2349" t="s">
        <v>198</v>
      </c>
      <c r="F2349">
        <v>9914</v>
      </c>
      <c r="G2349">
        <v>780</v>
      </c>
    </row>
    <row r="2350" spans="2:7" x14ac:dyDescent="0.25">
      <c r="G2350">
        <v>780</v>
      </c>
    </row>
    <row r="2351" spans="2:7" x14ac:dyDescent="0.25">
      <c r="B2351" t="s">
        <v>3932</v>
      </c>
      <c r="C2351" t="s">
        <v>1722</v>
      </c>
      <c r="D2351" s="30">
        <v>38088</v>
      </c>
      <c r="E2351" t="s">
        <v>196</v>
      </c>
      <c r="F2351">
        <v>6300</v>
      </c>
      <c r="G2351">
        <v>781</v>
      </c>
    </row>
    <row r="2352" spans="2:7" x14ac:dyDescent="0.25">
      <c r="B2352" t="s">
        <v>3932</v>
      </c>
      <c r="C2352" t="s">
        <v>1723</v>
      </c>
      <c r="D2352" s="30">
        <v>38089</v>
      </c>
      <c r="E2352" t="s">
        <v>196</v>
      </c>
      <c r="F2352">
        <v>1586</v>
      </c>
      <c r="G2352">
        <v>781</v>
      </c>
    </row>
    <row r="2353" spans="2:7" x14ac:dyDescent="0.25">
      <c r="G2353">
        <v>781</v>
      </c>
    </row>
    <row r="2354" spans="2:7" x14ac:dyDescent="0.25">
      <c r="B2354" t="s">
        <v>3932</v>
      </c>
      <c r="C2354" t="s">
        <v>1724</v>
      </c>
      <c r="D2354" s="30">
        <v>38090</v>
      </c>
      <c r="E2354" t="s">
        <v>196</v>
      </c>
      <c r="F2354">
        <v>5757</v>
      </c>
      <c r="G2354">
        <v>782</v>
      </c>
    </row>
    <row r="2355" spans="2:7" x14ac:dyDescent="0.25">
      <c r="B2355" t="s">
        <v>3932</v>
      </c>
      <c r="C2355" t="s">
        <v>1725</v>
      </c>
      <c r="D2355" s="30">
        <v>38091</v>
      </c>
      <c r="E2355" t="s">
        <v>200</v>
      </c>
      <c r="F2355">
        <v>9048</v>
      </c>
      <c r="G2355">
        <v>782</v>
      </c>
    </row>
    <row r="2356" spans="2:7" x14ac:dyDescent="0.25">
      <c r="G2356">
        <v>782</v>
      </c>
    </row>
    <row r="2357" spans="2:7" x14ac:dyDescent="0.25">
      <c r="B2357" t="s">
        <v>3932</v>
      </c>
      <c r="C2357" t="s">
        <v>1726</v>
      </c>
      <c r="D2357" s="30">
        <v>38092</v>
      </c>
      <c r="E2357" t="s">
        <v>200</v>
      </c>
      <c r="F2357">
        <v>9937</v>
      </c>
      <c r="G2357">
        <v>783</v>
      </c>
    </row>
    <row r="2358" spans="2:7" x14ac:dyDescent="0.25">
      <c r="B2358" t="s">
        <v>3932</v>
      </c>
      <c r="C2358" t="s">
        <v>1727</v>
      </c>
      <c r="D2358" s="30">
        <v>38093</v>
      </c>
      <c r="E2358" t="s">
        <v>198</v>
      </c>
      <c r="F2358">
        <v>5827</v>
      </c>
      <c r="G2358">
        <v>783</v>
      </c>
    </row>
    <row r="2359" spans="2:7" x14ac:dyDescent="0.25">
      <c r="G2359">
        <v>783</v>
      </c>
    </row>
    <row r="2360" spans="2:7" x14ac:dyDescent="0.25">
      <c r="B2360" t="s">
        <v>3932</v>
      </c>
      <c r="C2360" t="s">
        <v>1728</v>
      </c>
      <c r="D2360" s="30">
        <v>38094</v>
      </c>
      <c r="E2360" t="s">
        <v>198</v>
      </c>
      <c r="F2360">
        <v>1786</v>
      </c>
      <c r="G2360">
        <v>784</v>
      </c>
    </row>
    <row r="2361" spans="2:7" x14ac:dyDescent="0.25">
      <c r="B2361" t="s">
        <v>3932</v>
      </c>
      <c r="C2361" t="s">
        <v>1729</v>
      </c>
      <c r="D2361" s="30">
        <v>38095</v>
      </c>
      <c r="E2361" t="s">
        <v>197</v>
      </c>
      <c r="F2361">
        <v>6363</v>
      </c>
      <c r="G2361">
        <v>784</v>
      </c>
    </row>
    <row r="2362" spans="2:7" x14ac:dyDescent="0.25">
      <c r="G2362">
        <v>784</v>
      </c>
    </row>
    <row r="2363" spans="2:7" x14ac:dyDescent="0.25">
      <c r="B2363" t="s">
        <v>3932</v>
      </c>
      <c r="C2363" t="s">
        <v>1730</v>
      </c>
      <c r="D2363" s="30">
        <v>38096</v>
      </c>
      <c r="E2363" t="s">
        <v>200</v>
      </c>
      <c r="F2363">
        <v>2162</v>
      </c>
      <c r="G2363">
        <v>785</v>
      </c>
    </row>
    <row r="2364" spans="2:7" x14ac:dyDescent="0.25">
      <c r="B2364" t="s">
        <v>3932</v>
      </c>
      <c r="C2364" t="s">
        <v>1731</v>
      </c>
      <c r="D2364" s="30">
        <v>38097</v>
      </c>
      <c r="E2364" t="s">
        <v>197</v>
      </c>
      <c r="F2364">
        <v>1138</v>
      </c>
      <c r="G2364">
        <v>785</v>
      </c>
    </row>
    <row r="2365" spans="2:7" x14ac:dyDescent="0.25">
      <c r="G2365">
        <v>785</v>
      </c>
    </row>
    <row r="2366" spans="2:7" x14ac:dyDescent="0.25">
      <c r="B2366" t="s">
        <v>3932</v>
      </c>
      <c r="C2366" t="s">
        <v>1732</v>
      </c>
      <c r="D2366" s="30">
        <v>38098</v>
      </c>
      <c r="E2366" t="s">
        <v>197</v>
      </c>
      <c r="F2366">
        <v>8097</v>
      </c>
      <c r="G2366">
        <v>786</v>
      </c>
    </row>
    <row r="2367" spans="2:7" x14ac:dyDescent="0.25">
      <c r="B2367" t="s">
        <v>3932</v>
      </c>
      <c r="C2367" t="s">
        <v>1733</v>
      </c>
      <c r="D2367" s="30">
        <v>38099</v>
      </c>
      <c r="E2367" t="s">
        <v>200</v>
      </c>
      <c r="F2367">
        <v>7500</v>
      </c>
      <c r="G2367">
        <v>786</v>
      </c>
    </row>
    <row r="2368" spans="2:7" x14ac:dyDescent="0.25">
      <c r="G2368">
        <v>786</v>
      </c>
    </row>
    <row r="2369" spans="2:7" x14ac:dyDescent="0.25">
      <c r="B2369" t="s">
        <v>3932</v>
      </c>
      <c r="C2369" t="s">
        <v>1734</v>
      </c>
      <c r="D2369" s="30">
        <v>38100</v>
      </c>
      <c r="E2369" t="s">
        <v>196</v>
      </c>
      <c r="F2369">
        <v>6725</v>
      </c>
      <c r="G2369">
        <v>787</v>
      </c>
    </row>
    <row r="2370" spans="2:7" x14ac:dyDescent="0.25">
      <c r="B2370" t="s">
        <v>3932</v>
      </c>
      <c r="C2370" t="s">
        <v>1735</v>
      </c>
      <c r="D2370" s="30">
        <v>38101</v>
      </c>
      <c r="E2370" t="s">
        <v>196</v>
      </c>
      <c r="F2370">
        <v>3222</v>
      </c>
      <c r="G2370">
        <v>787</v>
      </c>
    </row>
    <row r="2371" spans="2:7" x14ac:dyDescent="0.25">
      <c r="G2371">
        <v>787</v>
      </c>
    </row>
    <row r="2372" spans="2:7" x14ac:dyDescent="0.25">
      <c r="B2372" t="s">
        <v>3932</v>
      </c>
      <c r="C2372" t="s">
        <v>1736</v>
      </c>
      <c r="D2372" s="30">
        <v>38102</v>
      </c>
      <c r="E2372" t="s">
        <v>198</v>
      </c>
      <c r="F2372">
        <v>1761</v>
      </c>
      <c r="G2372">
        <v>788</v>
      </c>
    </row>
    <row r="2373" spans="2:7" x14ac:dyDescent="0.25">
      <c r="B2373" t="s">
        <v>3932</v>
      </c>
      <c r="C2373" t="s">
        <v>1737</v>
      </c>
      <c r="D2373" s="30">
        <v>38103</v>
      </c>
      <c r="E2373" t="s">
        <v>200</v>
      </c>
      <c r="F2373">
        <v>3874</v>
      </c>
      <c r="G2373">
        <v>788</v>
      </c>
    </row>
    <row r="2374" spans="2:7" x14ac:dyDescent="0.25">
      <c r="G2374">
        <v>788</v>
      </c>
    </row>
    <row r="2375" spans="2:7" x14ac:dyDescent="0.25">
      <c r="B2375" t="s">
        <v>3932</v>
      </c>
      <c r="C2375" t="s">
        <v>1738</v>
      </c>
      <c r="D2375" s="30">
        <v>38104</v>
      </c>
      <c r="E2375" t="s">
        <v>199</v>
      </c>
      <c r="F2375">
        <v>9118</v>
      </c>
      <c r="G2375">
        <v>789</v>
      </c>
    </row>
    <row r="2376" spans="2:7" x14ac:dyDescent="0.25">
      <c r="B2376" t="s">
        <v>3932</v>
      </c>
      <c r="C2376" t="s">
        <v>1739</v>
      </c>
      <c r="D2376" s="30">
        <v>38105</v>
      </c>
      <c r="E2376" t="s">
        <v>196</v>
      </c>
      <c r="F2376">
        <v>2011</v>
      </c>
      <c r="G2376">
        <v>789</v>
      </c>
    </row>
    <row r="2377" spans="2:7" x14ac:dyDescent="0.25">
      <c r="G2377">
        <v>789</v>
      </c>
    </row>
    <row r="2378" spans="2:7" x14ac:dyDescent="0.25">
      <c r="B2378" t="s">
        <v>3932</v>
      </c>
      <c r="C2378" t="s">
        <v>1740</v>
      </c>
      <c r="D2378" s="30">
        <v>38106</v>
      </c>
      <c r="E2378" t="s">
        <v>200</v>
      </c>
      <c r="F2378">
        <v>3884</v>
      </c>
      <c r="G2378">
        <v>790</v>
      </c>
    </row>
    <row r="2379" spans="2:7" x14ac:dyDescent="0.25">
      <c r="B2379" t="s">
        <v>3932</v>
      </c>
      <c r="C2379" t="s">
        <v>1741</v>
      </c>
      <c r="D2379" s="30">
        <v>38107</v>
      </c>
      <c r="E2379" t="s">
        <v>199</v>
      </c>
      <c r="F2379">
        <v>7836</v>
      </c>
      <c r="G2379">
        <v>790</v>
      </c>
    </row>
    <row r="2380" spans="2:7" x14ac:dyDescent="0.25">
      <c r="G2380">
        <v>790</v>
      </c>
    </row>
    <row r="2381" spans="2:7" x14ac:dyDescent="0.25">
      <c r="B2381" t="s">
        <v>3932</v>
      </c>
      <c r="C2381" t="s">
        <v>1742</v>
      </c>
      <c r="D2381" s="30">
        <v>38108</v>
      </c>
      <c r="E2381" t="s">
        <v>198</v>
      </c>
      <c r="F2381">
        <v>7938</v>
      </c>
      <c r="G2381">
        <v>791</v>
      </c>
    </row>
    <row r="2382" spans="2:7" x14ac:dyDescent="0.25">
      <c r="B2382" t="s">
        <v>3932</v>
      </c>
      <c r="C2382" t="s">
        <v>1743</v>
      </c>
      <c r="D2382" s="30">
        <v>38109</v>
      </c>
      <c r="E2382" t="s">
        <v>196</v>
      </c>
      <c r="F2382">
        <v>8933</v>
      </c>
      <c r="G2382">
        <v>791</v>
      </c>
    </row>
    <row r="2383" spans="2:7" x14ac:dyDescent="0.25">
      <c r="G2383">
        <v>791</v>
      </c>
    </row>
    <row r="2384" spans="2:7" x14ac:dyDescent="0.25">
      <c r="B2384" t="s">
        <v>3932</v>
      </c>
      <c r="C2384" t="s">
        <v>302</v>
      </c>
      <c r="D2384" s="30">
        <v>38110</v>
      </c>
      <c r="E2384" t="s">
        <v>199</v>
      </c>
      <c r="F2384">
        <v>1549</v>
      </c>
      <c r="G2384">
        <v>792</v>
      </c>
    </row>
    <row r="2385" spans="2:7" x14ac:dyDescent="0.25">
      <c r="B2385" t="s">
        <v>3932</v>
      </c>
      <c r="C2385" t="s">
        <v>1744</v>
      </c>
      <c r="D2385" s="30">
        <v>38111</v>
      </c>
      <c r="E2385" t="s">
        <v>198</v>
      </c>
      <c r="F2385">
        <v>9265</v>
      </c>
      <c r="G2385">
        <v>792</v>
      </c>
    </row>
    <row r="2386" spans="2:7" x14ac:dyDescent="0.25">
      <c r="G2386">
        <v>792</v>
      </c>
    </row>
    <row r="2387" spans="2:7" x14ac:dyDescent="0.25">
      <c r="B2387" t="s">
        <v>3932</v>
      </c>
      <c r="C2387" t="s">
        <v>1745</v>
      </c>
      <c r="D2387" s="30">
        <v>38112</v>
      </c>
      <c r="E2387" t="s">
        <v>200</v>
      </c>
      <c r="F2387">
        <v>1705</v>
      </c>
      <c r="G2387">
        <v>793</v>
      </c>
    </row>
    <row r="2388" spans="2:7" x14ac:dyDescent="0.25">
      <c r="B2388" t="s">
        <v>3932</v>
      </c>
      <c r="C2388" t="s">
        <v>1746</v>
      </c>
      <c r="D2388" s="30">
        <v>38113</v>
      </c>
      <c r="E2388" t="s">
        <v>199</v>
      </c>
      <c r="F2388">
        <v>2623</v>
      </c>
      <c r="G2388">
        <v>793</v>
      </c>
    </row>
    <row r="2389" spans="2:7" x14ac:dyDescent="0.25">
      <c r="G2389">
        <v>793</v>
      </c>
    </row>
    <row r="2390" spans="2:7" x14ac:dyDescent="0.25">
      <c r="B2390" t="s">
        <v>3932</v>
      </c>
      <c r="C2390" t="s">
        <v>1747</v>
      </c>
      <c r="D2390" s="30">
        <v>38114</v>
      </c>
      <c r="E2390" t="s">
        <v>197</v>
      </c>
      <c r="F2390">
        <v>2823</v>
      </c>
      <c r="G2390">
        <v>794</v>
      </c>
    </row>
    <row r="2391" spans="2:7" x14ac:dyDescent="0.25">
      <c r="B2391" t="s">
        <v>3932</v>
      </c>
      <c r="C2391" t="s">
        <v>1748</v>
      </c>
      <c r="D2391" s="30">
        <v>38115</v>
      </c>
      <c r="E2391" t="s">
        <v>198</v>
      </c>
      <c r="F2391">
        <v>7068</v>
      </c>
      <c r="G2391">
        <v>794</v>
      </c>
    </row>
    <row r="2392" spans="2:7" x14ac:dyDescent="0.25">
      <c r="G2392">
        <v>794</v>
      </c>
    </row>
    <row r="2393" spans="2:7" x14ac:dyDescent="0.25">
      <c r="B2393" t="s">
        <v>3932</v>
      </c>
      <c r="C2393" t="s">
        <v>1749</v>
      </c>
      <c r="D2393" s="30">
        <v>38116</v>
      </c>
      <c r="E2393" t="s">
        <v>200</v>
      </c>
      <c r="F2393">
        <v>3960</v>
      </c>
      <c r="G2393">
        <v>795</v>
      </c>
    </row>
    <row r="2394" spans="2:7" x14ac:dyDescent="0.25">
      <c r="B2394" t="s">
        <v>3932</v>
      </c>
      <c r="C2394" t="s">
        <v>1750</v>
      </c>
      <c r="D2394" s="30">
        <v>38117</v>
      </c>
      <c r="E2394" t="s">
        <v>198</v>
      </c>
      <c r="F2394">
        <v>2833</v>
      </c>
      <c r="G2394">
        <v>795</v>
      </c>
    </row>
    <row r="2395" spans="2:7" x14ac:dyDescent="0.25">
      <c r="G2395">
        <v>795</v>
      </c>
    </row>
    <row r="2396" spans="2:7" x14ac:dyDescent="0.25">
      <c r="B2396" t="s">
        <v>3932</v>
      </c>
      <c r="C2396" t="s">
        <v>1751</v>
      </c>
      <c r="D2396" s="30">
        <v>38118</v>
      </c>
      <c r="E2396" t="s">
        <v>196</v>
      </c>
      <c r="F2396">
        <v>2860</v>
      </c>
      <c r="G2396">
        <v>796</v>
      </c>
    </row>
    <row r="2397" spans="2:7" x14ac:dyDescent="0.25">
      <c r="B2397" t="s">
        <v>3932</v>
      </c>
      <c r="C2397" t="s">
        <v>1752</v>
      </c>
      <c r="D2397" s="30">
        <v>38119</v>
      </c>
      <c r="E2397" t="s">
        <v>198</v>
      </c>
      <c r="F2397">
        <v>1387</v>
      </c>
      <c r="G2397">
        <v>796</v>
      </c>
    </row>
    <row r="2398" spans="2:7" x14ac:dyDescent="0.25">
      <c r="G2398">
        <v>796</v>
      </c>
    </row>
    <row r="2399" spans="2:7" x14ac:dyDescent="0.25">
      <c r="B2399" t="s">
        <v>3932</v>
      </c>
      <c r="C2399" t="s">
        <v>1753</v>
      </c>
      <c r="D2399" s="30">
        <v>38120</v>
      </c>
      <c r="E2399" t="s">
        <v>196</v>
      </c>
      <c r="F2399">
        <v>814</v>
      </c>
      <c r="G2399">
        <v>797</v>
      </c>
    </row>
    <row r="2400" spans="2:7" x14ac:dyDescent="0.25">
      <c r="B2400" t="s">
        <v>3932</v>
      </c>
      <c r="C2400" t="s">
        <v>1754</v>
      </c>
      <c r="D2400" s="30">
        <v>38121</v>
      </c>
      <c r="E2400" t="s">
        <v>200</v>
      </c>
      <c r="F2400">
        <v>5190</v>
      </c>
      <c r="G2400">
        <v>797</v>
      </c>
    </row>
    <row r="2401" spans="2:7" x14ac:dyDescent="0.25">
      <c r="G2401">
        <v>797</v>
      </c>
    </row>
    <row r="2402" spans="2:7" x14ac:dyDescent="0.25">
      <c r="B2402" t="s">
        <v>3932</v>
      </c>
      <c r="C2402" t="s">
        <v>1755</v>
      </c>
      <c r="D2402" s="30">
        <v>38122</v>
      </c>
      <c r="E2402" t="s">
        <v>200</v>
      </c>
      <c r="F2402">
        <v>2024</v>
      </c>
      <c r="G2402">
        <v>798</v>
      </c>
    </row>
    <row r="2403" spans="2:7" x14ac:dyDescent="0.25">
      <c r="B2403" t="s">
        <v>3932</v>
      </c>
      <c r="C2403" t="s">
        <v>1756</v>
      </c>
      <c r="D2403" s="30">
        <v>38123</v>
      </c>
      <c r="E2403" t="s">
        <v>196</v>
      </c>
      <c r="F2403">
        <v>5966</v>
      </c>
      <c r="G2403">
        <v>798</v>
      </c>
    </row>
    <row r="2404" spans="2:7" x14ac:dyDescent="0.25">
      <c r="G2404">
        <v>798</v>
      </c>
    </row>
    <row r="2405" spans="2:7" x14ac:dyDescent="0.25">
      <c r="B2405" t="s">
        <v>3932</v>
      </c>
      <c r="C2405" t="s">
        <v>1757</v>
      </c>
      <c r="D2405" s="30">
        <v>38124</v>
      </c>
      <c r="E2405" t="s">
        <v>200</v>
      </c>
      <c r="F2405">
        <v>3503</v>
      </c>
      <c r="G2405">
        <v>799</v>
      </c>
    </row>
    <row r="2406" spans="2:7" x14ac:dyDescent="0.25">
      <c r="B2406" t="s">
        <v>3932</v>
      </c>
      <c r="C2406" t="s">
        <v>1758</v>
      </c>
      <c r="D2406" s="30">
        <v>38125</v>
      </c>
      <c r="E2406" t="s">
        <v>200</v>
      </c>
      <c r="F2406">
        <v>9141</v>
      </c>
      <c r="G2406">
        <v>799</v>
      </c>
    </row>
    <row r="2407" spans="2:7" x14ac:dyDescent="0.25">
      <c r="G2407">
        <v>799</v>
      </c>
    </row>
    <row r="2408" spans="2:7" x14ac:dyDescent="0.25">
      <c r="B2408" t="s">
        <v>3932</v>
      </c>
      <c r="C2408" t="s">
        <v>1759</v>
      </c>
      <c r="D2408" s="30">
        <v>38126</v>
      </c>
      <c r="E2408" t="s">
        <v>198</v>
      </c>
      <c r="F2408">
        <v>1634</v>
      </c>
      <c r="G2408">
        <v>800</v>
      </c>
    </row>
    <row r="2409" spans="2:7" x14ac:dyDescent="0.25">
      <c r="B2409" t="s">
        <v>3932</v>
      </c>
      <c r="C2409" t="s">
        <v>1760</v>
      </c>
      <c r="D2409" s="30">
        <v>38127</v>
      </c>
      <c r="E2409" t="s">
        <v>200</v>
      </c>
      <c r="F2409">
        <v>1179</v>
      </c>
      <c r="G2409">
        <v>800</v>
      </c>
    </row>
    <row r="2410" spans="2:7" x14ac:dyDescent="0.25">
      <c r="G2410">
        <v>800</v>
      </c>
    </row>
    <row r="2411" spans="2:7" x14ac:dyDescent="0.25">
      <c r="B2411" t="s">
        <v>3932</v>
      </c>
      <c r="C2411" t="s">
        <v>1761</v>
      </c>
      <c r="D2411" s="30">
        <v>38128</v>
      </c>
      <c r="E2411" t="s">
        <v>200</v>
      </c>
      <c r="F2411">
        <v>6871</v>
      </c>
      <c r="G2411">
        <v>801</v>
      </c>
    </row>
    <row r="2412" spans="2:7" x14ac:dyDescent="0.25">
      <c r="B2412" t="s">
        <v>3932</v>
      </c>
      <c r="C2412" t="s">
        <v>1762</v>
      </c>
      <c r="D2412" s="30">
        <v>38129</v>
      </c>
      <c r="E2412" t="s">
        <v>197</v>
      </c>
      <c r="F2412">
        <v>1777</v>
      </c>
      <c r="G2412">
        <v>801</v>
      </c>
    </row>
    <row r="2413" spans="2:7" x14ac:dyDescent="0.25">
      <c r="G2413">
        <v>801</v>
      </c>
    </row>
    <row r="2414" spans="2:7" x14ac:dyDescent="0.25">
      <c r="B2414" t="s">
        <v>3932</v>
      </c>
      <c r="C2414" t="s">
        <v>1763</v>
      </c>
      <c r="D2414" s="30">
        <v>38130</v>
      </c>
      <c r="E2414" t="s">
        <v>197</v>
      </c>
      <c r="F2414">
        <v>5549</v>
      </c>
      <c r="G2414">
        <v>802</v>
      </c>
    </row>
    <row r="2415" spans="2:7" x14ac:dyDescent="0.25">
      <c r="B2415" t="s">
        <v>3932</v>
      </c>
      <c r="C2415" t="s">
        <v>1764</v>
      </c>
      <c r="D2415" s="30">
        <v>38131</v>
      </c>
      <c r="E2415" t="s">
        <v>196</v>
      </c>
      <c r="F2415">
        <v>638</v>
      </c>
      <c r="G2415">
        <v>802</v>
      </c>
    </row>
    <row r="2416" spans="2:7" x14ac:dyDescent="0.25">
      <c r="G2416">
        <v>802</v>
      </c>
    </row>
    <row r="2417" spans="2:7" x14ac:dyDescent="0.25">
      <c r="B2417" t="s">
        <v>3932</v>
      </c>
      <c r="C2417" t="s">
        <v>1765</v>
      </c>
      <c r="D2417" s="30">
        <v>38132</v>
      </c>
      <c r="E2417" t="s">
        <v>197</v>
      </c>
      <c r="F2417">
        <v>2755</v>
      </c>
      <c r="G2417">
        <v>803</v>
      </c>
    </row>
    <row r="2418" spans="2:7" x14ac:dyDescent="0.25">
      <c r="B2418" t="s">
        <v>3932</v>
      </c>
      <c r="C2418" t="s">
        <v>1535</v>
      </c>
      <c r="D2418" s="30">
        <v>38133</v>
      </c>
      <c r="E2418" t="s">
        <v>199</v>
      </c>
      <c r="F2418">
        <v>5621</v>
      </c>
      <c r="G2418">
        <v>803</v>
      </c>
    </row>
    <row r="2419" spans="2:7" x14ac:dyDescent="0.25">
      <c r="G2419">
        <v>803</v>
      </c>
    </row>
    <row r="2420" spans="2:7" x14ac:dyDescent="0.25">
      <c r="B2420" t="s">
        <v>3932</v>
      </c>
      <c r="C2420" t="s">
        <v>1766</v>
      </c>
      <c r="D2420" s="30">
        <v>38134</v>
      </c>
      <c r="E2420" t="s">
        <v>199</v>
      </c>
      <c r="F2420">
        <v>8377</v>
      </c>
      <c r="G2420">
        <v>804</v>
      </c>
    </row>
    <row r="2421" spans="2:7" x14ac:dyDescent="0.25">
      <c r="B2421" t="s">
        <v>3932</v>
      </c>
      <c r="C2421" t="s">
        <v>1767</v>
      </c>
      <c r="D2421" s="30">
        <v>38135</v>
      </c>
      <c r="E2421" t="s">
        <v>198</v>
      </c>
      <c r="F2421">
        <v>9829</v>
      </c>
      <c r="G2421">
        <v>804</v>
      </c>
    </row>
    <row r="2422" spans="2:7" x14ac:dyDescent="0.25">
      <c r="G2422">
        <v>804</v>
      </c>
    </row>
    <row r="2423" spans="2:7" x14ac:dyDescent="0.25">
      <c r="B2423" t="s">
        <v>3932</v>
      </c>
      <c r="C2423" t="s">
        <v>1768</v>
      </c>
      <c r="D2423" s="30">
        <v>38136</v>
      </c>
      <c r="E2423" t="s">
        <v>198</v>
      </c>
      <c r="F2423">
        <v>4864</v>
      </c>
      <c r="G2423">
        <v>805</v>
      </c>
    </row>
    <row r="2424" spans="2:7" x14ac:dyDescent="0.25">
      <c r="B2424" t="s">
        <v>3932</v>
      </c>
      <c r="C2424" t="s">
        <v>1769</v>
      </c>
      <c r="D2424" s="30">
        <v>38137</v>
      </c>
      <c r="E2424" t="s">
        <v>198</v>
      </c>
      <c r="F2424">
        <v>2106</v>
      </c>
      <c r="G2424">
        <v>805</v>
      </c>
    </row>
    <row r="2425" spans="2:7" x14ac:dyDescent="0.25">
      <c r="G2425">
        <v>805</v>
      </c>
    </row>
    <row r="2426" spans="2:7" x14ac:dyDescent="0.25">
      <c r="B2426" t="s">
        <v>3932</v>
      </c>
      <c r="C2426" t="s">
        <v>1770</v>
      </c>
      <c r="D2426" s="30">
        <v>38138</v>
      </c>
      <c r="E2426" t="s">
        <v>197</v>
      </c>
      <c r="F2426">
        <v>8102</v>
      </c>
      <c r="G2426">
        <v>806</v>
      </c>
    </row>
    <row r="2427" spans="2:7" x14ac:dyDescent="0.25">
      <c r="B2427" t="s">
        <v>3932</v>
      </c>
      <c r="C2427" t="s">
        <v>1771</v>
      </c>
      <c r="D2427" s="30">
        <v>38139</v>
      </c>
      <c r="E2427" t="s">
        <v>196</v>
      </c>
      <c r="F2427">
        <v>201</v>
      </c>
      <c r="G2427">
        <v>806</v>
      </c>
    </row>
    <row r="2428" spans="2:7" x14ac:dyDescent="0.25">
      <c r="G2428">
        <v>806</v>
      </c>
    </row>
    <row r="2429" spans="2:7" x14ac:dyDescent="0.25">
      <c r="B2429" t="s">
        <v>3932</v>
      </c>
      <c r="C2429" t="s">
        <v>1772</v>
      </c>
      <c r="D2429" s="30">
        <v>38140</v>
      </c>
      <c r="E2429" t="s">
        <v>196</v>
      </c>
      <c r="F2429">
        <v>2681</v>
      </c>
      <c r="G2429">
        <v>807</v>
      </c>
    </row>
    <row r="2430" spans="2:7" x14ac:dyDescent="0.25">
      <c r="B2430" t="s">
        <v>3932</v>
      </c>
      <c r="C2430" t="s">
        <v>1773</v>
      </c>
      <c r="D2430" s="30">
        <v>38141</v>
      </c>
      <c r="E2430" t="s">
        <v>200</v>
      </c>
      <c r="F2430">
        <v>9890</v>
      </c>
      <c r="G2430">
        <v>807</v>
      </c>
    </row>
    <row r="2431" spans="2:7" x14ac:dyDescent="0.25">
      <c r="G2431">
        <v>807</v>
      </c>
    </row>
    <row r="2432" spans="2:7" x14ac:dyDescent="0.25">
      <c r="B2432" t="s">
        <v>3932</v>
      </c>
      <c r="C2432" t="s">
        <v>1774</v>
      </c>
      <c r="D2432" s="30">
        <v>38142</v>
      </c>
      <c r="E2432" t="s">
        <v>198</v>
      </c>
      <c r="F2432">
        <v>6136</v>
      </c>
      <c r="G2432">
        <v>808</v>
      </c>
    </row>
    <row r="2433" spans="2:7" x14ac:dyDescent="0.25">
      <c r="B2433" t="s">
        <v>3932</v>
      </c>
      <c r="C2433" t="s">
        <v>1775</v>
      </c>
      <c r="D2433" s="30">
        <v>38143</v>
      </c>
      <c r="E2433" t="s">
        <v>198</v>
      </c>
      <c r="F2433">
        <v>4425</v>
      </c>
      <c r="G2433">
        <v>808</v>
      </c>
    </row>
    <row r="2434" spans="2:7" x14ac:dyDescent="0.25">
      <c r="G2434">
        <v>808</v>
      </c>
    </row>
    <row r="2435" spans="2:7" x14ac:dyDescent="0.25">
      <c r="B2435" t="s">
        <v>3932</v>
      </c>
      <c r="C2435" t="s">
        <v>1776</v>
      </c>
      <c r="D2435" s="30">
        <v>38144</v>
      </c>
      <c r="E2435" t="s">
        <v>199</v>
      </c>
      <c r="F2435">
        <v>3620</v>
      </c>
      <c r="G2435">
        <v>809</v>
      </c>
    </row>
    <row r="2436" spans="2:7" x14ac:dyDescent="0.25">
      <c r="B2436" t="s">
        <v>3932</v>
      </c>
      <c r="C2436" t="s">
        <v>1777</v>
      </c>
      <c r="D2436" s="30">
        <v>38145</v>
      </c>
      <c r="E2436" t="s">
        <v>197</v>
      </c>
      <c r="F2436">
        <v>5368</v>
      </c>
      <c r="G2436">
        <v>809</v>
      </c>
    </row>
    <row r="2437" spans="2:7" x14ac:dyDescent="0.25">
      <c r="G2437">
        <v>809</v>
      </c>
    </row>
    <row r="2438" spans="2:7" x14ac:dyDescent="0.25">
      <c r="B2438" t="s">
        <v>3932</v>
      </c>
      <c r="C2438" t="s">
        <v>1778</v>
      </c>
      <c r="D2438" s="30">
        <v>38146</v>
      </c>
      <c r="E2438" t="s">
        <v>197</v>
      </c>
      <c r="F2438">
        <v>8370</v>
      </c>
      <c r="G2438">
        <v>810</v>
      </c>
    </row>
    <row r="2439" spans="2:7" x14ac:dyDescent="0.25">
      <c r="B2439" t="s">
        <v>3932</v>
      </c>
      <c r="C2439" t="s">
        <v>1779</v>
      </c>
      <c r="D2439" s="30">
        <v>38147</v>
      </c>
      <c r="E2439" t="s">
        <v>199</v>
      </c>
      <c r="F2439">
        <v>7269</v>
      </c>
      <c r="G2439">
        <v>810</v>
      </c>
    </row>
    <row r="2440" spans="2:7" x14ac:dyDescent="0.25">
      <c r="G2440">
        <v>810</v>
      </c>
    </row>
    <row r="2441" spans="2:7" x14ac:dyDescent="0.25">
      <c r="B2441" t="s">
        <v>3932</v>
      </c>
      <c r="C2441" t="s">
        <v>1780</v>
      </c>
      <c r="D2441" s="30">
        <v>38148</v>
      </c>
      <c r="E2441" t="s">
        <v>199</v>
      </c>
      <c r="F2441">
        <v>3739</v>
      </c>
      <c r="G2441">
        <v>811</v>
      </c>
    </row>
    <row r="2442" spans="2:7" x14ac:dyDescent="0.25">
      <c r="B2442" t="s">
        <v>3932</v>
      </c>
      <c r="C2442" t="s">
        <v>1781</v>
      </c>
      <c r="D2442" s="30">
        <v>38149</v>
      </c>
      <c r="E2442" t="s">
        <v>199</v>
      </c>
      <c r="F2442">
        <v>2114</v>
      </c>
      <c r="G2442">
        <v>811</v>
      </c>
    </row>
    <row r="2443" spans="2:7" x14ac:dyDescent="0.25">
      <c r="G2443">
        <v>811</v>
      </c>
    </row>
    <row r="2444" spans="2:7" x14ac:dyDescent="0.25">
      <c r="B2444" t="s">
        <v>3932</v>
      </c>
      <c r="C2444" t="s">
        <v>1782</v>
      </c>
      <c r="D2444" s="30">
        <v>38150</v>
      </c>
      <c r="E2444" t="s">
        <v>199</v>
      </c>
      <c r="F2444">
        <v>1680</v>
      </c>
      <c r="G2444">
        <v>812</v>
      </c>
    </row>
    <row r="2445" spans="2:7" x14ac:dyDescent="0.25">
      <c r="B2445" t="s">
        <v>3932</v>
      </c>
      <c r="C2445" t="s">
        <v>1783</v>
      </c>
      <c r="D2445" s="30">
        <v>38151</v>
      </c>
      <c r="E2445" t="s">
        <v>200</v>
      </c>
      <c r="F2445">
        <v>1184</v>
      </c>
      <c r="G2445">
        <v>812</v>
      </c>
    </row>
    <row r="2446" spans="2:7" x14ac:dyDescent="0.25">
      <c r="G2446">
        <v>812</v>
      </c>
    </row>
    <row r="2447" spans="2:7" x14ac:dyDescent="0.25">
      <c r="B2447" t="s">
        <v>3932</v>
      </c>
      <c r="C2447" t="s">
        <v>1784</v>
      </c>
      <c r="D2447" s="30">
        <v>38152</v>
      </c>
      <c r="E2447" t="s">
        <v>198</v>
      </c>
      <c r="F2447">
        <v>1669</v>
      </c>
      <c r="G2447">
        <v>813</v>
      </c>
    </row>
    <row r="2448" spans="2:7" x14ac:dyDescent="0.25">
      <c r="B2448" t="s">
        <v>3932</v>
      </c>
      <c r="C2448" t="s">
        <v>1785</v>
      </c>
      <c r="D2448" s="30">
        <v>38153</v>
      </c>
      <c r="E2448" t="s">
        <v>197</v>
      </c>
      <c r="F2448">
        <v>1263</v>
      </c>
      <c r="G2448">
        <v>813</v>
      </c>
    </row>
    <row r="2449" spans="2:7" x14ac:dyDescent="0.25">
      <c r="G2449">
        <v>813</v>
      </c>
    </row>
    <row r="2450" spans="2:7" x14ac:dyDescent="0.25">
      <c r="B2450" t="s">
        <v>3932</v>
      </c>
      <c r="C2450" t="s">
        <v>1786</v>
      </c>
      <c r="D2450" s="30">
        <v>38154</v>
      </c>
      <c r="E2450" t="s">
        <v>200</v>
      </c>
      <c r="F2450">
        <v>1012</v>
      </c>
      <c r="G2450">
        <v>814</v>
      </c>
    </row>
    <row r="2451" spans="2:7" x14ac:dyDescent="0.25">
      <c r="B2451" t="s">
        <v>3932</v>
      </c>
      <c r="C2451" t="s">
        <v>1787</v>
      </c>
      <c r="D2451" s="30">
        <v>38155</v>
      </c>
      <c r="E2451" t="s">
        <v>196</v>
      </c>
      <c r="F2451">
        <v>6342</v>
      </c>
      <c r="G2451">
        <v>814</v>
      </c>
    </row>
    <row r="2452" spans="2:7" x14ac:dyDescent="0.25">
      <c r="G2452">
        <v>814</v>
      </c>
    </row>
    <row r="2453" spans="2:7" x14ac:dyDescent="0.25">
      <c r="B2453" t="s">
        <v>3932</v>
      </c>
      <c r="C2453" t="s">
        <v>1788</v>
      </c>
      <c r="D2453" s="30">
        <v>38156</v>
      </c>
      <c r="E2453" t="s">
        <v>199</v>
      </c>
      <c r="F2453">
        <v>7632</v>
      </c>
      <c r="G2453">
        <v>815</v>
      </c>
    </row>
    <row r="2454" spans="2:7" x14ac:dyDescent="0.25">
      <c r="B2454" t="s">
        <v>3932</v>
      </c>
      <c r="C2454" t="s">
        <v>1789</v>
      </c>
      <c r="D2454" s="30">
        <v>38157</v>
      </c>
      <c r="E2454" t="s">
        <v>196</v>
      </c>
      <c r="F2454">
        <v>3797</v>
      </c>
      <c r="G2454">
        <v>815</v>
      </c>
    </row>
    <row r="2455" spans="2:7" x14ac:dyDescent="0.25">
      <c r="G2455">
        <v>815</v>
      </c>
    </row>
    <row r="2456" spans="2:7" x14ac:dyDescent="0.25">
      <c r="B2456" t="s">
        <v>3932</v>
      </c>
      <c r="C2456" t="s">
        <v>1790</v>
      </c>
      <c r="D2456" s="30">
        <v>38158</v>
      </c>
      <c r="E2456" t="s">
        <v>200</v>
      </c>
      <c r="F2456">
        <v>6210</v>
      </c>
      <c r="G2456">
        <v>816</v>
      </c>
    </row>
    <row r="2457" spans="2:7" x14ac:dyDescent="0.25">
      <c r="B2457" t="s">
        <v>3932</v>
      </c>
      <c r="C2457" t="s">
        <v>1791</v>
      </c>
      <c r="D2457" s="30">
        <v>38159</v>
      </c>
      <c r="E2457" t="s">
        <v>198</v>
      </c>
      <c r="F2457">
        <v>9657</v>
      </c>
      <c r="G2457">
        <v>816</v>
      </c>
    </row>
    <row r="2458" spans="2:7" x14ac:dyDescent="0.25">
      <c r="G2458">
        <v>816</v>
      </c>
    </row>
    <row r="2459" spans="2:7" x14ac:dyDescent="0.25">
      <c r="B2459" t="s">
        <v>3932</v>
      </c>
      <c r="C2459" t="s">
        <v>1792</v>
      </c>
      <c r="D2459" s="30">
        <v>38160</v>
      </c>
      <c r="E2459" t="s">
        <v>199</v>
      </c>
      <c r="F2459">
        <v>1881</v>
      </c>
      <c r="G2459">
        <v>817</v>
      </c>
    </row>
    <row r="2460" spans="2:7" x14ac:dyDescent="0.25">
      <c r="B2460" t="s">
        <v>3932</v>
      </c>
      <c r="C2460" t="s">
        <v>1793</v>
      </c>
      <c r="D2460" s="30">
        <v>38161</v>
      </c>
      <c r="E2460" t="s">
        <v>198</v>
      </c>
      <c r="F2460">
        <v>7619</v>
      </c>
      <c r="G2460">
        <v>817</v>
      </c>
    </row>
    <row r="2461" spans="2:7" x14ac:dyDescent="0.25">
      <c r="G2461">
        <v>817</v>
      </c>
    </row>
    <row r="2462" spans="2:7" x14ac:dyDescent="0.25">
      <c r="B2462" t="s">
        <v>3932</v>
      </c>
      <c r="C2462" t="s">
        <v>1794</v>
      </c>
      <c r="D2462" s="30">
        <v>38162</v>
      </c>
      <c r="E2462" t="s">
        <v>196</v>
      </c>
      <c r="F2462">
        <v>6939</v>
      </c>
      <c r="G2462">
        <v>818</v>
      </c>
    </row>
    <row r="2463" spans="2:7" x14ac:dyDescent="0.25">
      <c r="B2463" t="s">
        <v>3932</v>
      </c>
      <c r="C2463" t="s">
        <v>1795</v>
      </c>
      <c r="D2463" s="30">
        <v>38163</v>
      </c>
      <c r="E2463" t="s">
        <v>200</v>
      </c>
      <c r="F2463">
        <v>1936</v>
      </c>
      <c r="G2463">
        <v>818</v>
      </c>
    </row>
    <row r="2464" spans="2:7" x14ac:dyDescent="0.25">
      <c r="G2464">
        <v>818</v>
      </c>
    </row>
    <row r="2465" spans="2:7" x14ac:dyDescent="0.25">
      <c r="B2465" t="s">
        <v>3932</v>
      </c>
      <c r="C2465" t="s">
        <v>1796</v>
      </c>
      <c r="D2465" s="30">
        <v>38164</v>
      </c>
      <c r="E2465" t="s">
        <v>199</v>
      </c>
      <c r="F2465">
        <v>5533</v>
      </c>
      <c r="G2465">
        <v>819</v>
      </c>
    </row>
    <row r="2466" spans="2:7" x14ac:dyDescent="0.25">
      <c r="B2466" t="s">
        <v>3932</v>
      </c>
      <c r="C2466" t="s">
        <v>1797</v>
      </c>
      <c r="D2466" s="30">
        <v>38165</v>
      </c>
      <c r="E2466" t="s">
        <v>198</v>
      </c>
      <c r="F2466">
        <v>5869</v>
      </c>
      <c r="G2466">
        <v>819</v>
      </c>
    </row>
    <row r="2467" spans="2:7" x14ac:dyDescent="0.25">
      <c r="G2467">
        <v>819</v>
      </c>
    </row>
    <row r="2468" spans="2:7" x14ac:dyDescent="0.25">
      <c r="B2468" t="s">
        <v>3932</v>
      </c>
      <c r="C2468" t="s">
        <v>1798</v>
      </c>
      <c r="D2468" s="30">
        <v>38166</v>
      </c>
      <c r="E2468" t="s">
        <v>198</v>
      </c>
      <c r="F2468">
        <v>5131</v>
      </c>
      <c r="G2468">
        <v>820</v>
      </c>
    </row>
    <row r="2469" spans="2:7" x14ac:dyDescent="0.25">
      <c r="B2469" t="s">
        <v>3932</v>
      </c>
      <c r="C2469" t="s">
        <v>1799</v>
      </c>
      <c r="D2469" s="30">
        <v>38167</v>
      </c>
      <c r="E2469" t="s">
        <v>200</v>
      </c>
      <c r="F2469">
        <v>341</v>
      </c>
      <c r="G2469">
        <v>820</v>
      </c>
    </row>
    <row r="2470" spans="2:7" x14ac:dyDescent="0.25">
      <c r="G2470">
        <v>820</v>
      </c>
    </row>
    <row r="2471" spans="2:7" x14ac:dyDescent="0.25">
      <c r="B2471" t="s">
        <v>3932</v>
      </c>
      <c r="C2471" t="s">
        <v>1800</v>
      </c>
      <c r="D2471" s="30">
        <v>38168</v>
      </c>
      <c r="E2471" t="s">
        <v>196</v>
      </c>
      <c r="F2471">
        <v>156</v>
      </c>
      <c r="G2471">
        <v>821</v>
      </c>
    </row>
    <row r="2472" spans="2:7" x14ac:dyDescent="0.25">
      <c r="B2472" t="s">
        <v>3932</v>
      </c>
      <c r="C2472" t="s">
        <v>1801</v>
      </c>
      <c r="D2472" s="30">
        <v>38169</v>
      </c>
      <c r="E2472" t="s">
        <v>198</v>
      </c>
      <c r="F2472">
        <v>1980</v>
      </c>
      <c r="G2472">
        <v>821</v>
      </c>
    </row>
    <row r="2473" spans="2:7" x14ac:dyDescent="0.25">
      <c r="G2473">
        <v>821</v>
      </c>
    </row>
    <row r="2474" spans="2:7" x14ac:dyDescent="0.25">
      <c r="B2474" t="s">
        <v>3932</v>
      </c>
      <c r="C2474" t="s">
        <v>1802</v>
      </c>
      <c r="D2474" s="30">
        <v>38170</v>
      </c>
      <c r="E2474" t="s">
        <v>199</v>
      </c>
      <c r="F2474">
        <v>7105</v>
      </c>
      <c r="G2474">
        <v>822</v>
      </c>
    </row>
    <row r="2475" spans="2:7" x14ac:dyDescent="0.25">
      <c r="B2475" t="s">
        <v>3932</v>
      </c>
      <c r="C2475" t="s">
        <v>1803</v>
      </c>
      <c r="D2475" s="30">
        <v>38171</v>
      </c>
      <c r="E2475" t="s">
        <v>198</v>
      </c>
      <c r="F2475">
        <v>8114</v>
      </c>
      <c r="G2475">
        <v>822</v>
      </c>
    </row>
    <row r="2476" spans="2:7" x14ac:dyDescent="0.25">
      <c r="G2476">
        <v>822</v>
      </c>
    </row>
    <row r="2477" spans="2:7" x14ac:dyDescent="0.25">
      <c r="B2477" t="s">
        <v>3932</v>
      </c>
      <c r="C2477" t="s">
        <v>1804</v>
      </c>
      <c r="D2477" s="30">
        <v>38172</v>
      </c>
      <c r="E2477" t="s">
        <v>196</v>
      </c>
      <c r="F2477">
        <v>8806</v>
      </c>
      <c r="G2477">
        <v>823</v>
      </c>
    </row>
    <row r="2478" spans="2:7" x14ac:dyDescent="0.25">
      <c r="B2478" t="s">
        <v>3932</v>
      </c>
      <c r="C2478" t="s">
        <v>1805</v>
      </c>
      <c r="D2478" s="30">
        <v>38173</v>
      </c>
      <c r="E2478" t="s">
        <v>198</v>
      </c>
      <c r="F2478">
        <v>6759</v>
      </c>
      <c r="G2478">
        <v>823</v>
      </c>
    </row>
    <row r="2479" spans="2:7" x14ac:dyDescent="0.25">
      <c r="G2479">
        <v>823</v>
      </c>
    </row>
    <row r="2480" spans="2:7" x14ac:dyDescent="0.25">
      <c r="B2480" t="s">
        <v>3932</v>
      </c>
      <c r="C2480" t="s">
        <v>1806</v>
      </c>
      <c r="D2480" s="30">
        <v>38174</v>
      </c>
      <c r="E2480" t="s">
        <v>199</v>
      </c>
      <c r="F2480">
        <v>6762</v>
      </c>
      <c r="G2480">
        <v>824</v>
      </c>
    </row>
    <row r="2481" spans="2:7" x14ac:dyDescent="0.25">
      <c r="B2481" t="s">
        <v>3932</v>
      </c>
      <c r="C2481" t="s">
        <v>1807</v>
      </c>
      <c r="D2481" s="30">
        <v>38175</v>
      </c>
      <c r="E2481" t="s">
        <v>197</v>
      </c>
      <c r="F2481">
        <v>8708</v>
      </c>
      <c r="G2481">
        <v>824</v>
      </c>
    </row>
    <row r="2482" spans="2:7" x14ac:dyDescent="0.25">
      <c r="G2482">
        <v>824</v>
      </c>
    </row>
    <row r="2483" spans="2:7" x14ac:dyDescent="0.25">
      <c r="B2483" t="s">
        <v>3932</v>
      </c>
      <c r="C2483" t="s">
        <v>1808</v>
      </c>
      <c r="D2483" s="30">
        <v>38176</v>
      </c>
      <c r="E2483" t="s">
        <v>197</v>
      </c>
      <c r="F2483">
        <v>7706</v>
      </c>
      <c r="G2483">
        <v>825</v>
      </c>
    </row>
    <row r="2484" spans="2:7" x14ac:dyDescent="0.25">
      <c r="B2484" t="s">
        <v>3932</v>
      </c>
      <c r="C2484" t="s">
        <v>1442</v>
      </c>
      <c r="D2484" s="30">
        <v>38177</v>
      </c>
      <c r="E2484" t="s">
        <v>196</v>
      </c>
      <c r="F2484">
        <v>9879</v>
      </c>
      <c r="G2484">
        <v>825</v>
      </c>
    </row>
    <row r="2485" spans="2:7" x14ac:dyDescent="0.25">
      <c r="G2485">
        <v>825</v>
      </c>
    </row>
    <row r="2486" spans="2:7" x14ac:dyDescent="0.25">
      <c r="B2486" t="s">
        <v>3932</v>
      </c>
      <c r="C2486" t="s">
        <v>1809</v>
      </c>
      <c r="D2486" s="30">
        <v>38178</v>
      </c>
      <c r="E2486" t="s">
        <v>200</v>
      </c>
      <c r="F2486">
        <v>2039</v>
      </c>
      <c r="G2486">
        <v>826</v>
      </c>
    </row>
    <row r="2487" spans="2:7" x14ac:dyDescent="0.25">
      <c r="B2487" t="s">
        <v>3932</v>
      </c>
      <c r="C2487" t="s">
        <v>1810</v>
      </c>
      <c r="D2487" s="30">
        <v>38179</v>
      </c>
      <c r="E2487" t="s">
        <v>200</v>
      </c>
      <c r="F2487">
        <v>2379</v>
      </c>
      <c r="G2487">
        <v>826</v>
      </c>
    </row>
    <row r="2488" spans="2:7" x14ac:dyDescent="0.25">
      <c r="G2488">
        <v>826</v>
      </c>
    </row>
    <row r="2489" spans="2:7" x14ac:dyDescent="0.25">
      <c r="B2489" t="s">
        <v>3932</v>
      </c>
      <c r="C2489" t="s">
        <v>1811</v>
      </c>
      <c r="D2489" s="30">
        <v>38180</v>
      </c>
      <c r="E2489" t="s">
        <v>199</v>
      </c>
      <c r="F2489">
        <v>785</v>
      </c>
      <c r="G2489">
        <v>827</v>
      </c>
    </row>
    <row r="2490" spans="2:7" x14ac:dyDescent="0.25">
      <c r="B2490" t="s">
        <v>3932</v>
      </c>
      <c r="C2490" t="s">
        <v>1812</v>
      </c>
      <c r="D2490" s="30">
        <v>38181</v>
      </c>
      <c r="E2490" t="s">
        <v>200</v>
      </c>
      <c r="F2490">
        <v>2900</v>
      </c>
      <c r="G2490">
        <v>827</v>
      </c>
    </row>
    <row r="2491" spans="2:7" x14ac:dyDescent="0.25">
      <c r="G2491">
        <v>827</v>
      </c>
    </row>
    <row r="2492" spans="2:7" x14ac:dyDescent="0.25">
      <c r="B2492" t="s">
        <v>3932</v>
      </c>
      <c r="C2492" t="s">
        <v>1813</v>
      </c>
      <c r="D2492" s="30">
        <v>38182</v>
      </c>
      <c r="E2492" t="s">
        <v>200</v>
      </c>
      <c r="F2492">
        <v>5919</v>
      </c>
      <c r="G2492">
        <v>828</v>
      </c>
    </row>
    <row r="2493" spans="2:7" x14ac:dyDescent="0.25">
      <c r="B2493" t="s">
        <v>3932</v>
      </c>
      <c r="C2493" t="s">
        <v>1814</v>
      </c>
      <c r="D2493" s="30">
        <v>38183</v>
      </c>
      <c r="E2493" t="s">
        <v>200</v>
      </c>
      <c r="F2493">
        <v>5808</v>
      </c>
      <c r="G2493">
        <v>828</v>
      </c>
    </row>
    <row r="2494" spans="2:7" x14ac:dyDescent="0.25">
      <c r="G2494">
        <v>828</v>
      </c>
    </row>
    <row r="2495" spans="2:7" x14ac:dyDescent="0.25">
      <c r="B2495" t="s">
        <v>3932</v>
      </c>
      <c r="C2495" t="s">
        <v>1815</v>
      </c>
      <c r="D2495" s="30">
        <v>38184</v>
      </c>
      <c r="E2495" t="s">
        <v>200</v>
      </c>
      <c r="F2495">
        <v>7714</v>
      </c>
      <c r="G2495">
        <v>829</v>
      </c>
    </row>
    <row r="2496" spans="2:7" x14ac:dyDescent="0.25">
      <c r="B2496" t="s">
        <v>3932</v>
      </c>
      <c r="C2496" t="s">
        <v>1816</v>
      </c>
      <c r="D2496" s="30">
        <v>38185</v>
      </c>
      <c r="E2496" t="s">
        <v>197</v>
      </c>
      <c r="F2496">
        <v>8594</v>
      </c>
      <c r="G2496">
        <v>829</v>
      </c>
    </row>
    <row r="2497" spans="2:7" x14ac:dyDescent="0.25">
      <c r="G2497">
        <v>829</v>
      </c>
    </row>
    <row r="2498" spans="2:7" x14ac:dyDescent="0.25">
      <c r="B2498" t="s">
        <v>3932</v>
      </c>
      <c r="C2498" t="s">
        <v>1817</v>
      </c>
      <c r="D2498" s="30">
        <v>38186</v>
      </c>
      <c r="E2498" t="s">
        <v>199</v>
      </c>
      <c r="F2498">
        <v>5963</v>
      </c>
      <c r="G2498">
        <v>830</v>
      </c>
    </row>
    <row r="2499" spans="2:7" x14ac:dyDescent="0.25">
      <c r="B2499" t="s">
        <v>3932</v>
      </c>
      <c r="C2499" t="s">
        <v>1818</v>
      </c>
      <c r="D2499" s="30">
        <v>38187</v>
      </c>
      <c r="E2499" t="s">
        <v>199</v>
      </c>
      <c r="F2499">
        <v>1642</v>
      </c>
      <c r="G2499">
        <v>830</v>
      </c>
    </row>
    <row r="2500" spans="2:7" x14ac:dyDescent="0.25">
      <c r="G2500">
        <v>830</v>
      </c>
    </row>
    <row r="2501" spans="2:7" x14ac:dyDescent="0.25">
      <c r="B2501" t="s">
        <v>3932</v>
      </c>
      <c r="C2501" t="s">
        <v>1819</v>
      </c>
      <c r="D2501" s="30">
        <v>38188</v>
      </c>
      <c r="E2501" t="s">
        <v>197</v>
      </c>
      <c r="F2501">
        <v>4967</v>
      </c>
      <c r="G2501">
        <v>831</v>
      </c>
    </row>
    <row r="2502" spans="2:7" x14ac:dyDescent="0.25">
      <c r="B2502" t="s">
        <v>3932</v>
      </c>
      <c r="C2502" t="s">
        <v>1820</v>
      </c>
      <c r="D2502" s="30">
        <v>38189</v>
      </c>
      <c r="E2502" t="s">
        <v>197</v>
      </c>
      <c r="F2502">
        <v>710</v>
      </c>
      <c r="G2502">
        <v>831</v>
      </c>
    </row>
    <row r="2503" spans="2:7" x14ac:dyDescent="0.25">
      <c r="G2503">
        <v>831</v>
      </c>
    </row>
    <row r="2504" spans="2:7" x14ac:dyDescent="0.25">
      <c r="B2504" t="s">
        <v>3932</v>
      </c>
      <c r="C2504" t="s">
        <v>1821</v>
      </c>
      <c r="D2504" s="30">
        <v>38190</v>
      </c>
      <c r="E2504" t="s">
        <v>196</v>
      </c>
      <c r="F2504">
        <v>6810</v>
      </c>
      <c r="G2504">
        <v>832</v>
      </c>
    </row>
    <row r="2505" spans="2:7" x14ac:dyDescent="0.25">
      <c r="B2505" t="s">
        <v>3932</v>
      </c>
      <c r="C2505" t="s">
        <v>643</v>
      </c>
      <c r="D2505" s="30">
        <v>38191</v>
      </c>
      <c r="E2505" t="s">
        <v>198</v>
      </c>
      <c r="F2505">
        <v>1714</v>
      </c>
      <c r="G2505">
        <v>832</v>
      </c>
    </row>
    <row r="2506" spans="2:7" x14ac:dyDescent="0.25">
      <c r="G2506">
        <v>832</v>
      </c>
    </row>
    <row r="2507" spans="2:7" x14ac:dyDescent="0.25">
      <c r="B2507" t="s">
        <v>3932</v>
      </c>
      <c r="C2507" t="s">
        <v>1822</v>
      </c>
      <c r="D2507" s="30">
        <v>38192</v>
      </c>
      <c r="E2507" t="s">
        <v>197</v>
      </c>
      <c r="F2507">
        <v>6673</v>
      </c>
      <c r="G2507">
        <v>833</v>
      </c>
    </row>
    <row r="2508" spans="2:7" x14ac:dyDescent="0.25">
      <c r="B2508" t="s">
        <v>3932</v>
      </c>
      <c r="C2508" t="s">
        <v>1823</v>
      </c>
      <c r="D2508" s="30">
        <v>38193</v>
      </c>
      <c r="E2508" t="s">
        <v>199</v>
      </c>
      <c r="F2508">
        <v>1513</v>
      </c>
      <c r="G2508">
        <v>833</v>
      </c>
    </row>
    <row r="2509" spans="2:7" x14ac:dyDescent="0.25">
      <c r="G2509">
        <v>833</v>
      </c>
    </row>
    <row r="2510" spans="2:7" x14ac:dyDescent="0.25">
      <c r="B2510" t="s">
        <v>3932</v>
      </c>
      <c r="C2510" t="s">
        <v>1824</v>
      </c>
      <c r="D2510" s="30">
        <v>38194</v>
      </c>
      <c r="E2510" t="s">
        <v>198</v>
      </c>
      <c r="F2510">
        <v>9587</v>
      </c>
      <c r="G2510">
        <v>834</v>
      </c>
    </row>
    <row r="2511" spans="2:7" x14ac:dyDescent="0.25">
      <c r="B2511" t="s">
        <v>3932</v>
      </c>
      <c r="C2511" t="s">
        <v>1825</v>
      </c>
      <c r="D2511" s="30">
        <v>38195</v>
      </c>
      <c r="E2511" t="s">
        <v>198</v>
      </c>
      <c r="F2511">
        <v>630</v>
      </c>
      <c r="G2511">
        <v>834</v>
      </c>
    </row>
    <row r="2512" spans="2:7" x14ac:dyDescent="0.25">
      <c r="G2512">
        <v>834</v>
      </c>
    </row>
    <row r="2513" spans="2:7" x14ac:dyDescent="0.25">
      <c r="B2513" t="s">
        <v>3932</v>
      </c>
      <c r="C2513" t="s">
        <v>1826</v>
      </c>
      <c r="D2513" s="30">
        <v>38196</v>
      </c>
      <c r="E2513" t="s">
        <v>198</v>
      </c>
      <c r="F2513">
        <v>8436</v>
      </c>
      <c r="G2513">
        <v>835</v>
      </c>
    </row>
    <row r="2514" spans="2:7" x14ac:dyDescent="0.25">
      <c r="B2514" t="s">
        <v>3932</v>
      </c>
      <c r="C2514" t="s">
        <v>1827</v>
      </c>
      <c r="D2514" s="30">
        <v>38197</v>
      </c>
      <c r="E2514" t="s">
        <v>199</v>
      </c>
      <c r="F2514">
        <v>6881</v>
      </c>
      <c r="G2514">
        <v>835</v>
      </c>
    </row>
    <row r="2515" spans="2:7" x14ac:dyDescent="0.25">
      <c r="G2515">
        <v>835</v>
      </c>
    </row>
    <row r="2516" spans="2:7" x14ac:dyDescent="0.25">
      <c r="B2516" t="s">
        <v>3932</v>
      </c>
      <c r="C2516" t="s">
        <v>1828</v>
      </c>
      <c r="D2516" s="30">
        <v>38198</v>
      </c>
      <c r="E2516" t="s">
        <v>196</v>
      </c>
      <c r="F2516">
        <v>8987</v>
      </c>
      <c r="G2516">
        <v>836</v>
      </c>
    </row>
    <row r="2517" spans="2:7" x14ac:dyDescent="0.25">
      <c r="B2517" t="s">
        <v>3932</v>
      </c>
      <c r="C2517" t="s">
        <v>1829</v>
      </c>
      <c r="D2517" s="30">
        <v>38199</v>
      </c>
      <c r="E2517" t="s">
        <v>199</v>
      </c>
      <c r="F2517">
        <v>1612</v>
      </c>
      <c r="G2517">
        <v>836</v>
      </c>
    </row>
    <row r="2518" spans="2:7" x14ac:dyDescent="0.25">
      <c r="G2518">
        <v>836</v>
      </c>
    </row>
    <row r="2519" spans="2:7" x14ac:dyDescent="0.25">
      <c r="B2519" t="s">
        <v>3932</v>
      </c>
      <c r="C2519" t="s">
        <v>1830</v>
      </c>
      <c r="D2519" s="30">
        <v>38200</v>
      </c>
      <c r="E2519" t="s">
        <v>198</v>
      </c>
      <c r="F2519">
        <v>6750</v>
      </c>
      <c r="G2519">
        <v>837</v>
      </c>
    </row>
    <row r="2520" spans="2:7" x14ac:dyDescent="0.25">
      <c r="B2520" t="s">
        <v>3932</v>
      </c>
      <c r="C2520" t="s">
        <v>1831</v>
      </c>
      <c r="D2520" s="30">
        <v>38201</v>
      </c>
      <c r="E2520" t="s">
        <v>196</v>
      </c>
      <c r="F2520">
        <v>3256</v>
      </c>
      <c r="G2520">
        <v>837</v>
      </c>
    </row>
    <row r="2521" spans="2:7" x14ac:dyDescent="0.25">
      <c r="G2521">
        <v>837</v>
      </c>
    </row>
    <row r="2522" spans="2:7" x14ac:dyDescent="0.25">
      <c r="B2522" t="s">
        <v>3932</v>
      </c>
      <c r="C2522" t="s">
        <v>1832</v>
      </c>
      <c r="D2522" s="30">
        <v>38202</v>
      </c>
      <c r="E2522" t="s">
        <v>198</v>
      </c>
      <c r="F2522">
        <v>8796</v>
      </c>
      <c r="G2522">
        <v>838</v>
      </c>
    </row>
    <row r="2523" spans="2:7" x14ac:dyDescent="0.25">
      <c r="B2523" t="s">
        <v>3932</v>
      </c>
      <c r="C2523" t="s">
        <v>1833</v>
      </c>
      <c r="D2523" s="30">
        <v>38203</v>
      </c>
      <c r="E2523" t="s">
        <v>198</v>
      </c>
      <c r="F2523">
        <v>2690</v>
      </c>
      <c r="G2523">
        <v>838</v>
      </c>
    </row>
    <row r="2524" spans="2:7" x14ac:dyDescent="0.25">
      <c r="G2524">
        <v>838</v>
      </c>
    </row>
    <row r="2525" spans="2:7" x14ac:dyDescent="0.25">
      <c r="B2525" t="s">
        <v>3932</v>
      </c>
      <c r="C2525" t="s">
        <v>1834</v>
      </c>
      <c r="D2525" s="30">
        <v>38204</v>
      </c>
      <c r="E2525" t="s">
        <v>196</v>
      </c>
      <c r="F2525">
        <v>1632</v>
      </c>
      <c r="G2525">
        <v>839</v>
      </c>
    </row>
    <row r="2526" spans="2:7" x14ac:dyDescent="0.25">
      <c r="B2526" t="s">
        <v>3932</v>
      </c>
      <c r="C2526" t="s">
        <v>1835</v>
      </c>
      <c r="D2526" s="30">
        <v>38205</v>
      </c>
      <c r="E2526" t="s">
        <v>198</v>
      </c>
      <c r="F2526">
        <v>4952</v>
      </c>
      <c r="G2526">
        <v>839</v>
      </c>
    </row>
    <row r="2527" spans="2:7" x14ac:dyDescent="0.25">
      <c r="G2527">
        <v>839</v>
      </c>
    </row>
    <row r="2528" spans="2:7" x14ac:dyDescent="0.25">
      <c r="B2528" t="s">
        <v>3932</v>
      </c>
      <c r="C2528" t="s">
        <v>1836</v>
      </c>
      <c r="D2528" s="30">
        <v>38206</v>
      </c>
      <c r="E2528" t="s">
        <v>199</v>
      </c>
      <c r="F2528">
        <v>4358</v>
      </c>
      <c r="G2528">
        <v>840</v>
      </c>
    </row>
    <row r="2529" spans="2:7" x14ac:dyDescent="0.25">
      <c r="B2529" t="s">
        <v>3932</v>
      </c>
      <c r="C2529" t="s">
        <v>1837</v>
      </c>
      <c r="D2529" s="30">
        <v>38207</v>
      </c>
      <c r="E2529" t="s">
        <v>197</v>
      </c>
      <c r="F2529">
        <v>4739</v>
      </c>
      <c r="G2529">
        <v>840</v>
      </c>
    </row>
    <row r="2530" spans="2:7" x14ac:dyDescent="0.25">
      <c r="G2530">
        <v>840</v>
      </c>
    </row>
    <row r="2531" spans="2:7" x14ac:dyDescent="0.25">
      <c r="B2531" t="s">
        <v>3932</v>
      </c>
      <c r="C2531" t="s">
        <v>1838</v>
      </c>
      <c r="D2531" s="30">
        <v>38208</v>
      </c>
      <c r="E2531" t="s">
        <v>198</v>
      </c>
      <c r="F2531">
        <v>2255</v>
      </c>
      <c r="G2531">
        <v>841</v>
      </c>
    </row>
    <row r="2532" spans="2:7" x14ac:dyDescent="0.25">
      <c r="B2532" t="s">
        <v>3932</v>
      </c>
      <c r="C2532" t="s">
        <v>1839</v>
      </c>
      <c r="D2532" s="30">
        <v>38209</v>
      </c>
      <c r="E2532" t="s">
        <v>196</v>
      </c>
      <c r="F2532">
        <v>1866</v>
      </c>
      <c r="G2532">
        <v>841</v>
      </c>
    </row>
    <row r="2533" spans="2:7" x14ac:dyDescent="0.25">
      <c r="G2533">
        <v>841</v>
      </c>
    </row>
    <row r="2534" spans="2:7" x14ac:dyDescent="0.25">
      <c r="B2534" t="s">
        <v>3932</v>
      </c>
      <c r="C2534" t="s">
        <v>1840</v>
      </c>
      <c r="D2534" s="30">
        <v>38210</v>
      </c>
      <c r="E2534" t="s">
        <v>200</v>
      </c>
      <c r="F2534">
        <v>4176</v>
      </c>
      <c r="G2534">
        <v>842</v>
      </c>
    </row>
    <row r="2535" spans="2:7" x14ac:dyDescent="0.25">
      <c r="B2535" t="s">
        <v>3932</v>
      </c>
      <c r="C2535" t="s">
        <v>1841</v>
      </c>
      <c r="D2535" s="30">
        <v>38211</v>
      </c>
      <c r="E2535" t="s">
        <v>197</v>
      </c>
      <c r="F2535">
        <v>1723</v>
      </c>
      <c r="G2535">
        <v>842</v>
      </c>
    </row>
    <row r="2536" spans="2:7" x14ac:dyDescent="0.25">
      <c r="G2536">
        <v>842</v>
      </c>
    </row>
    <row r="2537" spans="2:7" x14ac:dyDescent="0.25">
      <c r="B2537" t="s">
        <v>3932</v>
      </c>
      <c r="C2537" t="s">
        <v>1842</v>
      </c>
      <c r="D2537" s="30">
        <v>38212</v>
      </c>
      <c r="E2537" t="s">
        <v>198</v>
      </c>
      <c r="F2537">
        <v>4890</v>
      </c>
      <c r="G2537">
        <v>843</v>
      </c>
    </row>
    <row r="2538" spans="2:7" x14ac:dyDescent="0.25">
      <c r="B2538" t="s">
        <v>3932</v>
      </c>
      <c r="C2538" t="s">
        <v>1843</v>
      </c>
      <c r="D2538" s="30">
        <v>38213</v>
      </c>
      <c r="E2538" t="s">
        <v>196</v>
      </c>
      <c r="F2538">
        <v>6596</v>
      </c>
      <c r="G2538">
        <v>843</v>
      </c>
    </row>
    <row r="2539" spans="2:7" x14ac:dyDescent="0.25">
      <c r="G2539">
        <v>843</v>
      </c>
    </row>
    <row r="2540" spans="2:7" x14ac:dyDescent="0.25">
      <c r="B2540" t="s">
        <v>3932</v>
      </c>
      <c r="C2540" t="s">
        <v>1844</v>
      </c>
      <c r="D2540" s="30">
        <v>38214</v>
      </c>
      <c r="E2540" t="s">
        <v>196</v>
      </c>
      <c r="F2540">
        <v>3007</v>
      </c>
      <c r="G2540">
        <v>844</v>
      </c>
    </row>
    <row r="2541" spans="2:7" x14ac:dyDescent="0.25">
      <c r="B2541" t="s">
        <v>3932</v>
      </c>
      <c r="C2541" t="s">
        <v>1845</v>
      </c>
      <c r="D2541" s="30">
        <v>38215</v>
      </c>
      <c r="E2541" t="s">
        <v>199</v>
      </c>
      <c r="F2541">
        <v>1374</v>
      </c>
      <c r="G2541">
        <v>844</v>
      </c>
    </row>
    <row r="2542" spans="2:7" x14ac:dyDescent="0.25">
      <c r="G2542">
        <v>844</v>
      </c>
    </row>
    <row r="2543" spans="2:7" x14ac:dyDescent="0.25">
      <c r="B2543" t="s">
        <v>3932</v>
      </c>
      <c r="C2543" t="s">
        <v>1095</v>
      </c>
      <c r="D2543" s="30">
        <v>38216</v>
      </c>
      <c r="E2543" t="s">
        <v>200</v>
      </c>
      <c r="F2543">
        <v>5011</v>
      </c>
      <c r="G2543">
        <v>845</v>
      </c>
    </row>
    <row r="2544" spans="2:7" x14ac:dyDescent="0.25">
      <c r="B2544" t="s">
        <v>3932</v>
      </c>
      <c r="C2544" t="s">
        <v>1846</v>
      </c>
      <c r="D2544" s="30">
        <v>38217</v>
      </c>
      <c r="E2544" t="s">
        <v>196</v>
      </c>
      <c r="F2544">
        <v>7169</v>
      </c>
      <c r="G2544">
        <v>845</v>
      </c>
    </row>
    <row r="2545" spans="2:7" x14ac:dyDescent="0.25">
      <c r="G2545">
        <v>845</v>
      </c>
    </row>
    <row r="2546" spans="2:7" x14ac:dyDescent="0.25">
      <c r="B2546" t="s">
        <v>3932</v>
      </c>
      <c r="C2546" t="s">
        <v>1847</v>
      </c>
      <c r="D2546" s="30">
        <v>38218</v>
      </c>
      <c r="E2546" t="s">
        <v>197</v>
      </c>
      <c r="F2546">
        <v>925</v>
      </c>
      <c r="G2546">
        <v>846</v>
      </c>
    </row>
    <row r="2547" spans="2:7" x14ac:dyDescent="0.25">
      <c r="B2547" t="s">
        <v>3932</v>
      </c>
      <c r="C2547" t="s">
        <v>1848</v>
      </c>
      <c r="D2547" s="30">
        <v>38219</v>
      </c>
      <c r="E2547" t="s">
        <v>198</v>
      </c>
      <c r="F2547">
        <v>4919</v>
      </c>
      <c r="G2547">
        <v>846</v>
      </c>
    </row>
    <row r="2548" spans="2:7" x14ac:dyDescent="0.25">
      <c r="G2548">
        <v>846</v>
      </c>
    </row>
    <row r="2549" spans="2:7" x14ac:dyDescent="0.25">
      <c r="B2549" t="s">
        <v>3932</v>
      </c>
      <c r="C2549" t="s">
        <v>1849</v>
      </c>
      <c r="D2549" s="30">
        <v>38220</v>
      </c>
      <c r="E2549" t="s">
        <v>196</v>
      </c>
      <c r="F2549">
        <v>9214</v>
      </c>
      <c r="G2549">
        <v>847</v>
      </c>
    </row>
    <row r="2550" spans="2:7" x14ac:dyDescent="0.25">
      <c r="B2550" t="s">
        <v>3932</v>
      </c>
      <c r="C2550" t="s">
        <v>1850</v>
      </c>
      <c r="D2550" s="30">
        <v>38221</v>
      </c>
      <c r="E2550" t="s">
        <v>196</v>
      </c>
      <c r="F2550">
        <v>1075</v>
      </c>
      <c r="G2550">
        <v>847</v>
      </c>
    </row>
    <row r="2551" spans="2:7" x14ac:dyDescent="0.25">
      <c r="G2551">
        <v>847</v>
      </c>
    </row>
    <row r="2552" spans="2:7" x14ac:dyDescent="0.25">
      <c r="B2552" t="s">
        <v>3932</v>
      </c>
      <c r="C2552" t="s">
        <v>1851</v>
      </c>
      <c r="D2552" s="30">
        <v>38222</v>
      </c>
      <c r="E2552" t="s">
        <v>198</v>
      </c>
      <c r="F2552">
        <v>7017</v>
      </c>
      <c r="G2552">
        <v>848</v>
      </c>
    </row>
    <row r="2553" spans="2:7" x14ac:dyDescent="0.25">
      <c r="B2553" t="s">
        <v>3932</v>
      </c>
      <c r="C2553" t="s">
        <v>1852</v>
      </c>
      <c r="D2553" s="30">
        <v>38223</v>
      </c>
      <c r="E2553" t="s">
        <v>198</v>
      </c>
      <c r="F2553">
        <v>9565</v>
      </c>
      <c r="G2553">
        <v>848</v>
      </c>
    </row>
    <row r="2554" spans="2:7" x14ac:dyDescent="0.25">
      <c r="G2554">
        <v>848</v>
      </c>
    </row>
    <row r="2555" spans="2:7" x14ac:dyDescent="0.25">
      <c r="B2555" t="s">
        <v>3932</v>
      </c>
      <c r="C2555" t="s">
        <v>1853</v>
      </c>
      <c r="D2555" s="30">
        <v>38224</v>
      </c>
      <c r="E2555" t="s">
        <v>197</v>
      </c>
      <c r="F2555">
        <v>1552</v>
      </c>
      <c r="G2555">
        <v>849</v>
      </c>
    </row>
    <row r="2556" spans="2:7" x14ac:dyDescent="0.25">
      <c r="B2556" t="s">
        <v>3932</v>
      </c>
      <c r="C2556" t="s">
        <v>1854</v>
      </c>
      <c r="D2556" s="30">
        <v>38225</v>
      </c>
      <c r="E2556" t="s">
        <v>198</v>
      </c>
      <c r="F2556">
        <v>5987</v>
      </c>
      <c r="G2556">
        <v>849</v>
      </c>
    </row>
    <row r="2557" spans="2:7" x14ac:dyDescent="0.25">
      <c r="G2557">
        <v>849</v>
      </c>
    </row>
    <row r="2558" spans="2:7" x14ac:dyDescent="0.25">
      <c r="B2558" t="s">
        <v>3932</v>
      </c>
      <c r="C2558" t="s">
        <v>1855</v>
      </c>
      <c r="D2558" s="30">
        <v>38226</v>
      </c>
      <c r="E2558" t="s">
        <v>196</v>
      </c>
      <c r="F2558">
        <v>8191</v>
      </c>
      <c r="G2558">
        <v>850</v>
      </c>
    </row>
    <row r="2559" spans="2:7" x14ac:dyDescent="0.25">
      <c r="B2559" t="s">
        <v>3932</v>
      </c>
      <c r="C2559" t="s">
        <v>1856</v>
      </c>
      <c r="D2559" s="30">
        <v>38227</v>
      </c>
      <c r="E2559" t="s">
        <v>197</v>
      </c>
      <c r="F2559">
        <v>935</v>
      </c>
      <c r="G2559">
        <v>850</v>
      </c>
    </row>
    <row r="2560" spans="2:7" x14ac:dyDescent="0.25">
      <c r="G2560">
        <v>850</v>
      </c>
    </row>
    <row r="2561" spans="2:7" x14ac:dyDescent="0.25">
      <c r="B2561" t="s">
        <v>3932</v>
      </c>
      <c r="C2561" t="s">
        <v>1857</v>
      </c>
      <c r="D2561" s="30">
        <v>38228</v>
      </c>
      <c r="E2561" t="s">
        <v>199</v>
      </c>
      <c r="F2561">
        <v>444</v>
      </c>
      <c r="G2561">
        <v>851</v>
      </c>
    </row>
    <row r="2562" spans="2:7" x14ac:dyDescent="0.25">
      <c r="B2562" t="s">
        <v>3932</v>
      </c>
      <c r="C2562" t="s">
        <v>1858</v>
      </c>
      <c r="D2562" s="30">
        <v>38229</v>
      </c>
      <c r="E2562" t="s">
        <v>198</v>
      </c>
      <c r="F2562">
        <v>500</v>
      </c>
      <c r="G2562">
        <v>851</v>
      </c>
    </row>
    <row r="2563" spans="2:7" x14ac:dyDescent="0.25">
      <c r="G2563">
        <v>851</v>
      </c>
    </row>
    <row r="2564" spans="2:7" x14ac:dyDescent="0.25">
      <c r="B2564" t="s">
        <v>3932</v>
      </c>
      <c r="C2564" t="s">
        <v>1859</v>
      </c>
      <c r="D2564" s="30">
        <v>38230</v>
      </c>
      <c r="E2564" t="s">
        <v>198</v>
      </c>
      <c r="F2564">
        <v>7696</v>
      </c>
      <c r="G2564">
        <v>852</v>
      </c>
    </row>
    <row r="2565" spans="2:7" x14ac:dyDescent="0.25">
      <c r="B2565" t="s">
        <v>3932</v>
      </c>
      <c r="C2565" t="s">
        <v>1860</v>
      </c>
      <c r="D2565" s="30">
        <v>38231</v>
      </c>
      <c r="E2565" t="s">
        <v>200</v>
      </c>
      <c r="F2565">
        <v>8980</v>
      </c>
      <c r="G2565">
        <v>852</v>
      </c>
    </row>
    <row r="2566" spans="2:7" x14ac:dyDescent="0.25">
      <c r="G2566">
        <v>852</v>
      </c>
    </row>
    <row r="2567" spans="2:7" x14ac:dyDescent="0.25">
      <c r="B2567" t="s">
        <v>3932</v>
      </c>
      <c r="C2567" t="s">
        <v>1861</v>
      </c>
      <c r="D2567" s="30">
        <v>38232</v>
      </c>
      <c r="E2567" t="s">
        <v>198</v>
      </c>
      <c r="F2567">
        <v>1460</v>
      </c>
      <c r="G2567">
        <v>853</v>
      </c>
    </row>
    <row r="2568" spans="2:7" x14ac:dyDescent="0.25">
      <c r="B2568" t="s">
        <v>3932</v>
      </c>
      <c r="C2568" t="s">
        <v>618</v>
      </c>
      <c r="D2568" s="30">
        <v>38233</v>
      </c>
      <c r="E2568" t="s">
        <v>200</v>
      </c>
      <c r="F2568">
        <v>1020</v>
      </c>
      <c r="G2568">
        <v>853</v>
      </c>
    </row>
    <row r="2569" spans="2:7" x14ac:dyDescent="0.25">
      <c r="G2569">
        <v>853</v>
      </c>
    </row>
    <row r="2570" spans="2:7" x14ac:dyDescent="0.25">
      <c r="B2570" t="s">
        <v>3932</v>
      </c>
      <c r="C2570" t="s">
        <v>1862</v>
      </c>
      <c r="D2570" s="30">
        <v>38234</v>
      </c>
      <c r="E2570" t="s">
        <v>196</v>
      </c>
      <c r="F2570">
        <v>7302</v>
      </c>
      <c r="G2570">
        <v>854</v>
      </c>
    </row>
    <row r="2571" spans="2:7" x14ac:dyDescent="0.25">
      <c r="B2571" t="s">
        <v>3932</v>
      </c>
      <c r="C2571" t="s">
        <v>1863</v>
      </c>
      <c r="D2571" s="30">
        <v>38235</v>
      </c>
      <c r="E2571" t="s">
        <v>199</v>
      </c>
      <c r="F2571">
        <v>1898</v>
      </c>
      <c r="G2571">
        <v>854</v>
      </c>
    </row>
    <row r="2572" spans="2:7" x14ac:dyDescent="0.25">
      <c r="G2572">
        <v>854</v>
      </c>
    </row>
    <row r="2573" spans="2:7" x14ac:dyDescent="0.25">
      <c r="B2573" t="s">
        <v>3932</v>
      </c>
      <c r="C2573" t="s">
        <v>1864</v>
      </c>
      <c r="D2573" s="30">
        <v>38236</v>
      </c>
      <c r="E2573" t="s">
        <v>197</v>
      </c>
      <c r="F2573">
        <v>2999</v>
      </c>
      <c r="G2573">
        <v>855</v>
      </c>
    </row>
    <row r="2574" spans="2:7" x14ac:dyDescent="0.25">
      <c r="B2574" t="s">
        <v>3932</v>
      </c>
      <c r="C2574" t="s">
        <v>1865</v>
      </c>
      <c r="D2574" s="30">
        <v>38237</v>
      </c>
      <c r="E2574" t="s">
        <v>197</v>
      </c>
      <c r="F2574">
        <v>4231</v>
      </c>
      <c r="G2574">
        <v>855</v>
      </c>
    </row>
    <row r="2575" spans="2:7" x14ac:dyDescent="0.25">
      <c r="G2575">
        <v>855</v>
      </c>
    </row>
    <row r="2576" spans="2:7" x14ac:dyDescent="0.25">
      <c r="B2576" t="s">
        <v>3932</v>
      </c>
      <c r="C2576" t="s">
        <v>1866</v>
      </c>
      <c r="D2576" s="30">
        <v>38238</v>
      </c>
      <c r="E2576" t="s">
        <v>197</v>
      </c>
      <c r="F2576">
        <v>9931</v>
      </c>
      <c r="G2576">
        <v>856</v>
      </c>
    </row>
    <row r="2577" spans="2:7" x14ac:dyDescent="0.25">
      <c r="B2577" t="s">
        <v>3932</v>
      </c>
      <c r="C2577" t="s">
        <v>1867</v>
      </c>
      <c r="D2577" s="30">
        <v>38239</v>
      </c>
      <c r="E2577" t="s">
        <v>197</v>
      </c>
      <c r="F2577">
        <v>5159</v>
      </c>
      <c r="G2577">
        <v>856</v>
      </c>
    </row>
    <row r="2578" spans="2:7" x14ac:dyDescent="0.25">
      <c r="G2578">
        <v>856</v>
      </c>
    </row>
    <row r="2579" spans="2:7" x14ac:dyDescent="0.25">
      <c r="B2579" t="s">
        <v>3932</v>
      </c>
      <c r="C2579" t="s">
        <v>1868</v>
      </c>
      <c r="D2579" s="30">
        <v>38240</v>
      </c>
      <c r="E2579" t="s">
        <v>200</v>
      </c>
      <c r="F2579">
        <v>7864</v>
      </c>
      <c r="G2579">
        <v>857</v>
      </c>
    </row>
    <row r="2580" spans="2:7" x14ac:dyDescent="0.25">
      <c r="B2580" t="s">
        <v>3932</v>
      </c>
      <c r="C2580" t="s">
        <v>1869</v>
      </c>
      <c r="D2580" s="30">
        <v>38241</v>
      </c>
      <c r="E2580" t="s">
        <v>196</v>
      </c>
      <c r="F2580">
        <v>110</v>
      </c>
      <c r="G2580">
        <v>857</v>
      </c>
    </row>
    <row r="2581" spans="2:7" x14ac:dyDescent="0.25">
      <c r="G2581">
        <v>857</v>
      </c>
    </row>
    <row r="2582" spans="2:7" x14ac:dyDescent="0.25">
      <c r="B2582" t="s">
        <v>3932</v>
      </c>
      <c r="C2582" t="s">
        <v>1870</v>
      </c>
      <c r="D2582" s="30">
        <v>38242</v>
      </c>
      <c r="E2582" t="s">
        <v>200</v>
      </c>
      <c r="F2582">
        <v>583</v>
      </c>
      <c r="G2582">
        <v>858</v>
      </c>
    </row>
    <row r="2583" spans="2:7" x14ac:dyDescent="0.25">
      <c r="B2583" t="s">
        <v>3932</v>
      </c>
      <c r="C2583" t="s">
        <v>1871</v>
      </c>
      <c r="D2583" s="30">
        <v>38243</v>
      </c>
      <c r="E2583" t="s">
        <v>197</v>
      </c>
      <c r="F2583">
        <v>5524</v>
      </c>
      <c r="G2583">
        <v>858</v>
      </c>
    </row>
    <row r="2584" spans="2:7" x14ac:dyDescent="0.25">
      <c r="G2584">
        <v>858</v>
      </c>
    </row>
    <row r="2585" spans="2:7" x14ac:dyDescent="0.25">
      <c r="B2585" t="s">
        <v>3932</v>
      </c>
      <c r="C2585" t="s">
        <v>1872</v>
      </c>
      <c r="D2585" s="30">
        <v>38244</v>
      </c>
      <c r="E2585" t="s">
        <v>200</v>
      </c>
      <c r="F2585">
        <v>6486</v>
      </c>
      <c r="G2585">
        <v>859</v>
      </c>
    </row>
    <row r="2586" spans="2:7" x14ac:dyDescent="0.25">
      <c r="B2586" t="s">
        <v>3932</v>
      </c>
      <c r="C2586" t="s">
        <v>1873</v>
      </c>
      <c r="D2586" s="30">
        <v>38245</v>
      </c>
      <c r="E2586" t="s">
        <v>199</v>
      </c>
      <c r="F2586">
        <v>4389</v>
      </c>
      <c r="G2586">
        <v>859</v>
      </c>
    </row>
    <row r="2587" spans="2:7" x14ac:dyDescent="0.25">
      <c r="G2587">
        <v>859</v>
      </c>
    </row>
    <row r="2588" spans="2:7" x14ac:dyDescent="0.25">
      <c r="B2588" t="s">
        <v>3932</v>
      </c>
      <c r="C2588" t="s">
        <v>1874</v>
      </c>
      <c r="D2588" s="30">
        <v>38246</v>
      </c>
      <c r="E2588" t="s">
        <v>197</v>
      </c>
      <c r="F2588">
        <v>7379</v>
      </c>
      <c r="G2588">
        <v>860</v>
      </c>
    </row>
    <row r="2589" spans="2:7" x14ac:dyDescent="0.25">
      <c r="B2589" t="s">
        <v>3932</v>
      </c>
      <c r="C2589" t="s">
        <v>1875</v>
      </c>
      <c r="D2589" s="30">
        <v>38247</v>
      </c>
      <c r="E2589" t="s">
        <v>199</v>
      </c>
      <c r="F2589">
        <v>2358</v>
      </c>
      <c r="G2589">
        <v>860</v>
      </c>
    </row>
    <row r="2590" spans="2:7" x14ac:dyDescent="0.25">
      <c r="G2590">
        <v>860</v>
      </c>
    </row>
    <row r="2591" spans="2:7" x14ac:dyDescent="0.25">
      <c r="B2591" t="s">
        <v>3932</v>
      </c>
      <c r="C2591" t="s">
        <v>1876</v>
      </c>
      <c r="D2591" s="30">
        <v>38248</v>
      </c>
      <c r="E2591" t="s">
        <v>199</v>
      </c>
      <c r="F2591">
        <v>9302</v>
      </c>
      <c r="G2591">
        <v>861</v>
      </c>
    </row>
    <row r="2592" spans="2:7" x14ac:dyDescent="0.25">
      <c r="B2592" t="s">
        <v>3932</v>
      </c>
      <c r="C2592" t="s">
        <v>1877</v>
      </c>
      <c r="D2592" s="30">
        <v>38249</v>
      </c>
      <c r="E2592" t="s">
        <v>196</v>
      </c>
      <c r="F2592">
        <v>2571</v>
      </c>
      <c r="G2592">
        <v>861</v>
      </c>
    </row>
    <row r="2593" spans="2:7" x14ac:dyDescent="0.25">
      <c r="G2593">
        <v>861</v>
      </c>
    </row>
    <row r="2594" spans="2:7" x14ac:dyDescent="0.25">
      <c r="B2594" t="s">
        <v>3932</v>
      </c>
      <c r="C2594" t="s">
        <v>1878</v>
      </c>
      <c r="D2594" s="30">
        <v>38250</v>
      </c>
      <c r="E2594" t="s">
        <v>199</v>
      </c>
      <c r="F2594">
        <v>7102</v>
      </c>
      <c r="G2594">
        <v>862</v>
      </c>
    </row>
    <row r="2595" spans="2:7" x14ac:dyDescent="0.25">
      <c r="B2595" t="s">
        <v>3932</v>
      </c>
      <c r="C2595" t="s">
        <v>1879</v>
      </c>
      <c r="D2595" s="30">
        <v>38251</v>
      </c>
      <c r="E2595" t="s">
        <v>197</v>
      </c>
      <c r="F2595">
        <v>4756</v>
      </c>
      <c r="G2595">
        <v>862</v>
      </c>
    </row>
    <row r="2596" spans="2:7" x14ac:dyDescent="0.25">
      <c r="G2596">
        <v>862</v>
      </c>
    </row>
    <row r="2597" spans="2:7" x14ac:dyDescent="0.25">
      <c r="B2597" t="s">
        <v>3932</v>
      </c>
      <c r="C2597" t="s">
        <v>1880</v>
      </c>
      <c r="D2597" s="30">
        <v>38252</v>
      </c>
      <c r="E2597" t="s">
        <v>196</v>
      </c>
      <c r="F2597">
        <v>293</v>
      </c>
      <c r="G2597">
        <v>863</v>
      </c>
    </row>
    <row r="2598" spans="2:7" x14ac:dyDescent="0.25">
      <c r="B2598" t="s">
        <v>3932</v>
      </c>
      <c r="C2598" t="s">
        <v>690</v>
      </c>
      <c r="D2598" s="30">
        <v>38253</v>
      </c>
      <c r="E2598" t="s">
        <v>196</v>
      </c>
      <c r="F2598">
        <v>1549</v>
      </c>
      <c r="G2598">
        <v>863</v>
      </c>
    </row>
    <row r="2599" spans="2:7" x14ac:dyDescent="0.25">
      <c r="G2599">
        <v>863</v>
      </c>
    </row>
    <row r="2600" spans="2:7" x14ac:dyDescent="0.25">
      <c r="B2600" t="s">
        <v>3932</v>
      </c>
      <c r="C2600" t="s">
        <v>1881</v>
      </c>
      <c r="D2600" s="30">
        <v>38254</v>
      </c>
      <c r="E2600" t="s">
        <v>196</v>
      </c>
      <c r="F2600">
        <v>3824</v>
      </c>
      <c r="G2600">
        <v>864</v>
      </c>
    </row>
    <row r="2601" spans="2:7" x14ac:dyDescent="0.25">
      <c r="B2601" t="s">
        <v>3932</v>
      </c>
      <c r="C2601" t="s">
        <v>1882</v>
      </c>
      <c r="D2601" s="30">
        <v>38255</v>
      </c>
      <c r="E2601" t="s">
        <v>198</v>
      </c>
      <c r="F2601">
        <v>1483</v>
      </c>
      <c r="G2601">
        <v>864</v>
      </c>
    </row>
    <row r="2602" spans="2:7" x14ac:dyDescent="0.25">
      <c r="G2602">
        <v>864</v>
      </c>
    </row>
    <row r="2603" spans="2:7" x14ac:dyDescent="0.25">
      <c r="B2603" t="s">
        <v>3932</v>
      </c>
      <c r="C2603" t="s">
        <v>1883</v>
      </c>
      <c r="D2603" s="30">
        <v>38256</v>
      </c>
      <c r="E2603" t="s">
        <v>197</v>
      </c>
      <c r="F2603">
        <v>2294</v>
      </c>
      <c r="G2603">
        <v>865</v>
      </c>
    </row>
    <row r="2604" spans="2:7" x14ac:dyDescent="0.25">
      <c r="B2604" t="s">
        <v>3932</v>
      </c>
      <c r="C2604" t="s">
        <v>1884</v>
      </c>
      <c r="D2604" s="30">
        <v>38257</v>
      </c>
      <c r="E2604" t="s">
        <v>200</v>
      </c>
      <c r="F2604">
        <v>6237</v>
      </c>
      <c r="G2604">
        <v>865</v>
      </c>
    </row>
    <row r="2605" spans="2:7" x14ac:dyDescent="0.25">
      <c r="G2605">
        <v>865</v>
      </c>
    </row>
    <row r="2606" spans="2:7" x14ac:dyDescent="0.25">
      <c r="B2606" t="s">
        <v>3932</v>
      </c>
      <c r="C2606" t="s">
        <v>1885</v>
      </c>
      <c r="D2606" s="30">
        <v>38258</v>
      </c>
      <c r="E2606" t="s">
        <v>196</v>
      </c>
      <c r="F2606">
        <v>4351</v>
      </c>
      <c r="G2606">
        <v>866</v>
      </c>
    </row>
    <row r="2607" spans="2:7" x14ac:dyDescent="0.25">
      <c r="B2607" t="s">
        <v>3932</v>
      </c>
      <c r="C2607" t="s">
        <v>1886</v>
      </c>
      <c r="D2607" s="30">
        <v>38259</v>
      </c>
      <c r="E2607" t="s">
        <v>200</v>
      </c>
      <c r="F2607">
        <v>697</v>
      </c>
      <c r="G2607">
        <v>866</v>
      </c>
    </row>
    <row r="2608" spans="2:7" x14ac:dyDescent="0.25">
      <c r="G2608">
        <v>866</v>
      </c>
    </row>
    <row r="2609" spans="2:7" x14ac:dyDescent="0.25">
      <c r="B2609" t="s">
        <v>3932</v>
      </c>
      <c r="C2609" t="s">
        <v>1443</v>
      </c>
      <c r="D2609" s="30">
        <v>38260</v>
      </c>
      <c r="E2609" t="s">
        <v>198</v>
      </c>
      <c r="F2609">
        <v>9455</v>
      </c>
      <c r="G2609">
        <v>867</v>
      </c>
    </row>
    <row r="2610" spans="2:7" x14ac:dyDescent="0.25">
      <c r="B2610" t="s">
        <v>3932</v>
      </c>
      <c r="C2610" t="s">
        <v>1887</v>
      </c>
      <c r="D2610" s="30">
        <v>38261</v>
      </c>
      <c r="E2610" t="s">
        <v>200</v>
      </c>
      <c r="F2610">
        <v>6618</v>
      </c>
      <c r="G2610">
        <v>867</v>
      </c>
    </row>
    <row r="2611" spans="2:7" x14ac:dyDescent="0.25">
      <c r="G2611">
        <v>867</v>
      </c>
    </row>
    <row r="2612" spans="2:7" x14ac:dyDescent="0.25">
      <c r="B2612" t="s">
        <v>3932</v>
      </c>
      <c r="C2612" t="s">
        <v>1888</v>
      </c>
      <c r="D2612" s="30">
        <v>38262</v>
      </c>
      <c r="E2612" t="s">
        <v>196</v>
      </c>
      <c r="F2612">
        <v>8385</v>
      </c>
      <c r="G2612">
        <v>868</v>
      </c>
    </row>
    <row r="2613" spans="2:7" x14ac:dyDescent="0.25">
      <c r="B2613" t="s">
        <v>3932</v>
      </c>
      <c r="C2613" t="s">
        <v>1889</v>
      </c>
      <c r="D2613" s="30">
        <v>38263</v>
      </c>
      <c r="E2613" t="s">
        <v>196</v>
      </c>
      <c r="F2613">
        <v>3487</v>
      </c>
      <c r="G2613">
        <v>868</v>
      </c>
    </row>
    <row r="2614" spans="2:7" x14ac:dyDescent="0.25">
      <c r="G2614">
        <v>868</v>
      </c>
    </row>
    <row r="2615" spans="2:7" x14ac:dyDescent="0.25">
      <c r="B2615" t="s">
        <v>3932</v>
      </c>
      <c r="C2615" t="s">
        <v>1890</v>
      </c>
      <c r="D2615" s="30">
        <v>38264</v>
      </c>
      <c r="E2615" t="s">
        <v>196</v>
      </c>
      <c r="F2615">
        <v>8106</v>
      </c>
      <c r="G2615">
        <v>869</v>
      </c>
    </row>
    <row r="2616" spans="2:7" x14ac:dyDescent="0.25">
      <c r="B2616" t="s">
        <v>3932</v>
      </c>
      <c r="C2616" t="s">
        <v>1891</v>
      </c>
      <c r="D2616" s="30">
        <v>38265</v>
      </c>
      <c r="E2616" t="s">
        <v>199</v>
      </c>
      <c r="F2616">
        <v>7186</v>
      </c>
      <c r="G2616">
        <v>869</v>
      </c>
    </row>
    <row r="2617" spans="2:7" x14ac:dyDescent="0.25">
      <c r="G2617">
        <v>869</v>
      </c>
    </row>
    <row r="2618" spans="2:7" x14ac:dyDescent="0.25">
      <c r="B2618" t="s">
        <v>3932</v>
      </c>
      <c r="C2618" t="s">
        <v>1892</v>
      </c>
      <c r="D2618" s="30">
        <v>38266</v>
      </c>
      <c r="E2618" t="s">
        <v>197</v>
      </c>
      <c r="F2618">
        <v>5561</v>
      </c>
      <c r="G2618">
        <v>870</v>
      </c>
    </row>
    <row r="2619" spans="2:7" x14ac:dyDescent="0.25">
      <c r="B2619" t="s">
        <v>3932</v>
      </c>
      <c r="C2619" t="s">
        <v>1893</v>
      </c>
      <c r="D2619" s="30">
        <v>38267</v>
      </c>
      <c r="E2619" t="s">
        <v>200</v>
      </c>
      <c r="F2619">
        <v>4270</v>
      </c>
      <c r="G2619">
        <v>870</v>
      </c>
    </row>
    <row r="2620" spans="2:7" x14ac:dyDescent="0.25">
      <c r="G2620">
        <v>870</v>
      </c>
    </row>
    <row r="2621" spans="2:7" x14ac:dyDescent="0.25">
      <c r="B2621" t="s">
        <v>3932</v>
      </c>
      <c r="C2621" t="s">
        <v>1894</v>
      </c>
      <c r="D2621" s="30">
        <v>38268</v>
      </c>
      <c r="E2621" t="s">
        <v>197</v>
      </c>
      <c r="F2621">
        <v>2688</v>
      </c>
      <c r="G2621">
        <v>871</v>
      </c>
    </row>
    <row r="2622" spans="2:7" x14ac:dyDescent="0.25">
      <c r="B2622" t="s">
        <v>3932</v>
      </c>
      <c r="C2622" t="s">
        <v>1895</v>
      </c>
      <c r="D2622" s="30">
        <v>38269</v>
      </c>
      <c r="E2622" t="s">
        <v>200</v>
      </c>
      <c r="F2622">
        <v>493</v>
      </c>
      <c r="G2622">
        <v>871</v>
      </c>
    </row>
    <row r="2623" spans="2:7" x14ac:dyDescent="0.25">
      <c r="G2623">
        <v>871</v>
      </c>
    </row>
    <row r="2624" spans="2:7" x14ac:dyDescent="0.25">
      <c r="B2624" t="s">
        <v>3932</v>
      </c>
      <c r="C2624" t="s">
        <v>1780</v>
      </c>
      <c r="D2624" s="30">
        <v>38270</v>
      </c>
      <c r="E2624" t="s">
        <v>199</v>
      </c>
      <c r="F2624">
        <v>2623</v>
      </c>
      <c r="G2624">
        <v>872</v>
      </c>
    </row>
    <row r="2625" spans="2:7" x14ac:dyDescent="0.25">
      <c r="B2625" t="s">
        <v>3932</v>
      </c>
      <c r="C2625" t="s">
        <v>1896</v>
      </c>
      <c r="D2625" s="30">
        <v>38271</v>
      </c>
      <c r="E2625" t="s">
        <v>200</v>
      </c>
      <c r="F2625">
        <v>4488</v>
      </c>
      <c r="G2625">
        <v>872</v>
      </c>
    </row>
    <row r="2626" spans="2:7" x14ac:dyDescent="0.25">
      <c r="G2626">
        <v>872</v>
      </c>
    </row>
    <row r="2627" spans="2:7" x14ac:dyDescent="0.25">
      <c r="B2627" t="s">
        <v>3932</v>
      </c>
      <c r="C2627" t="s">
        <v>1897</v>
      </c>
      <c r="D2627" s="30">
        <v>38272</v>
      </c>
      <c r="E2627" t="s">
        <v>200</v>
      </c>
      <c r="F2627">
        <v>8712</v>
      </c>
      <c r="G2627">
        <v>873</v>
      </c>
    </row>
    <row r="2628" spans="2:7" x14ac:dyDescent="0.25">
      <c r="B2628" t="s">
        <v>3932</v>
      </c>
      <c r="C2628" t="s">
        <v>1898</v>
      </c>
      <c r="D2628" s="30">
        <v>38273</v>
      </c>
      <c r="E2628" t="s">
        <v>198</v>
      </c>
      <c r="F2628">
        <v>7636</v>
      </c>
      <c r="G2628">
        <v>873</v>
      </c>
    </row>
    <row r="2629" spans="2:7" x14ac:dyDescent="0.25">
      <c r="G2629">
        <v>873</v>
      </c>
    </row>
    <row r="2630" spans="2:7" x14ac:dyDescent="0.25">
      <c r="B2630" t="s">
        <v>3932</v>
      </c>
      <c r="C2630" t="s">
        <v>1899</v>
      </c>
      <c r="D2630" s="30">
        <v>38274</v>
      </c>
      <c r="E2630" t="s">
        <v>197</v>
      </c>
      <c r="F2630">
        <v>9085</v>
      </c>
      <c r="G2630">
        <v>874</v>
      </c>
    </row>
    <row r="2631" spans="2:7" x14ac:dyDescent="0.25">
      <c r="B2631" t="s">
        <v>3932</v>
      </c>
      <c r="C2631" t="s">
        <v>1900</v>
      </c>
      <c r="D2631" s="30">
        <v>38275</v>
      </c>
      <c r="E2631" t="s">
        <v>198</v>
      </c>
      <c r="F2631">
        <v>5824</v>
      </c>
      <c r="G2631">
        <v>874</v>
      </c>
    </row>
    <row r="2632" spans="2:7" x14ac:dyDescent="0.25">
      <c r="G2632">
        <v>874</v>
      </c>
    </row>
    <row r="2633" spans="2:7" x14ac:dyDescent="0.25">
      <c r="B2633" t="s">
        <v>3932</v>
      </c>
      <c r="C2633" t="s">
        <v>1901</v>
      </c>
      <c r="D2633" s="30">
        <v>38276</v>
      </c>
      <c r="E2633" t="s">
        <v>196</v>
      </c>
      <c r="F2633">
        <v>5566</v>
      </c>
      <c r="G2633">
        <v>875</v>
      </c>
    </row>
    <row r="2634" spans="2:7" x14ac:dyDescent="0.25">
      <c r="B2634" t="s">
        <v>3932</v>
      </c>
      <c r="C2634" t="s">
        <v>1902</v>
      </c>
      <c r="D2634" s="30">
        <v>38277</v>
      </c>
      <c r="E2634" t="s">
        <v>200</v>
      </c>
      <c r="F2634">
        <v>8903</v>
      </c>
      <c r="G2634">
        <v>875</v>
      </c>
    </row>
    <row r="2635" spans="2:7" x14ac:dyDescent="0.25">
      <c r="G2635">
        <v>875</v>
      </c>
    </row>
    <row r="2636" spans="2:7" x14ac:dyDescent="0.25">
      <c r="B2636" t="s">
        <v>3932</v>
      </c>
      <c r="C2636" t="s">
        <v>1903</v>
      </c>
      <c r="D2636" s="30">
        <v>38278</v>
      </c>
      <c r="E2636" t="s">
        <v>196</v>
      </c>
      <c r="F2636">
        <v>9115</v>
      </c>
      <c r="G2636">
        <v>876</v>
      </c>
    </row>
    <row r="2637" spans="2:7" x14ac:dyDescent="0.25">
      <c r="B2637" t="s">
        <v>3932</v>
      </c>
      <c r="C2637" t="s">
        <v>1904</v>
      </c>
      <c r="D2637" s="30">
        <v>38279</v>
      </c>
      <c r="E2637" t="s">
        <v>198</v>
      </c>
      <c r="F2637">
        <v>1617</v>
      </c>
      <c r="G2637">
        <v>876</v>
      </c>
    </row>
    <row r="2638" spans="2:7" x14ac:dyDescent="0.25">
      <c r="G2638">
        <v>876</v>
      </c>
    </row>
    <row r="2639" spans="2:7" x14ac:dyDescent="0.25">
      <c r="B2639" t="s">
        <v>3932</v>
      </c>
      <c r="C2639" t="s">
        <v>1905</v>
      </c>
      <c r="D2639" s="30">
        <v>38280</v>
      </c>
      <c r="E2639" t="s">
        <v>199</v>
      </c>
      <c r="F2639">
        <v>5310</v>
      </c>
      <c r="G2639">
        <v>877</v>
      </c>
    </row>
    <row r="2640" spans="2:7" x14ac:dyDescent="0.25">
      <c r="B2640" t="s">
        <v>3932</v>
      </c>
      <c r="C2640" t="s">
        <v>1906</v>
      </c>
      <c r="D2640" s="30">
        <v>38281</v>
      </c>
      <c r="E2640" t="s">
        <v>199</v>
      </c>
      <c r="F2640">
        <v>1020</v>
      </c>
      <c r="G2640">
        <v>877</v>
      </c>
    </row>
    <row r="2641" spans="2:7" x14ac:dyDescent="0.25">
      <c r="G2641">
        <v>877</v>
      </c>
    </row>
    <row r="2642" spans="2:7" x14ac:dyDescent="0.25">
      <c r="B2642" t="s">
        <v>3932</v>
      </c>
      <c r="C2642" t="s">
        <v>1907</v>
      </c>
      <c r="D2642" s="30">
        <v>38282</v>
      </c>
      <c r="E2642" t="s">
        <v>196</v>
      </c>
      <c r="F2642">
        <v>6524</v>
      </c>
      <c r="G2642">
        <v>878</v>
      </c>
    </row>
    <row r="2643" spans="2:7" x14ac:dyDescent="0.25">
      <c r="B2643" t="s">
        <v>3932</v>
      </c>
      <c r="C2643" t="s">
        <v>1908</v>
      </c>
      <c r="D2643" s="30">
        <v>38283</v>
      </c>
      <c r="E2643" t="s">
        <v>199</v>
      </c>
      <c r="F2643">
        <v>6285</v>
      </c>
      <c r="G2643">
        <v>878</v>
      </c>
    </row>
    <row r="2644" spans="2:7" x14ac:dyDescent="0.25">
      <c r="G2644">
        <v>878</v>
      </c>
    </row>
    <row r="2645" spans="2:7" x14ac:dyDescent="0.25">
      <c r="B2645" t="s">
        <v>3932</v>
      </c>
      <c r="C2645" t="s">
        <v>1909</v>
      </c>
      <c r="D2645" s="30">
        <v>38284</v>
      </c>
      <c r="E2645" t="s">
        <v>199</v>
      </c>
      <c r="F2645">
        <v>6638</v>
      </c>
      <c r="G2645">
        <v>879</v>
      </c>
    </row>
    <row r="2646" spans="2:7" x14ac:dyDescent="0.25">
      <c r="B2646" t="s">
        <v>3932</v>
      </c>
      <c r="C2646" t="s">
        <v>1910</v>
      </c>
      <c r="D2646" s="30">
        <v>38285</v>
      </c>
      <c r="E2646" t="s">
        <v>196</v>
      </c>
      <c r="F2646">
        <v>6218</v>
      </c>
      <c r="G2646">
        <v>879</v>
      </c>
    </row>
    <row r="2647" spans="2:7" x14ac:dyDescent="0.25">
      <c r="G2647">
        <v>879</v>
      </c>
    </row>
    <row r="2648" spans="2:7" x14ac:dyDescent="0.25">
      <c r="B2648" t="s">
        <v>3932</v>
      </c>
      <c r="C2648" t="s">
        <v>1911</v>
      </c>
      <c r="D2648" s="30">
        <v>38286</v>
      </c>
      <c r="E2648" t="s">
        <v>197</v>
      </c>
      <c r="F2648">
        <v>1994</v>
      </c>
      <c r="G2648">
        <v>880</v>
      </c>
    </row>
    <row r="2649" spans="2:7" x14ac:dyDescent="0.25">
      <c r="B2649" t="s">
        <v>3932</v>
      </c>
      <c r="C2649" t="s">
        <v>1912</v>
      </c>
      <c r="D2649" s="30">
        <v>38287</v>
      </c>
      <c r="E2649" t="s">
        <v>199</v>
      </c>
      <c r="F2649">
        <v>9593</v>
      </c>
      <c r="G2649">
        <v>880</v>
      </c>
    </row>
    <row r="2650" spans="2:7" x14ac:dyDescent="0.25">
      <c r="G2650">
        <v>880</v>
      </c>
    </row>
    <row r="2651" spans="2:7" x14ac:dyDescent="0.25">
      <c r="B2651" t="s">
        <v>3932</v>
      </c>
      <c r="C2651" t="s">
        <v>1913</v>
      </c>
      <c r="D2651" s="30">
        <v>38288</v>
      </c>
      <c r="E2651" t="s">
        <v>199</v>
      </c>
      <c r="F2651">
        <v>3131</v>
      </c>
      <c r="G2651">
        <v>881</v>
      </c>
    </row>
    <row r="2652" spans="2:7" x14ac:dyDescent="0.25">
      <c r="B2652" t="s">
        <v>3932</v>
      </c>
      <c r="C2652" t="s">
        <v>1914</v>
      </c>
      <c r="D2652" s="30">
        <v>38289</v>
      </c>
      <c r="E2652" t="s">
        <v>200</v>
      </c>
      <c r="F2652">
        <v>2697</v>
      </c>
      <c r="G2652">
        <v>881</v>
      </c>
    </row>
    <row r="2653" spans="2:7" x14ac:dyDescent="0.25">
      <c r="G2653">
        <v>881</v>
      </c>
    </row>
    <row r="2654" spans="2:7" x14ac:dyDescent="0.25">
      <c r="B2654" t="s">
        <v>3932</v>
      </c>
      <c r="C2654" t="s">
        <v>1915</v>
      </c>
      <c r="D2654" s="30">
        <v>38290</v>
      </c>
      <c r="E2654" t="s">
        <v>197</v>
      </c>
      <c r="F2654">
        <v>9479</v>
      </c>
      <c r="G2654">
        <v>882</v>
      </c>
    </row>
    <row r="2655" spans="2:7" x14ac:dyDescent="0.25">
      <c r="B2655" t="s">
        <v>3932</v>
      </c>
      <c r="C2655" t="s">
        <v>1916</v>
      </c>
      <c r="D2655" s="30">
        <v>38291</v>
      </c>
      <c r="E2655" t="s">
        <v>197</v>
      </c>
      <c r="F2655">
        <v>8878</v>
      </c>
      <c r="G2655">
        <v>882</v>
      </c>
    </row>
    <row r="2656" spans="2:7" x14ac:dyDescent="0.25">
      <c r="G2656">
        <v>882</v>
      </c>
    </row>
    <row r="2657" spans="2:7" x14ac:dyDescent="0.25">
      <c r="B2657" t="s">
        <v>3932</v>
      </c>
      <c r="C2657" t="s">
        <v>1917</v>
      </c>
      <c r="D2657" s="30">
        <v>38292</v>
      </c>
      <c r="E2657" t="s">
        <v>200</v>
      </c>
      <c r="F2657">
        <v>5955</v>
      </c>
      <c r="G2657">
        <v>883</v>
      </c>
    </row>
    <row r="2658" spans="2:7" x14ac:dyDescent="0.25">
      <c r="B2658" t="s">
        <v>3932</v>
      </c>
      <c r="C2658" t="s">
        <v>1918</v>
      </c>
      <c r="D2658" s="30">
        <v>38293</v>
      </c>
      <c r="E2658" t="s">
        <v>198</v>
      </c>
      <c r="F2658">
        <v>8208</v>
      </c>
      <c r="G2658">
        <v>883</v>
      </c>
    </row>
    <row r="2659" spans="2:7" x14ac:dyDescent="0.25">
      <c r="G2659">
        <v>883</v>
      </c>
    </row>
    <row r="2660" spans="2:7" x14ac:dyDescent="0.25">
      <c r="B2660" t="s">
        <v>3932</v>
      </c>
      <c r="C2660" t="s">
        <v>1919</v>
      </c>
      <c r="D2660" s="30">
        <v>38294</v>
      </c>
      <c r="E2660" t="s">
        <v>198</v>
      </c>
      <c r="F2660">
        <v>2047</v>
      </c>
      <c r="G2660">
        <v>884</v>
      </c>
    </row>
    <row r="2661" spans="2:7" x14ac:dyDescent="0.25">
      <c r="B2661" t="s">
        <v>3932</v>
      </c>
      <c r="C2661" t="s">
        <v>404</v>
      </c>
      <c r="D2661" s="30">
        <v>38295</v>
      </c>
      <c r="E2661" t="s">
        <v>199</v>
      </c>
      <c r="F2661">
        <v>2327</v>
      </c>
      <c r="G2661">
        <v>884</v>
      </c>
    </row>
    <row r="2662" spans="2:7" x14ac:dyDescent="0.25">
      <c r="G2662">
        <v>884</v>
      </c>
    </row>
    <row r="2663" spans="2:7" x14ac:dyDescent="0.25">
      <c r="B2663" t="s">
        <v>3932</v>
      </c>
      <c r="C2663" t="s">
        <v>1920</v>
      </c>
      <c r="D2663" s="30">
        <v>38296</v>
      </c>
      <c r="E2663" t="s">
        <v>197</v>
      </c>
      <c r="F2663">
        <v>6051</v>
      </c>
      <c r="G2663">
        <v>885</v>
      </c>
    </row>
    <row r="2664" spans="2:7" x14ac:dyDescent="0.25">
      <c r="B2664" t="s">
        <v>3932</v>
      </c>
      <c r="C2664" t="s">
        <v>1921</v>
      </c>
      <c r="D2664" s="30">
        <v>38297</v>
      </c>
      <c r="E2664" t="s">
        <v>197</v>
      </c>
      <c r="F2664">
        <v>9779</v>
      </c>
      <c r="G2664">
        <v>885</v>
      </c>
    </row>
    <row r="2665" spans="2:7" x14ac:dyDescent="0.25">
      <c r="G2665">
        <v>885</v>
      </c>
    </row>
    <row r="2666" spans="2:7" x14ac:dyDescent="0.25">
      <c r="B2666" t="s">
        <v>3932</v>
      </c>
      <c r="C2666" t="s">
        <v>1922</v>
      </c>
      <c r="D2666" s="30">
        <v>38298</v>
      </c>
      <c r="E2666" t="s">
        <v>199</v>
      </c>
      <c r="F2666">
        <v>6173</v>
      </c>
      <c r="G2666">
        <v>886</v>
      </c>
    </row>
    <row r="2667" spans="2:7" x14ac:dyDescent="0.25">
      <c r="B2667" t="s">
        <v>3932</v>
      </c>
      <c r="C2667" t="s">
        <v>1923</v>
      </c>
      <c r="D2667" s="30">
        <v>38299</v>
      </c>
      <c r="E2667" t="s">
        <v>200</v>
      </c>
      <c r="F2667">
        <v>8885</v>
      </c>
      <c r="G2667">
        <v>886</v>
      </c>
    </row>
    <row r="2668" spans="2:7" x14ac:dyDescent="0.25">
      <c r="G2668">
        <v>886</v>
      </c>
    </row>
    <row r="2669" spans="2:7" x14ac:dyDescent="0.25">
      <c r="B2669" t="s">
        <v>3932</v>
      </c>
      <c r="C2669" t="s">
        <v>1924</v>
      </c>
      <c r="D2669" s="30">
        <v>38300</v>
      </c>
      <c r="E2669" t="s">
        <v>198</v>
      </c>
      <c r="F2669">
        <v>1413</v>
      </c>
      <c r="G2669">
        <v>887</v>
      </c>
    </row>
    <row r="2670" spans="2:7" x14ac:dyDescent="0.25">
      <c r="B2670" t="s">
        <v>3932</v>
      </c>
      <c r="C2670" t="s">
        <v>1925</v>
      </c>
      <c r="D2670" s="30">
        <v>38301</v>
      </c>
      <c r="E2670" t="s">
        <v>196</v>
      </c>
      <c r="F2670">
        <v>7390</v>
      </c>
      <c r="G2670">
        <v>887</v>
      </c>
    </row>
    <row r="2671" spans="2:7" x14ac:dyDescent="0.25">
      <c r="G2671">
        <v>887</v>
      </c>
    </row>
    <row r="2672" spans="2:7" x14ac:dyDescent="0.25">
      <c r="B2672" t="s">
        <v>3932</v>
      </c>
      <c r="C2672" t="s">
        <v>1926</v>
      </c>
      <c r="D2672" s="30">
        <v>38302</v>
      </c>
      <c r="E2672" t="s">
        <v>198</v>
      </c>
      <c r="F2672">
        <v>5863</v>
      </c>
      <c r="G2672">
        <v>888</v>
      </c>
    </row>
    <row r="2673" spans="2:7" x14ac:dyDescent="0.25">
      <c r="B2673" t="s">
        <v>3932</v>
      </c>
      <c r="C2673" t="s">
        <v>1927</v>
      </c>
      <c r="D2673" s="30">
        <v>38303</v>
      </c>
      <c r="E2673" t="s">
        <v>199</v>
      </c>
      <c r="F2673">
        <v>4697</v>
      </c>
      <c r="G2673">
        <v>888</v>
      </c>
    </row>
    <row r="2674" spans="2:7" x14ac:dyDescent="0.25">
      <c r="G2674">
        <v>888</v>
      </c>
    </row>
    <row r="2675" spans="2:7" x14ac:dyDescent="0.25">
      <c r="B2675" t="s">
        <v>3932</v>
      </c>
      <c r="C2675" t="s">
        <v>1928</v>
      </c>
      <c r="D2675" s="30">
        <v>38304</v>
      </c>
      <c r="E2675" t="s">
        <v>198</v>
      </c>
      <c r="F2675">
        <v>8860</v>
      </c>
      <c r="G2675">
        <v>889</v>
      </c>
    </row>
    <row r="2676" spans="2:7" x14ac:dyDescent="0.25">
      <c r="B2676" t="s">
        <v>3932</v>
      </c>
      <c r="C2676" t="s">
        <v>1879</v>
      </c>
      <c r="D2676" s="30">
        <v>38305</v>
      </c>
      <c r="E2676" t="s">
        <v>196</v>
      </c>
      <c r="F2676">
        <v>106</v>
      </c>
      <c r="G2676">
        <v>889</v>
      </c>
    </row>
    <row r="2677" spans="2:7" x14ac:dyDescent="0.25">
      <c r="G2677">
        <v>889</v>
      </c>
    </row>
    <row r="2678" spans="2:7" x14ac:dyDescent="0.25">
      <c r="B2678" t="s">
        <v>3932</v>
      </c>
      <c r="C2678" t="s">
        <v>1929</v>
      </c>
      <c r="D2678" s="30">
        <v>38306</v>
      </c>
      <c r="E2678" t="s">
        <v>200</v>
      </c>
      <c r="F2678">
        <v>1706</v>
      </c>
      <c r="G2678">
        <v>890</v>
      </c>
    </row>
    <row r="2679" spans="2:7" x14ac:dyDescent="0.25">
      <c r="B2679" t="s">
        <v>3932</v>
      </c>
      <c r="C2679" t="s">
        <v>1930</v>
      </c>
      <c r="D2679" s="30">
        <v>38307</v>
      </c>
      <c r="E2679" t="s">
        <v>200</v>
      </c>
      <c r="F2679">
        <v>5026</v>
      </c>
      <c r="G2679">
        <v>890</v>
      </c>
    </row>
    <row r="2680" spans="2:7" x14ac:dyDescent="0.25">
      <c r="G2680">
        <v>890</v>
      </c>
    </row>
    <row r="2681" spans="2:7" x14ac:dyDescent="0.25">
      <c r="B2681" t="s">
        <v>3932</v>
      </c>
      <c r="C2681" t="s">
        <v>1931</v>
      </c>
      <c r="D2681" s="30">
        <v>38308</v>
      </c>
      <c r="E2681" t="s">
        <v>197</v>
      </c>
      <c r="F2681">
        <v>7661</v>
      </c>
      <c r="G2681">
        <v>891</v>
      </c>
    </row>
    <row r="2682" spans="2:7" x14ac:dyDescent="0.25">
      <c r="B2682" t="s">
        <v>3932</v>
      </c>
      <c r="C2682" t="s">
        <v>1932</v>
      </c>
      <c r="D2682" s="30">
        <v>38309</v>
      </c>
      <c r="E2682" t="s">
        <v>200</v>
      </c>
      <c r="F2682">
        <v>5013</v>
      </c>
      <c r="G2682">
        <v>891</v>
      </c>
    </row>
    <row r="2683" spans="2:7" x14ac:dyDescent="0.25">
      <c r="G2683">
        <v>891</v>
      </c>
    </row>
    <row r="2684" spans="2:7" x14ac:dyDescent="0.25">
      <c r="B2684" t="s">
        <v>3932</v>
      </c>
      <c r="C2684" t="s">
        <v>1933</v>
      </c>
      <c r="D2684" s="30">
        <v>38310</v>
      </c>
      <c r="E2684" t="s">
        <v>198</v>
      </c>
      <c r="F2684">
        <v>1710</v>
      </c>
      <c r="G2684">
        <v>892</v>
      </c>
    </row>
    <row r="2685" spans="2:7" x14ac:dyDescent="0.25">
      <c r="B2685" t="s">
        <v>3932</v>
      </c>
      <c r="C2685" t="s">
        <v>1934</v>
      </c>
      <c r="D2685" s="30">
        <v>38311</v>
      </c>
      <c r="E2685" t="s">
        <v>196</v>
      </c>
      <c r="F2685">
        <v>1661</v>
      </c>
      <c r="G2685">
        <v>892</v>
      </c>
    </row>
    <row r="2686" spans="2:7" x14ac:dyDescent="0.25">
      <c r="G2686">
        <v>892</v>
      </c>
    </row>
    <row r="2687" spans="2:7" x14ac:dyDescent="0.25">
      <c r="B2687" t="s">
        <v>3932</v>
      </c>
      <c r="C2687" t="s">
        <v>1935</v>
      </c>
      <c r="D2687" s="30">
        <v>38312</v>
      </c>
      <c r="E2687" t="s">
        <v>200</v>
      </c>
      <c r="F2687">
        <v>9782</v>
      </c>
      <c r="G2687">
        <v>893</v>
      </c>
    </row>
    <row r="2688" spans="2:7" x14ac:dyDescent="0.25">
      <c r="B2688" t="s">
        <v>3932</v>
      </c>
      <c r="C2688" t="s">
        <v>1936</v>
      </c>
      <c r="D2688" s="30">
        <v>38313</v>
      </c>
      <c r="E2688" t="s">
        <v>198</v>
      </c>
      <c r="F2688">
        <v>7113</v>
      </c>
      <c r="G2688">
        <v>893</v>
      </c>
    </row>
    <row r="2689" spans="2:7" x14ac:dyDescent="0.25">
      <c r="G2689">
        <v>893</v>
      </c>
    </row>
    <row r="2690" spans="2:7" x14ac:dyDescent="0.25">
      <c r="B2690" t="s">
        <v>3932</v>
      </c>
      <c r="C2690" t="s">
        <v>1937</v>
      </c>
      <c r="D2690" s="30">
        <v>38314</v>
      </c>
      <c r="E2690" t="s">
        <v>197</v>
      </c>
      <c r="F2690">
        <v>3546</v>
      </c>
      <c r="G2690">
        <v>894</v>
      </c>
    </row>
    <row r="2691" spans="2:7" x14ac:dyDescent="0.25">
      <c r="B2691" t="s">
        <v>3932</v>
      </c>
      <c r="C2691" t="s">
        <v>1938</v>
      </c>
      <c r="D2691" s="30">
        <v>38315</v>
      </c>
      <c r="E2691" t="s">
        <v>196</v>
      </c>
      <c r="F2691">
        <v>4013</v>
      </c>
      <c r="G2691">
        <v>894</v>
      </c>
    </row>
    <row r="2692" spans="2:7" x14ac:dyDescent="0.25">
      <c r="G2692">
        <v>894</v>
      </c>
    </row>
    <row r="2693" spans="2:7" x14ac:dyDescent="0.25">
      <c r="B2693" t="s">
        <v>3932</v>
      </c>
      <c r="C2693" t="s">
        <v>1939</v>
      </c>
      <c r="D2693" s="30">
        <v>38316</v>
      </c>
      <c r="E2693" t="s">
        <v>198</v>
      </c>
      <c r="F2693">
        <v>2527</v>
      </c>
      <c r="G2693">
        <v>895</v>
      </c>
    </row>
    <row r="2694" spans="2:7" x14ac:dyDescent="0.25">
      <c r="B2694" t="s">
        <v>3932</v>
      </c>
      <c r="C2694" t="s">
        <v>1940</v>
      </c>
      <c r="D2694" s="30">
        <v>38317</v>
      </c>
      <c r="E2694" t="s">
        <v>196</v>
      </c>
      <c r="F2694">
        <v>2146</v>
      </c>
      <c r="G2694">
        <v>895</v>
      </c>
    </row>
    <row r="2695" spans="2:7" x14ac:dyDescent="0.25">
      <c r="G2695">
        <v>895</v>
      </c>
    </row>
    <row r="2696" spans="2:7" x14ac:dyDescent="0.25">
      <c r="B2696" t="s">
        <v>3932</v>
      </c>
      <c r="C2696" t="s">
        <v>1941</v>
      </c>
      <c r="D2696" s="30">
        <v>38318</v>
      </c>
      <c r="E2696" t="s">
        <v>199</v>
      </c>
      <c r="F2696">
        <v>7428</v>
      </c>
      <c r="G2696">
        <v>896</v>
      </c>
    </row>
    <row r="2697" spans="2:7" x14ac:dyDescent="0.25">
      <c r="B2697" t="s">
        <v>3932</v>
      </c>
      <c r="C2697" t="s">
        <v>1942</v>
      </c>
      <c r="D2697" s="30">
        <v>38319</v>
      </c>
      <c r="E2697" t="s">
        <v>196</v>
      </c>
      <c r="F2697">
        <v>5995</v>
      </c>
      <c r="G2697">
        <v>896</v>
      </c>
    </row>
    <row r="2698" spans="2:7" x14ac:dyDescent="0.25">
      <c r="G2698">
        <v>896</v>
      </c>
    </row>
    <row r="2699" spans="2:7" x14ac:dyDescent="0.25">
      <c r="B2699" t="s">
        <v>3932</v>
      </c>
      <c r="C2699" t="s">
        <v>1943</v>
      </c>
      <c r="D2699" s="30">
        <v>38320</v>
      </c>
      <c r="E2699" t="s">
        <v>199</v>
      </c>
      <c r="F2699">
        <v>9906</v>
      </c>
      <c r="G2699">
        <v>897</v>
      </c>
    </row>
    <row r="2700" spans="2:7" x14ac:dyDescent="0.25">
      <c r="B2700" t="s">
        <v>3932</v>
      </c>
      <c r="C2700" t="s">
        <v>1944</v>
      </c>
      <c r="D2700" s="30">
        <v>38321</v>
      </c>
      <c r="E2700" t="s">
        <v>196</v>
      </c>
      <c r="F2700">
        <v>8850</v>
      </c>
      <c r="G2700">
        <v>897</v>
      </c>
    </row>
    <row r="2701" spans="2:7" x14ac:dyDescent="0.25">
      <c r="G2701">
        <v>897</v>
      </c>
    </row>
    <row r="2702" spans="2:7" x14ac:dyDescent="0.25">
      <c r="B2702" t="s">
        <v>3932</v>
      </c>
      <c r="C2702" t="s">
        <v>1945</v>
      </c>
      <c r="D2702" s="30">
        <v>38322</v>
      </c>
      <c r="E2702" t="s">
        <v>200</v>
      </c>
      <c r="F2702">
        <v>9504</v>
      </c>
      <c r="G2702">
        <v>898</v>
      </c>
    </row>
    <row r="2703" spans="2:7" x14ac:dyDescent="0.25">
      <c r="B2703" t="s">
        <v>3932</v>
      </c>
      <c r="C2703" t="s">
        <v>1946</v>
      </c>
      <c r="D2703" s="30">
        <v>38323</v>
      </c>
      <c r="E2703" t="s">
        <v>197</v>
      </c>
      <c r="F2703">
        <v>2548</v>
      </c>
      <c r="G2703">
        <v>898</v>
      </c>
    </row>
    <row r="2704" spans="2:7" x14ac:dyDescent="0.25">
      <c r="G2704">
        <v>898</v>
      </c>
    </row>
    <row r="2705" spans="2:7" x14ac:dyDescent="0.25">
      <c r="B2705" t="s">
        <v>3932</v>
      </c>
      <c r="C2705" t="s">
        <v>1947</v>
      </c>
      <c r="D2705" s="30">
        <v>38324</v>
      </c>
      <c r="E2705" t="s">
        <v>198</v>
      </c>
      <c r="F2705">
        <v>6033</v>
      </c>
      <c r="G2705">
        <v>899</v>
      </c>
    </row>
    <row r="2706" spans="2:7" x14ac:dyDescent="0.25">
      <c r="B2706" t="s">
        <v>3932</v>
      </c>
      <c r="C2706" t="s">
        <v>1948</v>
      </c>
      <c r="D2706" s="30">
        <v>38325</v>
      </c>
      <c r="E2706" t="s">
        <v>198</v>
      </c>
      <c r="F2706">
        <v>609</v>
      </c>
      <c r="G2706">
        <v>899</v>
      </c>
    </row>
    <row r="2707" spans="2:7" x14ac:dyDescent="0.25">
      <c r="G2707">
        <v>899</v>
      </c>
    </row>
    <row r="2708" spans="2:7" x14ac:dyDescent="0.25">
      <c r="B2708" t="s">
        <v>3932</v>
      </c>
      <c r="C2708" t="s">
        <v>1691</v>
      </c>
      <c r="D2708" s="30">
        <v>38326</v>
      </c>
      <c r="E2708" t="s">
        <v>199</v>
      </c>
      <c r="F2708">
        <v>5241</v>
      </c>
      <c r="G2708">
        <v>900</v>
      </c>
    </row>
    <row r="2709" spans="2:7" x14ac:dyDescent="0.25">
      <c r="B2709" t="s">
        <v>3932</v>
      </c>
      <c r="C2709" t="s">
        <v>1949</v>
      </c>
      <c r="D2709" s="30">
        <v>38327</v>
      </c>
      <c r="E2709" t="s">
        <v>196</v>
      </c>
      <c r="F2709">
        <v>5187</v>
      </c>
      <c r="G2709">
        <v>900</v>
      </c>
    </row>
    <row r="2710" spans="2:7" x14ac:dyDescent="0.25">
      <c r="G2710">
        <v>900</v>
      </c>
    </row>
    <row r="2711" spans="2:7" x14ac:dyDescent="0.25">
      <c r="B2711" t="s">
        <v>3932</v>
      </c>
      <c r="C2711" t="s">
        <v>1950</v>
      </c>
      <c r="D2711" s="30">
        <v>38328</v>
      </c>
      <c r="E2711" t="s">
        <v>200</v>
      </c>
      <c r="F2711">
        <v>2828</v>
      </c>
      <c r="G2711">
        <v>901</v>
      </c>
    </row>
    <row r="2712" spans="2:7" x14ac:dyDescent="0.25">
      <c r="B2712" t="s">
        <v>3932</v>
      </c>
      <c r="C2712" t="s">
        <v>1951</v>
      </c>
      <c r="D2712" s="30">
        <v>38329</v>
      </c>
      <c r="E2712" t="s">
        <v>200</v>
      </c>
      <c r="F2712">
        <v>1933</v>
      </c>
      <c r="G2712">
        <v>901</v>
      </c>
    </row>
    <row r="2713" spans="2:7" x14ac:dyDescent="0.25">
      <c r="G2713">
        <v>901</v>
      </c>
    </row>
    <row r="2714" spans="2:7" x14ac:dyDescent="0.25">
      <c r="B2714" t="s">
        <v>3932</v>
      </c>
      <c r="C2714" t="s">
        <v>1952</v>
      </c>
      <c r="D2714" s="30">
        <v>38330</v>
      </c>
      <c r="E2714" t="s">
        <v>196</v>
      </c>
      <c r="F2714">
        <v>5879</v>
      </c>
      <c r="G2714">
        <v>902</v>
      </c>
    </row>
    <row r="2715" spans="2:7" x14ac:dyDescent="0.25">
      <c r="B2715" t="s">
        <v>3932</v>
      </c>
      <c r="C2715" t="s">
        <v>1953</v>
      </c>
      <c r="D2715" s="30">
        <v>38331</v>
      </c>
      <c r="E2715" t="s">
        <v>200</v>
      </c>
      <c r="F2715">
        <v>1481</v>
      </c>
      <c r="G2715">
        <v>902</v>
      </c>
    </row>
    <row r="2716" spans="2:7" x14ac:dyDescent="0.25">
      <c r="G2716">
        <v>902</v>
      </c>
    </row>
    <row r="2717" spans="2:7" x14ac:dyDescent="0.25">
      <c r="B2717" t="s">
        <v>3932</v>
      </c>
      <c r="C2717" t="s">
        <v>1487</v>
      </c>
      <c r="D2717" s="30">
        <v>38332</v>
      </c>
      <c r="E2717" t="s">
        <v>197</v>
      </c>
      <c r="F2717">
        <v>6773</v>
      </c>
      <c r="G2717">
        <v>903</v>
      </c>
    </row>
    <row r="2718" spans="2:7" x14ac:dyDescent="0.25">
      <c r="B2718" t="s">
        <v>3932</v>
      </c>
      <c r="C2718" t="s">
        <v>1954</v>
      </c>
      <c r="D2718" s="30">
        <v>38333</v>
      </c>
      <c r="E2718" t="s">
        <v>197</v>
      </c>
      <c r="F2718">
        <v>9094</v>
      </c>
      <c r="G2718">
        <v>903</v>
      </c>
    </row>
    <row r="2719" spans="2:7" x14ac:dyDescent="0.25">
      <c r="G2719">
        <v>903</v>
      </c>
    </row>
    <row r="2720" spans="2:7" x14ac:dyDescent="0.25">
      <c r="B2720" t="s">
        <v>3932</v>
      </c>
      <c r="C2720" t="s">
        <v>1955</v>
      </c>
      <c r="D2720" s="30">
        <v>38334</v>
      </c>
      <c r="E2720" t="s">
        <v>200</v>
      </c>
      <c r="F2720">
        <v>7414</v>
      </c>
      <c r="G2720">
        <v>904</v>
      </c>
    </row>
    <row r="2721" spans="2:7" x14ac:dyDescent="0.25">
      <c r="B2721" t="s">
        <v>3932</v>
      </c>
      <c r="C2721" t="s">
        <v>1956</v>
      </c>
      <c r="D2721" s="30">
        <v>38335</v>
      </c>
      <c r="E2721" t="s">
        <v>197</v>
      </c>
      <c r="F2721">
        <v>8340</v>
      </c>
      <c r="G2721">
        <v>904</v>
      </c>
    </row>
    <row r="2722" spans="2:7" x14ac:dyDescent="0.25">
      <c r="G2722">
        <v>904</v>
      </c>
    </row>
    <row r="2723" spans="2:7" x14ac:dyDescent="0.25">
      <c r="B2723" t="s">
        <v>3932</v>
      </c>
      <c r="C2723" t="s">
        <v>1957</v>
      </c>
      <c r="D2723" s="30">
        <v>38336</v>
      </c>
      <c r="E2723" t="s">
        <v>197</v>
      </c>
      <c r="F2723">
        <v>4320</v>
      </c>
      <c r="G2723">
        <v>905</v>
      </c>
    </row>
    <row r="2724" spans="2:7" x14ac:dyDescent="0.25">
      <c r="B2724" t="s">
        <v>3932</v>
      </c>
      <c r="C2724" t="s">
        <v>1958</v>
      </c>
      <c r="D2724" s="30">
        <v>38337</v>
      </c>
      <c r="E2724" t="s">
        <v>196</v>
      </c>
      <c r="F2724">
        <v>2641</v>
      </c>
      <c r="G2724">
        <v>905</v>
      </c>
    </row>
    <row r="2725" spans="2:7" x14ac:dyDescent="0.25">
      <c r="G2725">
        <v>905</v>
      </c>
    </row>
    <row r="2726" spans="2:7" x14ac:dyDescent="0.25">
      <c r="B2726" t="s">
        <v>3932</v>
      </c>
      <c r="C2726" t="s">
        <v>1959</v>
      </c>
      <c r="D2726" s="30">
        <v>38338</v>
      </c>
      <c r="E2726" t="s">
        <v>200</v>
      </c>
      <c r="F2726">
        <v>4077</v>
      </c>
      <c r="G2726">
        <v>906</v>
      </c>
    </row>
    <row r="2727" spans="2:7" x14ac:dyDescent="0.25">
      <c r="B2727" t="s">
        <v>3932</v>
      </c>
      <c r="C2727" t="s">
        <v>338</v>
      </c>
      <c r="D2727" s="30">
        <v>38339</v>
      </c>
      <c r="E2727" t="s">
        <v>197</v>
      </c>
      <c r="F2727">
        <v>7566</v>
      </c>
      <c r="G2727">
        <v>906</v>
      </c>
    </row>
    <row r="2728" spans="2:7" x14ac:dyDescent="0.25">
      <c r="G2728">
        <v>906</v>
      </c>
    </row>
    <row r="2729" spans="2:7" x14ac:dyDescent="0.25">
      <c r="B2729" t="s">
        <v>3932</v>
      </c>
      <c r="C2729" t="s">
        <v>1960</v>
      </c>
      <c r="D2729" s="30">
        <v>38340</v>
      </c>
      <c r="E2729" t="s">
        <v>199</v>
      </c>
      <c r="F2729">
        <v>2654</v>
      </c>
      <c r="G2729">
        <v>907</v>
      </c>
    </row>
    <row r="2730" spans="2:7" x14ac:dyDescent="0.25">
      <c r="B2730" t="s">
        <v>3932</v>
      </c>
      <c r="C2730" t="s">
        <v>1961</v>
      </c>
      <c r="D2730" s="30">
        <v>38341</v>
      </c>
      <c r="E2730" t="s">
        <v>199</v>
      </c>
      <c r="F2730">
        <v>3810</v>
      </c>
      <c r="G2730">
        <v>907</v>
      </c>
    </row>
    <row r="2731" spans="2:7" x14ac:dyDescent="0.25">
      <c r="G2731">
        <v>907</v>
      </c>
    </row>
    <row r="2732" spans="2:7" x14ac:dyDescent="0.25">
      <c r="B2732" t="s">
        <v>3932</v>
      </c>
      <c r="C2732" t="s">
        <v>1962</v>
      </c>
      <c r="D2732" s="30">
        <v>38342</v>
      </c>
      <c r="E2732" t="s">
        <v>196</v>
      </c>
      <c r="F2732">
        <v>3151</v>
      </c>
      <c r="G2732">
        <v>908</v>
      </c>
    </row>
    <row r="2733" spans="2:7" x14ac:dyDescent="0.25">
      <c r="B2733" t="s">
        <v>3932</v>
      </c>
      <c r="C2733" t="s">
        <v>1963</v>
      </c>
      <c r="D2733" s="30">
        <v>38343</v>
      </c>
      <c r="E2733" t="s">
        <v>196</v>
      </c>
      <c r="F2733">
        <v>2187</v>
      </c>
      <c r="G2733">
        <v>908</v>
      </c>
    </row>
    <row r="2734" spans="2:7" x14ac:dyDescent="0.25">
      <c r="G2734">
        <v>908</v>
      </c>
    </row>
    <row r="2735" spans="2:7" x14ac:dyDescent="0.25">
      <c r="B2735" t="s">
        <v>3932</v>
      </c>
      <c r="C2735" t="s">
        <v>1964</v>
      </c>
      <c r="D2735" s="30">
        <v>38344</v>
      </c>
      <c r="E2735" t="s">
        <v>197</v>
      </c>
      <c r="F2735">
        <v>3361</v>
      </c>
      <c r="G2735">
        <v>909</v>
      </c>
    </row>
    <row r="2736" spans="2:7" x14ac:dyDescent="0.25">
      <c r="B2736" t="s">
        <v>3932</v>
      </c>
      <c r="C2736" t="s">
        <v>1965</v>
      </c>
      <c r="D2736" s="30">
        <v>38345</v>
      </c>
      <c r="E2736" t="s">
        <v>196</v>
      </c>
      <c r="F2736">
        <v>7023</v>
      </c>
      <c r="G2736">
        <v>909</v>
      </c>
    </row>
    <row r="2737" spans="2:7" x14ac:dyDescent="0.25">
      <c r="G2737">
        <v>909</v>
      </c>
    </row>
    <row r="2738" spans="2:7" x14ac:dyDescent="0.25">
      <c r="B2738" t="s">
        <v>3932</v>
      </c>
      <c r="C2738" t="s">
        <v>1966</v>
      </c>
      <c r="D2738" s="30">
        <v>38346</v>
      </c>
      <c r="E2738" t="s">
        <v>197</v>
      </c>
      <c r="F2738">
        <v>3361</v>
      </c>
      <c r="G2738">
        <v>910</v>
      </c>
    </row>
    <row r="2739" spans="2:7" x14ac:dyDescent="0.25">
      <c r="B2739" t="s">
        <v>3932</v>
      </c>
      <c r="C2739" t="s">
        <v>1967</v>
      </c>
      <c r="D2739" s="30">
        <v>38347</v>
      </c>
      <c r="E2739" t="s">
        <v>199</v>
      </c>
      <c r="F2739">
        <v>1596</v>
      </c>
      <c r="G2739">
        <v>910</v>
      </c>
    </row>
    <row r="2740" spans="2:7" x14ac:dyDescent="0.25">
      <c r="G2740">
        <v>910</v>
      </c>
    </row>
    <row r="2741" spans="2:7" x14ac:dyDescent="0.25">
      <c r="B2741" t="s">
        <v>3932</v>
      </c>
      <c r="C2741" t="s">
        <v>1968</v>
      </c>
      <c r="D2741" s="30">
        <v>38348</v>
      </c>
      <c r="E2741" t="s">
        <v>196</v>
      </c>
      <c r="F2741">
        <v>4863</v>
      </c>
      <c r="G2741">
        <v>911</v>
      </c>
    </row>
    <row r="2742" spans="2:7" x14ac:dyDescent="0.25">
      <c r="B2742" t="s">
        <v>3932</v>
      </c>
      <c r="C2742" t="s">
        <v>1083</v>
      </c>
      <c r="D2742" s="30">
        <v>38349</v>
      </c>
      <c r="E2742" t="s">
        <v>197</v>
      </c>
      <c r="F2742">
        <v>3396</v>
      </c>
      <c r="G2742">
        <v>911</v>
      </c>
    </row>
    <row r="2743" spans="2:7" x14ac:dyDescent="0.25">
      <c r="G2743">
        <v>911</v>
      </c>
    </row>
    <row r="2744" spans="2:7" x14ac:dyDescent="0.25">
      <c r="B2744" t="s">
        <v>3932</v>
      </c>
      <c r="C2744" t="s">
        <v>1969</v>
      </c>
      <c r="D2744" s="30">
        <v>38350</v>
      </c>
      <c r="E2744" t="s">
        <v>196</v>
      </c>
      <c r="F2744">
        <v>4277</v>
      </c>
      <c r="G2744">
        <v>912</v>
      </c>
    </row>
    <row r="2745" spans="2:7" x14ac:dyDescent="0.25">
      <c r="B2745" t="s">
        <v>3932</v>
      </c>
      <c r="C2745" t="s">
        <v>1970</v>
      </c>
      <c r="D2745" s="30">
        <v>38351</v>
      </c>
      <c r="E2745" t="s">
        <v>200</v>
      </c>
      <c r="F2745">
        <v>3353</v>
      </c>
      <c r="G2745">
        <v>912</v>
      </c>
    </row>
    <row r="2746" spans="2:7" x14ac:dyDescent="0.25">
      <c r="G2746">
        <v>912</v>
      </c>
    </row>
    <row r="2747" spans="2:7" x14ac:dyDescent="0.25">
      <c r="B2747" t="s">
        <v>3932</v>
      </c>
      <c r="C2747" t="s">
        <v>1971</v>
      </c>
      <c r="D2747" s="30">
        <v>38352</v>
      </c>
      <c r="E2747" t="s">
        <v>198</v>
      </c>
      <c r="F2747">
        <v>1217</v>
      </c>
      <c r="G2747">
        <v>913</v>
      </c>
    </row>
    <row r="2748" spans="2:7" x14ac:dyDescent="0.25">
      <c r="B2748" t="s">
        <v>3932</v>
      </c>
      <c r="C2748" t="s">
        <v>1972</v>
      </c>
      <c r="D2748" s="30">
        <v>38353</v>
      </c>
      <c r="E2748" t="s">
        <v>197</v>
      </c>
      <c r="F2748">
        <v>7905</v>
      </c>
      <c r="G2748">
        <v>913</v>
      </c>
    </row>
    <row r="2749" spans="2:7" x14ac:dyDescent="0.25">
      <c r="G2749">
        <v>913</v>
      </c>
    </row>
    <row r="2750" spans="2:7" x14ac:dyDescent="0.25">
      <c r="B2750" t="s">
        <v>3932</v>
      </c>
      <c r="C2750" t="s">
        <v>1973</v>
      </c>
      <c r="D2750" s="30">
        <v>38354</v>
      </c>
      <c r="E2750" t="s">
        <v>196</v>
      </c>
      <c r="F2750">
        <v>721</v>
      </c>
      <c r="G2750">
        <v>914</v>
      </c>
    </row>
    <row r="2751" spans="2:7" x14ac:dyDescent="0.25">
      <c r="B2751" t="s">
        <v>3932</v>
      </c>
      <c r="C2751" t="s">
        <v>1974</v>
      </c>
      <c r="D2751" s="30">
        <v>38355</v>
      </c>
      <c r="E2751" t="s">
        <v>200</v>
      </c>
      <c r="F2751">
        <v>2558</v>
      </c>
      <c r="G2751">
        <v>914</v>
      </c>
    </row>
    <row r="2752" spans="2:7" x14ac:dyDescent="0.25">
      <c r="G2752">
        <v>914</v>
      </c>
    </row>
    <row r="2753" spans="2:7" x14ac:dyDescent="0.25">
      <c r="B2753" t="s">
        <v>3932</v>
      </c>
      <c r="C2753" t="s">
        <v>1975</v>
      </c>
      <c r="D2753" s="30">
        <v>38356</v>
      </c>
      <c r="E2753" t="s">
        <v>199</v>
      </c>
      <c r="F2753">
        <v>3323</v>
      </c>
      <c r="G2753">
        <v>915</v>
      </c>
    </row>
    <row r="2754" spans="2:7" x14ac:dyDescent="0.25">
      <c r="B2754" t="s">
        <v>3932</v>
      </c>
      <c r="C2754" t="s">
        <v>1976</v>
      </c>
      <c r="D2754" s="30">
        <v>38357</v>
      </c>
      <c r="E2754" t="s">
        <v>198</v>
      </c>
      <c r="F2754">
        <v>8877</v>
      </c>
      <c r="G2754">
        <v>915</v>
      </c>
    </row>
    <row r="2755" spans="2:7" x14ac:dyDescent="0.25">
      <c r="G2755">
        <v>915</v>
      </c>
    </row>
    <row r="2756" spans="2:7" x14ac:dyDescent="0.25">
      <c r="B2756" t="s">
        <v>3932</v>
      </c>
      <c r="C2756" t="s">
        <v>1977</v>
      </c>
      <c r="D2756" s="30">
        <v>38358</v>
      </c>
      <c r="E2756" t="s">
        <v>198</v>
      </c>
      <c r="F2756">
        <v>3586</v>
      </c>
      <c r="G2756">
        <v>916</v>
      </c>
    </row>
    <row r="2757" spans="2:7" x14ac:dyDescent="0.25">
      <c r="B2757" t="s">
        <v>3932</v>
      </c>
      <c r="C2757" t="s">
        <v>1978</v>
      </c>
      <c r="D2757" s="30">
        <v>38359</v>
      </c>
      <c r="E2757" t="s">
        <v>199</v>
      </c>
      <c r="F2757">
        <v>1259</v>
      </c>
      <c r="G2757">
        <v>916</v>
      </c>
    </row>
    <row r="2758" spans="2:7" x14ac:dyDescent="0.25">
      <c r="G2758">
        <v>916</v>
      </c>
    </row>
    <row r="2759" spans="2:7" x14ac:dyDescent="0.25">
      <c r="B2759" t="s">
        <v>3932</v>
      </c>
      <c r="C2759" t="s">
        <v>1979</v>
      </c>
      <c r="D2759" s="30">
        <v>38360</v>
      </c>
      <c r="E2759" t="s">
        <v>198</v>
      </c>
      <c r="F2759">
        <v>9075</v>
      </c>
      <c r="G2759">
        <v>917</v>
      </c>
    </row>
    <row r="2760" spans="2:7" x14ac:dyDescent="0.25">
      <c r="B2760" t="s">
        <v>3932</v>
      </c>
      <c r="C2760" t="s">
        <v>1980</v>
      </c>
      <c r="D2760" s="30">
        <v>38361</v>
      </c>
      <c r="E2760" t="s">
        <v>199</v>
      </c>
      <c r="F2760">
        <v>8403</v>
      </c>
      <c r="G2760">
        <v>917</v>
      </c>
    </row>
    <row r="2761" spans="2:7" x14ac:dyDescent="0.25">
      <c r="G2761">
        <v>917</v>
      </c>
    </row>
    <row r="2762" spans="2:7" x14ac:dyDescent="0.25">
      <c r="B2762" t="s">
        <v>3932</v>
      </c>
      <c r="C2762" t="s">
        <v>1981</v>
      </c>
      <c r="D2762" s="30">
        <v>38362</v>
      </c>
      <c r="E2762" t="s">
        <v>196</v>
      </c>
      <c r="F2762">
        <v>7414</v>
      </c>
      <c r="G2762">
        <v>918</v>
      </c>
    </row>
    <row r="2763" spans="2:7" x14ac:dyDescent="0.25">
      <c r="B2763" t="s">
        <v>3932</v>
      </c>
      <c r="C2763" t="s">
        <v>1982</v>
      </c>
      <c r="D2763" s="30">
        <v>38363</v>
      </c>
      <c r="E2763" t="s">
        <v>198</v>
      </c>
      <c r="F2763">
        <v>8735</v>
      </c>
      <c r="G2763">
        <v>918</v>
      </c>
    </row>
    <row r="2764" spans="2:7" x14ac:dyDescent="0.25">
      <c r="G2764">
        <v>918</v>
      </c>
    </row>
    <row r="2765" spans="2:7" x14ac:dyDescent="0.25">
      <c r="B2765" t="s">
        <v>3932</v>
      </c>
      <c r="C2765" t="s">
        <v>1983</v>
      </c>
      <c r="D2765" s="30">
        <v>38364</v>
      </c>
      <c r="E2765" t="s">
        <v>197</v>
      </c>
      <c r="F2765">
        <v>6177</v>
      </c>
      <c r="G2765">
        <v>919</v>
      </c>
    </row>
    <row r="2766" spans="2:7" x14ac:dyDescent="0.25">
      <c r="B2766" t="s">
        <v>3932</v>
      </c>
      <c r="C2766" t="s">
        <v>1984</v>
      </c>
      <c r="D2766" s="30">
        <v>38365</v>
      </c>
      <c r="E2766" t="s">
        <v>200</v>
      </c>
      <c r="F2766">
        <v>2246</v>
      </c>
      <c r="G2766">
        <v>919</v>
      </c>
    </row>
    <row r="2767" spans="2:7" x14ac:dyDescent="0.25">
      <c r="G2767">
        <v>919</v>
      </c>
    </row>
    <row r="2768" spans="2:7" x14ac:dyDescent="0.25">
      <c r="B2768" t="s">
        <v>3932</v>
      </c>
      <c r="C2768" t="s">
        <v>1985</v>
      </c>
      <c r="D2768" s="30">
        <v>38366</v>
      </c>
      <c r="E2768" t="s">
        <v>196</v>
      </c>
      <c r="F2768">
        <v>5557</v>
      </c>
      <c r="G2768">
        <v>920</v>
      </c>
    </row>
    <row r="2769" spans="2:7" x14ac:dyDescent="0.25">
      <c r="B2769" t="s">
        <v>3932</v>
      </c>
      <c r="C2769" t="s">
        <v>1986</v>
      </c>
      <c r="D2769" s="30">
        <v>38367</v>
      </c>
      <c r="E2769" t="s">
        <v>196</v>
      </c>
      <c r="F2769">
        <v>5021</v>
      </c>
      <c r="G2769">
        <v>920</v>
      </c>
    </row>
    <row r="2770" spans="2:7" x14ac:dyDescent="0.25">
      <c r="G2770">
        <v>920</v>
      </c>
    </row>
    <row r="2771" spans="2:7" x14ac:dyDescent="0.25">
      <c r="B2771" t="s">
        <v>3932</v>
      </c>
      <c r="C2771" t="s">
        <v>1987</v>
      </c>
      <c r="D2771" s="30">
        <v>38368</v>
      </c>
      <c r="E2771" t="s">
        <v>198</v>
      </c>
      <c r="F2771">
        <v>5740</v>
      </c>
      <c r="G2771">
        <v>921</v>
      </c>
    </row>
    <row r="2772" spans="2:7" x14ac:dyDescent="0.25">
      <c r="B2772" t="s">
        <v>3932</v>
      </c>
      <c r="C2772" t="s">
        <v>1988</v>
      </c>
      <c r="D2772" s="30">
        <v>38369</v>
      </c>
      <c r="E2772" t="s">
        <v>197</v>
      </c>
      <c r="F2772">
        <v>9783</v>
      </c>
      <c r="G2772">
        <v>921</v>
      </c>
    </row>
    <row r="2773" spans="2:7" x14ac:dyDescent="0.25">
      <c r="G2773">
        <v>921</v>
      </c>
    </row>
    <row r="2774" spans="2:7" x14ac:dyDescent="0.25">
      <c r="B2774" t="s">
        <v>3932</v>
      </c>
      <c r="C2774" t="s">
        <v>1989</v>
      </c>
      <c r="D2774" s="30">
        <v>38370</v>
      </c>
      <c r="E2774" t="s">
        <v>198</v>
      </c>
      <c r="F2774">
        <v>340</v>
      </c>
      <c r="G2774">
        <v>922</v>
      </c>
    </row>
    <row r="2775" spans="2:7" x14ac:dyDescent="0.25">
      <c r="B2775" t="s">
        <v>3932</v>
      </c>
      <c r="C2775" t="s">
        <v>1990</v>
      </c>
      <c r="D2775" s="30">
        <v>38371</v>
      </c>
      <c r="E2775" t="s">
        <v>198</v>
      </c>
      <c r="F2775">
        <v>585</v>
      </c>
      <c r="G2775">
        <v>922</v>
      </c>
    </row>
    <row r="2776" spans="2:7" x14ac:dyDescent="0.25">
      <c r="G2776">
        <v>922</v>
      </c>
    </row>
    <row r="2777" spans="2:7" x14ac:dyDescent="0.25">
      <c r="B2777" t="s">
        <v>3932</v>
      </c>
      <c r="C2777" t="s">
        <v>1063</v>
      </c>
      <c r="D2777" s="30">
        <v>38372</v>
      </c>
      <c r="E2777" t="s">
        <v>200</v>
      </c>
      <c r="F2777">
        <v>1734</v>
      </c>
      <c r="G2777">
        <v>923</v>
      </c>
    </row>
    <row r="2778" spans="2:7" x14ac:dyDescent="0.25">
      <c r="B2778" t="s">
        <v>3932</v>
      </c>
      <c r="C2778" t="s">
        <v>1991</v>
      </c>
      <c r="D2778" s="30">
        <v>38373</v>
      </c>
      <c r="E2778" t="s">
        <v>197</v>
      </c>
      <c r="F2778">
        <v>7818</v>
      </c>
      <c r="G2778">
        <v>923</v>
      </c>
    </row>
    <row r="2779" spans="2:7" x14ac:dyDescent="0.25">
      <c r="G2779">
        <v>923</v>
      </c>
    </row>
    <row r="2780" spans="2:7" x14ac:dyDescent="0.25">
      <c r="B2780" t="s">
        <v>3932</v>
      </c>
      <c r="C2780" t="s">
        <v>1992</v>
      </c>
      <c r="D2780" s="30">
        <v>38374</v>
      </c>
      <c r="E2780" t="s">
        <v>196</v>
      </c>
      <c r="F2780">
        <v>2727</v>
      </c>
      <c r="G2780">
        <v>924</v>
      </c>
    </row>
    <row r="2781" spans="2:7" x14ac:dyDescent="0.25">
      <c r="B2781" t="s">
        <v>3932</v>
      </c>
      <c r="C2781" t="s">
        <v>1993</v>
      </c>
      <c r="D2781" s="30">
        <v>38375</v>
      </c>
      <c r="E2781" t="s">
        <v>199</v>
      </c>
      <c r="F2781">
        <v>2219</v>
      </c>
      <c r="G2781">
        <v>924</v>
      </c>
    </row>
    <row r="2782" spans="2:7" x14ac:dyDescent="0.25">
      <c r="G2782">
        <v>924</v>
      </c>
    </row>
    <row r="2783" spans="2:7" x14ac:dyDescent="0.25">
      <c r="B2783" t="s">
        <v>3932</v>
      </c>
      <c r="C2783" t="s">
        <v>1994</v>
      </c>
      <c r="D2783" s="30">
        <v>38376</v>
      </c>
      <c r="E2783" t="s">
        <v>199</v>
      </c>
      <c r="F2783">
        <v>4392</v>
      </c>
      <c r="G2783">
        <v>925</v>
      </c>
    </row>
    <row r="2784" spans="2:7" x14ac:dyDescent="0.25">
      <c r="B2784" t="s">
        <v>3932</v>
      </c>
      <c r="C2784" t="s">
        <v>1995</v>
      </c>
      <c r="D2784" s="30">
        <v>38377</v>
      </c>
      <c r="E2784" t="s">
        <v>200</v>
      </c>
      <c r="F2784">
        <v>240</v>
      </c>
      <c r="G2784">
        <v>925</v>
      </c>
    </row>
    <row r="2785" spans="2:7" x14ac:dyDescent="0.25">
      <c r="G2785">
        <v>925</v>
      </c>
    </row>
    <row r="2786" spans="2:7" x14ac:dyDescent="0.25">
      <c r="B2786" t="s">
        <v>3932</v>
      </c>
      <c r="C2786" t="s">
        <v>1996</v>
      </c>
      <c r="D2786" s="30">
        <v>38378</v>
      </c>
      <c r="E2786" t="s">
        <v>196</v>
      </c>
      <c r="F2786">
        <v>9808</v>
      </c>
      <c r="G2786">
        <v>926</v>
      </c>
    </row>
    <row r="2787" spans="2:7" x14ac:dyDescent="0.25">
      <c r="B2787" t="s">
        <v>3932</v>
      </c>
      <c r="C2787" t="s">
        <v>1997</v>
      </c>
      <c r="D2787" s="30">
        <v>38379</v>
      </c>
      <c r="E2787" t="s">
        <v>200</v>
      </c>
      <c r="F2787">
        <v>4922</v>
      </c>
      <c r="G2787">
        <v>926</v>
      </c>
    </row>
    <row r="2788" spans="2:7" x14ac:dyDescent="0.25">
      <c r="G2788">
        <v>926</v>
      </c>
    </row>
    <row r="2789" spans="2:7" x14ac:dyDescent="0.25">
      <c r="B2789" t="s">
        <v>3932</v>
      </c>
      <c r="C2789" t="s">
        <v>1998</v>
      </c>
      <c r="D2789" s="30">
        <v>38380</v>
      </c>
      <c r="E2789" t="s">
        <v>199</v>
      </c>
      <c r="F2789">
        <v>8467</v>
      </c>
      <c r="G2789">
        <v>927</v>
      </c>
    </row>
    <row r="2790" spans="2:7" x14ac:dyDescent="0.25">
      <c r="B2790" t="s">
        <v>3932</v>
      </c>
      <c r="C2790" t="s">
        <v>1999</v>
      </c>
      <c r="D2790" s="30">
        <v>38381</v>
      </c>
      <c r="E2790" t="s">
        <v>196</v>
      </c>
      <c r="F2790">
        <v>6083</v>
      </c>
      <c r="G2790">
        <v>927</v>
      </c>
    </row>
    <row r="2791" spans="2:7" x14ac:dyDescent="0.25">
      <c r="G2791">
        <v>927</v>
      </c>
    </row>
    <row r="2792" spans="2:7" x14ac:dyDescent="0.25">
      <c r="B2792" t="s">
        <v>3932</v>
      </c>
      <c r="C2792" t="s">
        <v>2000</v>
      </c>
      <c r="D2792" s="30">
        <v>38382</v>
      </c>
      <c r="E2792" t="s">
        <v>197</v>
      </c>
      <c r="F2792">
        <v>7897</v>
      </c>
      <c r="G2792">
        <v>928</v>
      </c>
    </row>
    <row r="2793" spans="2:7" x14ac:dyDescent="0.25">
      <c r="B2793" t="s">
        <v>3932</v>
      </c>
      <c r="C2793" t="s">
        <v>2001</v>
      </c>
      <c r="D2793" s="30">
        <v>38383</v>
      </c>
      <c r="E2793" t="s">
        <v>197</v>
      </c>
      <c r="F2793">
        <v>4690</v>
      </c>
      <c r="G2793">
        <v>928</v>
      </c>
    </row>
    <row r="2794" spans="2:7" x14ac:dyDescent="0.25">
      <c r="G2794">
        <v>928</v>
      </c>
    </row>
    <row r="2795" spans="2:7" x14ac:dyDescent="0.25">
      <c r="B2795" t="s">
        <v>3932</v>
      </c>
      <c r="C2795" t="s">
        <v>2002</v>
      </c>
      <c r="D2795" s="30">
        <v>38384</v>
      </c>
      <c r="E2795" t="s">
        <v>200</v>
      </c>
      <c r="F2795">
        <v>8250</v>
      </c>
      <c r="G2795">
        <v>929</v>
      </c>
    </row>
    <row r="2796" spans="2:7" x14ac:dyDescent="0.25">
      <c r="B2796" t="s">
        <v>3932</v>
      </c>
      <c r="C2796" t="s">
        <v>2003</v>
      </c>
      <c r="D2796" s="30">
        <v>38385</v>
      </c>
      <c r="E2796" t="s">
        <v>199</v>
      </c>
      <c r="F2796">
        <v>7338</v>
      </c>
      <c r="G2796">
        <v>929</v>
      </c>
    </row>
    <row r="2797" spans="2:7" x14ac:dyDescent="0.25">
      <c r="G2797">
        <v>929</v>
      </c>
    </row>
    <row r="2798" spans="2:7" x14ac:dyDescent="0.25">
      <c r="B2798" t="s">
        <v>3932</v>
      </c>
      <c r="C2798" t="s">
        <v>2004</v>
      </c>
      <c r="D2798" s="30">
        <v>38386</v>
      </c>
      <c r="E2798" t="s">
        <v>199</v>
      </c>
      <c r="F2798">
        <v>3496</v>
      </c>
      <c r="G2798">
        <v>930</v>
      </c>
    </row>
    <row r="2799" spans="2:7" x14ac:dyDescent="0.25">
      <c r="B2799" t="s">
        <v>3932</v>
      </c>
      <c r="C2799" t="s">
        <v>2005</v>
      </c>
      <c r="D2799" s="30">
        <v>38387</v>
      </c>
      <c r="E2799" t="s">
        <v>200</v>
      </c>
      <c r="F2799">
        <v>7969</v>
      </c>
      <c r="G2799">
        <v>930</v>
      </c>
    </row>
    <row r="2800" spans="2:7" x14ac:dyDescent="0.25">
      <c r="G2800">
        <v>930</v>
      </c>
    </row>
    <row r="2801" spans="2:7" x14ac:dyDescent="0.25">
      <c r="B2801" t="s">
        <v>3932</v>
      </c>
      <c r="C2801" t="s">
        <v>2006</v>
      </c>
      <c r="D2801" s="30">
        <v>38388</v>
      </c>
      <c r="E2801" t="s">
        <v>197</v>
      </c>
      <c r="F2801">
        <v>2086</v>
      </c>
      <c r="G2801">
        <v>931</v>
      </c>
    </row>
    <row r="2802" spans="2:7" x14ac:dyDescent="0.25">
      <c r="B2802" t="s">
        <v>3932</v>
      </c>
      <c r="C2802" t="s">
        <v>2007</v>
      </c>
      <c r="D2802" s="30">
        <v>38389</v>
      </c>
      <c r="E2802" t="s">
        <v>198</v>
      </c>
      <c r="F2802">
        <v>3255</v>
      </c>
      <c r="G2802">
        <v>931</v>
      </c>
    </row>
    <row r="2803" spans="2:7" x14ac:dyDescent="0.25">
      <c r="G2803">
        <v>931</v>
      </c>
    </row>
    <row r="2804" spans="2:7" x14ac:dyDescent="0.25">
      <c r="B2804" t="s">
        <v>3932</v>
      </c>
      <c r="C2804" t="s">
        <v>1979</v>
      </c>
      <c r="D2804" s="30">
        <v>38390</v>
      </c>
      <c r="E2804" t="s">
        <v>200</v>
      </c>
      <c r="F2804">
        <v>9537</v>
      </c>
      <c r="G2804">
        <v>932</v>
      </c>
    </row>
    <row r="2805" spans="2:7" x14ac:dyDescent="0.25">
      <c r="B2805" t="s">
        <v>3932</v>
      </c>
      <c r="C2805" t="s">
        <v>2008</v>
      </c>
      <c r="D2805" s="30">
        <v>38391</v>
      </c>
      <c r="E2805" t="s">
        <v>199</v>
      </c>
      <c r="F2805">
        <v>6856</v>
      </c>
      <c r="G2805">
        <v>932</v>
      </c>
    </row>
    <row r="2806" spans="2:7" x14ac:dyDescent="0.25">
      <c r="G2806">
        <v>932</v>
      </c>
    </row>
    <row r="2807" spans="2:7" x14ac:dyDescent="0.25">
      <c r="B2807" t="s">
        <v>3932</v>
      </c>
      <c r="C2807" t="s">
        <v>2009</v>
      </c>
      <c r="D2807" s="30">
        <v>38392</v>
      </c>
      <c r="E2807" t="s">
        <v>196</v>
      </c>
      <c r="F2807">
        <v>2927</v>
      </c>
      <c r="G2807">
        <v>933</v>
      </c>
    </row>
    <row r="2808" spans="2:7" x14ac:dyDescent="0.25">
      <c r="B2808" t="s">
        <v>3932</v>
      </c>
      <c r="C2808" t="s">
        <v>1324</v>
      </c>
      <c r="D2808" s="30">
        <v>38393</v>
      </c>
      <c r="E2808" t="s">
        <v>197</v>
      </c>
      <c r="F2808">
        <v>3740</v>
      </c>
      <c r="G2808">
        <v>933</v>
      </c>
    </row>
    <row r="2809" spans="2:7" x14ac:dyDescent="0.25">
      <c r="G2809">
        <v>933</v>
      </c>
    </row>
    <row r="2810" spans="2:7" x14ac:dyDescent="0.25">
      <c r="B2810" t="s">
        <v>3932</v>
      </c>
      <c r="C2810" t="s">
        <v>2010</v>
      </c>
      <c r="D2810" s="30">
        <v>38394</v>
      </c>
      <c r="E2810" t="s">
        <v>198</v>
      </c>
      <c r="F2810">
        <v>5106</v>
      </c>
      <c r="G2810">
        <v>934</v>
      </c>
    </row>
    <row r="2811" spans="2:7" x14ac:dyDescent="0.25">
      <c r="B2811" t="s">
        <v>3932</v>
      </c>
      <c r="C2811" t="s">
        <v>2011</v>
      </c>
      <c r="D2811" s="30">
        <v>38395</v>
      </c>
      <c r="E2811" t="s">
        <v>200</v>
      </c>
      <c r="F2811">
        <v>8763</v>
      </c>
      <c r="G2811">
        <v>934</v>
      </c>
    </row>
    <row r="2812" spans="2:7" x14ac:dyDescent="0.25">
      <c r="G2812">
        <v>934</v>
      </c>
    </row>
    <row r="2813" spans="2:7" x14ac:dyDescent="0.25">
      <c r="B2813" t="s">
        <v>3932</v>
      </c>
      <c r="C2813" t="s">
        <v>2012</v>
      </c>
      <c r="D2813" s="30">
        <v>38396</v>
      </c>
      <c r="E2813" t="s">
        <v>200</v>
      </c>
      <c r="F2813">
        <v>7064</v>
      </c>
      <c r="G2813">
        <v>935</v>
      </c>
    </row>
    <row r="2814" spans="2:7" x14ac:dyDescent="0.25">
      <c r="B2814" t="s">
        <v>3932</v>
      </c>
      <c r="C2814" t="s">
        <v>2013</v>
      </c>
      <c r="D2814" s="30">
        <v>38397</v>
      </c>
      <c r="E2814" t="s">
        <v>196</v>
      </c>
      <c r="F2814">
        <v>9137</v>
      </c>
      <c r="G2814">
        <v>935</v>
      </c>
    </row>
    <row r="2815" spans="2:7" x14ac:dyDescent="0.25">
      <c r="G2815">
        <v>935</v>
      </c>
    </row>
    <row r="2816" spans="2:7" x14ac:dyDescent="0.25">
      <c r="B2816" t="s">
        <v>3932</v>
      </c>
      <c r="C2816" t="s">
        <v>2014</v>
      </c>
      <c r="D2816" s="30">
        <v>38398</v>
      </c>
      <c r="E2816" t="s">
        <v>199</v>
      </c>
      <c r="F2816">
        <v>8382</v>
      </c>
      <c r="G2816">
        <v>936</v>
      </c>
    </row>
    <row r="2817" spans="2:7" x14ac:dyDescent="0.25">
      <c r="B2817" t="s">
        <v>3932</v>
      </c>
      <c r="C2817" t="s">
        <v>2015</v>
      </c>
      <c r="D2817" s="30">
        <v>38399</v>
      </c>
      <c r="E2817" t="s">
        <v>198</v>
      </c>
      <c r="F2817">
        <v>4300</v>
      </c>
      <c r="G2817">
        <v>936</v>
      </c>
    </row>
    <row r="2818" spans="2:7" x14ac:dyDescent="0.25">
      <c r="G2818">
        <v>936</v>
      </c>
    </row>
    <row r="2819" spans="2:7" x14ac:dyDescent="0.25">
      <c r="B2819" t="s">
        <v>3932</v>
      </c>
      <c r="C2819" t="s">
        <v>588</v>
      </c>
      <c r="D2819" s="30">
        <v>38400</v>
      </c>
      <c r="E2819" t="s">
        <v>198</v>
      </c>
      <c r="F2819">
        <v>6111</v>
      </c>
      <c r="G2819">
        <v>937</v>
      </c>
    </row>
    <row r="2820" spans="2:7" x14ac:dyDescent="0.25">
      <c r="B2820" t="s">
        <v>3932</v>
      </c>
      <c r="C2820" t="s">
        <v>2016</v>
      </c>
      <c r="D2820" s="30">
        <v>38401</v>
      </c>
      <c r="E2820" t="s">
        <v>196</v>
      </c>
      <c r="F2820">
        <v>7617</v>
      </c>
      <c r="G2820">
        <v>937</v>
      </c>
    </row>
    <row r="2821" spans="2:7" x14ac:dyDescent="0.25">
      <c r="G2821">
        <v>937</v>
      </c>
    </row>
    <row r="2822" spans="2:7" x14ac:dyDescent="0.25">
      <c r="B2822" t="s">
        <v>3932</v>
      </c>
      <c r="C2822" t="s">
        <v>2017</v>
      </c>
      <c r="D2822" s="30">
        <v>38402</v>
      </c>
      <c r="E2822" t="s">
        <v>197</v>
      </c>
      <c r="F2822">
        <v>8120</v>
      </c>
      <c r="G2822">
        <v>938</v>
      </c>
    </row>
    <row r="2823" spans="2:7" x14ac:dyDescent="0.25">
      <c r="B2823" t="s">
        <v>3932</v>
      </c>
      <c r="C2823" t="s">
        <v>1467</v>
      </c>
      <c r="D2823" s="30">
        <v>38403</v>
      </c>
      <c r="E2823" t="s">
        <v>198</v>
      </c>
      <c r="F2823">
        <v>2713</v>
      </c>
      <c r="G2823">
        <v>938</v>
      </c>
    </row>
    <row r="2824" spans="2:7" x14ac:dyDescent="0.25">
      <c r="G2824">
        <v>938</v>
      </c>
    </row>
    <row r="2825" spans="2:7" x14ac:dyDescent="0.25">
      <c r="B2825" t="s">
        <v>3932</v>
      </c>
      <c r="C2825" t="s">
        <v>2018</v>
      </c>
      <c r="D2825" s="30">
        <v>38404</v>
      </c>
      <c r="E2825" t="s">
        <v>199</v>
      </c>
      <c r="F2825">
        <v>5982</v>
      </c>
      <c r="G2825">
        <v>939</v>
      </c>
    </row>
    <row r="2826" spans="2:7" x14ac:dyDescent="0.25">
      <c r="B2826" t="s">
        <v>3932</v>
      </c>
      <c r="C2826" t="s">
        <v>2019</v>
      </c>
      <c r="D2826" s="30">
        <v>38405</v>
      </c>
      <c r="E2826" t="s">
        <v>196</v>
      </c>
      <c r="F2826">
        <v>4287</v>
      </c>
      <c r="G2826">
        <v>939</v>
      </c>
    </row>
    <row r="2827" spans="2:7" x14ac:dyDescent="0.25">
      <c r="G2827">
        <v>939</v>
      </c>
    </row>
    <row r="2828" spans="2:7" x14ac:dyDescent="0.25">
      <c r="B2828" t="s">
        <v>3932</v>
      </c>
      <c r="C2828" t="s">
        <v>2020</v>
      </c>
      <c r="D2828" s="30">
        <v>38406</v>
      </c>
      <c r="E2828" t="s">
        <v>198</v>
      </c>
      <c r="F2828">
        <v>4569</v>
      </c>
      <c r="G2828">
        <v>940</v>
      </c>
    </row>
    <row r="2829" spans="2:7" x14ac:dyDescent="0.25">
      <c r="B2829" t="s">
        <v>3932</v>
      </c>
      <c r="C2829" t="s">
        <v>2021</v>
      </c>
      <c r="D2829" s="30">
        <v>38407</v>
      </c>
      <c r="E2829" t="s">
        <v>198</v>
      </c>
      <c r="F2829">
        <v>4205</v>
      </c>
      <c r="G2829">
        <v>940</v>
      </c>
    </row>
    <row r="2830" spans="2:7" x14ac:dyDescent="0.25">
      <c r="G2830">
        <v>940</v>
      </c>
    </row>
    <row r="2831" spans="2:7" x14ac:dyDescent="0.25">
      <c r="B2831" t="s">
        <v>3932</v>
      </c>
      <c r="C2831" t="s">
        <v>2022</v>
      </c>
      <c r="D2831" s="30">
        <v>38408</v>
      </c>
      <c r="E2831" t="s">
        <v>198</v>
      </c>
      <c r="F2831">
        <v>6846</v>
      </c>
      <c r="G2831">
        <v>941</v>
      </c>
    </row>
    <row r="2832" spans="2:7" x14ac:dyDescent="0.25">
      <c r="B2832" t="s">
        <v>3932</v>
      </c>
      <c r="C2832" t="s">
        <v>2023</v>
      </c>
      <c r="D2832" s="30">
        <v>38409</v>
      </c>
      <c r="E2832" t="s">
        <v>198</v>
      </c>
      <c r="F2832">
        <v>8369</v>
      </c>
      <c r="G2832">
        <v>941</v>
      </c>
    </row>
    <row r="2833" spans="2:7" x14ac:dyDescent="0.25">
      <c r="G2833">
        <v>941</v>
      </c>
    </row>
    <row r="2834" spans="2:7" x14ac:dyDescent="0.25">
      <c r="B2834" t="s">
        <v>3932</v>
      </c>
      <c r="C2834" t="s">
        <v>2024</v>
      </c>
      <c r="D2834" s="30">
        <v>38410</v>
      </c>
      <c r="E2834" t="s">
        <v>200</v>
      </c>
      <c r="F2834">
        <v>4884</v>
      </c>
      <c r="G2834">
        <v>942</v>
      </c>
    </row>
    <row r="2835" spans="2:7" x14ac:dyDescent="0.25">
      <c r="B2835" t="s">
        <v>3932</v>
      </c>
      <c r="C2835" t="s">
        <v>2025</v>
      </c>
      <c r="D2835" s="30">
        <v>38411</v>
      </c>
      <c r="E2835" t="s">
        <v>199</v>
      </c>
      <c r="F2835">
        <v>9690</v>
      </c>
      <c r="G2835">
        <v>942</v>
      </c>
    </row>
    <row r="2836" spans="2:7" x14ac:dyDescent="0.25">
      <c r="G2836">
        <v>942</v>
      </c>
    </row>
    <row r="2837" spans="2:7" x14ac:dyDescent="0.25">
      <c r="B2837" t="s">
        <v>3932</v>
      </c>
      <c r="C2837" t="s">
        <v>2026</v>
      </c>
      <c r="D2837" s="30">
        <v>38412</v>
      </c>
      <c r="E2837" t="s">
        <v>198</v>
      </c>
      <c r="F2837">
        <v>7180</v>
      </c>
      <c r="G2837">
        <v>943</v>
      </c>
    </row>
    <row r="2838" spans="2:7" x14ac:dyDescent="0.25">
      <c r="B2838" t="s">
        <v>3932</v>
      </c>
      <c r="C2838" t="s">
        <v>2027</v>
      </c>
      <c r="D2838" s="30">
        <v>38413</v>
      </c>
      <c r="E2838" t="s">
        <v>198</v>
      </c>
      <c r="F2838">
        <v>4012</v>
      </c>
      <c r="G2838">
        <v>943</v>
      </c>
    </row>
    <row r="2839" spans="2:7" x14ac:dyDescent="0.25">
      <c r="G2839">
        <v>943</v>
      </c>
    </row>
    <row r="2840" spans="2:7" x14ac:dyDescent="0.25">
      <c r="B2840" t="s">
        <v>3932</v>
      </c>
      <c r="C2840" t="s">
        <v>2028</v>
      </c>
      <c r="D2840" s="30">
        <v>38414</v>
      </c>
      <c r="E2840" t="s">
        <v>197</v>
      </c>
      <c r="F2840">
        <v>3019</v>
      </c>
      <c r="G2840">
        <v>944</v>
      </c>
    </row>
    <row r="2841" spans="2:7" x14ac:dyDescent="0.25">
      <c r="B2841" t="s">
        <v>3932</v>
      </c>
      <c r="C2841" t="s">
        <v>2029</v>
      </c>
      <c r="D2841" s="30">
        <v>38415</v>
      </c>
      <c r="E2841" t="s">
        <v>196</v>
      </c>
      <c r="F2841">
        <v>1356</v>
      </c>
      <c r="G2841">
        <v>944</v>
      </c>
    </row>
    <row r="2842" spans="2:7" x14ac:dyDescent="0.25">
      <c r="G2842">
        <v>944</v>
      </c>
    </row>
    <row r="2843" spans="2:7" x14ac:dyDescent="0.25">
      <c r="B2843" t="s">
        <v>3932</v>
      </c>
      <c r="C2843" t="s">
        <v>2030</v>
      </c>
      <c r="D2843" s="30">
        <v>38416</v>
      </c>
      <c r="E2843" t="s">
        <v>197</v>
      </c>
      <c r="F2843">
        <v>4532</v>
      </c>
      <c r="G2843">
        <v>945</v>
      </c>
    </row>
    <row r="2844" spans="2:7" x14ac:dyDescent="0.25">
      <c r="B2844" t="s">
        <v>3932</v>
      </c>
      <c r="C2844" t="s">
        <v>2031</v>
      </c>
      <c r="D2844" s="30">
        <v>38417</v>
      </c>
      <c r="E2844" t="s">
        <v>196</v>
      </c>
      <c r="F2844">
        <v>3520</v>
      </c>
      <c r="G2844">
        <v>945</v>
      </c>
    </row>
    <row r="2845" spans="2:7" x14ac:dyDescent="0.25">
      <c r="G2845">
        <v>945</v>
      </c>
    </row>
    <row r="2846" spans="2:7" x14ac:dyDescent="0.25">
      <c r="B2846" t="s">
        <v>3932</v>
      </c>
      <c r="C2846" t="s">
        <v>2032</v>
      </c>
      <c r="D2846" s="30">
        <v>38418</v>
      </c>
      <c r="E2846" t="s">
        <v>197</v>
      </c>
      <c r="F2846">
        <v>4601</v>
      </c>
      <c r="G2846">
        <v>946</v>
      </c>
    </row>
    <row r="2847" spans="2:7" x14ac:dyDescent="0.25">
      <c r="B2847" t="s">
        <v>3932</v>
      </c>
      <c r="C2847" t="s">
        <v>2033</v>
      </c>
      <c r="D2847" s="30">
        <v>38419</v>
      </c>
      <c r="E2847" t="s">
        <v>198</v>
      </c>
      <c r="F2847">
        <v>6077</v>
      </c>
      <c r="G2847">
        <v>946</v>
      </c>
    </row>
    <row r="2848" spans="2:7" x14ac:dyDescent="0.25">
      <c r="G2848">
        <v>946</v>
      </c>
    </row>
    <row r="2849" spans="2:7" x14ac:dyDescent="0.25">
      <c r="B2849" t="s">
        <v>3932</v>
      </c>
      <c r="C2849" t="s">
        <v>2034</v>
      </c>
      <c r="D2849" s="30">
        <v>38420</v>
      </c>
      <c r="E2849" t="s">
        <v>198</v>
      </c>
      <c r="F2849">
        <v>5918</v>
      </c>
      <c r="G2849">
        <v>947</v>
      </c>
    </row>
    <row r="2850" spans="2:7" x14ac:dyDescent="0.25">
      <c r="B2850" t="s">
        <v>3932</v>
      </c>
      <c r="C2850" t="s">
        <v>2035</v>
      </c>
      <c r="D2850" s="30">
        <v>38421</v>
      </c>
      <c r="E2850" t="s">
        <v>197</v>
      </c>
      <c r="F2850">
        <v>8136</v>
      </c>
      <c r="G2850">
        <v>947</v>
      </c>
    </row>
    <row r="2851" spans="2:7" x14ac:dyDescent="0.25">
      <c r="G2851">
        <v>947</v>
      </c>
    </row>
    <row r="2852" spans="2:7" x14ac:dyDescent="0.25">
      <c r="B2852" t="s">
        <v>3932</v>
      </c>
      <c r="C2852" t="s">
        <v>2036</v>
      </c>
      <c r="D2852" s="30">
        <v>38422</v>
      </c>
      <c r="E2852" t="s">
        <v>196</v>
      </c>
      <c r="F2852">
        <v>4599</v>
      </c>
      <c r="G2852">
        <v>948</v>
      </c>
    </row>
    <row r="2853" spans="2:7" x14ac:dyDescent="0.25">
      <c r="B2853" t="s">
        <v>3932</v>
      </c>
      <c r="C2853" t="s">
        <v>2037</v>
      </c>
      <c r="D2853" s="30">
        <v>38423</v>
      </c>
      <c r="E2853" t="s">
        <v>199</v>
      </c>
      <c r="F2853">
        <v>6223</v>
      </c>
      <c r="G2853">
        <v>948</v>
      </c>
    </row>
    <row r="2854" spans="2:7" x14ac:dyDescent="0.25">
      <c r="G2854">
        <v>948</v>
      </c>
    </row>
    <row r="2855" spans="2:7" x14ac:dyDescent="0.25">
      <c r="B2855" t="s">
        <v>3932</v>
      </c>
      <c r="C2855" t="s">
        <v>2038</v>
      </c>
      <c r="D2855" s="30">
        <v>38424</v>
      </c>
      <c r="E2855" t="s">
        <v>197</v>
      </c>
      <c r="F2855">
        <v>4917</v>
      </c>
      <c r="G2855">
        <v>949</v>
      </c>
    </row>
    <row r="2856" spans="2:7" x14ac:dyDescent="0.25">
      <c r="B2856" t="s">
        <v>3932</v>
      </c>
      <c r="C2856" t="s">
        <v>2039</v>
      </c>
      <c r="D2856" s="30">
        <v>38425</v>
      </c>
      <c r="E2856" t="s">
        <v>200</v>
      </c>
      <c r="F2856">
        <v>6031</v>
      </c>
      <c r="G2856">
        <v>949</v>
      </c>
    </row>
    <row r="2857" spans="2:7" x14ac:dyDescent="0.25">
      <c r="G2857">
        <v>949</v>
      </c>
    </row>
    <row r="2858" spans="2:7" x14ac:dyDescent="0.25">
      <c r="B2858" t="s">
        <v>3932</v>
      </c>
      <c r="C2858" t="s">
        <v>2040</v>
      </c>
      <c r="D2858" s="30">
        <v>38426</v>
      </c>
      <c r="E2858" t="s">
        <v>199</v>
      </c>
      <c r="F2858">
        <v>1982</v>
      </c>
      <c r="G2858">
        <v>950</v>
      </c>
    </row>
    <row r="2859" spans="2:7" x14ac:dyDescent="0.25">
      <c r="B2859" t="s">
        <v>3932</v>
      </c>
      <c r="C2859" t="s">
        <v>2041</v>
      </c>
      <c r="D2859" s="30">
        <v>38427</v>
      </c>
      <c r="E2859" t="s">
        <v>198</v>
      </c>
      <c r="F2859">
        <v>2808</v>
      </c>
      <c r="G2859">
        <v>950</v>
      </c>
    </row>
    <row r="2860" spans="2:7" x14ac:dyDescent="0.25">
      <c r="G2860">
        <v>950</v>
      </c>
    </row>
    <row r="2861" spans="2:7" x14ac:dyDescent="0.25">
      <c r="B2861" t="s">
        <v>3932</v>
      </c>
      <c r="C2861" t="s">
        <v>2042</v>
      </c>
      <c r="D2861" s="30">
        <v>38428</v>
      </c>
      <c r="E2861" t="s">
        <v>199</v>
      </c>
      <c r="F2861">
        <v>3224</v>
      </c>
      <c r="G2861">
        <v>951</v>
      </c>
    </row>
    <row r="2862" spans="2:7" x14ac:dyDescent="0.25">
      <c r="B2862" t="s">
        <v>3932</v>
      </c>
      <c r="C2862" t="s">
        <v>2043</v>
      </c>
      <c r="D2862" s="30">
        <v>38429</v>
      </c>
      <c r="E2862" t="s">
        <v>199</v>
      </c>
      <c r="F2862">
        <v>5008</v>
      </c>
      <c r="G2862">
        <v>951</v>
      </c>
    </row>
    <row r="2863" spans="2:7" x14ac:dyDescent="0.25">
      <c r="G2863">
        <v>951</v>
      </c>
    </row>
    <row r="2864" spans="2:7" x14ac:dyDescent="0.25">
      <c r="B2864" t="s">
        <v>3932</v>
      </c>
      <c r="C2864" t="s">
        <v>2044</v>
      </c>
      <c r="D2864" s="30">
        <v>38430</v>
      </c>
      <c r="E2864" t="s">
        <v>196</v>
      </c>
      <c r="F2864">
        <v>6627</v>
      </c>
      <c r="G2864">
        <v>952</v>
      </c>
    </row>
    <row r="2865" spans="2:7" x14ac:dyDescent="0.25">
      <c r="B2865" t="s">
        <v>3932</v>
      </c>
      <c r="C2865" t="s">
        <v>2045</v>
      </c>
      <c r="D2865" s="30">
        <v>38431</v>
      </c>
      <c r="E2865" t="s">
        <v>198</v>
      </c>
      <c r="F2865">
        <v>1557</v>
      </c>
      <c r="G2865">
        <v>952</v>
      </c>
    </row>
    <row r="2866" spans="2:7" x14ac:dyDescent="0.25">
      <c r="G2866">
        <v>952</v>
      </c>
    </row>
    <row r="2867" spans="2:7" x14ac:dyDescent="0.25">
      <c r="B2867" t="s">
        <v>3932</v>
      </c>
      <c r="C2867" t="s">
        <v>2046</v>
      </c>
      <c r="D2867" s="30">
        <v>38432</v>
      </c>
      <c r="E2867" t="s">
        <v>197</v>
      </c>
      <c r="F2867">
        <v>3830</v>
      </c>
      <c r="G2867">
        <v>953</v>
      </c>
    </row>
    <row r="2868" spans="2:7" x14ac:dyDescent="0.25">
      <c r="B2868" t="s">
        <v>3932</v>
      </c>
      <c r="C2868" t="s">
        <v>2047</v>
      </c>
      <c r="D2868" s="30">
        <v>38433</v>
      </c>
      <c r="E2868" t="s">
        <v>198</v>
      </c>
      <c r="F2868">
        <v>894</v>
      </c>
      <c r="G2868">
        <v>953</v>
      </c>
    </row>
    <row r="2869" spans="2:7" x14ac:dyDescent="0.25">
      <c r="G2869">
        <v>953</v>
      </c>
    </row>
    <row r="2870" spans="2:7" x14ac:dyDescent="0.25">
      <c r="B2870" t="s">
        <v>3932</v>
      </c>
      <c r="C2870" t="s">
        <v>2048</v>
      </c>
      <c r="D2870" s="30">
        <v>38434</v>
      </c>
      <c r="E2870" t="s">
        <v>197</v>
      </c>
      <c r="F2870">
        <v>8289</v>
      </c>
      <c r="G2870">
        <v>954</v>
      </c>
    </row>
    <row r="2871" spans="2:7" x14ac:dyDescent="0.25">
      <c r="B2871" t="s">
        <v>3932</v>
      </c>
      <c r="C2871" t="s">
        <v>1583</v>
      </c>
      <c r="D2871" s="30">
        <v>38435</v>
      </c>
      <c r="E2871" t="s">
        <v>198</v>
      </c>
      <c r="F2871">
        <v>6507</v>
      </c>
      <c r="G2871">
        <v>954</v>
      </c>
    </row>
    <row r="2872" spans="2:7" x14ac:dyDescent="0.25">
      <c r="G2872">
        <v>954</v>
      </c>
    </row>
    <row r="2873" spans="2:7" x14ac:dyDescent="0.25">
      <c r="B2873" t="s">
        <v>3932</v>
      </c>
      <c r="C2873" t="s">
        <v>2049</v>
      </c>
      <c r="D2873" s="30">
        <v>38436</v>
      </c>
      <c r="E2873" t="s">
        <v>199</v>
      </c>
      <c r="F2873">
        <v>5578</v>
      </c>
      <c r="G2873">
        <v>955</v>
      </c>
    </row>
    <row r="2874" spans="2:7" x14ac:dyDescent="0.25">
      <c r="B2874" t="s">
        <v>3932</v>
      </c>
      <c r="C2874" t="s">
        <v>2050</v>
      </c>
      <c r="D2874" s="30">
        <v>38437</v>
      </c>
      <c r="E2874" t="s">
        <v>199</v>
      </c>
      <c r="F2874">
        <v>1275</v>
      </c>
      <c r="G2874">
        <v>955</v>
      </c>
    </row>
    <row r="2875" spans="2:7" x14ac:dyDescent="0.25">
      <c r="G2875">
        <v>955</v>
      </c>
    </row>
    <row r="2876" spans="2:7" x14ac:dyDescent="0.25">
      <c r="B2876" t="s">
        <v>3932</v>
      </c>
      <c r="C2876" t="s">
        <v>2051</v>
      </c>
      <c r="D2876" s="30">
        <v>38438</v>
      </c>
      <c r="E2876" t="s">
        <v>197</v>
      </c>
      <c r="F2876">
        <v>596</v>
      </c>
      <c r="G2876">
        <v>956</v>
      </c>
    </row>
    <row r="2877" spans="2:7" x14ac:dyDescent="0.25">
      <c r="B2877" t="s">
        <v>3932</v>
      </c>
      <c r="C2877" t="s">
        <v>2052</v>
      </c>
      <c r="D2877" s="30">
        <v>38439</v>
      </c>
      <c r="E2877" t="s">
        <v>200</v>
      </c>
      <c r="F2877">
        <v>6274</v>
      </c>
      <c r="G2877">
        <v>956</v>
      </c>
    </row>
    <row r="2878" spans="2:7" x14ac:dyDescent="0.25">
      <c r="G2878">
        <v>956</v>
      </c>
    </row>
    <row r="2879" spans="2:7" x14ac:dyDescent="0.25">
      <c r="B2879" t="s">
        <v>3932</v>
      </c>
      <c r="C2879" t="s">
        <v>2053</v>
      </c>
      <c r="D2879" s="30">
        <v>38440</v>
      </c>
      <c r="E2879" t="s">
        <v>199</v>
      </c>
      <c r="F2879">
        <v>6796</v>
      </c>
      <c r="G2879">
        <v>957</v>
      </c>
    </row>
    <row r="2880" spans="2:7" x14ac:dyDescent="0.25">
      <c r="B2880" t="s">
        <v>3932</v>
      </c>
      <c r="C2880" t="s">
        <v>2054</v>
      </c>
      <c r="D2880" s="30">
        <v>38441</v>
      </c>
      <c r="E2880" t="s">
        <v>199</v>
      </c>
      <c r="F2880">
        <v>168</v>
      </c>
      <c r="G2880">
        <v>957</v>
      </c>
    </row>
    <row r="2881" spans="2:7" x14ac:dyDescent="0.25">
      <c r="G2881">
        <v>957</v>
      </c>
    </row>
    <row r="2882" spans="2:7" x14ac:dyDescent="0.25">
      <c r="B2882" t="s">
        <v>3932</v>
      </c>
      <c r="C2882" t="s">
        <v>2055</v>
      </c>
      <c r="D2882" s="30">
        <v>38442</v>
      </c>
      <c r="E2882" t="s">
        <v>199</v>
      </c>
      <c r="F2882">
        <v>6052</v>
      </c>
      <c r="G2882">
        <v>958</v>
      </c>
    </row>
    <row r="2883" spans="2:7" x14ac:dyDescent="0.25">
      <c r="B2883" t="s">
        <v>3932</v>
      </c>
      <c r="C2883" t="s">
        <v>2056</v>
      </c>
      <c r="D2883" s="30">
        <v>38443</v>
      </c>
      <c r="E2883" t="s">
        <v>196</v>
      </c>
      <c r="F2883">
        <v>6845</v>
      </c>
      <c r="G2883">
        <v>958</v>
      </c>
    </row>
    <row r="2884" spans="2:7" x14ac:dyDescent="0.25">
      <c r="G2884">
        <v>958</v>
      </c>
    </row>
    <row r="2885" spans="2:7" x14ac:dyDescent="0.25">
      <c r="B2885" t="s">
        <v>3932</v>
      </c>
      <c r="C2885" t="s">
        <v>2057</v>
      </c>
      <c r="D2885" s="30">
        <v>38444</v>
      </c>
      <c r="E2885" t="s">
        <v>197</v>
      </c>
      <c r="F2885">
        <v>4412</v>
      </c>
      <c r="G2885">
        <v>959</v>
      </c>
    </row>
    <row r="2886" spans="2:7" x14ac:dyDescent="0.25">
      <c r="B2886" t="s">
        <v>3932</v>
      </c>
      <c r="C2886" t="s">
        <v>2058</v>
      </c>
      <c r="D2886" s="30">
        <v>38445</v>
      </c>
      <c r="E2886" t="s">
        <v>200</v>
      </c>
      <c r="F2886">
        <v>3834</v>
      </c>
      <c r="G2886">
        <v>959</v>
      </c>
    </row>
    <row r="2887" spans="2:7" x14ac:dyDescent="0.25">
      <c r="G2887">
        <v>959</v>
      </c>
    </row>
    <row r="2888" spans="2:7" x14ac:dyDescent="0.25">
      <c r="B2888" t="s">
        <v>3932</v>
      </c>
      <c r="C2888" t="s">
        <v>2059</v>
      </c>
      <c r="D2888" s="30">
        <v>38446</v>
      </c>
      <c r="E2888" t="s">
        <v>200</v>
      </c>
      <c r="F2888">
        <v>3316</v>
      </c>
      <c r="G2888">
        <v>960</v>
      </c>
    </row>
    <row r="2889" spans="2:7" x14ac:dyDescent="0.25">
      <c r="B2889" t="s">
        <v>3932</v>
      </c>
      <c r="C2889" t="s">
        <v>1716</v>
      </c>
      <c r="D2889" s="30">
        <v>38447</v>
      </c>
      <c r="E2889" t="s">
        <v>197</v>
      </c>
      <c r="F2889">
        <v>7257</v>
      </c>
      <c r="G2889">
        <v>960</v>
      </c>
    </row>
    <row r="2890" spans="2:7" x14ac:dyDescent="0.25">
      <c r="G2890">
        <v>960</v>
      </c>
    </row>
    <row r="2891" spans="2:7" x14ac:dyDescent="0.25">
      <c r="B2891" t="s">
        <v>3932</v>
      </c>
      <c r="C2891" t="s">
        <v>2060</v>
      </c>
      <c r="D2891" s="30">
        <v>38448</v>
      </c>
      <c r="E2891" t="s">
        <v>200</v>
      </c>
      <c r="F2891">
        <v>2388</v>
      </c>
      <c r="G2891">
        <v>961</v>
      </c>
    </row>
    <row r="2892" spans="2:7" x14ac:dyDescent="0.25">
      <c r="B2892" t="s">
        <v>3932</v>
      </c>
      <c r="C2892" t="s">
        <v>1036</v>
      </c>
      <c r="D2892" s="30">
        <v>38449</v>
      </c>
      <c r="E2892" t="s">
        <v>199</v>
      </c>
      <c r="F2892">
        <v>8789</v>
      </c>
      <c r="G2892">
        <v>961</v>
      </c>
    </row>
    <row r="2893" spans="2:7" x14ac:dyDescent="0.25">
      <c r="G2893">
        <v>961</v>
      </c>
    </row>
    <row r="2894" spans="2:7" x14ac:dyDescent="0.25">
      <c r="B2894" t="s">
        <v>3932</v>
      </c>
      <c r="C2894" t="s">
        <v>2061</v>
      </c>
      <c r="D2894" s="30">
        <v>38450</v>
      </c>
      <c r="E2894" t="s">
        <v>197</v>
      </c>
      <c r="F2894">
        <v>6685</v>
      </c>
      <c r="G2894">
        <v>962</v>
      </c>
    </row>
    <row r="2895" spans="2:7" x14ac:dyDescent="0.25">
      <c r="B2895" t="s">
        <v>3932</v>
      </c>
      <c r="C2895" t="s">
        <v>2062</v>
      </c>
      <c r="D2895" s="30">
        <v>38451</v>
      </c>
      <c r="E2895" t="s">
        <v>198</v>
      </c>
      <c r="F2895">
        <v>1021</v>
      </c>
      <c r="G2895">
        <v>962</v>
      </c>
    </row>
    <row r="2896" spans="2:7" x14ac:dyDescent="0.25">
      <c r="G2896">
        <v>962</v>
      </c>
    </row>
    <row r="2897" spans="2:7" x14ac:dyDescent="0.25">
      <c r="B2897" t="s">
        <v>3932</v>
      </c>
      <c r="C2897" t="s">
        <v>2063</v>
      </c>
      <c r="D2897" s="30">
        <v>38452</v>
      </c>
      <c r="E2897" t="s">
        <v>199</v>
      </c>
      <c r="F2897">
        <v>5448</v>
      </c>
      <c r="G2897">
        <v>963</v>
      </c>
    </row>
    <row r="2898" spans="2:7" x14ac:dyDescent="0.25">
      <c r="B2898" t="s">
        <v>3932</v>
      </c>
      <c r="C2898" t="s">
        <v>2064</v>
      </c>
      <c r="D2898" s="30">
        <v>38453</v>
      </c>
      <c r="E2898" t="s">
        <v>196</v>
      </c>
      <c r="F2898">
        <v>5925</v>
      </c>
      <c r="G2898">
        <v>963</v>
      </c>
    </row>
    <row r="2899" spans="2:7" x14ac:dyDescent="0.25">
      <c r="G2899">
        <v>963</v>
      </c>
    </row>
    <row r="2900" spans="2:7" x14ac:dyDescent="0.25">
      <c r="B2900" t="s">
        <v>3932</v>
      </c>
      <c r="C2900" t="s">
        <v>685</v>
      </c>
      <c r="D2900" s="30">
        <v>38454</v>
      </c>
      <c r="E2900" t="s">
        <v>198</v>
      </c>
      <c r="F2900">
        <v>5746</v>
      </c>
      <c r="G2900">
        <v>964</v>
      </c>
    </row>
    <row r="2901" spans="2:7" x14ac:dyDescent="0.25">
      <c r="B2901" t="s">
        <v>3932</v>
      </c>
      <c r="C2901" t="s">
        <v>2065</v>
      </c>
      <c r="D2901" s="30">
        <v>38455</v>
      </c>
      <c r="E2901" t="s">
        <v>199</v>
      </c>
      <c r="F2901">
        <v>785</v>
      </c>
      <c r="G2901">
        <v>964</v>
      </c>
    </row>
    <row r="2902" spans="2:7" x14ac:dyDescent="0.25">
      <c r="G2902">
        <v>964</v>
      </c>
    </row>
    <row r="2903" spans="2:7" x14ac:dyDescent="0.25">
      <c r="B2903" t="s">
        <v>3932</v>
      </c>
      <c r="C2903" t="s">
        <v>2066</v>
      </c>
      <c r="D2903" s="30">
        <v>38456</v>
      </c>
      <c r="E2903" t="s">
        <v>199</v>
      </c>
      <c r="F2903">
        <v>6768</v>
      </c>
      <c r="G2903">
        <v>965</v>
      </c>
    </row>
    <row r="2904" spans="2:7" x14ac:dyDescent="0.25">
      <c r="B2904" t="s">
        <v>3932</v>
      </c>
      <c r="C2904" t="s">
        <v>2067</v>
      </c>
      <c r="D2904" s="30">
        <v>38457</v>
      </c>
      <c r="E2904" t="s">
        <v>198</v>
      </c>
      <c r="F2904">
        <v>1253</v>
      </c>
      <c r="G2904">
        <v>965</v>
      </c>
    </row>
    <row r="2905" spans="2:7" x14ac:dyDescent="0.25">
      <c r="G2905">
        <v>965</v>
      </c>
    </row>
    <row r="2906" spans="2:7" x14ac:dyDescent="0.25">
      <c r="B2906" t="s">
        <v>3932</v>
      </c>
      <c r="C2906" t="s">
        <v>2068</v>
      </c>
      <c r="D2906" s="30">
        <v>38458</v>
      </c>
      <c r="E2906" t="s">
        <v>199</v>
      </c>
      <c r="F2906">
        <v>6660</v>
      </c>
      <c r="G2906">
        <v>966</v>
      </c>
    </row>
    <row r="2907" spans="2:7" x14ac:dyDescent="0.25">
      <c r="B2907" t="s">
        <v>3932</v>
      </c>
      <c r="C2907" t="s">
        <v>2069</v>
      </c>
      <c r="D2907" s="30">
        <v>38459</v>
      </c>
      <c r="E2907" t="s">
        <v>197</v>
      </c>
      <c r="F2907">
        <v>9970</v>
      </c>
      <c r="G2907">
        <v>966</v>
      </c>
    </row>
    <row r="2908" spans="2:7" x14ac:dyDescent="0.25">
      <c r="G2908">
        <v>966</v>
      </c>
    </row>
    <row r="2909" spans="2:7" x14ac:dyDescent="0.25">
      <c r="B2909" t="s">
        <v>3932</v>
      </c>
      <c r="C2909" t="s">
        <v>2070</v>
      </c>
      <c r="D2909" s="30">
        <v>38460</v>
      </c>
      <c r="E2909" t="s">
        <v>198</v>
      </c>
      <c r="F2909">
        <v>9361</v>
      </c>
      <c r="G2909">
        <v>967</v>
      </c>
    </row>
    <row r="2910" spans="2:7" x14ac:dyDescent="0.25">
      <c r="B2910" t="s">
        <v>3932</v>
      </c>
      <c r="C2910" t="s">
        <v>2071</v>
      </c>
      <c r="D2910" s="30">
        <v>38461</v>
      </c>
      <c r="E2910" t="s">
        <v>198</v>
      </c>
      <c r="F2910">
        <v>8883</v>
      </c>
      <c r="G2910">
        <v>967</v>
      </c>
    </row>
    <row r="2911" spans="2:7" x14ac:dyDescent="0.25">
      <c r="G2911">
        <v>967</v>
      </c>
    </row>
    <row r="2912" spans="2:7" x14ac:dyDescent="0.25">
      <c r="B2912" t="s">
        <v>3932</v>
      </c>
      <c r="C2912" t="s">
        <v>2072</v>
      </c>
      <c r="D2912" s="30">
        <v>38462</v>
      </c>
      <c r="E2912" t="s">
        <v>197</v>
      </c>
      <c r="F2912">
        <v>6698</v>
      </c>
      <c r="G2912">
        <v>968</v>
      </c>
    </row>
    <row r="2913" spans="2:7" x14ac:dyDescent="0.25">
      <c r="B2913" t="s">
        <v>3932</v>
      </c>
      <c r="C2913" t="s">
        <v>2073</v>
      </c>
      <c r="D2913" s="30">
        <v>38463</v>
      </c>
      <c r="E2913" t="s">
        <v>197</v>
      </c>
      <c r="F2913">
        <v>3776</v>
      </c>
      <c r="G2913">
        <v>968</v>
      </c>
    </row>
    <row r="2914" spans="2:7" x14ac:dyDescent="0.25">
      <c r="G2914">
        <v>968</v>
      </c>
    </row>
    <row r="2915" spans="2:7" x14ac:dyDescent="0.25">
      <c r="B2915" t="s">
        <v>3932</v>
      </c>
      <c r="C2915" t="s">
        <v>2074</v>
      </c>
      <c r="D2915" s="30">
        <v>38464</v>
      </c>
      <c r="E2915" t="s">
        <v>199</v>
      </c>
      <c r="F2915">
        <v>6668</v>
      </c>
      <c r="G2915">
        <v>969</v>
      </c>
    </row>
    <row r="2916" spans="2:7" x14ac:dyDescent="0.25">
      <c r="B2916" t="s">
        <v>3932</v>
      </c>
      <c r="C2916" t="s">
        <v>2075</v>
      </c>
      <c r="D2916" s="30">
        <v>38465</v>
      </c>
      <c r="E2916" t="s">
        <v>197</v>
      </c>
      <c r="F2916">
        <v>3049</v>
      </c>
      <c r="G2916">
        <v>969</v>
      </c>
    </row>
    <row r="2917" spans="2:7" x14ac:dyDescent="0.25">
      <c r="G2917">
        <v>969</v>
      </c>
    </row>
    <row r="2918" spans="2:7" x14ac:dyDescent="0.25">
      <c r="B2918" t="s">
        <v>3932</v>
      </c>
      <c r="C2918" t="s">
        <v>2076</v>
      </c>
      <c r="D2918" s="30">
        <v>38466</v>
      </c>
      <c r="E2918" t="s">
        <v>196</v>
      </c>
      <c r="F2918">
        <v>5812</v>
      </c>
      <c r="G2918">
        <v>970</v>
      </c>
    </row>
    <row r="2919" spans="2:7" x14ac:dyDescent="0.25">
      <c r="B2919" t="s">
        <v>3932</v>
      </c>
      <c r="C2919" t="s">
        <v>2077</v>
      </c>
      <c r="D2919" s="30">
        <v>38467</v>
      </c>
      <c r="E2919" t="s">
        <v>199</v>
      </c>
      <c r="F2919">
        <v>9759</v>
      </c>
      <c r="G2919">
        <v>970</v>
      </c>
    </row>
    <row r="2920" spans="2:7" x14ac:dyDescent="0.25">
      <c r="G2920">
        <v>970</v>
      </c>
    </row>
    <row r="2921" spans="2:7" x14ac:dyDescent="0.25">
      <c r="B2921" t="s">
        <v>3932</v>
      </c>
      <c r="C2921" t="s">
        <v>2078</v>
      </c>
      <c r="D2921" s="30">
        <v>38468</v>
      </c>
      <c r="E2921" t="s">
        <v>200</v>
      </c>
      <c r="F2921">
        <v>8879</v>
      </c>
      <c r="G2921">
        <v>971</v>
      </c>
    </row>
    <row r="2922" spans="2:7" x14ac:dyDescent="0.25">
      <c r="B2922" t="s">
        <v>3932</v>
      </c>
      <c r="C2922" t="s">
        <v>2079</v>
      </c>
      <c r="D2922" s="30">
        <v>38469</v>
      </c>
      <c r="E2922" t="s">
        <v>197</v>
      </c>
      <c r="F2922">
        <v>8586</v>
      </c>
      <c r="G2922">
        <v>971</v>
      </c>
    </row>
    <row r="2923" spans="2:7" x14ac:dyDescent="0.25">
      <c r="G2923">
        <v>971</v>
      </c>
    </row>
    <row r="2924" spans="2:7" x14ac:dyDescent="0.25">
      <c r="B2924" t="s">
        <v>3932</v>
      </c>
      <c r="C2924" t="s">
        <v>2080</v>
      </c>
      <c r="D2924" s="30">
        <v>38470</v>
      </c>
      <c r="E2924" t="s">
        <v>200</v>
      </c>
      <c r="F2924">
        <v>3398</v>
      </c>
      <c r="G2924">
        <v>972</v>
      </c>
    </row>
    <row r="2925" spans="2:7" x14ac:dyDescent="0.25">
      <c r="B2925" t="s">
        <v>3932</v>
      </c>
      <c r="C2925" t="s">
        <v>2081</v>
      </c>
      <c r="D2925" s="30">
        <v>38471</v>
      </c>
      <c r="E2925" t="s">
        <v>200</v>
      </c>
      <c r="F2925">
        <v>2735</v>
      </c>
      <c r="G2925">
        <v>972</v>
      </c>
    </row>
    <row r="2926" spans="2:7" x14ac:dyDescent="0.25">
      <c r="G2926">
        <v>972</v>
      </c>
    </row>
    <row r="2927" spans="2:7" x14ac:dyDescent="0.25">
      <c r="B2927" t="s">
        <v>3932</v>
      </c>
      <c r="C2927" t="s">
        <v>1132</v>
      </c>
      <c r="D2927" s="30">
        <v>38472</v>
      </c>
      <c r="E2927" t="s">
        <v>196</v>
      </c>
      <c r="F2927">
        <v>5503</v>
      </c>
      <c r="G2927">
        <v>973</v>
      </c>
    </row>
    <row r="2928" spans="2:7" x14ac:dyDescent="0.25">
      <c r="B2928" t="s">
        <v>3932</v>
      </c>
      <c r="C2928" t="s">
        <v>2082</v>
      </c>
      <c r="D2928" s="30">
        <v>38473</v>
      </c>
      <c r="E2928" t="s">
        <v>199</v>
      </c>
      <c r="F2928">
        <v>3368</v>
      </c>
      <c r="G2928">
        <v>973</v>
      </c>
    </row>
    <row r="2929" spans="2:7" x14ac:dyDescent="0.25">
      <c r="G2929">
        <v>973</v>
      </c>
    </row>
    <row r="2930" spans="2:7" x14ac:dyDescent="0.25">
      <c r="B2930" t="s">
        <v>3932</v>
      </c>
      <c r="C2930" t="s">
        <v>2083</v>
      </c>
      <c r="D2930" s="30">
        <v>38474</v>
      </c>
      <c r="E2930" t="s">
        <v>199</v>
      </c>
      <c r="F2930">
        <v>940</v>
      </c>
      <c r="G2930">
        <v>974</v>
      </c>
    </row>
    <row r="2931" spans="2:7" x14ac:dyDescent="0.25">
      <c r="B2931" t="s">
        <v>3932</v>
      </c>
      <c r="C2931" t="s">
        <v>2084</v>
      </c>
      <c r="D2931" s="30">
        <v>38475</v>
      </c>
      <c r="E2931" t="s">
        <v>198</v>
      </c>
      <c r="F2931">
        <v>676</v>
      </c>
      <c r="G2931">
        <v>974</v>
      </c>
    </row>
    <row r="2932" spans="2:7" x14ac:dyDescent="0.25">
      <c r="G2932">
        <v>974</v>
      </c>
    </row>
    <row r="2933" spans="2:7" x14ac:dyDescent="0.25">
      <c r="B2933" t="s">
        <v>3932</v>
      </c>
      <c r="C2933" t="s">
        <v>2085</v>
      </c>
      <c r="D2933" s="30">
        <v>38476</v>
      </c>
      <c r="E2933" t="s">
        <v>199</v>
      </c>
      <c r="F2933">
        <v>6163</v>
      </c>
      <c r="G2933">
        <v>975</v>
      </c>
    </row>
    <row r="2934" spans="2:7" x14ac:dyDescent="0.25">
      <c r="B2934" t="s">
        <v>3932</v>
      </c>
      <c r="C2934" t="s">
        <v>2086</v>
      </c>
      <c r="D2934" s="30">
        <v>38477</v>
      </c>
      <c r="E2934" t="s">
        <v>198</v>
      </c>
      <c r="F2934">
        <v>7109</v>
      </c>
      <c r="G2934">
        <v>975</v>
      </c>
    </row>
    <row r="2935" spans="2:7" x14ac:dyDescent="0.25">
      <c r="G2935">
        <v>975</v>
      </c>
    </row>
    <row r="2936" spans="2:7" x14ac:dyDescent="0.25">
      <c r="B2936" t="s">
        <v>3932</v>
      </c>
      <c r="C2936" t="s">
        <v>2087</v>
      </c>
      <c r="D2936" s="30">
        <v>38478</v>
      </c>
      <c r="E2936" t="s">
        <v>200</v>
      </c>
      <c r="F2936">
        <v>5739</v>
      </c>
      <c r="G2936">
        <v>976</v>
      </c>
    </row>
    <row r="2937" spans="2:7" x14ac:dyDescent="0.25">
      <c r="B2937" t="s">
        <v>3932</v>
      </c>
      <c r="C2937" t="s">
        <v>2088</v>
      </c>
      <c r="D2937" s="30">
        <v>38479</v>
      </c>
      <c r="E2937" t="s">
        <v>198</v>
      </c>
      <c r="F2937">
        <v>3640</v>
      </c>
      <c r="G2937">
        <v>976</v>
      </c>
    </row>
    <row r="2938" spans="2:7" x14ac:dyDescent="0.25">
      <c r="G2938">
        <v>976</v>
      </c>
    </row>
    <row r="2939" spans="2:7" x14ac:dyDescent="0.25">
      <c r="B2939" t="s">
        <v>3932</v>
      </c>
      <c r="C2939" t="s">
        <v>2089</v>
      </c>
      <c r="D2939" s="30">
        <v>38480</v>
      </c>
      <c r="E2939" t="s">
        <v>197</v>
      </c>
      <c r="F2939">
        <v>3256</v>
      </c>
      <c r="G2939">
        <v>977</v>
      </c>
    </row>
    <row r="2940" spans="2:7" x14ac:dyDescent="0.25">
      <c r="B2940" t="s">
        <v>3932</v>
      </c>
      <c r="C2940" t="s">
        <v>2090</v>
      </c>
      <c r="D2940" s="30">
        <v>38481</v>
      </c>
      <c r="E2940" t="s">
        <v>199</v>
      </c>
      <c r="F2940">
        <v>553</v>
      </c>
      <c r="G2940">
        <v>977</v>
      </c>
    </row>
    <row r="2941" spans="2:7" x14ac:dyDescent="0.25">
      <c r="G2941">
        <v>977</v>
      </c>
    </row>
    <row r="2942" spans="2:7" x14ac:dyDescent="0.25">
      <c r="B2942" t="s">
        <v>3932</v>
      </c>
      <c r="C2942" t="s">
        <v>2091</v>
      </c>
      <c r="D2942" s="30">
        <v>38482</v>
      </c>
      <c r="E2942" t="s">
        <v>198</v>
      </c>
      <c r="F2942">
        <v>2935</v>
      </c>
      <c r="G2942">
        <v>978</v>
      </c>
    </row>
    <row r="2943" spans="2:7" x14ac:dyDescent="0.25">
      <c r="B2943" t="s">
        <v>3932</v>
      </c>
      <c r="C2943" t="s">
        <v>2092</v>
      </c>
      <c r="D2943" s="30">
        <v>38483</v>
      </c>
      <c r="E2943" t="s">
        <v>199</v>
      </c>
      <c r="F2943">
        <v>1350</v>
      </c>
      <c r="G2943">
        <v>978</v>
      </c>
    </row>
    <row r="2944" spans="2:7" x14ac:dyDescent="0.25">
      <c r="G2944">
        <v>978</v>
      </c>
    </row>
    <row r="2945" spans="2:7" x14ac:dyDescent="0.25">
      <c r="B2945" t="s">
        <v>3932</v>
      </c>
      <c r="C2945" t="s">
        <v>2093</v>
      </c>
      <c r="D2945" s="30">
        <v>38484</v>
      </c>
      <c r="E2945" t="s">
        <v>198</v>
      </c>
      <c r="F2945">
        <v>3738</v>
      </c>
      <c r="G2945">
        <v>979</v>
      </c>
    </row>
    <row r="2946" spans="2:7" x14ac:dyDescent="0.25">
      <c r="B2946" t="s">
        <v>3932</v>
      </c>
      <c r="C2946" t="s">
        <v>2094</v>
      </c>
      <c r="D2946" s="30">
        <v>38485</v>
      </c>
      <c r="E2946" t="s">
        <v>200</v>
      </c>
      <c r="F2946">
        <v>9998</v>
      </c>
      <c r="G2946">
        <v>979</v>
      </c>
    </row>
    <row r="2947" spans="2:7" x14ac:dyDescent="0.25">
      <c r="G2947">
        <v>979</v>
      </c>
    </row>
    <row r="2948" spans="2:7" x14ac:dyDescent="0.25">
      <c r="B2948" t="s">
        <v>3932</v>
      </c>
      <c r="C2948" t="s">
        <v>2095</v>
      </c>
      <c r="D2948" s="30">
        <v>38486</v>
      </c>
      <c r="E2948" t="s">
        <v>200</v>
      </c>
      <c r="F2948">
        <v>1391</v>
      </c>
      <c r="G2948">
        <v>980</v>
      </c>
    </row>
    <row r="2949" spans="2:7" x14ac:dyDescent="0.25">
      <c r="B2949" t="s">
        <v>3932</v>
      </c>
      <c r="C2949" t="s">
        <v>2096</v>
      </c>
      <c r="D2949" s="30">
        <v>38487</v>
      </c>
      <c r="E2949" t="s">
        <v>197</v>
      </c>
      <c r="F2949">
        <v>7409</v>
      </c>
      <c r="G2949">
        <v>980</v>
      </c>
    </row>
    <row r="2950" spans="2:7" x14ac:dyDescent="0.25">
      <c r="G2950">
        <v>980</v>
      </c>
    </row>
    <row r="2951" spans="2:7" x14ac:dyDescent="0.25">
      <c r="B2951" t="s">
        <v>3932</v>
      </c>
      <c r="C2951" t="s">
        <v>609</v>
      </c>
      <c r="D2951" s="30">
        <v>38488</v>
      </c>
      <c r="E2951" t="s">
        <v>200</v>
      </c>
      <c r="F2951">
        <v>9319</v>
      </c>
      <c r="G2951">
        <v>981</v>
      </c>
    </row>
    <row r="2952" spans="2:7" x14ac:dyDescent="0.25">
      <c r="B2952" t="s">
        <v>3932</v>
      </c>
      <c r="C2952" t="s">
        <v>2097</v>
      </c>
      <c r="D2952" s="30">
        <v>38489</v>
      </c>
      <c r="E2952" t="s">
        <v>199</v>
      </c>
      <c r="F2952">
        <v>6476</v>
      </c>
      <c r="G2952">
        <v>981</v>
      </c>
    </row>
    <row r="2953" spans="2:7" x14ac:dyDescent="0.25">
      <c r="G2953">
        <v>981</v>
      </c>
    </row>
    <row r="2954" spans="2:7" x14ac:dyDescent="0.25">
      <c r="B2954" t="s">
        <v>3932</v>
      </c>
      <c r="C2954" t="s">
        <v>2098</v>
      </c>
      <c r="D2954" s="30">
        <v>38490</v>
      </c>
      <c r="E2954" t="s">
        <v>197</v>
      </c>
      <c r="F2954">
        <v>1507</v>
      </c>
      <c r="G2954">
        <v>982</v>
      </c>
    </row>
    <row r="2955" spans="2:7" x14ac:dyDescent="0.25">
      <c r="B2955" t="s">
        <v>3932</v>
      </c>
      <c r="C2955" t="s">
        <v>2099</v>
      </c>
      <c r="D2955" s="30">
        <v>38491</v>
      </c>
      <c r="E2955" t="s">
        <v>198</v>
      </c>
      <c r="F2955">
        <v>7353</v>
      </c>
      <c r="G2955">
        <v>982</v>
      </c>
    </row>
    <row r="2956" spans="2:7" x14ac:dyDescent="0.25">
      <c r="G2956">
        <v>982</v>
      </c>
    </row>
    <row r="2957" spans="2:7" x14ac:dyDescent="0.25">
      <c r="B2957" t="s">
        <v>3932</v>
      </c>
      <c r="C2957" t="s">
        <v>2100</v>
      </c>
      <c r="D2957" s="30">
        <v>38492</v>
      </c>
      <c r="E2957" t="s">
        <v>196</v>
      </c>
      <c r="F2957">
        <v>4238</v>
      </c>
      <c r="G2957">
        <v>983</v>
      </c>
    </row>
    <row r="2958" spans="2:7" x14ac:dyDescent="0.25">
      <c r="B2958" t="s">
        <v>3932</v>
      </c>
      <c r="C2958" t="s">
        <v>2101</v>
      </c>
      <c r="D2958" s="30">
        <v>38493</v>
      </c>
      <c r="E2958" t="s">
        <v>199</v>
      </c>
      <c r="F2958">
        <v>6548</v>
      </c>
      <c r="G2958">
        <v>983</v>
      </c>
    </row>
    <row r="2959" spans="2:7" x14ac:dyDescent="0.25">
      <c r="G2959">
        <v>983</v>
      </c>
    </row>
    <row r="2960" spans="2:7" x14ac:dyDescent="0.25">
      <c r="B2960" t="s">
        <v>3932</v>
      </c>
      <c r="C2960" t="s">
        <v>2102</v>
      </c>
      <c r="D2960" s="30">
        <v>38494</v>
      </c>
      <c r="E2960" t="s">
        <v>200</v>
      </c>
      <c r="F2960">
        <v>622</v>
      </c>
      <c r="G2960">
        <v>984</v>
      </c>
    </row>
    <row r="2961" spans="2:7" x14ac:dyDescent="0.25">
      <c r="B2961" t="s">
        <v>3932</v>
      </c>
      <c r="C2961" t="s">
        <v>2103</v>
      </c>
      <c r="D2961" s="30">
        <v>38495</v>
      </c>
      <c r="E2961" t="s">
        <v>197</v>
      </c>
      <c r="F2961">
        <v>6680</v>
      </c>
      <c r="G2961">
        <v>984</v>
      </c>
    </row>
    <row r="2962" spans="2:7" x14ac:dyDescent="0.25">
      <c r="G2962">
        <v>984</v>
      </c>
    </row>
    <row r="2963" spans="2:7" x14ac:dyDescent="0.25">
      <c r="B2963" t="s">
        <v>3932</v>
      </c>
      <c r="C2963" t="s">
        <v>2104</v>
      </c>
      <c r="D2963" s="30">
        <v>38496</v>
      </c>
      <c r="E2963" t="s">
        <v>200</v>
      </c>
      <c r="F2963">
        <v>5274</v>
      </c>
      <c r="G2963">
        <v>985</v>
      </c>
    </row>
    <row r="2964" spans="2:7" x14ac:dyDescent="0.25">
      <c r="B2964" t="s">
        <v>3932</v>
      </c>
      <c r="C2964" t="s">
        <v>1079</v>
      </c>
      <c r="D2964" s="30">
        <v>38497</v>
      </c>
      <c r="E2964" t="s">
        <v>196</v>
      </c>
      <c r="F2964">
        <v>4194</v>
      </c>
      <c r="G2964">
        <v>985</v>
      </c>
    </row>
    <row r="2965" spans="2:7" x14ac:dyDescent="0.25">
      <c r="G2965">
        <v>985</v>
      </c>
    </row>
    <row r="2966" spans="2:7" x14ac:dyDescent="0.25">
      <c r="B2966" t="s">
        <v>3932</v>
      </c>
      <c r="C2966" t="s">
        <v>2105</v>
      </c>
      <c r="D2966" s="30">
        <v>38498</v>
      </c>
      <c r="E2966" t="s">
        <v>198</v>
      </c>
      <c r="F2966">
        <v>944</v>
      </c>
      <c r="G2966">
        <v>986</v>
      </c>
    </row>
    <row r="2967" spans="2:7" x14ac:dyDescent="0.25">
      <c r="B2967" t="s">
        <v>3932</v>
      </c>
      <c r="C2967" t="s">
        <v>2106</v>
      </c>
      <c r="D2967" s="30">
        <v>38499</v>
      </c>
      <c r="E2967" t="s">
        <v>199</v>
      </c>
      <c r="F2967">
        <v>2007</v>
      </c>
      <c r="G2967">
        <v>986</v>
      </c>
    </row>
    <row r="2968" spans="2:7" x14ac:dyDescent="0.25">
      <c r="G2968">
        <v>986</v>
      </c>
    </row>
    <row r="2969" spans="2:7" x14ac:dyDescent="0.25">
      <c r="B2969" t="s">
        <v>3932</v>
      </c>
      <c r="C2969" t="s">
        <v>2107</v>
      </c>
      <c r="D2969" s="30">
        <v>38500</v>
      </c>
      <c r="E2969" t="s">
        <v>197</v>
      </c>
      <c r="F2969">
        <v>5071</v>
      </c>
      <c r="G2969">
        <v>987</v>
      </c>
    </row>
    <row r="2970" spans="2:7" x14ac:dyDescent="0.25">
      <c r="B2970" t="s">
        <v>3932</v>
      </c>
      <c r="C2970" t="s">
        <v>2108</v>
      </c>
      <c r="D2970" s="30">
        <v>38501</v>
      </c>
      <c r="E2970" t="s">
        <v>196</v>
      </c>
      <c r="F2970">
        <v>6502</v>
      </c>
      <c r="G2970">
        <v>987</v>
      </c>
    </row>
    <row r="2971" spans="2:7" x14ac:dyDescent="0.25">
      <c r="G2971">
        <v>987</v>
      </c>
    </row>
    <row r="2972" spans="2:7" x14ac:dyDescent="0.25">
      <c r="B2972" t="s">
        <v>3932</v>
      </c>
      <c r="C2972" t="s">
        <v>2109</v>
      </c>
      <c r="D2972" s="30">
        <v>38502</v>
      </c>
      <c r="E2972" t="s">
        <v>196</v>
      </c>
      <c r="F2972">
        <v>6108</v>
      </c>
      <c r="G2972">
        <v>988</v>
      </c>
    </row>
    <row r="2973" spans="2:7" x14ac:dyDescent="0.25">
      <c r="B2973" t="s">
        <v>3932</v>
      </c>
      <c r="C2973" t="s">
        <v>2110</v>
      </c>
      <c r="D2973" s="30">
        <v>38503</v>
      </c>
      <c r="E2973" t="s">
        <v>196</v>
      </c>
      <c r="F2973">
        <v>5992</v>
      </c>
      <c r="G2973">
        <v>988</v>
      </c>
    </row>
    <row r="2974" spans="2:7" x14ac:dyDescent="0.25">
      <c r="G2974">
        <v>988</v>
      </c>
    </row>
    <row r="2975" spans="2:7" x14ac:dyDescent="0.25">
      <c r="B2975" t="s">
        <v>3932</v>
      </c>
      <c r="C2975" t="s">
        <v>2111</v>
      </c>
      <c r="D2975" s="30">
        <v>38504</v>
      </c>
      <c r="E2975" t="s">
        <v>200</v>
      </c>
      <c r="F2975">
        <v>4394</v>
      </c>
      <c r="G2975">
        <v>989</v>
      </c>
    </row>
    <row r="2976" spans="2:7" x14ac:dyDescent="0.25">
      <c r="B2976" t="s">
        <v>3932</v>
      </c>
      <c r="C2976" t="s">
        <v>2112</v>
      </c>
      <c r="D2976" s="30">
        <v>38505</v>
      </c>
      <c r="E2976" t="s">
        <v>196</v>
      </c>
      <c r="F2976">
        <v>4540</v>
      </c>
      <c r="G2976">
        <v>989</v>
      </c>
    </row>
    <row r="2977" spans="2:7" x14ac:dyDescent="0.25">
      <c r="G2977">
        <v>989</v>
      </c>
    </row>
    <row r="2978" spans="2:7" x14ac:dyDescent="0.25">
      <c r="B2978" t="s">
        <v>3932</v>
      </c>
      <c r="C2978" t="s">
        <v>2113</v>
      </c>
      <c r="D2978" s="30">
        <v>38506</v>
      </c>
      <c r="E2978" t="s">
        <v>200</v>
      </c>
      <c r="F2978">
        <v>2417</v>
      </c>
      <c r="G2978">
        <v>990</v>
      </c>
    </row>
    <row r="2979" spans="2:7" x14ac:dyDescent="0.25">
      <c r="B2979" t="s">
        <v>3932</v>
      </c>
      <c r="C2979" t="s">
        <v>2114</v>
      </c>
      <c r="D2979" s="30">
        <v>38507</v>
      </c>
      <c r="E2979" t="s">
        <v>198</v>
      </c>
      <c r="F2979">
        <v>3804</v>
      </c>
      <c r="G2979">
        <v>990</v>
      </c>
    </row>
    <row r="2980" spans="2:7" x14ac:dyDescent="0.25">
      <c r="G2980">
        <v>990</v>
      </c>
    </row>
    <row r="2981" spans="2:7" x14ac:dyDescent="0.25">
      <c r="B2981" t="s">
        <v>3932</v>
      </c>
      <c r="C2981" t="s">
        <v>2115</v>
      </c>
      <c r="D2981" s="30">
        <v>38508</v>
      </c>
      <c r="E2981" t="s">
        <v>198</v>
      </c>
      <c r="F2981">
        <v>5530</v>
      </c>
      <c r="G2981">
        <v>991</v>
      </c>
    </row>
    <row r="2982" spans="2:7" x14ac:dyDescent="0.25">
      <c r="B2982" t="s">
        <v>3932</v>
      </c>
      <c r="C2982" t="s">
        <v>2116</v>
      </c>
      <c r="D2982" s="30">
        <v>38509</v>
      </c>
      <c r="E2982" t="s">
        <v>199</v>
      </c>
      <c r="F2982">
        <v>7946</v>
      </c>
      <c r="G2982">
        <v>991</v>
      </c>
    </row>
    <row r="2983" spans="2:7" x14ac:dyDescent="0.25">
      <c r="G2983">
        <v>991</v>
      </c>
    </row>
    <row r="2984" spans="2:7" x14ac:dyDescent="0.25">
      <c r="B2984" t="s">
        <v>3932</v>
      </c>
      <c r="C2984" t="s">
        <v>2117</v>
      </c>
      <c r="D2984" s="30">
        <v>38510</v>
      </c>
      <c r="E2984" t="s">
        <v>199</v>
      </c>
      <c r="F2984">
        <v>3147</v>
      </c>
      <c r="G2984">
        <v>992</v>
      </c>
    </row>
    <row r="2985" spans="2:7" x14ac:dyDescent="0.25">
      <c r="B2985" t="s">
        <v>3932</v>
      </c>
      <c r="C2985" t="s">
        <v>2118</v>
      </c>
      <c r="D2985" s="30">
        <v>38511</v>
      </c>
      <c r="E2985" t="s">
        <v>199</v>
      </c>
      <c r="F2985">
        <v>5641</v>
      </c>
      <c r="G2985">
        <v>992</v>
      </c>
    </row>
    <row r="2986" spans="2:7" x14ac:dyDescent="0.25">
      <c r="G2986">
        <v>992</v>
      </c>
    </row>
    <row r="2987" spans="2:7" x14ac:dyDescent="0.25">
      <c r="B2987" t="s">
        <v>3932</v>
      </c>
      <c r="C2987" t="s">
        <v>2119</v>
      </c>
      <c r="D2987" s="30">
        <v>38512</v>
      </c>
      <c r="E2987" t="s">
        <v>200</v>
      </c>
      <c r="F2987">
        <v>570</v>
      </c>
      <c r="G2987">
        <v>993</v>
      </c>
    </row>
    <row r="2988" spans="2:7" x14ac:dyDescent="0.25">
      <c r="B2988" t="s">
        <v>3932</v>
      </c>
      <c r="C2988" t="s">
        <v>2120</v>
      </c>
      <c r="D2988" s="30">
        <v>38513</v>
      </c>
      <c r="E2988" t="s">
        <v>200</v>
      </c>
      <c r="F2988">
        <v>1990</v>
      </c>
      <c r="G2988">
        <v>993</v>
      </c>
    </row>
    <row r="2989" spans="2:7" x14ac:dyDescent="0.25">
      <c r="G2989">
        <v>993</v>
      </c>
    </row>
    <row r="2990" spans="2:7" x14ac:dyDescent="0.25">
      <c r="B2990" t="s">
        <v>3932</v>
      </c>
      <c r="C2990" t="s">
        <v>2121</v>
      </c>
      <c r="D2990" s="30">
        <v>38514</v>
      </c>
      <c r="E2990" t="s">
        <v>197</v>
      </c>
      <c r="F2990">
        <v>9051</v>
      </c>
      <c r="G2990">
        <v>994</v>
      </c>
    </row>
    <row r="2991" spans="2:7" x14ac:dyDescent="0.25">
      <c r="B2991" t="s">
        <v>3932</v>
      </c>
      <c r="C2991" t="s">
        <v>2122</v>
      </c>
      <c r="D2991" s="30">
        <v>38515</v>
      </c>
      <c r="E2991" t="s">
        <v>198</v>
      </c>
      <c r="F2991">
        <v>859</v>
      </c>
      <c r="G2991">
        <v>994</v>
      </c>
    </row>
    <row r="2992" spans="2:7" x14ac:dyDescent="0.25">
      <c r="G2992">
        <v>994</v>
      </c>
    </row>
    <row r="2993" spans="2:7" x14ac:dyDescent="0.25">
      <c r="B2993" t="s">
        <v>3932</v>
      </c>
      <c r="C2993" t="s">
        <v>2123</v>
      </c>
      <c r="D2993" s="30">
        <v>38516</v>
      </c>
      <c r="E2993" t="s">
        <v>200</v>
      </c>
      <c r="F2993">
        <v>7084</v>
      </c>
      <c r="G2993">
        <v>995</v>
      </c>
    </row>
    <row r="2994" spans="2:7" x14ac:dyDescent="0.25">
      <c r="B2994" t="s">
        <v>3932</v>
      </c>
      <c r="C2994" t="s">
        <v>2124</v>
      </c>
      <c r="D2994" s="30">
        <v>38517</v>
      </c>
      <c r="E2994" t="s">
        <v>199</v>
      </c>
      <c r="F2994">
        <v>4747</v>
      </c>
      <c r="G2994">
        <v>995</v>
      </c>
    </row>
    <row r="2995" spans="2:7" x14ac:dyDescent="0.25">
      <c r="G2995">
        <v>995</v>
      </c>
    </row>
    <row r="2996" spans="2:7" x14ac:dyDescent="0.25">
      <c r="B2996" t="s">
        <v>3932</v>
      </c>
      <c r="C2996" t="s">
        <v>2125</v>
      </c>
      <c r="D2996" s="30">
        <v>38518</v>
      </c>
      <c r="E2996" t="s">
        <v>199</v>
      </c>
      <c r="F2996">
        <v>3513</v>
      </c>
      <c r="G2996">
        <v>996</v>
      </c>
    </row>
    <row r="2997" spans="2:7" x14ac:dyDescent="0.25">
      <c r="B2997" t="s">
        <v>3932</v>
      </c>
      <c r="C2997" t="s">
        <v>2126</v>
      </c>
      <c r="D2997" s="30">
        <v>38519</v>
      </c>
      <c r="E2997" t="s">
        <v>200</v>
      </c>
      <c r="F2997">
        <v>1884</v>
      </c>
      <c r="G2997">
        <v>996</v>
      </c>
    </row>
    <row r="2998" spans="2:7" x14ac:dyDescent="0.25">
      <c r="G2998">
        <v>996</v>
      </c>
    </row>
    <row r="2999" spans="2:7" x14ac:dyDescent="0.25">
      <c r="B2999" t="s">
        <v>3932</v>
      </c>
      <c r="C2999" t="s">
        <v>2127</v>
      </c>
      <c r="D2999" s="30">
        <v>38520</v>
      </c>
      <c r="E2999" t="s">
        <v>198</v>
      </c>
      <c r="F2999">
        <v>7407</v>
      </c>
      <c r="G2999">
        <v>997</v>
      </c>
    </row>
    <row r="3000" spans="2:7" x14ac:dyDescent="0.25">
      <c r="B3000" t="s">
        <v>3932</v>
      </c>
      <c r="C3000" t="s">
        <v>2128</v>
      </c>
      <c r="D3000" s="30">
        <v>38521</v>
      </c>
      <c r="E3000" t="s">
        <v>196</v>
      </c>
      <c r="F3000">
        <v>7307</v>
      </c>
      <c r="G3000">
        <v>997</v>
      </c>
    </row>
    <row r="3001" spans="2:7" x14ac:dyDescent="0.25">
      <c r="G3001">
        <v>997</v>
      </c>
    </row>
    <row r="3002" spans="2:7" x14ac:dyDescent="0.25">
      <c r="B3002" t="s">
        <v>3932</v>
      </c>
      <c r="C3002" t="s">
        <v>2129</v>
      </c>
      <c r="D3002" s="30">
        <v>38522</v>
      </c>
      <c r="E3002" t="s">
        <v>199</v>
      </c>
      <c r="F3002">
        <v>5720</v>
      </c>
      <c r="G3002">
        <v>998</v>
      </c>
    </row>
    <row r="3003" spans="2:7" x14ac:dyDescent="0.25">
      <c r="B3003" t="s">
        <v>3932</v>
      </c>
      <c r="C3003" t="s">
        <v>2130</v>
      </c>
      <c r="D3003" s="30">
        <v>38523</v>
      </c>
      <c r="E3003" t="s">
        <v>197</v>
      </c>
      <c r="F3003">
        <v>4861</v>
      </c>
      <c r="G3003">
        <v>998</v>
      </c>
    </row>
    <row r="3004" spans="2:7" x14ac:dyDescent="0.25">
      <c r="G3004">
        <v>998</v>
      </c>
    </row>
    <row r="3005" spans="2:7" x14ac:dyDescent="0.25">
      <c r="B3005" t="s">
        <v>3932</v>
      </c>
      <c r="C3005" t="s">
        <v>2131</v>
      </c>
      <c r="D3005" s="30">
        <v>38524</v>
      </c>
      <c r="E3005" t="s">
        <v>198</v>
      </c>
      <c r="F3005">
        <v>3525</v>
      </c>
      <c r="G3005">
        <v>999</v>
      </c>
    </row>
    <row r="3006" spans="2:7" x14ac:dyDescent="0.25">
      <c r="B3006" t="s">
        <v>3932</v>
      </c>
      <c r="C3006" t="s">
        <v>2132</v>
      </c>
      <c r="D3006" s="30">
        <v>38525</v>
      </c>
      <c r="E3006" t="s">
        <v>197</v>
      </c>
      <c r="F3006">
        <v>7632</v>
      </c>
      <c r="G3006">
        <v>999</v>
      </c>
    </row>
    <row r="3007" spans="2:7" x14ac:dyDescent="0.25">
      <c r="G3007">
        <v>999</v>
      </c>
    </row>
    <row r="3008" spans="2:7" x14ac:dyDescent="0.25">
      <c r="B3008" t="s">
        <v>3932</v>
      </c>
      <c r="C3008" t="s">
        <v>2133</v>
      </c>
      <c r="D3008" s="30">
        <v>38526</v>
      </c>
      <c r="E3008" t="s">
        <v>198</v>
      </c>
      <c r="F3008">
        <v>8220</v>
      </c>
      <c r="G3008">
        <v>1000</v>
      </c>
    </row>
    <row r="3009" spans="2:7" x14ac:dyDescent="0.25">
      <c r="B3009" t="s">
        <v>3932</v>
      </c>
      <c r="C3009" t="s">
        <v>2134</v>
      </c>
      <c r="D3009" s="30">
        <v>38527</v>
      </c>
      <c r="E3009" t="s">
        <v>200</v>
      </c>
      <c r="F3009">
        <v>589</v>
      </c>
      <c r="G3009">
        <v>1000</v>
      </c>
    </row>
    <row r="3010" spans="2:7" x14ac:dyDescent="0.25">
      <c r="G3010">
        <v>1000</v>
      </c>
    </row>
    <row r="3011" spans="2:7" x14ac:dyDescent="0.25">
      <c r="B3011" t="s">
        <v>3932</v>
      </c>
      <c r="C3011" t="s">
        <v>2135</v>
      </c>
      <c r="D3011" s="30">
        <v>38528</v>
      </c>
      <c r="E3011" t="s">
        <v>199</v>
      </c>
      <c r="F3011">
        <v>5135</v>
      </c>
      <c r="G3011">
        <v>1001</v>
      </c>
    </row>
    <row r="3012" spans="2:7" x14ac:dyDescent="0.25">
      <c r="B3012" t="s">
        <v>3932</v>
      </c>
      <c r="C3012" t="s">
        <v>2136</v>
      </c>
      <c r="D3012" s="30">
        <v>38529</v>
      </c>
      <c r="E3012" t="s">
        <v>196</v>
      </c>
      <c r="F3012">
        <v>6088</v>
      </c>
      <c r="G3012">
        <v>1001</v>
      </c>
    </row>
    <row r="3013" spans="2:7" x14ac:dyDescent="0.25">
      <c r="G3013">
        <v>1001</v>
      </c>
    </row>
    <row r="3014" spans="2:7" x14ac:dyDescent="0.25">
      <c r="B3014" t="s">
        <v>3932</v>
      </c>
      <c r="C3014" t="s">
        <v>2137</v>
      </c>
      <c r="D3014" s="30">
        <v>38530</v>
      </c>
      <c r="E3014" t="s">
        <v>199</v>
      </c>
      <c r="F3014">
        <v>9737</v>
      </c>
      <c r="G3014">
        <v>1002</v>
      </c>
    </row>
    <row r="3015" spans="2:7" x14ac:dyDescent="0.25">
      <c r="B3015" t="s">
        <v>3932</v>
      </c>
      <c r="C3015" t="s">
        <v>2138</v>
      </c>
      <c r="D3015" s="30">
        <v>38531</v>
      </c>
      <c r="E3015" t="s">
        <v>196</v>
      </c>
      <c r="F3015">
        <v>8326</v>
      </c>
      <c r="G3015">
        <v>1002</v>
      </c>
    </row>
    <row r="3016" spans="2:7" x14ac:dyDescent="0.25">
      <c r="G3016">
        <v>1002</v>
      </c>
    </row>
    <row r="3017" spans="2:7" x14ac:dyDescent="0.25">
      <c r="B3017" t="s">
        <v>3932</v>
      </c>
      <c r="C3017" t="s">
        <v>2139</v>
      </c>
      <c r="D3017" s="30">
        <v>38532</v>
      </c>
      <c r="E3017" t="s">
        <v>199</v>
      </c>
      <c r="F3017">
        <v>8133</v>
      </c>
      <c r="G3017">
        <v>1003</v>
      </c>
    </row>
    <row r="3018" spans="2:7" x14ac:dyDescent="0.25">
      <c r="B3018" t="s">
        <v>3932</v>
      </c>
      <c r="C3018" t="s">
        <v>2140</v>
      </c>
      <c r="D3018" s="30">
        <v>38533</v>
      </c>
      <c r="E3018" t="s">
        <v>199</v>
      </c>
      <c r="F3018">
        <v>9220</v>
      </c>
      <c r="G3018">
        <v>1003</v>
      </c>
    </row>
    <row r="3019" spans="2:7" x14ac:dyDescent="0.25">
      <c r="G3019">
        <v>1003</v>
      </c>
    </row>
    <row r="3020" spans="2:7" x14ac:dyDescent="0.25">
      <c r="B3020" t="s">
        <v>3932</v>
      </c>
      <c r="C3020" t="s">
        <v>2141</v>
      </c>
      <c r="D3020" s="30">
        <v>38534</v>
      </c>
      <c r="E3020" t="s">
        <v>199</v>
      </c>
      <c r="F3020">
        <v>5735</v>
      </c>
      <c r="G3020">
        <v>1004</v>
      </c>
    </row>
    <row r="3021" spans="2:7" x14ac:dyDescent="0.25">
      <c r="B3021" t="s">
        <v>3932</v>
      </c>
      <c r="C3021" t="s">
        <v>2142</v>
      </c>
      <c r="D3021" s="30">
        <v>38535</v>
      </c>
      <c r="E3021" t="s">
        <v>196</v>
      </c>
      <c r="F3021">
        <v>2247</v>
      </c>
      <c r="G3021">
        <v>1004</v>
      </c>
    </row>
    <row r="3022" spans="2:7" x14ac:dyDescent="0.25">
      <c r="G3022">
        <v>1004</v>
      </c>
    </row>
    <row r="3023" spans="2:7" x14ac:dyDescent="0.25">
      <c r="B3023" t="s">
        <v>3932</v>
      </c>
      <c r="C3023" t="s">
        <v>2143</v>
      </c>
      <c r="D3023" s="30">
        <v>38536</v>
      </c>
      <c r="E3023" t="s">
        <v>196</v>
      </c>
      <c r="F3023">
        <v>3355</v>
      </c>
      <c r="G3023">
        <v>1005</v>
      </c>
    </row>
    <row r="3024" spans="2:7" x14ac:dyDescent="0.25">
      <c r="B3024" t="s">
        <v>3932</v>
      </c>
      <c r="C3024" t="s">
        <v>2144</v>
      </c>
      <c r="D3024" s="30">
        <v>38537</v>
      </c>
      <c r="E3024" t="s">
        <v>199</v>
      </c>
      <c r="F3024">
        <v>6963</v>
      </c>
      <c r="G3024">
        <v>1005</v>
      </c>
    </row>
    <row r="3025" spans="2:7" x14ac:dyDescent="0.25">
      <c r="G3025">
        <v>1005</v>
      </c>
    </row>
    <row r="3026" spans="2:7" x14ac:dyDescent="0.25">
      <c r="B3026" t="s">
        <v>3932</v>
      </c>
      <c r="C3026" t="s">
        <v>2145</v>
      </c>
      <c r="D3026" s="30">
        <v>38538</v>
      </c>
      <c r="E3026" t="s">
        <v>198</v>
      </c>
      <c r="F3026">
        <v>5103</v>
      </c>
      <c r="G3026">
        <v>1006</v>
      </c>
    </row>
    <row r="3027" spans="2:7" x14ac:dyDescent="0.25">
      <c r="B3027" t="s">
        <v>3932</v>
      </c>
      <c r="C3027" t="s">
        <v>2146</v>
      </c>
      <c r="D3027" s="30">
        <v>38539</v>
      </c>
      <c r="E3027" t="s">
        <v>200</v>
      </c>
      <c r="F3027">
        <v>7441</v>
      </c>
      <c r="G3027">
        <v>1006</v>
      </c>
    </row>
    <row r="3028" spans="2:7" x14ac:dyDescent="0.25">
      <c r="G3028">
        <v>1006</v>
      </c>
    </row>
    <row r="3029" spans="2:7" x14ac:dyDescent="0.25">
      <c r="B3029" t="s">
        <v>3932</v>
      </c>
      <c r="C3029" t="s">
        <v>2147</v>
      </c>
      <c r="D3029" s="30">
        <v>38540</v>
      </c>
      <c r="E3029" t="s">
        <v>199</v>
      </c>
      <c r="F3029">
        <v>5888</v>
      </c>
      <c r="G3029">
        <v>1007</v>
      </c>
    </row>
    <row r="3030" spans="2:7" x14ac:dyDescent="0.25">
      <c r="B3030" t="s">
        <v>3932</v>
      </c>
      <c r="C3030" t="s">
        <v>2148</v>
      </c>
      <c r="D3030" s="30">
        <v>38541</v>
      </c>
      <c r="E3030" t="s">
        <v>196</v>
      </c>
      <c r="F3030">
        <v>150</v>
      </c>
      <c r="G3030">
        <v>1007</v>
      </c>
    </row>
    <row r="3031" spans="2:7" x14ac:dyDescent="0.25">
      <c r="G3031">
        <v>1007</v>
      </c>
    </row>
    <row r="3032" spans="2:7" x14ac:dyDescent="0.25">
      <c r="B3032" t="s">
        <v>3932</v>
      </c>
      <c r="C3032" t="s">
        <v>2149</v>
      </c>
      <c r="D3032" s="30">
        <v>38542</v>
      </c>
      <c r="E3032" t="s">
        <v>199</v>
      </c>
      <c r="F3032">
        <v>8798</v>
      </c>
      <c r="G3032">
        <v>1008</v>
      </c>
    </row>
    <row r="3033" spans="2:7" x14ac:dyDescent="0.25">
      <c r="B3033" t="s">
        <v>3932</v>
      </c>
      <c r="C3033" t="s">
        <v>2150</v>
      </c>
      <c r="D3033" s="30">
        <v>38543</v>
      </c>
      <c r="E3033" t="s">
        <v>197</v>
      </c>
      <c r="F3033">
        <v>1500</v>
      </c>
      <c r="G3033">
        <v>1008</v>
      </c>
    </row>
    <row r="3034" spans="2:7" x14ac:dyDescent="0.25">
      <c r="G3034">
        <v>1008</v>
      </c>
    </row>
    <row r="3035" spans="2:7" x14ac:dyDescent="0.25">
      <c r="B3035" t="s">
        <v>3932</v>
      </c>
      <c r="C3035" t="s">
        <v>2151</v>
      </c>
      <c r="D3035" s="30">
        <v>38544</v>
      </c>
      <c r="E3035" t="s">
        <v>197</v>
      </c>
      <c r="F3035">
        <v>716</v>
      </c>
      <c r="G3035">
        <v>1009</v>
      </c>
    </row>
    <row r="3036" spans="2:7" x14ac:dyDescent="0.25">
      <c r="B3036" t="s">
        <v>3932</v>
      </c>
      <c r="C3036" t="s">
        <v>2152</v>
      </c>
      <c r="D3036" s="30">
        <v>38545</v>
      </c>
      <c r="E3036" t="s">
        <v>198</v>
      </c>
      <c r="F3036">
        <v>8130</v>
      </c>
      <c r="G3036">
        <v>1009</v>
      </c>
    </row>
    <row r="3037" spans="2:7" x14ac:dyDescent="0.25">
      <c r="G3037">
        <v>1009</v>
      </c>
    </row>
    <row r="3038" spans="2:7" x14ac:dyDescent="0.25">
      <c r="B3038" t="s">
        <v>3932</v>
      </c>
      <c r="C3038" t="s">
        <v>2153</v>
      </c>
      <c r="D3038" s="30">
        <v>38546</v>
      </c>
      <c r="E3038" t="s">
        <v>199</v>
      </c>
      <c r="F3038">
        <v>9013</v>
      </c>
      <c r="G3038">
        <v>1010</v>
      </c>
    </row>
    <row r="3039" spans="2:7" x14ac:dyDescent="0.25">
      <c r="B3039" t="s">
        <v>3932</v>
      </c>
      <c r="C3039" t="s">
        <v>2154</v>
      </c>
      <c r="D3039" s="30">
        <v>38547</v>
      </c>
      <c r="E3039" t="s">
        <v>199</v>
      </c>
      <c r="F3039">
        <v>9160</v>
      </c>
      <c r="G3039">
        <v>1010</v>
      </c>
    </row>
    <row r="3040" spans="2:7" x14ac:dyDescent="0.25">
      <c r="G3040">
        <v>1010</v>
      </c>
    </row>
    <row r="3041" spans="2:7" x14ac:dyDescent="0.25">
      <c r="B3041" t="s">
        <v>3932</v>
      </c>
      <c r="C3041" t="s">
        <v>2155</v>
      </c>
      <c r="D3041" s="30">
        <v>38548</v>
      </c>
      <c r="E3041" t="s">
        <v>200</v>
      </c>
      <c r="F3041">
        <v>4918</v>
      </c>
      <c r="G3041">
        <v>1011</v>
      </c>
    </row>
    <row r="3042" spans="2:7" x14ac:dyDescent="0.25">
      <c r="B3042" t="s">
        <v>3932</v>
      </c>
      <c r="C3042" t="s">
        <v>2156</v>
      </c>
      <c r="D3042" s="30">
        <v>38549</v>
      </c>
      <c r="E3042" t="s">
        <v>200</v>
      </c>
      <c r="F3042">
        <v>2613</v>
      </c>
      <c r="G3042">
        <v>1011</v>
      </c>
    </row>
    <row r="3043" spans="2:7" x14ac:dyDescent="0.25">
      <c r="G3043">
        <v>1011</v>
      </c>
    </row>
    <row r="3044" spans="2:7" x14ac:dyDescent="0.25">
      <c r="B3044" t="s">
        <v>3932</v>
      </c>
      <c r="C3044" t="s">
        <v>2157</v>
      </c>
      <c r="D3044" s="30">
        <v>38550</v>
      </c>
      <c r="E3044" t="s">
        <v>200</v>
      </c>
      <c r="F3044">
        <v>9807</v>
      </c>
      <c r="G3044">
        <v>1012</v>
      </c>
    </row>
    <row r="3045" spans="2:7" x14ac:dyDescent="0.25">
      <c r="B3045" t="s">
        <v>3932</v>
      </c>
      <c r="C3045" t="s">
        <v>2158</v>
      </c>
      <c r="D3045" s="30">
        <v>38551</v>
      </c>
      <c r="E3045" t="s">
        <v>197</v>
      </c>
      <c r="F3045">
        <v>5741</v>
      </c>
      <c r="G3045">
        <v>1012</v>
      </c>
    </row>
    <row r="3046" spans="2:7" x14ac:dyDescent="0.25">
      <c r="G3046">
        <v>1012</v>
      </c>
    </row>
    <row r="3047" spans="2:7" x14ac:dyDescent="0.25">
      <c r="B3047" t="s">
        <v>3932</v>
      </c>
      <c r="C3047" t="s">
        <v>2159</v>
      </c>
      <c r="D3047" s="30">
        <v>38552</v>
      </c>
      <c r="E3047" t="s">
        <v>199</v>
      </c>
      <c r="F3047">
        <v>633</v>
      </c>
      <c r="G3047">
        <v>1013</v>
      </c>
    </row>
    <row r="3048" spans="2:7" x14ac:dyDescent="0.25">
      <c r="B3048" t="s">
        <v>3932</v>
      </c>
      <c r="C3048" t="s">
        <v>2160</v>
      </c>
      <c r="D3048" s="30">
        <v>38553</v>
      </c>
      <c r="E3048" t="s">
        <v>196</v>
      </c>
      <c r="F3048">
        <v>1225</v>
      </c>
      <c r="G3048">
        <v>1013</v>
      </c>
    </row>
    <row r="3049" spans="2:7" x14ac:dyDescent="0.25">
      <c r="G3049">
        <v>1013</v>
      </c>
    </row>
    <row r="3050" spans="2:7" x14ac:dyDescent="0.25">
      <c r="B3050" t="s">
        <v>3932</v>
      </c>
      <c r="C3050" t="s">
        <v>2161</v>
      </c>
      <c r="D3050" s="30">
        <v>38554</v>
      </c>
      <c r="E3050" t="s">
        <v>199</v>
      </c>
      <c r="F3050">
        <v>8623</v>
      </c>
      <c r="G3050">
        <v>1014</v>
      </c>
    </row>
    <row r="3051" spans="2:7" x14ac:dyDescent="0.25">
      <c r="B3051" t="s">
        <v>3932</v>
      </c>
      <c r="C3051" t="s">
        <v>2162</v>
      </c>
      <c r="D3051" s="30">
        <v>38555</v>
      </c>
      <c r="E3051" t="s">
        <v>198</v>
      </c>
      <c r="F3051">
        <v>1813</v>
      </c>
      <c r="G3051">
        <v>1014</v>
      </c>
    </row>
    <row r="3052" spans="2:7" x14ac:dyDescent="0.25">
      <c r="G3052">
        <v>1014</v>
      </c>
    </row>
    <row r="3053" spans="2:7" x14ac:dyDescent="0.25">
      <c r="B3053" t="s">
        <v>3932</v>
      </c>
      <c r="C3053" t="s">
        <v>2163</v>
      </c>
      <c r="D3053" s="30">
        <v>38556</v>
      </c>
      <c r="E3053" t="s">
        <v>200</v>
      </c>
      <c r="F3053">
        <v>5027</v>
      </c>
      <c r="G3053">
        <v>1015</v>
      </c>
    </row>
    <row r="3054" spans="2:7" x14ac:dyDescent="0.25">
      <c r="B3054" t="s">
        <v>3932</v>
      </c>
      <c r="C3054" t="s">
        <v>2164</v>
      </c>
      <c r="D3054" s="30">
        <v>38557</v>
      </c>
      <c r="E3054" t="s">
        <v>200</v>
      </c>
      <c r="F3054">
        <v>9393</v>
      </c>
      <c r="G3054">
        <v>1015</v>
      </c>
    </row>
    <row r="3055" spans="2:7" x14ac:dyDescent="0.25">
      <c r="G3055">
        <v>1015</v>
      </c>
    </row>
    <row r="3056" spans="2:7" x14ac:dyDescent="0.25">
      <c r="B3056" t="s">
        <v>3932</v>
      </c>
      <c r="C3056" t="s">
        <v>2165</v>
      </c>
      <c r="D3056" s="30">
        <v>38558</v>
      </c>
      <c r="E3056" t="s">
        <v>200</v>
      </c>
      <c r="F3056">
        <v>5674</v>
      </c>
      <c r="G3056">
        <v>1016</v>
      </c>
    </row>
    <row r="3057" spans="2:7" x14ac:dyDescent="0.25">
      <c r="B3057" t="s">
        <v>3932</v>
      </c>
      <c r="C3057" t="s">
        <v>2166</v>
      </c>
      <c r="D3057" s="30">
        <v>38559</v>
      </c>
      <c r="E3057" t="s">
        <v>198</v>
      </c>
      <c r="F3057">
        <v>7315</v>
      </c>
      <c r="G3057">
        <v>1016</v>
      </c>
    </row>
    <row r="3058" spans="2:7" x14ac:dyDescent="0.25">
      <c r="G3058">
        <v>1016</v>
      </c>
    </row>
    <row r="3059" spans="2:7" x14ac:dyDescent="0.25">
      <c r="B3059" t="s">
        <v>3932</v>
      </c>
      <c r="C3059" t="s">
        <v>2167</v>
      </c>
      <c r="D3059" s="30">
        <v>38560</v>
      </c>
      <c r="E3059" t="s">
        <v>196</v>
      </c>
      <c r="F3059">
        <v>7989</v>
      </c>
      <c r="G3059">
        <v>1017</v>
      </c>
    </row>
    <row r="3060" spans="2:7" x14ac:dyDescent="0.25">
      <c r="B3060" t="s">
        <v>3932</v>
      </c>
      <c r="C3060" t="s">
        <v>2168</v>
      </c>
      <c r="D3060" s="30">
        <v>38561</v>
      </c>
      <c r="E3060" t="s">
        <v>199</v>
      </c>
      <c r="F3060">
        <v>9201</v>
      </c>
      <c r="G3060">
        <v>1017</v>
      </c>
    </row>
    <row r="3061" spans="2:7" x14ac:dyDescent="0.25">
      <c r="G3061">
        <v>1017</v>
      </c>
    </row>
    <row r="3062" spans="2:7" x14ac:dyDescent="0.25">
      <c r="B3062" t="s">
        <v>3932</v>
      </c>
      <c r="C3062" t="s">
        <v>2169</v>
      </c>
      <c r="D3062" s="30">
        <v>38562</v>
      </c>
      <c r="E3062" t="s">
        <v>196</v>
      </c>
      <c r="F3062">
        <v>2832</v>
      </c>
      <c r="G3062">
        <v>1018</v>
      </c>
    </row>
    <row r="3063" spans="2:7" x14ac:dyDescent="0.25">
      <c r="B3063" t="s">
        <v>3932</v>
      </c>
      <c r="C3063" t="s">
        <v>2170</v>
      </c>
      <c r="D3063" s="30">
        <v>38563</v>
      </c>
      <c r="E3063" t="s">
        <v>196</v>
      </c>
      <c r="F3063">
        <v>329</v>
      </c>
      <c r="G3063">
        <v>1018</v>
      </c>
    </row>
    <row r="3064" spans="2:7" x14ac:dyDescent="0.25">
      <c r="G3064">
        <v>1018</v>
      </c>
    </row>
    <row r="3065" spans="2:7" x14ac:dyDescent="0.25">
      <c r="B3065" t="s">
        <v>3932</v>
      </c>
      <c r="C3065" t="s">
        <v>2171</v>
      </c>
      <c r="D3065" s="30">
        <v>38564</v>
      </c>
      <c r="E3065" t="s">
        <v>196</v>
      </c>
      <c r="F3065">
        <v>1000</v>
      </c>
      <c r="G3065">
        <v>1019</v>
      </c>
    </row>
    <row r="3066" spans="2:7" x14ac:dyDescent="0.25">
      <c r="B3066" t="s">
        <v>3932</v>
      </c>
      <c r="C3066" t="s">
        <v>2172</v>
      </c>
      <c r="D3066" s="30">
        <v>38565</v>
      </c>
      <c r="E3066" t="s">
        <v>200</v>
      </c>
      <c r="F3066">
        <v>8863</v>
      </c>
      <c r="G3066">
        <v>1019</v>
      </c>
    </row>
    <row r="3067" spans="2:7" x14ac:dyDescent="0.25">
      <c r="G3067">
        <v>1019</v>
      </c>
    </row>
    <row r="3068" spans="2:7" x14ac:dyDescent="0.25">
      <c r="B3068" t="s">
        <v>3932</v>
      </c>
      <c r="C3068" t="s">
        <v>2173</v>
      </c>
      <c r="D3068" s="30">
        <v>38566</v>
      </c>
      <c r="E3068" t="s">
        <v>198</v>
      </c>
      <c r="F3068">
        <v>9408</v>
      </c>
      <c r="G3068">
        <v>1020</v>
      </c>
    </row>
    <row r="3069" spans="2:7" x14ac:dyDescent="0.25">
      <c r="B3069" t="s">
        <v>3932</v>
      </c>
      <c r="C3069" t="s">
        <v>2174</v>
      </c>
      <c r="D3069" s="30">
        <v>38567</v>
      </c>
      <c r="E3069" t="s">
        <v>196</v>
      </c>
      <c r="F3069">
        <v>2507</v>
      </c>
      <c r="G3069">
        <v>1020</v>
      </c>
    </row>
    <row r="3070" spans="2:7" x14ac:dyDescent="0.25">
      <c r="G3070">
        <v>1020</v>
      </c>
    </row>
    <row r="3071" spans="2:7" x14ac:dyDescent="0.25">
      <c r="B3071" t="s">
        <v>3932</v>
      </c>
      <c r="C3071" t="s">
        <v>2175</v>
      </c>
      <c r="D3071" s="30">
        <v>38568</v>
      </c>
      <c r="E3071" t="s">
        <v>200</v>
      </c>
      <c r="F3071">
        <v>6176</v>
      </c>
      <c r="G3071">
        <v>1021</v>
      </c>
    </row>
    <row r="3072" spans="2:7" x14ac:dyDescent="0.25">
      <c r="B3072" t="s">
        <v>3932</v>
      </c>
      <c r="C3072" t="s">
        <v>2176</v>
      </c>
      <c r="D3072" s="30">
        <v>38569</v>
      </c>
      <c r="E3072" t="s">
        <v>196</v>
      </c>
      <c r="F3072">
        <v>549</v>
      </c>
      <c r="G3072">
        <v>1021</v>
      </c>
    </row>
    <row r="3073" spans="2:7" x14ac:dyDescent="0.25">
      <c r="G3073">
        <v>1021</v>
      </c>
    </row>
    <row r="3074" spans="2:7" x14ac:dyDescent="0.25">
      <c r="B3074" t="s">
        <v>3932</v>
      </c>
      <c r="C3074" t="s">
        <v>2177</v>
      </c>
      <c r="D3074" s="30">
        <v>38570</v>
      </c>
      <c r="E3074" t="s">
        <v>197</v>
      </c>
      <c r="F3074">
        <v>1496</v>
      </c>
      <c r="G3074">
        <v>1022</v>
      </c>
    </row>
    <row r="3075" spans="2:7" x14ac:dyDescent="0.25">
      <c r="B3075" t="s">
        <v>3932</v>
      </c>
      <c r="C3075" t="s">
        <v>2178</v>
      </c>
      <c r="D3075" s="30">
        <v>38571</v>
      </c>
      <c r="E3075" t="s">
        <v>197</v>
      </c>
      <c r="F3075">
        <v>4303</v>
      </c>
      <c r="G3075">
        <v>1022</v>
      </c>
    </row>
    <row r="3076" spans="2:7" x14ac:dyDescent="0.25">
      <c r="G3076">
        <v>1022</v>
      </c>
    </row>
    <row r="3077" spans="2:7" x14ac:dyDescent="0.25">
      <c r="B3077" t="s">
        <v>3932</v>
      </c>
      <c r="C3077" t="s">
        <v>2179</v>
      </c>
      <c r="D3077" s="30">
        <v>38572</v>
      </c>
      <c r="E3077" t="s">
        <v>196</v>
      </c>
      <c r="F3077">
        <v>990</v>
      </c>
      <c r="G3077">
        <v>1023</v>
      </c>
    </row>
    <row r="3078" spans="2:7" x14ac:dyDescent="0.25">
      <c r="B3078" t="s">
        <v>3932</v>
      </c>
      <c r="C3078" t="s">
        <v>2180</v>
      </c>
      <c r="D3078" s="30">
        <v>38573</v>
      </c>
      <c r="E3078" t="s">
        <v>197</v>
      </c>
      <c r="F3078">
        <v>6135</v>
      </c>
      <c r="G3078">
        <v>1023</v>
      </c>
    </row>
    <row r="3079" spans="2:7" x14ac:dyDescent="0.25">
      <c r="G3079">
        <v>1023</v>
      </c>
    </row>
    <row r="3080" spans="2:7" x14ac:dyDescent="0.25">
      <c r="B3080" t="s">
        <v>3932</v>
      </c>
      <c r="C3080" t="s">
        <v>2181</v>
      </c>
      <c r="D3080" s="30">
        <v>38574</v>
      </c>
      <c r="E3080" t="s">
        <v>197</v>
      </c>
      <c r="F3080">
        <v>8417</v>
      </c>
      <c r="G3080">
        <v>1024</v>
      </c>
    </row>
    <row r="3081" spans="2:7" x14ac:dyDescent="0.25">
      <c r="B3081" t="s">
        <v>3932</v>
      </c>
      <c r="C3081" t="s">
        <v>2182</v>
      </c>
      <c r="D3081" s="30">
        <v>38575</v>
      </c>
      <c r="E3081" t="s">
        <v>199</v>
      </c>
      <c r="F3081">
        <v>499</v>
      </c>
      <c r="G3081">
        <v>1024</v>
      </c>
    </row>
    <row r="3082" spans="2:7" x14ac:dyDescent="0.25">
      <c r="G3082">
        <v>1024</v>
      </c>
    </row>
    <row r="3083" spans="2:7" x14ac:dyDescent="0.25">
      <c r="B3083" t="s">
        <v>3932</v>
      </c>
      <c r="C3083" t="s">
        <v>2183</v>
      </c>
      <c r="D3083" s="30">
        <v>38576</v>
      </c>
      <c r="E3083" t="s">
        <v>197</v>
      </c>
      <c r="F3083">
        <v>8107</v>
      </c>
      <c r="G3083">
        <v>1025</v>
      </c>
    </row>
    <row r="3084" spans="2:7" x14ac:dyDescent="0.25">
      <c r="B3084" t="s">
        <v>3932</v>
      </c>
      <c r="C3084" t="s">
        <v>2184</v>
      </c>
      <c r="D3084" s="30">
        <v>38577</v>
      </c>
      <c r="E3084" t="s">
        <v>198</v>
      </c>
      <c r="F3084">
        <v>3922</v>
      </c>
      <c r="G3084">
        <v>1025</v>
      </c>
    </row>
    <row r="3085" spans="2:7" x14ac:dyDescent="0.25">
      <c r="G3085">
        <v>1025</v>
      </c>
    </row>
    <row r="3086" spans="2:7" x14ac:dyDescent="0.25">
      <c r="B3086" t="s">
        <v>3932</v>
      </c>
      <c r="C3086" t="s">
        <v>2185</v>
      </c>
      <c r="D3086" s="30">
        <v>38578</v>
      </c>
      <c r="E3086" t="s">
        <v>200</v>
      </c>
      <c r="F3086">
        <v>8999</v>
      </c>
      <c r="G3086">
        <v>1026</v>
      </c>
    </row>
    <row r="3087" spans="2:7" x14ac:dyDescent="0.25">
      <c r="B3087" t="s">
        <v>3932</v>
      </c>
      <c r="C3087" t="s">
        <v>1053</v>
      </c>
      <c r="D3087" s="30">
        <v>38579</v>
      </c>
      <c r="E3087" t="s">
        <v>199</v>
      </c>
      <c r="F3087">
        <v>1117</v>
      </c>
      <c r="G3087">
        <v>1026</v>
      </c>
    </row>
    <row r="3088" spans="2:7" x14ac:dyDescent="0.25">
      <c r="G3088">
        <v>1026</v>
      </c>
    </row>
    <row r="3089" spans="2:7" x14ac:dyDescent="0.25">
      <c r="B3089" t="s">
        <v>3932</v>
      </c>
      <c r="C3089" t="s">
        <v>2186</v>
      </c>
      <c r="D3089" s="30">
        <v>38580</v>
      </c>
      <c r="E3089" t="s">
        <v>197</v>
      </c>
      <c r="F3089">
        <v>9499</v>
      </c>
      <c r="G3089">
        <v>1027</v>
      </c>
    </row>
    <row r="3090" spans="2:7" x14ac:dyDescent="0.25">
      <c r="B3090" t="s">
        <v>3932</v>
      </c>
      <c r="C3090" t="s">
        <v>2187</v>
      </c>
      <c r="D3090" s="30">
        <v>38581</v>
      </c>
      <c r="E3090" t="s">
        <v>199</v>
      </c>
      <c r="F3090">
        <v>1003</v>
      </c>
      <c r="G3090">
        <v>1027</v>
      </c>
    </row>
    <row r="3091" spans="2:7" x14ac:dyDescent="0.25">
      <c r="G3091">
        <v>1027</v>
      </c>
    </row>
    <row r="3092" spans="2:7" x14ac:dyDescent="0.25">
      <c r="B3092" t="s">
        <v>3932</v>
      </c>
      <c r="C3092" t="s">
        <v>599</v>
      </c>
      <c r="D3092" s="30">
        <v>38582</v>
      </c>
      <c r="E3092" t="s">
        <v>200</v>
      </c>
      <c r="F3092">
        <v>9567</v>
      </c>
      <c r="G3092">
        <v>1028</v>
      </c>
    </row>
    <row r="3093" spans="2:7" x14ac:dyDescent="0.25">
      <c r="B3093" t="s">
        <v>3932</v>
      </c>
      <c r="C3093" t="s">
        <v>2188</v>
      </c>
      <c r="D3093" s="30">
        <v>38583</v>
      </c>
      <c r="E3093" t="s">
        <v>197</v>
      </c>
      <c r="F3093">
        <v>4177</v>
      </c>
      <c r="G3093">
        <v>1028</v>
      </c>
    </row>
    <row r="3094" spans="2:7" x14ac:dyDescent="0.25">
      <c r="G3094">
        <v>1028</v>
      </c>
    </row>
    <row r="3095" spans="2:7" x14ac:dyDescent="0.25">
      <c r="B3095" t="s">
        <v>3932</v>
      </c>
      <c r="C3095" t="s">
        <v>2189</v>
      </c>
      <c r="D3095" s="30">
        <v>38584</v>
      </c>
      <c r="E3095" t="s">
        <v>196</v>
      </c>
      <c r="F3095">
        <v>9667</v>
      </c>
      <c r="G3095">
        <v>1029</v>
      </c>
    </row>
    <row r="3096" spans="2:7" x14ac:dyDescent="0.25">
      <c r="B3096" t="s">
        <v>3932</v>
      </c>
      <c r="C3096" t="s">
        <v>2190</v>
      </c>
      <c r="D3096" s="30">
        <v>38585</v>
      </c>
      <c r="E3096" t="s">
        <v>199</v>
      </c>
      <c r="F3096">
        <v>104</v>
      </c>
      <c r="G3096">
        <v>1029</v>
      </c>
    </row>
    <row r="3097" spans="2:7" x14ac:dyDescent="0.25">
      <c r="G3097">
        <v>1029</v>
      </c>
    </row>
    <row r="3098" spans="2:7" x14ac:dyDescent="0.25">
      <c r="B3098" t="s">
        <v>3932</v>
      </c>
      <c r="C3098" t="s">
        <v>2191</v>
      </c>
      <c r="D3098" s="30">
        <v>38586</v>
      </c>
      <c r="E3098" t="s">
        <v>197</v>
      </c>
      <c r="F3098">
        <v>6604</v>
      </c>
      <c r="G3098">
        <v>1030</v>
      </c>
    </row>
    <row r="3099" spans="2:7" x14ac:dyDescent="0.25">
      <c r="B3099" t="s">
        <v>3932</v>
      </c>
      <c r="C3099" t="s">
        <v>2192</v>
      </c>
      <c r="D3099" s="30">
        <v>38587</v>
      </c>
      <c r="E3099" t="s">
        <v>197</v>
      </c>
      <c r="F3099">
        <v>6889</v>
      </c>
      <c r="G3099">
        <v>1030</v>
      </c>
    </row>
    <row r="3100" spans="2:7" x14ac:dyDescent="0.25">
      <c r="G3100">
        <v>1030</v>
      </c>
    </row>
    <row r="3101" spans="2:7" x14ac:dyDescent="0.25">
      <c r="B3101" t="s">
        <v>3932</v>
      </c>
      <c r="C3101" t="s">
        <v>2193</v>
      </c>
      <c r="D3101" s="30">
        <v>38588</v>
      </c>
      <c r="E3101" t="s">
        <v>200</v>
      </c>
      <c r="F3101">
        <v>9019</v>
      </c>
      <c r="G3101">
        <v>1031</v>
      </c>
    </row>
    <row r="3102" spans="2:7" x14ac:dyDescent="0.25">
      <c r="B3102" t="s">
        <v>3932</v>
      </c>
      <c r="C3102" t="s">
        <v>2194</v>
      </c>
      <c r="D3102" s="30">
        <v>38589</v>
      </c>
      <c r="E3102" t="s">
        <v>200</v>
      </c>
      <c r="F3102">
        <v>8363</v>
      </c>
      <c r="G3102">
        <v>1031</v>
      </c>
    </row>
    <row r="3103" spans="2:7" x14ac:dyDescent="0.25">
      <c r="G3103">
        <v>1031</v>
      </c>
    </row>
    <row r="3104" spans="2:7" x14ac:dyDescent="0.25">
      <c r="B3104" t="s">
        <v>3932</v>
      </c>
      <c r="C3104" t="s">
        <v>2195</v>
      </c>
      <c r="D3104" s="30">
        <v>38590</v>
      </c>
      <c r="E3104" t="s">
        <v>196</v>
      </c>
      <c r="F3104">
        <v>9562</v>
      </c>
      <c r="G3104">
        <v>1032</v>
      </c>
    </row>
    <row r="3105" spans="2:7" x14ac:dyDescent="0.25">
      <c r="B3105" t="s">
        <v>3932</v>
      </c>
      <c r="C3105" t="s">
        <v>2196</v>
      </c>
      <c r="D3105" s="30">
        <v>38591</v>
      </c>
      <c r="E3105" t="s">
        <v>196</v>
      </c>
      <c r="F3105">
        <v>2157</v>
      </c>
      <c r="G3105">
        <v>1032</v>
      </c>
    </row>
    <row r="3106" spans="2:7" x14ac:dyDescent="0.25">
      <c r="G3106">
        <v>1032</v>
      </c>
    </row>
    <row r="3107" spans="2:7" x14ac:dyDescent="0.25">
      <c r="B3107" t="s">
        <v>3932</v>
      </c>
      <c r="C3107" t="s">
        <v>2197</v>
      </c>
      <c r="D3107" s="30">
        <v>38592</v>
      </c>
      <c r="E3107" t="s">
        <v>196</v>
      </c>
      <c r="F3107">
        <v>385</v>
      </c>
      <c r="G3107">
        <v>1033</v>
      </c>
    </row>
    <row r="3108" spans="2:7" x14ac:dyDescent="0.25">
      <c r="B3108" t="s">
        <v>3932</v>
      </c>
      <c r="C3108" t="s">
        <v>2198</v>
      </c>
      <c r="D3108" s="30">
        <v>38593</v>
      </c>
      <c r="E3108" t="s">
        <v>197</v>
      </c>
      <c r="F3108">
        <v>920</v>
      </c>
      <c r="G3108">
        <v>1033</v>
      </c>
    </row>
    <row r="3109" spans="2:7" x14ac:dyDescent="0.25">
      <c r="G3109">
        <v>1033</v>
      </c>
    </row>
    <row r="3110" spans="2:7" x14ac:dyDescent="0.25">
      <c r="B3110" t="s">
        <v>3932</v>
      </c>
      <c r="C3110" t="s">
        <v>2199</v>
      </c>
      <c r="D3110" s="30">
        <v>38594</v>
      </c>
      <c r="E3110" t="s">
        <v>200</v>
      </c>
      <c r="F3110">
        <v>4144</v>
      </c>
      <c r="G3110">
        <v>1034</v>
      </c>
    </row>
    <row r="3111" spans="2:7" x14ac:dyDescent="0.25">
      <c r="B3111" t="s">
        <v>3932</v>
      </c>
      <c r="C3111" t="s">
        <v>2200</v>
      </c>
      <c r="D3111" s="30">
        <v>38595</v>
      </c>
      <c r="E3111" t="s">
        <v>200</v>
      </c>
      <c r="F3111">
        <v>8185</v>
      </c>
      <c r="G3111">
        <v>1034</v>
      </c>
    </row>
    <row r="3112" spans="2:7" x14ac:dyDescent="0.25">
      <c r="G3112">
        <v>1034</v>
      </c>
    </row>
    <row r="3113" spans="2:7" x14ac:dyDescent="0.25">
      <c r="B3113" t="s">
        <v>3932</v>
      </c>
      <c r="C3113" t="s">
        <v>332</v>
      </c>
      <c r="D3113" s="30">
        <v>38596</v>
      </c>
      <c r="E3113" t="s">
        <v>199</v>
      </c>
      <c r="F3113">
        <v>2807</v>
      </c>
      <c r="G3113">
        <v>1035</v>
      </c>
    </row>
    <row r="3114" spans="2:7" x14ac:dyDescent="0.25">
      <c r="B3114" t="s">
        <v>3932</v>
      </c>
      <c r="C3114" t="s">
        <v>2201</v>
      </c>
      <c r="D3114" s="30">
        <v>38597</v>
      </c>
      <c r="E3114" t="s">
        <v>196</v>
      </c>
      <c r="F3114">
        <v>5186</v>
      </c>
      <c r="G3114">
        <v>1035</v>
      </c>
    </row>
    <row r="3115" spans="2:7" x14ac:dyDescent="0.25">
      <c r="G3115">
        <v>1035</v>
      </c>
    </row>
    <row r="3116" spans="2:7" x14ac:dyDescent="0.25">
      <c r="B3116" t="s">
        <v>3932</v>
      </c>
      <c r="C3116" t="s">
        <v>2202</v>
      </c>
      <c r="D3116" s="30">
        <v>38598</v>
      </c>
      <c r="E3116" t="s">
        <v>197</v>
      </c>
      <c r="F3116">
        <v>7413</v>
      </c>
      <c r="G3116">
        <v>1036</v>
      </c>
    </row>
    <row r="3117" spans="2:7" x14ac:dyDescent="0.25">
      <c r="B3117" t="s">
        <v>3932</v>
      </c>
      <c r="C3117" t="s">
        <v>2203</v>
      </c>
      <c r="D3117" s="30">
        <v>38599</v>
      </c>
      <c r="E3117" t="s">
        <v>196</v>
      </c>
      <c r="F3117">
        <v>6489</v>
      </c>
      <c r="G3117">
        <v>1036</v>
      </c>
    </row>
    <row r="3118" spans="2:7" x14ac:dyDescent="0.25">
      <c r="G3118">
        <v>1036</v>
      </c>
    </row>
    <row r="3119" spans="2:7" x14ac:dyDescent="0.25">
      <c r="B3119" t="s">
        <v>3932</v>
      </c>
      <c r="C3119" t="s">
        <v>2204</v>
      </c>
      <c r="D3119" s="30">
        <v>38600</v>
      </c>
      <c r="E3119" t="s">
        <v>198</v>
      </c>
      <c r="F3119">
        <v>1355</v>
      </c>
      <c r="G3119">
        <v>1037</v>
      </c>
    </row>
    <row r="3120" spans="2:7" x14ac:dyDescent="0.25">
      <c r="B3120" t="s">
        <v>3932</v>
      </c>
      <c r="C3120" t="s">
        <v>2205</v>
      </c>
      <c r="D3120" s="30">
        <v>38601</v>
      </c>
      <c r="E3120" t="s">
        <v>199</v>
      </c>
      <c r="F3120">
        <v>5329</v>
      </c>
      <c r="G3120">
        <v>1037</v>
      </c>
    </row>
    <row r="3121" spans="2:7" x14ac:dyDescent="0.25">
      <c r="G3121">
        <v>1037</v>
      </c>
    </row>
    <row r="3122" spans="2:7" x14ac:dyDescent="0.25">
      <c r="B3122" t="s">
        <v>3932</v>
      </c>
      <c r="C3122" t="s">
        <v>2206</v>
      </c>
      <c r="D3122" s="30">
        <v>38602</v>
      </c>
      <c r="E3122" t="s">
        <v>197</v>
      </c>
      <c r="F3122">
        <v>4985</v>
      </c>
      <c r="G3122">
        <v>1038</v>
      </c>
    </row>
    <row r="3123" spans="2:7" x14ac:dyDescent="0.25">
      <c r="B3123" t="s">
        <v>3932</v>
      </c>
      <c r="C3123" t="s">
        <v>970</v>
      </c>
      <c r="D3123" s="30">
        <v>38603</v>
      </c>
      <c r="E3123" t="s">
        <v>196</v>
      </c>
      <c r="F3123">
        <v>2511</v>
      </c>
      <c r="G3123">
        <v>1038</v>
      </c>
    </row>
    <row r="3124" spans="2:7" x14ac:dyDescent="0.25">
      <c r="G3124">
        <v>1038</v>
      </c>
    </row>
    <row r="3125" spans="2:7" x14ac:dyDescent="0.25">
      <c r="B3125" t="s">
        <v>3932</v>
      </c>
      <c r="C3125" t="s">
        <v>2207</v>
      </c>
      <c r="D3125" s="30">
        <v>38604</v>
      </c>
      <c r="E3125" t="s">
        <v>199</v>
      </c>
      <c r="F3125">
        <v>2715</v>
      </c>
      <c r="G3125">
        <v>1039</v>
      </c>
    </row>
    <row r="3126" spans="2:7" x14ac:dyDescent="0.25">
      <c r="B3126" t="s">
        <v>3932</v>
      </c>
      <c r="C3126" t="s">
        <v>2208</v>
      </c>
      <c r="D3126" s="30">
        <v>38605</v>
      </c>
      <c r="E3126" t="s">
        <v>197</v>
      </c>
      <c r="F3126">
        <v>8079</v>
      </c>
      <c r="G3126">
        <v>1039</v>
      </c>
    </row>
    <row r="3127" spans="2:7" x14ac:dyDescent="0.25">
      <c r="G3127">
        <v>1039</v>
      </c>
    </row>
    <row r="3128" spans="2:7" x14ac:dyDescent="0.25">
      <c r="B3128" t="s">
        <v>3932</v>
      </c>
      <c r="C3128" t="s">
        <v>2209</v>
      </c>
      <c r="D3128" s="30">
        <v>38606</v>
      </c>
      <c r="E3128" t="s">
        <v>200</v>
      </c>
      <c r="F3128">
        <v>9504</v>
      </c>
      <c r="G3128">
        <v>1040</v>
      </c>
    </row>
    <row r="3129" spans="2:7" x14ac:dyDescent="0.25">
      <c r="B3129" t="s">
        <v>3932</v>
      </c>
      <c r="C3129" t="s">
        <v>2210</v>
      </c>
      <c r="D3129" s="30">
        <v>38607</v>
      </c>
      <c r="E3129" t="s">
        <v>200</v>
      </c>
      <c r="F3129">
        <v>3032</v>
      </c>
      <c r="G3129">
        <v>1040</v>
      </c>
    </row>
    <row r="3130" spans="2:7" x14ac:dyDescent="0.25">
      <c r="G3130">
        <v>1040</v>
      </c>
    </row>
    <row r="3131" spans="2:7" x14ac:dyDescent="0.25">
      <c r="B3131" t="s">
        <v>3932</v>
      </c>
      <c r="C3131" t="s">
        <v>2211</v>
      </c>
      <c r="D3131" s="30">
        <v>38608</v>
      </c>
      <c r="E3131" t="s">
        <v>200</v>
      </c>
      <c r="F3131">
        <v>8896</v>
      </c>
      <c r="G3131">
        <v>1041</v>
      </c>
    </row>
    <row r="3132" spans="2:7" x14ac:dyDescent="0.25">
      <c r="B3132" t="s">
        <v>3932</v>
      </c>
      <c r="C3132" t="s">
        <v>2212</v>
      </c>
      <c r="D3132" s="30">
        <v>38609</v>
      </c>
      <c r="E3132" t="s">
        <v>200</v>
      </c>
      <c r="F3132">
        <v>7551</v>
      </c>
      <c r="G3132">
        <v>1041</v>
      </c>
    </row>
    <row r="3133" spans="2:7" x14ac:dyDescent="0.25">
      <c r="G3133">
        <v>1041</v>
      </c>
    </row>
    <row r="3134" spans="2:7" x14ac:dyDescent="0.25">
      <c r="B3134" t="s">
        <v>3932</v>
      </c>
      <c r="C3134" t="s">
        <v>2213</v>
      </c>
      <c r="D3134" s="30">
        <v>38610</v>
      </c>
      <c r="E3134" t="s">
        <v>197</v>
      </c>
      <c r="F3134">
        <v>5229</v>
      </c>
      <c r="G3134">
        <v>1042</v>
      </c>
    </row>
    <row r="3135" spans="2:7" x14ac:dyDescent="0.25">
      <c r="B3135" t="s">
        <v>3932</v>
      </c>
      <c r="C3135" t="s">
        <v>2214</v>
      </c>
      <c r="D3135" s="30">
        <v>38611</v>
      </c>
      <c r="E3135" t="s">
        <v>196</v>
      </c>
      <c r="F3135">
        <v>9490</v>
      </c>
      <c r="G3135">
        <v>1042</v>
      </c>
    </row>
    <row r="3136" spans="2:7" x14ac:dyDescent="0.25">
      <c r="G3136">
        <v>1042</v>
      </c>
    </row>
    <row r="3137" spans="2:7" x14ac:dyDescent="0.25">
      <c r="B3137" t="s">
        <v>3932</v>
      </c>
      <c r="C3137" t="s">
        <v>2215</v>
      </c>
      <c r="D3137" s="30">
        <v>38612</v>
      </c>
      <c r="E3137" t="s">
        <v>200</v>
      </c>
      <c r="F3137">
        <v>3817</v>
      </c>
      <c r="G3137">
        <v>1043</v>
      </c>
    </row>
    <row r="3138" spans="2:7" x14ac:dyDescent="0.25">
      <c r="B3138" t="s">
        <v>3932</v>
      </c>
      <c r="C3138" t="s">
        <v>2216</v>
      </c>
      <c r="D3138" s="30">
        <v>38613</v>
      </c>
      <c r="E3138" t="s">
        <v>199</v>
      </c>
      <c r="F3138">
        <v>3940</v>
      </c>
      <c r="G3138">
        <v>1043</v>
      </c>
    </row>
    <row r="3139" spans="2:7" x14ac:dyDescent="0.25">
      <c r="G3139">
        <v>1043</v>
      </c>
    </row>
    <row r="3140" spans="2:7" x14ac:dyDescent="0.25">
      <c r="B3140" t="s">
        <v>3932</v>
      </c>
      <c r="C3140" t="s">
        <v>2217</v>
      </c>
      <c r="D3140" s="30">
        <v>38614</v>
      </c>
      <c r="E3140" t="s">
        <v>198</v>
      </c>
      <c r="F3140">
        <v>920</v>
      </c>
      <c r="G3140">
        <v>1044</v>
      </c>
    </row>
    <row r="3141" spans="2:7" x14ac:dyDescent="0.25">
      <c r="B3141" t="s">
        <v>3932</v>
      </c>
      <c r="C3141" t="s">
        <v>2218</v>
      </c>
      <c r="D3141" s="30">
        <v>38615</v>
      </c>
      <c r="E3141" t="s">
        <v>199</v>
      </c>
      <c r="F3141">
        <v>3350</v>
      </c>
      <c r="G3141">
        <v>1044</v>
      </c>
    </row>
    <row r="3142" spans="2:7" x14ac:dyDescent="0.25">
      <c r="G3142">
        <v>1044</v>
      </c>
    </row>
    <row r="3143" spans="2:7" x14ac:dyDescent="0.25">
      <c r="B3143" t="s">
        <v>3932</v>
      </c>
      <c r="C3143" t="s">
        <v>2219</v>
      </c>
      <c r="D3143" s="30">
        <v>38616</v>
      </c>
      <c r="E3143" t="s">
        <v>198</v>
      </c>
      <c r="F3143">
        <v>4824</v>
      </c>
      <c r="G3143">
        <v>1045</v>
      </c>
    </row>
    <row r="3144" spans="2:7" x14ac:dyDescent="0.25">
      <c r="B3144" t="s">
        <v>3932</v>
      </c>
      <c r="C3144" t="s">
        <v>2220</v>
      </c>
      <c r="D3144" s="30">
        <v>38617</v>
      </c>
      <c r="E3144" t="s">
        <v>200</v>
      </c>
      <c r="F3144">
        <v>6695</v>
      </c>
      <c r="G3144">
        <v>1045</v>
      </c>
    </row>
    <row r="3145" spans="2:7" x14ac:dyDescent="0.25">
      <c r="G3145">
        <v>1045</v>
      </c>
    </row>
    <row r="3146" spans="2:7" x14ac:dyDescent="0.25">
      <c r="B3146" t="s">
        <v>3932</v>
      </c>
      <c r="C3146" t="s">
        <v>2221</v>
      </c>
      <c r="D3146" s="30">
        <v>38618</v>
      </c>
      <c r="E3146" t="s">
        <v>196</v>
      </c>
      <c r="F3146">
        <v>7092</v>
      </c>
      <c r="G3146">
        <v>1046</v>
      </c>
    </row>
    <row r="3147" spans="2:7" x14ac:dyDescent="0.25">
      <c r="B3147" t="s">
        <v>3932</v>
      </c>
      <c r="C3147" t="s">
        <v>2222</v>
      </c>
      <c r="D3147" s="30">
        <v>38619</v>
      </c>
      <c r="E3147" t="s">
        <v>198</v>
      </c>
      <c r="F3147">
        <v>9608</v>
      </c>
      <c r="G3147">
        <v>1046</v>
      </c>
    </row>
    <row r="3148" spans="2:7" x14ac:dyDescent="0.25">
      <c r="G3148">
        <v>1046</v>
      </c>
    </row>
    <row r="3149" spans="2:7" x14ac:dyDescent="0.25">
      <c r="B3149" t="s">
        <v>3932</v>
      </c>
      <c r="C3149" t="s">
        <v>2223</v>
      </c>
      <c r="D3149" s="30">
        <v>38620</v>
      </c>
      <c r="E3149" t="s">
        <v>198</v>
      </c>
      <c r="F3149">
        <v>8228</v>
      </c>
      <c r="G3149">
        <v>1047</v>
      </c>
    </row>
    <row r="3150" spans="2:7" x14ac:dyDescent="0.25">
      <c r="B3150" t="s">
        <v>3932</v>
      </c>
      <c r="C3150" t="s">
        <v>2224</v>
      </c>
      <c r="D3150" s="30">
        <v>38621</v>
      </c>
      <c r="E3150" t="s">
        <v>197</v>
      </c>
      <c r="F3150">
        <v>5259</v>
      </c>
      <c r="G3150">
        <v>1047</v>
      </c>
    </row>
    <row r="3151" spans="2:7" x14ac:dyDescent="0.25">
      <c r="G3151">
        <v>1047</v>
      </c>
    </row>
    <row r="3152" spans="2:7" x14ac:dyDescent="0.25">
      <c r="B3152" t="s">
        <v>3932</v>
      </c>
      <c r="C3152" t="s">
        <v>2225</v>
      </c>
      <c r="D3152" s="30">
        <v>38622</v>
      </c>
      <c r="E3152" t="s">
        <v>197</v>
      </c>
      <c r="F3152">
        <v>9868</v>
      </c>
      <c r="G3152">
        <v>1048</v>
      </c>
    </row>
    <row r="3153" spans="2:7" x14ac:dyDescent="0.25">
      <c r="B3153" t="s">
        <v>3932</v>
      </c>
      <c r="C3153" t="s">
        <v>2226</v>
      </c>
      <c r="D3153" s="30">
        <v>38623</v>
      </c>
      <c r="E3153" t="s">
        <v>196</v>
      </c>
      <c r="F3153">
        <v>1577</v>
      </c>
      <c r="G3153">
        <v>1048</v>
      </c>
    </row>
    <row r="3154" spans="2:7" x14ac:dyDescent="0.25">
      <c r="G3154">
        <v>1048</v>
      </c>
    </row>
    <row r="3155" spans="2:7" x14ac:dyDescent="0.25">
      <c r="B3155" t="s">
        <v>3932</v>
      </c>
      <c r="C3155" t="s">
        <v>2227</v>
      </c>
      <c r="D3155" s="30">
        <v>38624</v>
      </c>
      <c r="E3155" t="s">
        <v>198</v>
      </c>
      <c r="F3155">
        <v>4544</v>
      </c>
      <c r="G3155">
        <v>1049</v>
      </c>
    </row>
    <row r="3156" spans="2:7" x14ac:dyDescent="0.25">
      <c r="B3156" t="s">
        <v>3932</v>
      </c>
      <c r="C3156" t="s">
        <v>2228</v>
      </c>
      <c r="D3156" s="30">
        <v>38625</v>
      </c>
      <c r="E3156" t="s">
        <v>197</v>
      </c>
      <c r="F3156">
        <v>9993</v>
      </c>
      <c r="G3156">
        <v>1049</v>
      </c>
    </row>
    <row r="3157" spans="2:7" x14ac:dyDescent="0.25">
      <c r="G3157">
        <v>1049</v>
      </c>
    </row>
    <row r="3158" spans="2:7" x14ac:dyDescent="0.25">
      <c r="B3158" t="s">
        <v>3932</v>
      </c>
      <c r="C3158" t="s">
        <v>2229</v>
      </c>
      <c r="D3158" s="30">
        <v>38626</v>
      </c>
      <c r="E3158" t="s">
        <v>199</v>
      </c>
      <c r="F3158">
        <v>8793</v>
      </c>
      <c r="G3158">
        <v>1050</v>
      </c>
    </row>
    <row r="3159" spans="2:7" x14ac:dyDescent="0.25">
      <c r="B3159" t="s">
        <v>3932</v>
      </c>
      <c r="C3159" t="s">
        <v>2230</v>
      </c>
      <c r="D3159" s="30">
        <v>38627</v>
      </c>
      <c r="E3159" t="s">
        <v>200</v>
      </c>
      <c r="F3159">
        <v>5196</v>
      </c>
      <c r="G3159">
        <v>1050</v>
      </c>
    </row>
    <row r="3160" spans="2:7" x14ac:dyDescent="0.25">
      <c r="G3160">
        <v>1050</v>
      </c>
    </row>
    <row r="3161" spans="2:7" x14ac:dyDescent="0.25">
      <c r="B3161" t="s">
        <v>3932</v>
      </c>
      <c r="C3161" t="s">
        <v>2231</v>
      </c>
      <c r="D3161" s="30">
        <v>38628</v>
      </c>
      <c r="E3161" t="s">
        <v>196</v>
      </c>
      <c r="F3161">
        <v>5003</v>
      </c>
      <c r="G3161">
        <v>1051</v>
      </c>
    </row>
    <row r="3162" spans="2:7" x14ac:dyDescent="0.25">
      <c r="B3162" t="s">
        <v>3932</v>
      </c>
      <c r="C3162" t="s">
        <v>2232</v>
      </c>
      <c r="D3162" s="30">
        <v>38629</v>
      </c>
      <c r="E3162" t="s">
        <v>197</v>
      </c>
      <c r="F3162">
        <v>1998</v>
      </c>
      <c r="G3162">
        <v>1051</v>
      </c>
    </row>
    <row r="3163" spans="2:7" x14ac:dyDescent="0.25">
      <c r="G3163">
        <v>1051</v>
      </c>
    </row>
    <row r="3164" spans="2:7" x14ac:dyDescent="0.25">
      <c r="B3164" t="s">
        <v>3932</v>
      </c>
      <c r="C3164" t="s">
        <v>2233</v>
      </c>
      <c r="D3164" s="30">
        <v>38630</v>
      </c>
      <c r="E3164" t="s">
        <v>198</v>
      </c>
      <c r="F3164">
        <v>2024</v>
      </c>
      <c r="G3164">
        <v>1052</v>
      </c>
    </row>
    <row r="3165" spans="2:7" x14ac:dyDescent="0.25">
      <c r="B3165" t="s">
        <v>3932</v>
      </c>
      <c r="C3165" t="s">
        <v>2234</v>
      </c>
      <c r="D3165" s="30">
        <v>38631</v>
      </c>
      <c r="E3165" t="s">
        <v>196</v>
      </c>
      <c r="F3165">
        <v>4699</v>
      </c>
      <c r="G3165">
        <v>1052</v>
      </c>
    </row>
    <row r="3166" spans="2:7" x14ac:dyDescent="0.25">
      <c r="G3166">
        <v>1052</v>
      </c>
    </row>
    <row r="3167" spans="2:7" x14ac:dyDescent="0.25">
      <c r="B3167" t="s">
        <v>3932</v>
      </c>
      <c r="C3167" t="s">
        <v>1385</v>
      </c>
      <c r="D3167" s="30">
        <v>38632</v>
      </c>
      <c r="E3167" t="s">
        <v>196</v>
      </c>
      <c r="F3167">
        <v>359</v>
      </c>
      <c r="G3167">
        <v>1053</v>
      </c>
    </row>
    <row r="3168" spans="2:7" x14ac:dyDescent="0.25">
      <c r="B3168" t="s">
        <v>3932</v>
      </c>
      <c r="C3168" t="s">
        <v>2235</v>
      </c>
      <c r="D3168" s="30">
        <v>38633</v>
      </c>
      <c r="E3168" t="s">
        <v>200</v>
      </c>
      <c r="F3168">
        <v>2165</v>
      </c>
      <c r="G3168">
        <v>1053</v>
      </c>
    </row>
    <row r="3169" spans="2:7" x14ac:dyDescent="0.25">
      <c r="G3169">
        <v>1053</v>
      </c>
    </row>
    <row r="3170" spans="2:7" x14ac:dyDescent="0.25">
      <c r="B3170" t="s">
        <v>3932</v>
      </c>
      <c r="C3170" t="s">
        <v>2236</v>
      </c>
      <c r="D3170" s="30">
        <v>38634</v>
      </c>
      <c r="E3170" t="s">
        <v>197</v>
      </c>
      <c r="F3170">
        <v>505</v>
      </c>
      <c r="G3170">
        <v>1054</v>
      </c>
    </row>
    <row r="3171" spans="2:7" x14ac:dyDescent="0.25">
      <c r="B3171" t="s">
        <v>3932</v>
      </c>
      <c r="C3171" t="s">
        <v>2223</v>
      </c>
      <c r="D3171" s="30">
        <v>38635</v>
      </c>
      <c r="E3171" t="s">
        <v>200</v>
      </c>
      <c r="F3171">
        <v>2965</v>
      </c>
      <c r="G3171">
        <v>1054</v>
      </c>
    </row>
    <row r="3172" spans="2:7" x14ac:dyDescent="0.25">
      <c r="G3172">
        <v>1054</v>
      </c>
    </row>
    <row r="3173" spans="2:7" x14ac:dyDescent="0.25">
      <c r="B3173" t="s">
        <v>3932</v>
      </c>
      <c r="C3173" t="s">
        <v>2237</v>
      </c>
      <c r="D3173" s="30">
        <v>38636</v>
      </c>
      <c r="E3173" t="s">
        <v>200</v>
      </c>
      <c r="F3173">
        <v>9816</v>
      </c>
      <c r="G3173">
        <v>1055</v>
      </c>
    </row>
    <row r="3174" spans="2:7" x14ac:dyDescent="0.25">
      <c r="B3174" t="s">
        <v>3932</v>
      </c>
      <c r="C3174" t="s">
        <v>2238</v>
      </c>
      <c r="D3174" s="30">
        <v>38637</v>
      </c>
      <c r="E3174" t="s">
        <v>197</v>
      </c>
      <c r="F3174">
        <v>9853</v>
      </c>
      <c r="G3174">
        <v>1055</v>
      </c>
    </row>
    <row r="3175" spans="2:7" x14ac:dyDescent="0.25">
      <c r="G3175">
        <v>1055</v>
      </c>
    </row>
    <row r="3176" spans="2:7" x14ac:dyDescent="0.25">
      <c r="B3176" t="s">
        <v>3932</v>
      </c>
      <c r="C3176" t="s">
        <v>2239</v>
      </c>
      <c r="D3176" s="30">
        <v>38638</v>
      </c>
      <c r="E3176" t="s">
        <v>200</v>
      </c>
      <c r="F3176">
        <v>6472</v>
      </c>
      <c r="G3176">
        <v>1056</v>
      </c>
    </row>
    <row r="3177" spans="2:7" x14ac:dyDescent="0.25">
      <c r="B3177" t="s">
        <v>3932</v>
      </c>
      <c r="C3177" t="s">
        <v>2240</v>
      </c>
      <c r="D3177" s="30">
        <v>38639</v>
      </c>
      <c r="E3177" t="s">
        <v>196</v>
      </c>
      <c r="F3177">
        <v>4169</v>
      </c>
      <c r="G3177">
        <v>1056</v>
      </c>
    </row>
    <row r="3178" spans="2:7" x14ac:dyDescent="0.25">
      <c r="G3178">
        <v>1056</v>
      </c>
    </row>
    <row r="3179" spans="2:7" x14ac:dyDescent="0.25">
      <c r="B3179" t="s">
        <v>3932</v>
      </c>
      <c r="C3179" t="s">
        <v>2241</v>
      </c>
      <c r="D3179" s="30">
        <v>38640</v>
      </c>
      <c r="E3179" t="s">
        <v>198</v>
      </c>
      <c r="F3179">
        <v>9658</v>
      </c>
      <c r="G3179">
        <v>1057</v>
      </c>
    </row>
    <row r="3180" spans="2:7" x14ac:dyDescent="0.25">
      <c r="B3180" t="s">
        <v>3932</v>
      </c>
      <c r="C3180" t="s">
        <v>2242</v>
      </c>
      <c r="D3180" s="30">
        <v>38641</v>
      </c>
      <c r="E3180" t="s">
        <v>200</v>
      </c>
      <c r="F3180">
        <v>9890</v>
      </c>
      <c r="G3180">
        <v>1057</v>
      </c>
    </row>
    <row r="3181" spans="2:7" x14ac:dyDescent="0.25">
      <c r="G3181">
        <v>1057</v>
      </c>
    </row>
    <row r="3182" spans="2:7" x14ac:dyDescent="0.25">
      <c r="B3182" t="s">
        <v>3932</v>
      </c>
      <c r="C3182" t="s">
        <v>2243</v>
      </c>
      <c r="D3182" s="30">
        <v>38642</v>
      </c>
      <c r="E3182" t="s">
        <v>198</v>
      </c>
      <c r="F3182">
        <v>337</v>
      </c>
      <c r="G3182">
        <v>1058</v>
      </c>
    </row>
    <row r="3183" spans="2:7" x14ac:dyDescent="0.25">
      <c r="B3183" t="s">
        <v>3932</v>
      </c>
      <c r="C3183" t="s">
        <v>2244</v>
      </c>
      <c r="D3183" s="30">
        <v>38643</v>
      </c>
      <c r="E3183" t="s">
        <v>200</v>
      </c>
      <c r="F3183">
        <v>4007</v>
      </c>
      <c r="G3183">
        <v>1058</v>
      </c>
    </row>
    <row r="3184" spans="2:7" x14ac:dyDescent="0.25">
      <c r="G3184">
        <v>1058</v>
      </c>
    </row>
    <row r="3185" spans="2:7" x14ac:dyDescent="0.25">
      <c r="B3185" t="s">
        <v>3932</v>
      </c>
      <c r="C3185" t="s">
        <v>2245</v>
      </c>
      <c r="D3185" s="30">
        <v>38644</v>
      </c>
      <c r="E3185" t="s">
        <v>198</v>
      </c>
      <c r="F3185">
        <v>4398</v>
      </c>
      <c r="G3185">
        <v>1059</v>
      </c>
    </row>
    <row r="3186" spans="2:7" x14ac:dyDescent="0.25">
      <c r="B3186" t="s">
        <v>3932</v>
      </c>
      <c r="C3186" t="s">
        <v>2246</v>
      </c>
      <c r="D3186" s="30">
        <v>38645</v>
      </c>
      <c r="E3186" t="s">
        <v>196</v>
      </c>
      <c r="F3186">
        <v>3134</v>
      </c>
      <c r="G3186">
        <v>1059</v>
      </c>
    </row>
    <row r="3187" spans="2:7" x14ac:dyDescent="0.25">
      <c r="G3187">
        <v>1059</v>
      </c>
    </row>
    <row r="3188" spans="2:7" x14ac:dyDescent="0.25">
      <c r="B3188" t="s">
        <v>3932</v>
      </c>
      <c r="C3188" t="s">
        <v>2247</v>
      </c>
      <c r="D3188" s="30">
        <v>38646</v>
      </c>
      <c r="E3188" t="s">
        <v>196</v>
      </c>
      <c r="F3188">
        <v>601</v>
      </c>
      <c r="G3188">
        <v>1060</v>
      </c>
    </row>
    <row r="3189" spans="2:7" x14ac:dyDescent="0.25">
      <c r="B3189" t="s">
        <v>3932</v>
      </c>
      <c r="C3189" t="s">
        <v>2248</v>
      </c>
      <c r="D3189" s="30">
        <v>38647</v>
      </c>
      <c r="E3189" t="s">
        <v>198</v>
      </c>
      <c r="F3189">
        <v>6567</v>
      </c>
      <c r="G3189">
        <v>1060</v>
      </c>
    </row>
    <row r="3190" spans="2:7" x14ac:dyDescent="0.25">
      <c r="G3190">
        <v>1060</v>
      </c>
    </row>
    <row r="3191" spans="2:7" x14ac:dyDescent="0.25">
      <c r="B3191" t="s">
        <v>3932</v>
      </c>
      <c r="C3191" t="s">
        <v>2249</v>
      </c>
      <c r="D3191" s="30">
        <v>38648</v>
      </c>
      <c r="E3191" t="s">
        <v>198</v>
      </c>
      <c r="F3191">
        <v>5686</v>
      </c>
      <c r="G3191">
        <v>1061</v>
      </c>
    </row>
    <row r="3192" spans="2:7" x14ac:dyDescent="0.25">
      <c r="B3192" t="s">
        <v>3932</v>
      </c>
      <c r="C3192" t="s">
        <v>2250</v>
      </c>
      <c r="D3192" s="30">
        <v>38649</v>
      </c>
      <c r="E3192" t="s">
        <v>196</v>
      </c>
      <c r="F3192">
        <v>9335</v>
      </c>
      <c r="G3192">
        <v>1061</v>
      </c>
    </row>
    <row r="3193" spans="2:7" x14ac:dyDescent="0.25">
      <c r="G3193">
        <v>1061</v>
      </c>
    </row>
    <row r="3194" spans="2:7" x14ac:dyDescent="0.25">
      <c r="B3194" t="s">
        <v>3932</v>
      </c>
      <c r="C3194" t="s">
        <v>2251</v>
      </c>
      <c r="D3194" s="30">
        <v>38650</v>
      </c>
      <c r="E3194" t="s">
        <v>198</v>
      </c>
      <c r="F3194">
        <v>1859</v>
      </c>
      <c r="G3194">
        <v>1062</v>
      </c>
    </row>
    <row r="3195" spans="2:7" x14ac:dyDescent="0.25">
      <c r="B3195" t="s">
        <v>3932</v>
      </c>
      <c r="C3195" t="s">
        <v>2252</v>
      </c>
      <c r="D3195" s="30">
        <v>38651</v>
      </c>
      <c r="E3195" t="s">
        <v>198</v>
      </c>
      <c r="F3195">
        <v>4579</v>
      </c>
      <c r="G3195">
        <v>1062</v>
      </c>
    </row>
    <row r="3196" spans="2:7" x14ac:dyDescent="0.25">
      <c r="G3196">
        <v>1062</v>
      </c>
    </row>
    <row r="3197" spans="2:7" x14ac:dyDescent="0.25">
      <c r="B3197" t="s">
        <v>3932</v>
      </c>
      <c r="C3197" t="s">
        <v>2253</v>
      </c>
      <c r="D3197" s="30">
        <v>38652</v>
      </c>
      <c r="E3197" t="s">
        <v>196</v>
      </c>
      <c r="F3197">
        <v>8554</v>
      </c>
      <c r="G3197">
        <v>1063</v>
      </c>
    </row>
    <row r="3198" spans="2:7" x14ac:dyDescent="0.25">
      <c r="B3198" t="s">
        <v>3932</v>
      </c>
      <c r="C3198" t="s">
        <v>2254</v>
      </c>
      <c r="D3198" s="30">
        <v>38653</v>
      </c>
      <c r="E3198" t="s">
        <v>196</v>
      </c>
      <c r="F3198">
        <v>3497</v>
      </c>
      <c r="G3198">
        <v>1063</v>
      </c>
    </row>
    <row r="3199" spans="2:7" x14ac:dyDescent="0.25">
      <c r="G3199">
        <v>1063</v>
      </c>
    </row>
    <row r="3200" spans="2:7" x14ac:dyDescent="0.25">
      <c r="B3200" t="s">
        <v>3932</v>
      </c>
      <c r="C3200" t="s">
        <v>2255</v>
      </c>
      <c r="D3200" s="30">
        <v>38654</v>
      </c>
      <c r="E3200" t="s">
        <v>198</v>
      </c>
      <c r="F3200">
        <v>399</v>
      </c>
      <c r="G3200">
        <v>1064</v>
      </c>
    </row>
    <row r="3201" spans="2:7" x14ac:dyDescent="0.25">
      <c r="B3201" t="s">
        <v>3932</v>
      </c>
      <c r="C3201" t="s">
        <v>2256</v>
      </c>
      <c r="D3201" s="30">
        <v>38655</v>
      </c>
      <c r="E3201" t="s">
        <v>196</v>
      </c>
      <c r="F3201">
        <v>2080</v>
      </c>
      <c r="G3201">
        <v>1064</v>
      </c>
    </row>
    <row r="3202" spans="2:7" x14ac:dyDescent="0.25">
      <c r="G3202">
        <v>1064</v>
      </c>
    </row>
    <row r="3203" spans="2:7" x14ac:dyDescent="0.25">
      <c r="B3203" t="s">
        <v>3932</v>
      </c>
      <c r="C3203" t="s">
        <v>2257</v>
      </c>
      <c r="D3203" s="30">
        <v>38656</v>
      </c>
      <c r="E3203" t="s">
        <v>198</v>
      </c>
      <c r="F3203">
        <v>2546</v>
      </c>
      <c r="G3203">
        <v>1065</v>
      </c>
    </row>
    <row r="3204" spans="2:7" x14ac:dyDescent="0.25">
      <c r="B3204" t="s">
        <v>3932</v>
      </c>
      <c r="C3204" t="s">
        <v>2258</v>
      </c>
      <c r="D3204" s="30">
        <v>38657</v>
      </c>
      <c r="E3204" t="s">
        <v>200</v>
      </c>
      <c r="F3204">
        <v>3229</v>
      </c>
      <c r="G3204">
        <v>1065</v>
      </c>
    </row>
    <row r="3205" spans="2:7" x14ac:dyDescent="0.25">
      <c r="G3205">
        <v>1065</v>
      </c>
    </row>
    <row r="3206" spans="2:7" x14ac:dyDescent="0.25">
      <c r="B3206" t="s">
        <v>3932</v>
      </c>
      <c r="C3206" t="s">
        <v>2259</v>
      </c>
      <c r="D3206" s="30">
        <v>38658</v>
      </c>
      <c r="E3206" t="s">
        <v>196</v>
      </c>
      <c r="F3206">
        <v>7209</v>
      </c>
      <c r="G3206">
        <v>1066</v>
      </c>
    </row>
    <row r="3207" spans="2:7" x14ac:dyDescent="0.25">
      <c r="B3207" t="s">
        <v>3932</v>
      </c>
      <c r="C3207" t="s">
        <v>2260</v>
      </c>
      <c r="D3207" s="30">
        <v>38659</v>
      </c>
      <c r="E3207" t="s">
        <v>199</v>
      </c>
      <c r="F3207">
        <v>326</v>
      </c>
      <c r="G3207">
        <v>1066</v>
      </c>
    </row>
    <row r="3208" spans="2:7" x14ac:dyDescent="0.25">
      <c r="G3208">
        <v>1066</v>
      </c>
    </row>
    <row r="3209" spans="2:7" x14ac:dyDescent="0.25">
      <c r="B3209" t="s">
        <v>3932</v>
      </c>
      <c r="C3209" t="s">
        <v>2261</v>
      </c>
      <c r="D3209" s="30">
        <v>38660</v>
      </c>
      <c r="E3209" t="s">
        <v>197</v>
      </c>
      <c r="F3209">
        <v>6806</v>
      </c>
      <c r="G3209">
        <v>1067</v>
      </c>
    </row>
    <row r="3210" spans="2:7" x14ac:dyDescent="0.25">
      <c r="B3210" t="s">
        <v>3932</v>
      </c>
      <c r="C3210" t="s">
        <v>2262</v>
      </c>
      <c r="D3210" s="30">
        <v>38661</v>
      </c>
      <c r="E3210" t="s">
        <v>199</v>
      </c>
      <c r="F3210">
        <v>2127</v>
      </c>
      <c r="G3210">
        <v>1067</v>
      </c>
    </row>
    <row r="3211" spans="2:7" x14ac:dyDescent="0.25">
      <c r="G3211">
        <v>1067</v>
      </c>
    </row>
    <row r="3212" spans="2:7" x14ac:dyDescent="0.25">
      <c r="B3212" t="s">
        <v>3932</v>
      </c>
      <c r="C3212" t="s">
        <v>2263</v>
      </c>
      <c r="D3212" s="30">
        <v>38662</v>
      </c>
      <c r="E3212" t="s">
        <v>198</v>
      </c>
      <c r="F3212">
        <v>9325</v>
      </c>
      <c r="G3212">
        <v>1068</v>
      </c>
    </row>
    <row r="3213" spans="2:7" x14ac:dyDescent="0.25">
      <c r="B3213" t="s">
        <v>3932</v>
      </c>
      <c r="C3213" t="s">
        <v>2264</v>
      </c>
      <c r="D3213" s="30">
        <v>38663</v>
      </c>
      <c r="E3213" t="s">
        <v>198</v>
      </c>
      <c r="F3213">
        <v>5506</v>
      </c>
      <c r="G3213">
        <v>1068</v>
      </c>
    </row>
    <row r="3214" spans="2:7" x14ac:dyDescent="0.25">
      <c r="G3214">
        <v>1068</v>
      </c>
    </row>
    <row r="3215" spans="2:7" x14ac:dyDescent="0.25">
      <c r="B3215" t="s">
        <v>3932</v>
      </c>
      <c r="C3215" t="s">
        <v>2265</v>
      </c>
      <c r="D3215" s="30">
        <v>38664</v>
      </c>
      <c r="E3215" t="s">
        <v>197</v>
      </c>
      <c r="F3215">
        <v>6395</v>
      </c>
      <c r="G3215">
        <v>1069</v>
      </c>
    </row>
    <row r="3216" spans="2:7" x14ac:dyDescent="0.25">
      <c r="B3216" t="s">
        <v>3932</v>
      </c>
      <c r="C3216" t="s">
        <v>2266</v>
      </c>
      <c r="D3216" s="30">
        <v>38665</v>
      </c>
      <c r="E3216" t="s">
        <v>199</v>
      </c>
      <c r="F3216">
        <v>9651</v>
      </c>
      <c r="G3216">
        <v>1069</v>
      </c>
    </row>
    <row r="3217" spans="2:7" x14ac:dyDescent="0.25">
      <c r="G3217">
        <v>1069</v>
      </c>
    </row>
    <row r="3218" spans="2:7" x14ac:dyDescent="0.25">
      <c r="B3218" t="s">
        <v>3932</v>
      </c>
      <c r="C3218" t="s">
        <v>2267</v>
      </c>
      <c r="D3218" s="30">
        <v>38666</v>
      </c>
      <c r="E3218" t="s">
        <v>199</v>
      </c>
      <c r="F3218">
        <v>136</v>
      </c>
      <c r="G3218">
        <v>1070</v>
      </c>
    </row>
    <row r="3219" spans="2:7" x14ac:dyDescent="0.25">
      <c r="B3219" t="s">
        <v>3932</v>
      </c>
      <c r="C3219" t="s">
        <v>2268</v>
      </c>
      <c r="D3219" s="30">
        <v>38667</v>
      </c>
      <c r="E3219" t="s">
        <v>199</v>
      </c>
      <c r="F3219">
        <v>9376</v>
      </c>
      <c r="G3219">
        <v>1070</v>
      </c>
    </row>
    <row r="3220" spans="2:7" x14ac:dyDescent="0.25">
      <c r="G3220">
        <v>1070</v>
      </c>
    </row>
    <row r="3221" spans="2:7" x14ac:dyDescent="0.25">
      <c r="B3221" t="s">
        <v>3932</v>
      </c>
      <c r="C3221" t="s">
        <v>572</v>
      </c>
      <c r="D3221" s="30">
        <v>38668</v>
      </c>
      <c r="E3221" t="s">
        <v>198</v>
      </c>
      <c r="F3221">
        <v>676</v>
      </c>
      <c r="G3221">
        <v>1071</v>
      </c>
    </row>
    <row r="3222" spans="2:7" x14ac:dyDescent="0.25">
      <c r="B3222" t="s">
        <v>3932</v>
      </c>
      <c r="C3222" t="s">
        <v>2269</v>
      </c>
      <c r="D3222" s="30">
        <v>38669</v>
      </c>
      <c r="E3222" t="s">
        <v>196</v>
      </c>
      <c r="F3222">
        <v>3801</v>
      </c>
      <c r="G3222">
        <v>1071</v>
      </c>
    </row>
    <row r="3223" spans="2:7" x14ac:dyDescent="0.25">
      <c r="G3223">
        <v>1071</v>
      </c>
    </row>
    <row r="3224" spans="2:7" x14ac:dyDescent="0.25">
      <c r="B3224" t="s">
        <v>3932</v>
      </c>
      <c r="C3224" t="s">
        <v>2270</v>
      </c>
      <c r="D3224" s="30">
        <v>38670</v>
      </c>
      <c r="E3224" t="s">
        <v>197</v>
      </c>
      <c r="F3224">
        <v>7512</v>
      </c>
      <c r="G3224">
        <v>1072</v>
      </c>
    </row>
    <row r="3225" spans="2:7" x14ac:dyDescent="0.25">
      <c r="B3225" t="s">
        <v>3932</v>
      </c>
      <c r="C3225" t="s">
        <v>2271</v>
      </c>
      <c r="D3225" s="30">
        <v>38671</v>
      </c>
      <c r="E3225" t="s">
        <v>199</v>
      </c>
      <c r="F3225">
        <v>9794</v>
      </c>
      <c r="G3225">
        <v>1072</v>
      </c>
    </row>
    <row r="3226" spans="2:7" x14ac:dyDescent="0.25">
      <c r="G3226">
        <v>1072</v>
      </c>
    </row>
    <row r="3227" spans="2:7" x14ac:dyDescent="0.25">
      <c r="B3227" t="s">
        <v>3932</v>
      </c>
      <c r="C3227" t="s">
        <v>2272</v>
      </c>
      <c r="D3227" s="30">
        <v>38672</v>
      </c>
      <c r="E3227" t="s">
        <v>196</v>
      </c>
      <c r="F3227">
        <v>4517</v>
      </c>
      <c r="G3227">
        <v>1073</v>
      </c>
    </row>
    <row r="3228" spans="2:7" x14ac:dyDescent="0.25">
      <c r="B3228" t="s">
        <v>3932</v>
      </c>
      <c r="C3228" t="s">
        <v>2273</v>
      </c>
      <c r="D3228" s="30">
        <v>38673</v>
      </c>
      <c r="E3228" t="s">
        <v>198</v>
      </c>
      <c r="F3228">
        <v>5691</v>
      </c>
      <c r="G3228">
        <v>1073</v>
      </c>
    </row>
    <row r="3229" spans="2:7" x14ac:dyDescent="0.25">
      <c r="G3229">
        <v>1073</v>
      </c>
    </row>
    <row r="3230" spans="2:7" x14ac:dyDescent="0.25">
      <c r="B3230" t="s">
        <v>3932</v>
      </c>
      <c r="C3230" t="s">
        <v>2274</v>
      </c>
      <c r="D3230" s="30">
        <v>38674</v>
      </c>
      <c r="E3230" t="s">
        <v>200</v>
      </c>
      <c r="F3230">
        <v>1339</v>
      </c>
      <c r="G3230">
        <v>1074</v>
      </c>
    </row>
    <row r="3231" spans="2:7" x14ac:dyDescent="0.25">
      <c r="B3231" t="s">
        <v>3932</v>
      </c>
      <c r="C3231" t="s">
        <v>2275</v>
      </c>
      <c r="D3231" s="30">
        <v>38675</v>
      </c>
      <c r="E3231" t="s">
        <v>199</v>
      </c>
      <c r="F3231">
        <v>490</v>
      </c>
      <c r="G3231">
        <v>1074</v>
      </c>
    </row>
    <row r="3232" spans="2:7" x14ac:dyDescent="0.25">
      <c r="G3232">
        <v>1074</v>
      </c>
    </row>
    <row r="3233" spans="2:7" x14ac:dyDescent="0.25">
      <c r="B3233" t="s">
        <v>3932</v>
      </c>
      <c r="C3233" t="s">
        <v>2276</v>
      </c>
      <c r="D3233" s="30">
        <v>38676</v>
      </c>
      <c r="E3233" t="s">
        <v>196</v>
      </c>
      <c r="F3233">
        <v>2240</v>
      </c>
      <c r="G3233">
        <v>1075</v>
      </c>
    </row>
    <row r="3234" spans="2:7" x14ac:dyDescent="0.25">
      <c r="B3234" t="s">
        <v>3932</v>
      </c>
      <c r="C3234" t="s">
        <v>2277</v>
      </c>
      <c r="D3234" s="30">
        <v>38677</v>
      </c>
      <c r="E3234" t="s">
        <v>200</v>
      </c>
      <c r="F3234">
        <v>4034</v>
      </c>
      <c r="G3234">
        <v>1075</v>
      </c>
    </row>
    <row r="3235" spans="2:7" x14ac:dyDescent="0.25">
      <c r="G3235">
        <v>1075</v>
      </c>
    </row>
    <row r="3236" spans="2:7" x14ac:dyDescent="0.25">
      <c r="B3236" t="s">
        <v>3932</v>
      </c>
      <c r="C3236" t="s">
        <v>2278</v>
      </c>
      <c r="D3236" s="30">
        <v>38678</v>
      </c>
      <c r="E3236" t="s">
        <v>198</v>
      </c>
      <c r="F3236">
        <v>2571</v>
      </c>
      <c r="G3236">
        <v>1076</v>
      </c>
    </row>
    <row r="3237" spans="2:7" x14ac:dyDescent="0.25">
      <c r="B3237" t="s">
        <v>3932</v>
      </c>
      <c r="C3237" t="s">
        <v>2279</v>
      </c>
      <c r="D3237" s="30">
        <v>38679</v>
      </c>
      <c r="E3237" t="s">
        <v>197</v>
      </c>
      <c r="F3237">
        <v>8117</v>
      </c>
      <c r="G3237">
        <v>1076</v>
      </c>
    </row>
    <row r="3238" spans="2:7" x14ac:dyDescent="0.25">
      <c r="G3238">
        <v>1076</v>
      </c>
    </row>
    <row r="3239" spans="2:7" x14ac:dyDescent="0.25">
      <c r="B3239" t="s">
        <v>3932</v>
      </c>
      <c r="C3239" t="s">
        <v>2280</v>
      </c>
      <c r="D3239" s="30">
        <v>38680</v>
      </c>
      <c r="E3239" t="s">
        <v>198</v>
      </c>
      <c r="F3239">
        <v>1670</v>
      </c>
      <c r="G3239">
        <v>1077</v>
      </c>
    </row>
    <row r="3240" spans="2:7" x14ac:dyDescent="0.25">
      <c r="B3240" t="s">
        <v>3932</v>
      </c>
      <c r="C3240" t="s">
        <v>2281</v>
      </c>
      <c r="D3240" s="30">
        <v>38681</v>
      </c>
      <c r="E3240" t="s">
        <v>196</v>
      </c>
      <c r="F3240">
        <v>6439</v>
      </c>
      <c r="G3240">
        <v>1077</v>
      </c>
    </row>
    <row r="3241" spans="2:7" x14ac:dyDescent="0.25">
      <c r="G3241">
        <v>1077</v>
      </c>
    </row>
    <row r="3242" spans="2:7" x14ac:dyDescent="0.25">
      <c r="B3242" t="s">
        <v>3932</v>
      </c>
      <c r="C3242" t="s">
        <v>2282</v>
      </c>
      <c r="D3242" s="30">
        <v>38682</v>
      </c>
      <c r="E3242" t="s">
        <v>199</v>
      </c>
      <c r="F3242">
        <v>8489</v>
      </c>
      <c r="G3242">
        <v>1078</v>
      </c>
    </row>
    <row r="3243" spans="2:7" x14ac:dyDescent="0.25">
      <c r="B3243" t="s">
        <v>3932</v>
      </c>
      <c r="C3243" t="s">
        <v>2283</v>
      </c>
      <c r="D3243" s="30">
        <v>38683</v>
      </c>
      <c r="E3243" t="s">
        <v>200</v>
      </c>
      <c r="F3243">
        <v>729</v>
      </c>
      <c r="G3243">
        <v>1078</v>
      </c>
    </row>
    <row r="3244" spans="2:7" x14ac:dyDescent="0.25">
      <c r="G3244">
        <v>1078</v>
      </c>
    </row>
    <row r="3245" spans="2:7" x14ac:dyDescent="0.25">
      <c r="B3245" t="s">
        <v>3932</v>
      </c>
      <c r="C3245" t="s">
        <v>2284</v>
      </c>
      <c r="D3245" s="30">
        <v>38684</v>
      </c>
      <c r="E3245" t="s">
        <v>199</v>
      </c>
      <c r="F3245">
        <v>9480</v>
      </c>
      <c r="G3245">
        <v>1079</v>
      </c>
    </row>
    <row r="3246" spans="2:7" x14ac:dyDescent="0.25">
      <c r="B3246" t="s">
        <v>3932</v>
      </c>
      <c r="C3246" t="s">
        <v>2285</v>
      </c>
      <c r="D3246" s="30">
        <v>38685</v>
      </c>
      <c r="E3246" t="s">
        <v>200</v>
      </c>
      <c r="F3246">
        <v>2584</v>
      </c>
      <c r="G3246">
        <v>1079</v>
      </c>
    </row>
    <row r="3247" spans="2:7" x14ac:dyDescent="0.25">
      <c r="G3247">
        <v>1079</v>
      </c>
    </row>
    <row r="3248" spans="2:7" x14ac:dyDescent="0.25">
      <c r="B3248" t="s">
        <v>3932</v>
      </c>
      <c r="C3248" t="s">
        <v>2286</v>
      </c>
      <c r="D3248" s="30">
        <v>38686</v>
      </c>
      <c r="E3248" t="s">
        <v>200</v>
      </c>
      <c r="F3248">
        <v>5587</v>
      </c>
      <c r="G3248">
        <v>1080</v>
      </c>
    </row>
    <row r="3249" spans="2:7" x14ac:dyDescent="0.25">
      <c r="B3249" t="s">
        <v>3932</v>
      </c>
      <c r="C3249" t="s">
        <v>2287</v>
      </c>
      <c r="D3249" s="30">
        <v>38687</v>
      </c>
      <c r="E3249" t="s">
        <v>196</v>
      </c>
      <c r="F3249">
        <v>2795</v>
      </c>
      <c r="G3249">
        <v>1080</v>
      </c>
    </row>
    <row r="3250" spans="2:7" x14ac:dyDescent="0.25">
      <c r="G3250">
        <v>1080</v>
      </c>
    </row>
    <row r="3251" spans="2:7" x14ac:dyDescent="0.25">
      <c r="B3251" t="s">
        <v>3932</v>
      </c>
      <c r="C3251" t="s">
        <v>2288</v>
      </c>
      <c r="D3251" s="30">
        <v>38688</v>
      </c>
      <c r="E3251" t="s">
        <v>199</v>
      </c>
      <c r="F3251">
        <v>9674</v>
      </c>
      <c r="G3251">
        <v>1081</v>
      </c>
    </row>
    <row r="3252" spans="2:7" x14ac:dyDescent="0.25">
      <c r="B3252" t="s">
        <v>3932</v>
      </c>
      <c r="C3252" t="s">
        <v>2289</v>
      </c>
      <c r="D3252" s="30">
        <v>38689</v>
      </c>
      <c r="E3252" t="s">
        <v>198</v>
      </c>
      <c r="F3252">
        <v>5363</v>
      </c>
      <c r="G3252">
        <v>1081</v>
      </c>
    </row>
    <row r="3253" spans="2:7" x14ac:dyDescent="0.25">
      <c r="G3253">
        <v>1081</v>
      </c>
    </row>
    <row r="3254" spans="2:7" x14ac:dyDescent="0.25">
      <c r="B3254" t="s">
        <v>3932</v>
      </c>
      <c r="C3254" t="s">
        <v>2290</v>
      </c>
      <c r="D3254" s="30">
        <v>38690</v>
      </c>
      <c r="E3254" t="s">
        <v>200</v>
      </c>
      <c r="F3254">
        <v>3924</v>
      </c>
      <c r="G3254">
        <v>1082</v>
      </c>
    </row>
    <row r="3255" spans="2:7" x14ac:dyDescent="0.25">
      <c r="B3255" t="s">
        <v>3932</v>
      </c>
      <c r="C3255" t="s">
        <v>2291</v>
      </c>
      <c r="D3255" s="30">
        <v>38691</v>
      </c>
      <c r="E3255" t="s">
        <v>197</v>
      </c>
      <c r="F3255">
        <v>1914</v>
      </c>
      <c r="G3255">
        <v>1082</v>
      </c>
    </row>
    <row r="3256" spans="2:7" x14ac:dyDescent="0.25">
      <c r="G3256">
        <v>1082</v>
      </c>
    </row>
    <row r="3257" spans="2:7" x14ac:dyDescent="0.25">
      <c r="B3257" t="s">
        <v>3932</v>
      </c>
      <c r="C3257" t="s">
        <v>2292</v>
      </c>
      <c r="D3257" s="30">
        <v>38692</v>
      </c>
      <c r="E3257" t="s">
        <v>196</v>
      </c>
      <c r="F3257">
        <v>329</v>
      </c>
      <c r="G3257">
        <v>1083</v>
      </c>
    </row>
    <row r="3258" spans="2:7" x14ac:dyDescent="0.25">
      <c r="B3258" t="s">
        <v>3932</v>
      </c>
      <c r="C3258" t="s">
        <v>2293</v>
      </c>
      <c r="D3258" s="30">
        <v>38693</v>
      </c>
      <c r="E3258" t="s">
        <v>200</v>
      </c>
      <c r="F3258">
        <v>9126</v>
      </c>
      <c r="G3258">
        <v>1083</v>
      </c>
    </row>
    <row r="3259" spans="2:7" x14ac:dyDescent="0.25">
      <c r="G3259">
        <v>1083</v>
      </c>
    </row>
    <row r="3260" spans="2:7" x14ac:dyDescent="0.25">
      <c r="B3260" t="s">
        <v>3932</v>
      </c>
      <c r="C3260" t="s">
        <v>1969</v>
      </c>
      <c r="D3260" s="30">
        <v>38694</v>
      </c>
      <c r="E3260" t="s">
        <v>196</v>
      </c>
      <c r="F3260">
        <v>7848</v>
      </c>
      <c r="G3260">
        <v>1084</v>
      </c>
    </row>
    <row r="3261" spans="2:7" x14ac:dyDescent="0.25">
      <c r="B3261" t="s">
        <v>3932</v>
      </c>
      <c r="C3261" t="s">
        <v>281</v>
      </c>
      <c r="D3261" s="30">
        <v>38695</v>
      </c>
      <c r="E3261" t="s">
        <v>196</v>
      </c>
      <c r="F3261">
        <v>4690</v>
      </c>
      <c r="G3261">
        <v>1084</v>
      </c>
    </row>
    <row r="3262" spans="2:7" x14ac:dyDescent="0.25">
      <c r="G3262">
        <v>1084</v>
      </c>
    </row>
    <row r="3263" spans="2:7" x14ac:dyDescent="0.25">
      <c r="B3263" t="s">
        <v>3932</v>
      </c>
      <c r="C3263" t="s">
        <v>2294</v>
      </c>
      <c r="D3263" s="30">
        <v>38696</v>
      </c>
      <c r="E3263" t="s">
        <v>197</v>
      </c>
      <c r="F3263">
        <v>2684</v>
      </c>
      <c r="G3263">
        <v>1085</v>
      </c>
    </row>
    <row r="3264" spans="2:7" x14ac:dyDescent="0.25">
      <c r="B3264" t="s">
        <v>3932</v>
      </c>
      <c r="C3264" t="s">
        <v>2295</v>
      </c>
      <c r="D3264" s="30">
        <v>38697</v>
      </c>
      <c r="E3264" t="s">
        <v>198</v>
      </c>
      <c r="F3264">
        <v>2513</v>
      </c>
      <c r="G3264">
        <v>1085</v>
      </c>
    </row>
    <row r="3265" spans="2:7" x14ac:dyDescent="0.25">
      <c r="G3265">
        <v>1085</v>
      </c>
    </row>
    <row r="3266" spans="2:7" x14ac:dyDescent="0.25">
      <c r="B3266" t="s">
        <v>3932</v>
      </c>
      <c r="C3266" t="s">
        <v>2296</v>
      </c>
      <c r="D3266" s="30">
        <v>38698</v>
      </c>
      <c r="E3266" t="s">
        <v>199</v>
      </c>
      <c r="F3266">
        <v>5677</v>
      </c>
      <c r="G3266">
        <v>1086</v>
      </c>
    </row>
    <row r="3267" spans="2:7" x14ac:dyDescent="0.25">
      <c r="B3267" t="s">
        <v>3932</v>
      </c>
      <c r="C3267" t="s">
        <v>2297</v>
      </c>
      <c r="D3267" s="30">
        <v>38699</v>
      </c>
      <c r="E3267" t="s">
        <v>200</v>
      </c>
      <c r="F3267">
        <v>5237</v>
      </c>
      <c r="G3267">
        <v>1086</v>
      </c>
    </row>
    <row r="3268" spans="2:7" x14ac:dyDescent="0.25">
      <c r="G3268">
        <v>1086</v>
      </c>
    </row>
    <row r="3269" spans="2:7" x14ac:dyDescent="0.25">
      <c r="B3269" t="s">
        <v>3932</v>
      </c>
      <c r="C3269" t="s">
        <v>2298</v>
      </c>
      <c r="D3269" s="30">
        <v>38700</v>
      </c>
      <c r="E3269" t="s">
        <v>199</v>
      </c>
      <c r="F3269">
        <v>3540</v>
      </c>
      <c r="G3269">
        <v>1087</v>
      </c>
    </row>
    <row r="3270" spans="2:7" x14ac:dyDescent="0.25">
      <c r="B3270" t="s">
        <v>3932</v>
      </c>
      <c r="C3270" t="s">
        <v>2299</v>
      </c>
      <c r="D3270" s="30">
        <v>38701</v>
      </c>
      <c r="E3270" t="s">
        <v>197</v>
      </c>
      <c r="F3270">
        <v>1277</v>
      </c>
      <c r="G3270">
        <v>1087</v>
      </c>
    </row>
    <row r="3271" spans="2:7" x14ac:dyDescent="0.25">
      <c r="G3271">
        <v>1087</v>
      </c>
    </row>
    <row r="3272" spans="2:7" x14ac:dyDescent="0.25">
      <c r="B3272" t="s">
        <v>3932</v>
      </c>
      <c r="C3272" t="s">
        <v>2300</v>
      </c>
      <c r="D3272" s="30">
        <v>38702</v>
      </c>
      <c r="E3272" t="s">
        <v>198</v>
      </c>
      <c r="F3272">
        <v>1913</v>
      </c>
      <c r="G3272">
        <v>1088</v>
      </c>
    </row>
    <row r="3273" spans="2:7" x14ac:dyDescent="0.25">
      <c r="B3273" t="s">
        <v>3932</v>
      </c>
      <c r="C3273" t="s">
        <v>2301</v>
      </c>
      <c r="D3273" s="30">
        <v>38703</v>
      </c>
      <c r="E3273" t="s">
        <v>198</v>
      </c>
      <c r="F3273">
        <v>1301</v>
      </c>
      <c r="G3273">
        <v>1088</v>
      </c>
    </row>
    <row r="3274" spans="2:7" x14ac:dyDescent="0.25">
      <c r="G3274">
        <v>1088</v>
      </c>
    </row>
    <row r="3275" spans="2:7" x14ac:dyDescent="0.25">
      <c r="B3275" t="s">
        <v>3932</v>
      </c>
      <c r="C3275" t="s">
        <v>2302</v>
      </c>
      <c r="D3275" s="30">
        <v>38704</v>
      </c>
      <c r="E3275" t="s">
        <v>197</v>
      </c>
      <c r="F3275">
        <v>180</v>
      </c>
      <c r="G3275">
        <v>1089</v>
      </c>
    </row>
    <row r="3276" spans="2:7" x14ac:dyDescent="0.25">
      <c r="B3276" t="s">
        <v>3932</v>
      </c>
      <c r="C3276" t="s">
        <v>2303</v>
      </c>
      <c r="D3276" s="30">
        <v>38705</v>
      </c>
      <c r="E3276" t="s">
        <v>197</v>
      </c>
      <c r="F3276">
        <v>9897</v>
      </c>
      <c r="G3276">
        <v>1089</v>
      </c>
    </row>
    <row r="3277" spans="2:7" x14ac:dyDescent="0.25">
      <c r="G3277">
        <v>1089</v>
      </c>
    </row>
    <row r="3278" spans="2:7" x14ac:dyDescent="0.25">
      <c r="B3278" t="s">
        <v>3932</v>
      </c>
      <c r="C3278" t="s">
        <v>2304</v>
      </c>
      <c r="D3278" s="30">
        <v>38706</v>
      </c>
      <c r="E3278" t="s">
        <v>199</v>
      </c>
      <c r="F3278">
        <v>6145</v>
      </c>
      <c r="G3278">
        <v>1090</v>
      </c>
    </row>
    <row r="3279" spans="2:7" x14ac:dyDescent="0.25">
      <c r="B3279" t="s">
        <v>3932</v>
      </c>
      <c r="C3279" t="s">
        <v>1479</v>
      </c>
      <c r="D3279" s="30">
        <v>38707</v>
      </c>
      <c r="E3279" t="s">
        <v>197</v>
      </c>
      <c r="F3279">
        <v>7297</v>
      </c>
      <c r="G3279">
        <v>1090</v>
      </c>
    </row>
    <row r="3280" spans="2:7" x14ac:dyDescent="0.25">
      <c r="G3280">
        <v>1090</v>
      </c>
    </row>
    <row r="3281" spans="2:7" x14ac:dyDescent="0.25">
      <c r="B3281" t="s">
        <v>3932</v>
      </c>
      <c r="C3281" t="s">
        <v>2305</v>
      </c>
      <c r="D3281" s="30">
        <v>38708</v>
      </c>
      <c r="E3281" t="s">
        <v>196</v>
      </c>
      <c r="F3281">
        <v>7926</v>
      </c>
      <c r="G3281">
        <v>1091</v>
      </c>
    </row>
    <row r="3282" spans="2:7" x14ac:dyDescent="0.25">
      <c r="B3282" t="s">
        <v>3932</v>
      </c>
      <c r="C3282" t="s">
        <v>2306</v>
      </c>
      <c r="D3282" s="30">
        <v>38709</v>
      </c>
      <c r="E3282" t="s">
        <v>197</v>
      </c>
      <c r="F3282">
        <v>6790</v>
      </c>
      <c r="G3282">
        <v>1091</v>
      </c>
    </row>
    <row r="3283" spans="2:7" x14ac:dyDescent="0.25">
      <c r="G3283">
        <v>1091</v>
      </c>
    </row>
    <row r="3284" spans="2:7" x14ac:dyDescent="0.25">
      <c r="B3284" t="s">
        <v>3932</v>
      </c>
      <c r="C3284" t="s">
        <v>2307</v>
      </c>
      <c r="D3284" s="30">
        <v>38710</v>
      </c>
      <c r="E3284" t="s">
        <v>196</v>
      </c>
      <c r="F3284">
        <v>5965</v>
      </c>
      <c r="G3284">
        <v>1092</v>
      </c>
    </row>
    <row r="3285" spans="2:7" x14ac:dyDescent="0.25">
      <c r="B3285" t="s">
        <v>3932</v>
      </c>
      <c r="C3285" t="s">
        <v>2308</v>
      </c>
      <c r="D3285" s="30">
        <v>38711</v>
      </c>
      <c r="E3285" t="s">
        <v>198</v>
      </c>
      <c r="F3285">
        <v>5583</v>
      </c>
      <c r="G3285">
        <v>1092</v>
      </c>
    </row>
    <row r="3286" spans="2:7" x14ac:dyDescent="0.25">
      <c r="G3286">
        <v>1092</v>
      </c>
    </row>
    <row r="3287" spans="2:7" x14ac:dyDescent="0.25">
      <c r="B3287" t="s">
        <v>3932</v>
      </c>
      <c r="C3287" t="s">
        <v>2309</v>
      </c>
      <c r="D3287" s="30">
        <v>38712</v>
      </c>
      <c r="E3287" t="s">
        <v>197</v>
      </c>
      <c r="F3287">
        <v>7785</v>
      </c>
      <c r="G3287">
        <v>1093</v>
      </c>
    </row>
    <row r="3288" spans="2:7" x14ac:dyDescent="0.25">
      <c r="B3288" t="s">
        <v>3932</v>
      </c>
      <c r="C3288" t="s">
        <v>2310</v>
      </c>
      <c r="D3288" s="30">
        <v>38713</v>
      </c>
      <c r="E3288" t="s">
        <v>197</v>
      </c>
      <c r="F3288">
        <v>540</v>
      </c>
      <c r="G3288">
        <v>1093</v>
      </c>
    </row>
    <row r="3289" spans="2:7" x14ac:dyDescent="0.25">
      <c r="G3289">
        <v>1093</v>
      </c>
    </row>
    <row r="3290" spans="2:7" x14ac:dyDescent="0.25">
      <c r="B3290" t="s">
        <v>3932</v>
      </c>
      <c r="C3290" t="s">
        <v>2311</v>
      </c>
      <c r="D3290" s="30">
        <v>38714</v>
      </c>
      <c r="E3290" t="s">
        <v>197</v>
      </c>
      <c r="F3290">
        <v>2627</v>
      </c>
      <c r="G3290">
        <v>1094</v>
      </c>
    </row>
    <row r="3291" spans="2:7" x14ac:dyDescent="0.25">
      <c r="B3291" t="s">
        <v>3932</v>
      </c>
      <c r="C3291" t="s">
        <v>2312</v>
      </c>
      <c r="D3291" s="30">
        <v>38715</v>
      </c>
      <c r="E3291" t="s">
        <v>198</v>
      </c>
      <c r="F3291">
        <v>3942</v>
      </c>
      <c r="G3291">
        <v>1094</v>
      </c>
    </row>
    <row r="3292" spans="2:7" x14ac:dyDescent="0.25">
      <c r="G3292">
        <v>1094</v>
      </c>
    </row>
    <row r="3293" spans="2:7" x14ac:dyDescent="0.25">
      <c r="B3293" t="s">
        <v>3932</v>
      </c>
      <c r="C3293" t="s">
        <v>2313</v>
      </c>
      <c r="D3293" s="30">
        <v>38716</v>
      </c>
      <c r="E3293" t="s">
        <v>199</v>
      </c>
      <c r="F3293">
        <v>1240</v>
      </c>
      <c r="G3293">
        <v>1095</v>
      </c>
    </row>
    <row r="3294" spans="2:7" x14ac:dyDescent="0.25">
      <c r="B3294" t="s">
        <v>3932</v>
      </c>
      <c r="C3294" t="s">
        <v>2314</v>
      </c>
      <c r="D3294" s="30">
        <v>38717</v>
      </c>
      <c r="E3294" t="s">
        <v>198</v>
      </c>
      <c r="F3294">
        <v>4528</v>
      </c>
      <c r="G3294">
        <v>1095</v>
      </c>
    </row>
    <row r="3295" spans="2:7" x14ac:dyDescent="0.25">
      <c r="G3295">
        <v>1095</v>
      </c>
    </row>
    <row r="3296" spans="2:7" x14ac:dyDescent="0.25">
      <c r="B3296" t="s">
        <v>3932</v>
      </c>
      <c r="C3296" t="s">
        <v>2315</v>
      </c>
      <c r="D3296" s="30">
        <v>38718</v>
      </c>
      <c r="E3296" t="s">
        <v>198</v>
      </c>
      <c r="F3296">
        <v>2933</v>
      </c>
      <c r="G3296">
        <v>1096</v>
      </c>
    </row>
    <row r="3297" spans="2:7" x14ac:dyDescent="0.25">
      <c r="B3297" t="s">
        <v>3932</v>
      </c>
      <c r="C3297" t="s">
        <v>2316</v>
      </c>
      <c r="D3297" s="30">
        <v>38719</v>
      </c>
      <c r="E3297" t="s">
        <v>196</v>
      </c>
      <c r="F3297">
        <v>6940</v>
      </c>
      <c r="G3297">
        <v>1096</v>
      </c>
    </row>
    <row r="3298" spans="2:7" x14ac:dyDescent="0.25">
      <c r="G3298">
        <v>1096</v>
      </c>
    </row>
    <row r="3299" spans="2:7" x14ac:dyDescent="0.25">
      <c r="B3299" t="s">
        <v>3932</v>
      </c>
      <c r="C3299" t="s">
        <v>1618</v>
      </c>
      <c r="D3299" s="30">
        <v>38720</v>
      </c>
      <c r="E3299" t="s">
        <v>199</v>
      </c>
      <c r="F3299">
        <v>873</v>
      </c>
      <c r="G3299">
        <v>1097</v>
      </c>
    </row>
    <row r="3300" spans="2:7" x14ac:dyDescent="0.25">
      <c r="B3300" t="s">
        <v>3932</v>
      </c>
      <c r="C3300" t="s">
        <v>2317</v>
      </c>
      <c r="D3300" s="30">
        <v>38721</v>
      </c>
      <c r="E3300" t="s">
        <v>199</v>
      </c>
      <c r="F3300">
        <v>6332</v>
      </c>
      <c r="G3300">
        <v>1097</v>
      </c>
    </row>
    <row r="3301" spans="2:7" x14ac:dyDescent="0.25">
      <c r="G3301">
        <v>1097</v>
      </c>
    </row>
    <row r="3302" spans="2:7" x14ac:dyDescent="0.25">
      <c r="B3302" t="s">
        <v>3932</v>
      </c>
      <c r="C3302" t="s">
        <v>2318</v>
      </c>
      <c r="D3302" s="30">
        <v>38722</v>
      </c>
      <c r="E3302" t="s">
        <v>196</v>
      </c>
      <c r="F3302">
        <v>1319</v>
      </c>
      <c r="G3302">
        <v>1098</v>
      </c>
    </row>
    <row r="3303" spans="2:7" x14ac:dyDescent="0.25">
      <c r="B3303" t="s">
        <v>3932</v>
      </c>
      <c r="C3303" t="s">
        <v>2319</v>
      </c>
      <c r="D3303" s="30">
        <v>38723</v>
      </c>
      <c r="E3303" t="s">
        <v>197</v>
      </c>
      <c r="F3303">
        <v>4520</v>
      </c>
      <c r="G3303">
        <v>1098</v>
      </c>
    </row>
    <row r="3304" spans="2:7" x14ac:dyDescent="0.25">
      <c r="G3304">
        <v>1098</v>
      </c>
    </row>
    <row r="3305" spans="2:7" x14ac:dyDescent="0.25">
      <c r="B3305" t="s">
        <v>3932</v>
      </c>
      <c r="C3305" t="s">
        <v>2320</v>
      </c>
      <c r="D3305" s="30">
        <v>38724</v>
      </c>
      <c r="E3305" t="s">
        <v>200</v>
      </c>
      <c r="F3305">
        <v>8106</v>
      </c>
      <c r="G3305">
        <v>1099</v>
      </c>
    </row>
    <row r="3306" spans="2:7" x14ac:dyDescent="0.25">
      <c r="B3306" t="s">
        <v>3932</v>
      </c>
      <c r="C3306" t="s">
        <v>2321</v>
      </c>
      <c r="D3306" s="30">
        <v>38725</v>
      </c>
      <c r="E3306" t="s">
        <v>199</v>
      </c>
      <c r="F3306">
        <v>1161</v>
      </c>
      <c r="G3306">
        <v>1099</v>
      </c>
    </row>
    <row r="3307" spans="2:7" x14ac:dyDescent="0.25">
      <c r="G3307">
        <v>1099</v>
      </c>
    </row>
    <row r="3308" spans="2:7" x14ac:dyDescent="0.25">
      <c r="B3308" t="s">
        <v>3932</v>
      </c>
      <c r="C3308" t="s">
        <v>2322</v>
      </c>
      <c r="D3308" s="30">
        <v>38726</v>
      </c>
      <c r="E3308" t="s">
        <v>198</v>
      </c>
      <c r="F3308">
        <v>5713</v>
      </c>
      <c r="G3308">
        <v>1100</v>
      </c>
    </row>
    <row r="3309" spans="2:7" x14ac:dyDescent="0.25">
      <c r="B3309" t="s">
        <v>3932</v>
      </c>
      <c r="C3309" t="s">
        <v>2323</v>
      </c>
      <c r="D3309" s="30">
        <v>38727</v>
      </c>
      <c r="E3309" t="s">
        <v>199</v>
      </c>
      <c r="F3309">
        <v>292</v>
      </c>
      <c r="G3309">
        <v>1100</v>
      </c>
    </row>
    <row r="3310" spans="2:7" x14ac:dyDescent="0.25">
      <c r="G3310">
        <v>1100</v>
      </c>
    </row>
    <row r="3311" spans="2:7" x14ac:dyDescent="0.25">
      <c r="B3311" t="s">
        <v>3932</v>
      </c>
      <c r="C3311" t="s">
        <v>2324</v>
      </c>
      <c r="D3311" s="30">
        <v>38728</v>
      </c>
      <c r="E3311" t="s">
        <v>199</v>
      </c>
      <c r="F3311">
        <v>4806</v>
      </c>
      <c r="G3311">
        <v>1101</v>
      </c>
    </row>
    <row r="3312" spans="2:7" x14ac:dyDescent="0.25">
      <c r="B3312" t="s">
        <v>3932</v>
      </c>
      <c r="C3312" t="s">
        <v>2325</v>
      </c>
      <c r="D3312" s="30">
        <v>38729</v>
      </c>
      <c r="E3312" t="s">
        <v>200</v>
      </c>
      <c r="F3312">
        <v>7925</v>
      </c>
      <c r="G3312">
        <v>1101</v>
      </c>
    </row>
    <row r="3313" spans="2:7" x14ac:dyDescent="0.25">
      <c r="G3313">
        <v>1101</v>
      </c>
    </row>
    <row r="3314" spans="2:7" x14ac:dyDescent="0.25">
      <c r="B3314" t="s">
        <v>3932</v>
      </c>
      <c r="C3314" t="s">
        <v>2326</v>
      </c>
      <c r="D3314" s="30">
        <v>38730</v>
      </c>
      <c r="E3314" t="s">
        <v>196</v>
      </c>
      <c r="F3314">
        <v>1164</v>
      </c>
      <c r="G3314">
        <v>1102</v>
      </c>
    </row>
    <row r="3315" spans="2:7" x14ac:dyDescent="0.25">
      <c r="B3315" t="s">
        <v>3932</v>
      </c>
      <c r="C3315" t="s">
        <v>2327</v>
      </c>
      <c r="D3315" s="30">
        <v>38731</v>
      </c>
      <c r="E3315" t="s">
        <v>198</v>
      </c>
      <c r="F3315">
        <v>6685</v>
      </c>
      <c r="G3315">
        <v>1102</v>
      </c>
    </row>
    <row r="3316" spans="2:7" x14ac:dyDescent="0.25">
      <c r="G3316">
        <v>1102</v>
      </c>
    </row>
    <row r="3317" spans="2:7" x14ac:dyDescent="0.25">
      <c r="B3317" t="s">
        <v>3932</v>
      </c>
      <c r="C3317" t="s">
        <v>2328</v>
      </c>
      <c r="D3317" s="30">
        <v>38732</v>
      </c>
      <c r="E3317" t="s">
        <v>199</v>
      </c>
      <c r="F3317">
        <v>9498</v>
      </c>
      <c r="G3317">
        <v>1103</v>
      </c>
    </row>
    <row r="3318" spans="2:7" x14ac:dyDescent="0.25">
      <c r="B3318" t="s">
        <v>3932</v>
      </c>
      <c r="C3318" t="s">
        <v>2329</v>
      </c>
      <c r="D3318" s="30">
        <v>38733</v>
      </c>
      <c r="E3318" t="s">
        <v>199</v>
      </c>
      <c r="F3318">
        <v>6866</v>
      </c>
      <c r="G3318">
        <v>1103</v>
      </c>
    </row>
    <row r="3319" spans="2:7" x14ac:dyDescent="0.25">
      <c r="G3319">
        <v>1103</v>
      </c>
    </row>
    <row r="3320" spans="2:7" x14ac:dyDescent="0.25">
      <c r="B3320" t="s">
        <v>3932</v>
      </c>
      <c r="C3320" t="s">
        <v>2330</v>
      </c>
      <c r="D3320" s="30">
        <v>38734</v>
      </c>
      <c r="E3320" t="s">
        <v>198</v>
      </c>
      <c r="F3320">
        <v>9991</v>
      </c>
      <c r="G3320">
        <v>1104</v>
      </c>
    </row>
    <row r="3321" spans="2:7" x14ac:dyDescent="0.25">
      <c r="B3321" t="s">
        <v>3932</v>
      </c>
      <c r="C3321" t="s">
        <v>2331</v>
      </c>
      <c r="D3321" s="30">
        <v>38735</v>
      </c>
      <c r="E3321" t="s">
        <v>196</v>
      </c>
      <c r="F3321">
        <v>1068</v>
      </c>
      <c r="G3321">
        <v>1104</v>
      </c>
    </row>
    <row r="3322" spans="2:7" x14ac:dyDescent="0.25">
      <c r="G3322">
        <v>1104</v>
      </c>
    </row>
    <row r="3323" spans="2:7" x14ac:dyDescent="0.25">
      <c r="B3323" t="s">
        <v>3932</v>
      </c>
      <c r="C3323" t="s">
        <v>2332</v>
      </c>
      <c r="D3323" s="30">
        <v>38736</v>
      </c>
      <c r="E3323" t="s">
        <v>199</v>
      </c>
      <c r="F3323">
        <v>2593</v>
      </c>
      <c r="G3323">
        <v>1105</v>
      </c>
    </row>
    <row r="3324" spans="2:7" x14ac:dyDescent="0.25">
      <c r="B3324" t="s">
        <v>3932</v>
      </c>
      <c r="C3324" t="s">
        <v>2333</v>
      </c>
      <c r="D3324" s="30">
        <v>38737</v>
      </c>
      <c r="E3324" t="s">
        <v>200</v>
      </c>
      <c r="F3324">
        <v>8543</v>
      </c>
      <c r="G3324">
        <v>1105</v>
      </c>
    </row>
    <row r="3325" spans="2:7" x14ac:dyDescent="0.25">
      <c r="G3325">
        <v>1105</v>
      </c>
    </row>
    <row r="3326" spans="2:7" x14ac:dyDescent="0.25">
      <c r="B3326" t="s">
        <v>3932</v>
      </c>
      <c r="C3326" t="s">
        <v>2334</v>
      </c>
      <c r="D3326" s="30">
        <v>38738</v>
      </c>
      <c r="E3326" t="s">
        <v>198</v>
      </c>
      <c r="F3326">
        <v>6540</v>
      </c>
      <c r="G3326">
        <v>1106</v>
      </c>
    </row>
    <row r="3327" spans="2:7" x14ac:dyDescent="0.25">
      <c r="B3327" t="s">
        <v>3932</v>
      </c>
      <c r="C3327" t="s">
        <v>2335</v>
      </c>
      <c r="D3327" s="30">
        <v>38739</v>
      </c>
      <c r="E3327" t="s">
        <v>198</v>
      </c>
      <c r="F3327">
        <v>8587</v>
      </c>
      <c r="G3327">
        <v>1106</v>
      </c>
    </row>
    <row r="3328" spans="2:7" x14ac:dyDescent="0.25">
      <c r="G3328">
        <v>1106</v>
      </c>
    </row>
    <row r="3329" spans="2:7" x14ac:dyDescent="0.25">
      <c r="B3329" t="s">
        <v>3932</v>
      </c>
      <c r="C3329" t="s">
        <v>2336</v>
      </c>
      <c r="D3329" s="30">
        <v>38740</v>
      </c>
      <c r="E3329" t="s">
        <v>200</v>
      </c>
      <c r="F3329">
        <v>7429</v>
      </c>
      <c r="G3329">
        <v>1107</v>
      </c>
    </row>
    <row r="3330" spans="2:7" x14ac:dyDescent="0.25">
      <c r="B3330" t="s">
        <v>3932</v>
      </c>
      <c r="C3330" t="s">
        <v>2337</v>
      </c>
      <c r="D3330" s="30">
        <v>38741</v>
      </c>
      <c r="E3330" t="s">
        <v>199</v>
      </c>
      <c r="F3330">
        <v>4633</v>
      </c>
      <c r="G3330">
        <v>1107</v>
      </c>
    </row>
    <row r="3331" spans="2:7" x14ac:dyDescent="0.25">
      <c r="G3331">
        <v>1107</v>
      </c>
    </row>
    <row r="3332" spans="2:7" x14ac:dyDescent="0.25">
      <c r="B3332" t="s">
        <v>3932</v>
      </c>
      <c r="C3332" t="s">
        <v>2338</v>
      </c>
      <c r="D3332" s="30">
        <v>38742</v>
      </c>
      <c r="E3332" t="s">
        <v>198</v>
      </c>
      <c r="F3332">
        <v>1406</v>
      </c>
      <c r="G3332">
        <v>1108</v>
      </c>
    </row>
    <row r="3333" spans="2:7" x14ac:dyDescent="0.25">
      <c r="B3333" t="s">
        <v>3932</v>
      </c>
      <c r="C3333" t="s">
        <v>2339</v>
      </c>
      <c r="D3333" s="30">
        <v>38743</v>
      </c>
      <c r="E3333" t="s">
        <v>200</v>
      </c>
      <c r="F3333">
        <v>5999</v>
      </c>
      <c r="G3333">
        <v>1108</v>
      </c>
    </row>
    <row r="3334" spans="2:7" x14ac:dyDescent="0.25">
      <c r="G3334">
        <v>1108</v>
      </c>
    </row>
    <row r="3335" spans="2:7" x14ac:dyDescent="0.25">
      <c r="B3335" t="s">
        <v>3932</v>
      </c>
      <c r="C3335" t="s">
        <v>2340</v>
      </c>
      <c r="D3335" s="30">
        <v>38744</v>
      </c>
      <c r="E3335" t="s">
        <v>197</v>
      </c>
      <c r="F3335">
        <v>5118</v>
      </c>
      <c r="G3335">
        <v>1109</v>
      </c>
    </row>
    <row r="3336" spans="2:7" x14ac:dyDescent="0.25">
      <c r="B3336" t="s">
        <v>3932</v>
      </c>
      <c r="C3336" t="s">
        <v>2341</v>
      </c>
      <c r="D3336" s="30">
        <v>38745</v>
      </c>
      <c r="E3336" t="s">
        <v>198</v>
      </c>
      <c r="F3336">
        <v>112</v>
      </c>
      <c r="G3336">
        <v>1109</v>
      </c>
    </row>
    <row r="3337" spans="2:7" x14ac:dyDescent="0.25">
      <c r="G3337">
        <v>1109</v>
      </c>
    </row>
    <row r="3338" spans="2:7" x14ac:dyDescent="0.25">
      <c r="B3338" t="s">
        <v>3932</v>
      </c>
      <c r="C3338" t="s">
        <v>2342</v>
      </c>
      <c r="D3338" s="30">
        <v>38746</v>
      </c>
      <c r="E3338" t="s">
        <v>198</v>
      </c>
      <c r="F3338">
        <v>6766</v>
      </c>
      <c r="G3338">
        <v>1110</v>
      </c>
    </row>
    <row r="3339" spans="2:7" x14ac:dyDescent="0.25">
      <c r="B3339" t="s">
        <v>3932</v>
      </c>
      <c r="C3339" t="s">
        <v>2343</v>
      </c>
      <c r="D3339" s="30">
        <v>38747</v>
      </c>
      <c r="E3339" t="s">
        <v>200</v>
      </c>
      <c r="F3339">
        <v>6728</v>
      </c>
      <c r="G3339">
        <v>1110</v>
      </c>
    </row>
    <row r="3340" spans="2:7" x14ac:dyDescent="0.25">
      <c r="G3340">
        <v>1110</v>
      </c>
    </row>
    <row r="3341" spans="2:7" x14ac:dyDescent="0.25">
      <c r="B3341" t="s">
        <v>3932</v>
      </c>
      <c r="C3341" t="s">
        <v>2344</v>
      </c>
      <c r="D3341" s="30">
        <v>38748</v>
      </c>
      <c r="E3341" t="s">
        <v>199</v>
      </c>
      <c r="F3341">
        <v>7793</v>
      </c>
      <c r="G3341">
        <v>1111</v>
      </c>
    </row>
    <row r="3342" spans="2:7" x14ac:dyDescent="0.25">
      <c r="B3342" t="s">
        <v>3932</v>
      </c>
      <c r="C3342" t="s">
        <v>2345</v>
      </c>
      <c r="D3342" s="30">
        <v>38749</v>
      </c>
      <c r="E3342" t="s">
        <v>199</v>
      </c>
      <c r="F3342">
        <v>7011</v>
      </c>
      <c r="G3342">
        <v>1111</v>
      </c>
    </row>
    <row r="3343" spans="2:7" x14ac:dyDescent="0.25">
      <c r="G3343">
        <v>1111</v>
      </c>
    </row>
    <row r="3344" spans="2:7" x14ac:dyDescent="0.25">
      <c r="B3344" t="s">
        <v>3932</v>
      </c>
      <c r="C3344" t="s">
        <v>2346</v>
      </c>
      <c r="D3344" s="30">
        <v>38750</v>
      </c>
      <c r="E3344" t="s">
        <v>200</v>
      </c>
      <c r="F3344">
        <v>5213</v>
      </c>
      <c r="G3344">
        <v>1112</v>
      </c>
    </row>
    <row r="3345" spans="2:7" x14ac:dyDescent="0.25">
      <c r="B3345" t="s">
        <v>3932</v>
      </c>
      <c r="C3345" t="s">
        <v>2347</v>
      </c>
      <c r="D3345" s="30">
        <v>38751</v>
      </c>
      <c r="E3345" t="s">
        <v>199</v>
      </c>
      <c r="F3345">
        <v>9413</v>
      </c>
      <c r="G3345">
        <v>1112</v>
      </c>
    </row>
    <row r="3346" spans="2:7" x14ac:dyDescent="0.25">
      <c r="G3346">
        <v>1112</v>
      </c>
    </row>
    <row r="3347" spans="2:7" x14ac:dyDescent="0.25">
      <c r="B3347" t="s">
        <v>3932</v>
      </c>
      <c r="C3347" t="s">
        <v>2348</v>
      </c>
      <c r="D3347" s="30">
        <v>38752</v>
      </c>
      <c r="E3347" t="s">
        <v>200</v>
      </c>
      <c r="F3347">
        <v>4689</v>
      </c>
      <c r="G3347">
        <v>1113</v>
      </c>
    </row>
    <row r="3348" spans="2:7" x14ac:dyDescent="0.25">
      <c r="B3348" t="s">
        <v>3932</v>
      </c>
      <c r="C3348" t="s">
        <v>2349</v>
      </c>
      <c r="D3348" s="30">
        <v>38753</v>
      </c>
      <c r="E3348" t="s">
        <v>197</v>
      </c>
      <c r="F3348">
        <v>7397</v>
      </c>
      <c r="G3348">
        <v>1113</v>
      </c>
    </row>
    <row r="3349" spans="2:7" x14ac:dyDescent="0.25">
      <c r="G3349">
        <v>1113</v>
      </c>
    </row>
    <row r="3350" spans="2:7" x14ac:dyDescent="0.25">
      <c r="B3350" t="s">
        <v>3932</v>
      </c>
      <c r="C3350" t="s">
        <v>391</v>
      </c>
      <c r="D3350" s="30">
        <v>38754</v>
      </c>
      <c r="E3350" t="s">
        <v>197</v>
      </c>
      <c r="F3350">
        <v>4728</v>
      </c>
      <c r="G3350">
        <v>1114</v>
      </c>
    </row>
    <row r="3351" spans="2:7" x14ac:dyDescent="0.25">
      <c r="B3351" t="s">
        <v>3932</v>
      </c>
      <c r="C3351" t="s">
        <v>2350</v>
      </c>
      <c r="D3351" s="30">
        <v>38755</v>
      </c>
      <c r="E3351" t="s">
        <v>199</v>
      </c>
      <c r="F3351">
        <v>8069</v>
      </c>
      <c r="G3351">
        <v>1114</v>
      </c>
    </row>
    <row r="3352" spans="2:7" x14ac:dyDescent="0.25">
      <c r="G3352">
        <v>1114</v>
      </c>
    </row>
    <row r="3353" spans="2:7" x14ac:dyDescent="0.25">
      <c r="B3353" t="s">
        <v>3932</v>
      </c>
      <c r="C3353" t="s">
        <v>422</v>
      </c>
      <c r="D3353" s="30">
        <v>38756</v>
      </c>
      <c r="E3353" t="s">
        <v>199</v>
      </c>
      <c r="F3353">
        <v>1307</v>
      </c>
      <c r="G3353">
        <v>1115</v>
      </c>
    </row>
    <row r="3354" spans="2:7" x14ac:dyDescent="0.25">
      <c r="B3354" t="s">
        <v>3932</v>
      </c>
      <c r="C3354" t="s">
        <v>2351</v>
      </c>
      <c r="D3354" s="30">
        <v>38757</v>
      </c>
      <c r="E3354" t="s">
        <v>196</v>
      </c>
      <c r="F3354">
        <v>1853</v>
      </c>
      <c r="G3354">
        <v>1115</v>
      </c>
    </row>
    <row r="3355" spans="2:7" x14ac:dyDescent="0.25">
      <c r="G3355">
        <v>1115</v>
      </c>
    </row>
    <row r="3356" spans="2:7" x14ac:dyDescent="0.25">
      <c r="B3356" t="s">
        <v>3932</v>
      </c>
      <c r="C3356" t="s">
        <v>2352</v>
      </c>
      <c r="D3356" s="30">
        <v>38758</v>
      </c>
      <c r="E3356" t="s">
        <v>197</v>
      </c>
      <c r="F3356">
        <v>6571</v>
      </c>
      <c r="G3356">
        <v>1116</v>
      </c>
    </row>
    <row r="3357" spans="2:7" x14ac:dyDescent="0.25">
      <c r="B3357" t="s">
        <v>3932</v>
      </c>
      <c r="C3357" t="s">
        <v>2353</v>
      </c>
      <c r="D3357" s="30">
        <v>38759</v>
      </c>
      <c r="E3357" t="s">
        <v>196</v>
      </c>
      <c r="F3357">
        <v>849</v>
      </c>
      <c r="G3357">
        <v>1116</v>
      </c>
    </row>
    <row r="3358" spans="2:7" x14ac:dyDescent="0.25">
      <c r="G3358">
        <v>1116</v>
      </c>
    </row>
    <row r="3359" spans="2:7" x14ac:dyDescent="0.25">
      <c r="B3359" t="s">
        <v>3932</v>
      </c>
      <c r="C3359" t="s">
        <v>2354</v>
      </c>
      <c r="D3359" s="30">
        <v>38760</v>
      </c>
      <c r="E3359" t="s">
        <v>199</v>
      </c>
      <c r="F3359">
        <v>4191</v>
      </c>
      <c r="G3359">
        <v>1117</v>
      </c>
    </row>
    <row r="3360" spans="2:7" x14ac:dyDescent="0.25">
      <c r="B3360" t="s">
        <v>3932</v>
      </c>
      <c r="C3360" t="s">
        <v>2355</v>
      </c>
      <c r="D3360" s="30">
        <v>38761</v>
      </c>
      <c r="E3360" t="s">
        <v>199</v>
      </c>
      <c r="F3360">
        <v>8459</v>
      </c>
      <c r="G3360">
        <v>1117</v>
      </c>
    </row>
    <row r="3361" spans="2:7" x14ac:dyDescent="0.25">
      <c r="G3361">
        <v>1117</v>
      </c>
    </row>
    <row r="3362" spans="2:7" x14ac:dyDescent="0.25">
      <c r="B3362" t="s">
        <v>3932</v>
      </c>
      <c r="C3362" t="s">
        <v>2356</v>
      </c>
      <c r="D3362" s="30">
        <v>38762</v>
      </c>
      <c r="E3362" t="s">
        <v>196</v>
      </c>
      <c r="F3362">
        <v>6621</v>
      </c>
      <c r="G3362">
        <v>1118</v>
      </c>
    </row>
    <row r="3363" spans="2:7" x14ac:dyDescent="0.25">
      <c r="B3363" t="s">
        <v>3932</v>
      </c>
      <c r="C3363" t="s">
        <v>2357</v>
      </c>
      <c r="D3363" s="30">
        <v>38763</v>
      </c>
      <c r="E3363" t="s">
        <v>198</v>
      </c>
      <c r="F3363">
        <v>7732</v>
      </c>
      <c r="G3363">
        <v>1118</v>
      </c>
    </row>
    <row r="3364" spans="2:7" x14ac:dyDescent="0.25">
      <c r="G3364">
        <v>1118</v>
      </c>
    </row>
    <row r="3365" spans="2:7" x14ac:dyDescent="0.25">
      <c r="B3365" t="s">
        <v>3932</v>
      </c>
      <c r="C3365" t="s">
        <v>2358</v>
      </c>
      <c r="D3365" s="30">
        <v>38764</v>
      </c>
      <c r="E3365" t="s">
        <v>199</v>
      </c>
      <c r="F3365">
        <v>960</v>
      </c>
      <c r="G3365">
        <v>1119</v>
      </c>
    </row>
    <row r="3366" spans="2:7" x14ac:dyDescent="0.25">
      <c r="B3366" t="s">
        <v>3932</v>
      </c>
      <c r="C3366" t="s">
        <v>2359</v>
      </c>
      <c r="D3366" s="30">
        <v>38765</v>
      </c>
      <c r="E3366" t="s">
        <v>199</v>
      </c>
      <c r="F3366">
        <v>5037</v>
      </c>
      <c r="G3366">
        <v>1119</v>
      </c>
    </row>
    <row r="3367" spans="2:7" x14ac:dyDescent="0.25">
      <c r="G3367">
        <v>1119</v>
      </c>
    </row>
    <row r="3368" spans="2:7" x14ac:dyDescent="0.25">
      <c r="B3368" t="s">
        <v>3932</v>
      </c>
      <c r="C3368" t="s">
        <v>2360</v>
      </c>
      <c r="D3368" s="30">
        <v>38766</v>
      </c>
      <c r="E3368" t="s">
        <v>198</v>
      </c>
      <c r="F3368">
        <v>8451</v>
      </c>
      <c r="G3368">
        <v>1120</v>
      </c>
    </row>
    <row r="3369" spans="2:7" x14ac:dyDescent="0.25">
      <c r="B3369" t="s">
        <v>3932</v>
      </c>
      <c r="C3369" t="s">
        <v>2361</v>
      </c>
      <c r="D3369" s="30">
        <v>38767</v>
      </c>
      <c r="E3369" t="s">
        <v>200</v>
      </c>
      <c r="F3369">
        <v>6813</v>
      </c>
      <c r="G3369">
        <v>1120</v>
      </c>
    </row>
    <row r="3370" spans="2:7" x14ac:dyDescent="0.25">
      <c r="G3370">
        <v>1120</v>
      </c>
    </row>
    <row r="3371" spans="2:7" x14ac:dyDescent="0.25">
      <c r="B3371" t="s">
        <v>3932</v>
      </c>
      <c r="C3371" t="s">
        <v>2362</v>
      </c>
      <c r="D3371" s="30">
        <v>38768</v>
      </c>
      <c r="E3371" t="s">
        <v>198</v>
      </c>
      <c r="F3371">
        <v>5829</v>
      </c>
      <c r="G3371">
        <v>1121</v>
      </c>
    </row>
    <row r="3372" spans="2:7" x14ac:dyDescent="0.25">
      <c r="B3372" t="s">
        <v>3932</v>
      </c>
      <c r="C3372" t="s">
        <v>2363</v>
      </c>
      <c r="D3372" s="30">
        <v>38769</v>
      </c>
      <c r="E3372" t="s">
        <v>196</v>
      </c>
      <c r="F3372">
        <v>8621</v>
      </c>
      <c r="G3372">
        <v>1121</v>
      </c>
    </row>
    <row r="3373" spans="2:7" x14ac:dyDescent="0.25">
      <c r="G3373">
        <v>1121</v>
      </c>
    </row>
    <row r="3374" spans="2:7" x14ac:dyDescent="0.25">
      <c r="B3374" t="s">
        <v>3932</v>
      </c>
      <c r="C3374" t="s">
        <v>2364</v>
      </c>
      <c r="D3374" s="30">
        <v>38770</v>
      </c>
      <c r="E3374" t="s">
        <v>197</v>
      </c>
      <c r="F3374">
        <v>8511</v>
      </c>
      <c r="G3374">
        <v>1122</v>
      </c>
    </row>
    <row r="3375" spans="2:7" x14ac:dyDescent="0.25">
      <c r="B3375" t="s">
        <v>3932</v>
      </c>
      <c r="C3375" t="s">
        <v>2365</v>
      </c>
      <c r="D3375" s="30">
        <v>38771</v>
      </c>
      <c r="E3375" t="s">
        <v>196</v>
      </c>
      <c r="F3375">
        <v>3164</v>
      </c>
      <c r="G3375">
        <v>1122</v>
      </c>
    </row>
    <row r="3376" spans="2:7" x14ac:dyDescent="0.25">
      <c r="G3376">
        <v>1122</v>
      </c>
    </row>
    <row r="3377" spans="2:7" x14ac:dyDescent="0.25">
      <c r="B3377" t="s">
        <v>3932</v>
      </c>
      <c r="C3377" t="s">
        <v>2366</v>
      </c>
      <c r="D3377" s="30">
        <v>38772</v>
      </c>
      <c r="E3377" t="s">
        <v>200</v>
      </c>
      <c r="F3377">
        <v>3638</v>
      </c>
      <c r="G3377">
        <v>1123</v>
      </c>
    </row>
    <row r="3378" spans="2:7" x14ac:dyDescent="0.25">
      <c r="B3378" t="s">
        <v>3932</v>
      </c>
      <c r="C3378" t="s">
        <v>2367</v>
      </c>
      <c r="D3378" s="30">
        <v>38773</v>
      </c>
      <c r="E3378" t="s">
        <v>196</v>
      </c>
      <c r="F3378">
        <v>5757</v>
      </c>
      <c r="G3378">
        <v>1123</v>
      </c>
    </row>
    <row r="3379" spans="2:7" x14ac:dyDescent="0.25">
      <c r="G3379">
        <v>1123</v>
      </c>
    </row>
    <row r="3380" spans="2:7" x14ac:dyDescent="0.25">
      <c r="B3380" t="s">
        <v>3932</v>
      </c>
      <c r="C3380" t="s">
        <v>2368</v>
      </c>
      <c r="D3380" s="30">
        <v>38774</v>
      </c>
      <c r="E3380" t="s">
        <v>197</v>
      </c>
      <c r="F3380">
        <v>2759</v>
      </c>
      <c r="G3380">
        <v>1124</v>
      </c>
    </row>
    <row r="3381" spans="2:7" x14ac:dyDescent="0.25">
      <c r="B3381" t="s">
        <v>3932</v>
      </c>
      <c r="C3381" t="s">
        <v>2369</v>
      </c>
      <c r="D3381" s="30">
        <v>38775</v>
      </c>
      <c r="E3381" t="s">
        <v>200</v>
      </c>
      <c r="F3381">
        <v>4077</v>
      </c>
      <c r="G3381">
        <v>1124</v>
      </c>
    </row>
    <row r="3382" spans="2:7" x14ac:dyDescent="0.25">
      <c r="G3382">
        <v>1124</v>
      </c>
    </row>
    <row r="3383" spans="2:7" x14ac:dyDescent="0.25">
      <c r="B3383" t="s">
        <v>3932</v>
      </c>
      <c r="C3383" t="s">
        <v>2370</v>
      </c>
      <c r="D3383" s="30">
        <v>38776</v>
      </c>
      <c r="E3383" t="s">
        <v>196</v>
      </c>
      <c r="F3383">
        <v>5304</v>
      </c>
      <c r="G3383">
        <v>1125</v>
      </c>
    </row>
    <row r="3384" spans="2:7" x14ac:dyDescent="0.25">
      <c r="B3384" t="s">
        <v>3932</v>
      </c>
      <c r="C3384" t="s">
        <v>2371</v>
      </c>
      <c r="D3384" s="30">
        <v>38777</v>
      </c>
      <c r="E3384" t="s">
        <v>196</v>
      </c>
      <c r="F3384">
        <v>207</v>
      </c>
      <c r="G3384">
        <v>1125</v>
      </c>
    </row>
    <row r="3385" spans="2:7" x14ac:dyDescent="0.25">
      <c r="G3385">
        <v>1125</v>
      </c>
    </row>
    <row r="3386" spans="2:7" x14ac:dyDescent="0.25">
      <c r="B3386" t="s">
        <v>3932</v>
      </c>
      <c r="C3386" t="s">
        <v>2372</v>
      </c>
      <c r="D3386" s="30">
        <v>38778</v>
      </c>
      <c r="E3386" t="s">
        <v>198</v>
      </c>
      <c r="F3386">
        <v>4776</v>
      </c>
      <c r="G3386">
        <v>1126</v>
      </c>
    </row>
    <row r="3387" spans="2:7" x14ac:dyDescent="0.25">
      <c r="B3387" t="s">
        <v>3932</v>
      </c>
      <c r="C3387" t="s">
        <v>2373</v>
      </c>
      <c r="D3387" s="30">
        <v>38779</v>
      </c>
      <c r="E3387" t="s">
        <v>200</v>
      </c>
      <c r="F3387">
        <v>339</v>
      </c>
      <c r="G3387">
        <v>1126</v>
      </c>
    </row>
    <row r="3388" spans="2:7" x14ac:dyDescent="0.25">
      <c r="G3388">
        <v>1126</v>
      </c>
    </row>
    <row r="3389" spans="2:7" x14ac:dyDescent="0.25">
      <c r="B3389" t="s">
        <v>3932</v>
      </c>
      <c r="C3389" t="s">
        <v>2374</v>
      </c>
      <c r="D3389" s="30">
        <v>38780</v>
      </c>
      <c r="E3389" t="s">
        <v>200</v>
      </c>
      <c r="F3389">
        <v>4427</v>
      </c>
      <c r="G3389">
        <v>1127</v>
      </c>
    </row>
    <row r="3390" spans="2:7" x14ac:dyDescent="0.25">
      <c r="B3390" t="s">
        <v>3932</v>
      </c>
      <c r="C3390" t="s">
        <v>2375</v>
      </c>
      <c r="D3390" s="30">
        <v>38781</v>
      </c>
      <c r="E3390" t="s">
        <v>198</v>
      </c>
      <c r="F3390">
        <v>8622</v>
      </c>
      <c r="G3390">
        <v>1127</v>
      </c>
    </row>
    <row r="3391" spans="2:7" x14ac:dyDescent="0.25">
      <c r="G3391">
        <v>1127</v>
      </c>
    </row>
    <row r="3392" spans="2:7" x14ac:dyDescent="0.25">
      <c r="B3392" t="s">
        <v>3932</v>
      </c>
      <c r="C3392" t="s">
        <v>2376</v>
      </c>
      <c r="D3392" s="30">
        <v>38782</v>
      </c>
      <c r="E3392" t="s">
        <v>199</v>
      </c>
      <c r="F3392">
        <v>5031</v>
      </c>
      <c r="G3392">
        <v>1128</v>
      </c>
    </row>
    <row r="3393" spans="2:7" x14ac:dyDescent="0.25">
      <c r="B3393" t="s">
        <v>3932</v>
      </c>
      <c r="C3393" t="s">
        <v>2377</v>
      </c>
      <c r="D3393" s="30">
        <v>38783</v>
      </c>
      <c r="E3393" t="s">
        <v>198</v>
      </c>
      <c r="F3393">
        <v>9410</v>
      </c>
      <c r="G3393">
        <v>1128</v>
      </c>
    </row>
    <row r="3394" spans="2:7" x14ac:dyDescent="0.25">
      <c r="G3394">
        <v>1128</v>
      </c>
    </row>
    <row r="3395" spans="2:7" x14ac:dyDescent="0.25">
      <c r="B3395" t="s">
        <v>3932</v>
      </c>
      <c r="C3395" t="s">
        <v>2378</v>
      </c>
      <c r="D3395" s="30">
        <v>38784</v>
      </c>
      <c r="E3395" t="s">
        <v>199</v>
      </c>
      <c r="F3395">
        <v>3359</v>
      </c>
      <c r="G3395">
        <v>1129</v>
      </c>
    </row>
    <row r="3396" spans="2:7" x14ac:dyDescent="0.25">
      <c r="B3396" t="s">
        <v>3932</v>
      </c>
      <c r="C3396" t="s">
        <v>2379</v>
      </c>
      <c r="D3396" s="30">
        <v>38785</v>
      </c>
      <c r="E3396" t="s">
        <v>196</v>
      </c>
      <c r="F3396">
        <v>1641</v>
      </c>
      <c r="G3396">
        <v>1129</v>
      </c>
    </row>
    <row r="3397" spans="2:7" x14ac:dyDescent="0.25">
      <c r="G3397">
        <v>1129</v>
      </c>
    </row>
    <row r="3398" spans="2:7" x14ac:dyDescent="0.25">
      <c r="B3398" t="s">
        <v>3932</v>
      </c>
      <c r="C3398" t="s">
        <v>2380</v>
      </c>
      <c r="D3398" s="30">
        <v>38786</v>
      </c>
      <c r="E3398" t="s">
        <v>200</v>
      </c>
      <c r="F3398">
        <v>584</v>
      </c>
      <c r="G3398">
        <v>1130</v>
      </c>
    </row>
    <row r="3399" spans="2:7" x14ac:dyDescent="0.25">
      <c r="B3399" t="s">
        <v>3932</v>
      </c>
      <c r="C3399" t="s">
        <v>2381</v>
      </c>
      <c r="D3399" s="30">
        <v>38787</v>
      </c>
      <c r="E3399" t="s">
        <v>198</v>
      </c>
      <c r="F3399">
        <v>2936</v>
      </c>
      <c r="G3399">
        <v>1130</v>
      </c>
    </row>
    <row r="3400" spans="2:7" x14ac:dyDescent="0.25">
      <c r="G3400">
        <v>1130</v>
      </c>
    </row>
    <row r="3401" spans="2:7" x14ac:dyDescent="0.25">
      <c r="B3401" t="s">
        <v>3932</v>
      </c>
      <c r="C3401" t="s">
        <v>2382</v>
      </c>
      <c r="D3401" s="30">
        <v>38788</v>
      </c>
      <c r="E3401" t="s">
        <v>197</v>
      </c>
      <c r="F3401">
        <v>7103</v>
      </c>
      <c r="G3401">
        <v>1131</v>
      </c>
    </row>
    <row r="3402" spans="2:7" x14ac:dyDescent="0.25">
      <c r="B3402" t="s">
        <v>3932</v>
      </c>
      <c r="C3402" t="s">
        <v>2107</v>
      </c>
      <c r="D3402" s="30">
        <v>38789</v>
      </c>
      <c r="E3402" t="s">
        <v>200</v>
      </c>
      <c r="F3402">
        <v>7703</v>
      </c>
      <c r="G3402">
        <v>1131</v>
      </c>
    </row>
    <row r="3403" spans="2:7" x14ac:dyDescent="0.25">
      <c r="G3403">
        <v>1131</v>
      </c>
    </row>
    <row r="3404" spans="2:7" x14ac:dyDescent="0.25">
      <c r="B3404" t="s">
        <v>3932</v>
      </c>
      <c r="C3404" t="s">
        <v>2383</v>
      </c>
      <c r="D3404" s="30">
        <v>38790</v>
      </c>
      <c r="E3404" t="s">
        <v>199</v>
      </c>
      <c r="F3404">
        <v>3104</v>
      </c>
      <c r="G3404">
        <v>1132</v>
      </c>
    </row>
    <row r="3405" spans="2:7" x14ac:dyDescent="0.25">
      <c r="B3405" t="s">
        <v>3932</v>
      </c>
      <c r="C3405" t="s">
        <v>2039</v>
      </c>
      <c r="D3405" s="30">
        <v>38791</v>
      </c>
      <c r="E3405" t="s">
        <v>197</v>
      </c>
      <c r="F3405">
        <v>3152</v>
      </c>
      <c r="G3405">
        <v>1132</v>
      </c>
    </row>
    <row r="3406" spans="2:7" x14ac:dyDescent="0.25">
      <c r="G3406">
        <v>1132</v>
      </c>
    </row>
    <row r="3407" spans="2:7" x14ac:dyDescent="0.25">
      <c r="B3407" t="s">
        <v>3932</v>
      </c>
      <c r="C3407" t="s">
        <v>2384</v>
      </c>
      <c r="D3407" s="30">
        <v>38792</v>
      </c>
      <c r="E3407" t="s">
        <v>196</v>
      </c>
      <c r="F3407">
        <v>8743</v>
      </c>
      <c r="G3407">
        <v>1133</v>
      </c>
    </row>
    <row r="3408" spans="2:7" x14ac:dyDescent="0.25">
      <c r="B3408" t="s">
        <v>3932</v>
      </c>
      <c r="C3408" t="s">
        <v>2385</v>
      </c>
      <c r="D3408" s="30">
        <v>38793</v>
      </c>
      <c r="E3408" t="s">
        <v>198</v>
      </c>
      <c r="F3408">
        <v>1495</v>
      </c>
      <c r="G3408">
        <v>1133</v>
      </c>
    </row>
    <row r="3409" spans="2:7" x14ac:dyDescent="0.25">
      <c r="G3409">
        <v>1133</v>
      </c>
    </row>
    <row r="3410" spans="2:7" x14ac:dyDescent="0.25">
      <c r="B3410" t="s">
        <v>3932</v>
      </c>
      <c r="C3410" t="s">
        <v>2386</v>
      </c>
      <c r="D3410" s="30">
        <v>38794</v>
      </c>
      <c r="E3410" t="s">
        <v>197</v>
      </c>
      <c r="F3410">
        <v>3512</v>
      </c>
      <c r="G3410">
        <v>1134</v>
      </c>
    </row>
    <row r="3411" spans="2:7" x14ac:dyDescent="0.25">
      <c r="B3411" t="s">
        <v>3932</v>
      </c>
      <c r="C3411" t="s">
        <v>2387</v>
      </c>
      <c r="D3411" s="30">
        <v>38795</v>
      </c>
      <c r="E3411" t="s">
        <v>200</v>
      </c>
      <c r="F3411">
        <v>3372</v>
      </c>
      <c r="G3411">
        <v>1134</v>
      </c>
    </row>
    <row r="3412" spans="2:7" x14ac:dyDescent="0.25">
      <c r="G3412">
        <v>1134</v>
      </c>
    </row>
    <row r="3413" spans="2:7" x14ac:dyDescent="0.25">
      <c r="B3413" t="s">
        <v>3932</v>
      </c>
      <c r="C3413" t="s">
        <v>2388</v>
      </c>
      <c r="D3413" s="30">
        <v>38796</v>
      </c>
      <c r="E3413" t="s">
        <v>198</v>
      </c>
      <c r="F3413">
        <v>6022</v>
      </c>
      <c r="G3413">
        <v>1135</v>
      </c>
    </row>
    <row r="3414" spans="2:7" x14ac:dyDescent="0.25">
      <c r="B3414" t="s">
        <v>3932</v>
      </c>
      <c r="C3414" t="s">
        <v>2389</v>
      </c>
      <c r="D3414" s="30">
        <v>38797</v>
      </c>
      <c r="E3414" t="s">
        <v>198</v>
      </c>
      <c r="F3414">
        <v>5196</v>
      </c>
      <c r="G3414">
        <v>1135</v>
      </c>
    </row>
    <row r="3415" spans="2:7" x14ac:dyDescent="0.25">
      <c r="G3415">
        <v>1135</v>
      </c>
    </row>
    <row r="3416" spans="2:7" x14ac:dyDescent="0.25">
      <c r="B3416" t="s">
        <v>3932</v>
      </c>
      <c r="C3416" t="s">
        <v>2390</v>
      </c>
      <c r="D3416" s="30">
        <v>38798</v>
      </c>
      <c r="E3416" t="s">
        <v>197</v>
      </c>
      <c r="F3416">
        <v>6881</v>
      </c>
      <c r="G3416">
        <v>1136</v>
      </c>
    </row>
    <row r="3417" spans="2:7" x14ac:dyDescent="0.25">
      <c r="B3417" t="s">
        <v>3932</v>
      </c>
      <c r="C3417" t="s">
        <v>2391</v>
      </c>
      <c r="D3417" s="30">
        <v>38799</v>
      </c>
      <c r="E3417" t="s">
        <v>200</v>
      </c>
      <c r="F3417">
        <v>6851</v>
      </c>
      <c r="G3417">
        <v>1136</v>
      </c>
    </row>
    <row r="3418" spans="2:7" x14ac:dyDescent="0.25">
      <c r="G3418">
        <v>1136</v>
      </c>
    </row>
    <row r="3419" spans="2:7" x14ac:dyDescent="0.25">
      <c r="B3419" t="s">
        <v>3932</v>
      </c>
      <c r="C3419" t="s">
        <v>2392</v>
      </c>
      <c r="D3419" s="30">
        <v>38800</v>
      </c>
      <c r="E3419" t="s">
        <v>199</v>
      </c>
      <c r="F3419">
        <v>7356</v>
      </c>
      <c r="G3419">
        <v>1137</v>
      </c>
    </row>
    <row r="3420" spans="2:7" x14ac:dyDescent="0.25">
      <c r="B3420" t="s">
        <v>3932</v>
      </c>
      <c r="C3420" t="s">
        <v>2393</v>
      </c>
      <c r="D3420" s="30">
        <v>38801</v>
      </c>
      <c r="E3420" t="s">
        <v>197</v>
      </c>
      <c r="F3420">
        <v>1273</v>
      </c>
      <c r="G3420">
        <v>1137</v>
      </c>
    </row>
    <row r="3421" spans="2:7" x14ac:dyDescent="0.25">
      <c r="G3421">
        <v>1137</v>
      </c>
    </row>
    <row r="3422" spans="2:7" x14ac:dyDescent="0.25">
      <c r="B3422" t="s">
        <v>3932</v>
      </c>
      <c r="C3422" t="s">
        <v>2394</v>
      </c>
      <c r="D3422" s="30">
        <v>38802</v>
      </c>
      <c r="E3422" t="s">
        <v>196</v>
      </c>
      <c r="F3422">
        <v>3876</v>
      </c>
      <c r="G3422">
        <v>1138</v>
      </c>
    </row>
    <row r="3423" spans="2:7" x14ac:dyDescent="0.25">
      <c r="B3423" t="s">
        <v>3932</v>
      </c>
      <c r="C3423" t="s">
        <v>2395</v>
      </c>
      <c r="D3423" s="30">
        <v>38803</v>
      </c>
      <c r="E3423" t="s">
        <v>198</v>
      </c>
      <c r="F3423">
        <v>1233</v>
      </c>
      <c r="G3423">
        <v>1138</v>
      </c>
    </row>
    <row r="3424" spans="2:7" x14ac:dyDescent="0.25">
      <c r="G3424">
        <v>1138</v>
      </c>
    </row>
    <row r="3425" spans="2:7" x14ac:dyDescent="0.25">
      <c r="B3425" t="s">
        <v>3932</v>
      </c>
      <c r="C3425" t="s">
        <v>2396</v>
      </c>
      <c r="D3425" s="30">
        <v>38804</v>
      </c>
      <c r="E3425" t="s">
        <v>196</v>
      </c>
      <c r="F3425">
        <v>783</v>
      </c>
      <c r="G3425">
        <v>1139</v>
      </c>
    </row>
    <row r="3426" spans="2:7" x14ac:dyDescent="0.25">
      <c r="B3426" t="s">
        <v>3932</v>
      </c>
      <c r="C3426" t="s">
        <v>2397</v>
      </c>
      <c r="D3426" s="30">
        <v>38805</v>
      </c>
      <c r="E3426" t="s">
        <v>196</v>
      </c>
      <c r="F3426">
        <v>4533</v>
      </c>
      <c r="G3426">
        <v>1139</v>
      </c>
    </row>
    <row r="3427" spans="2:7" x14ac:dyDescent="0.25">
      <c r="G3427">
        <v>1139</v>
      </c>
    </row>
    <row r="3428" spans="2:7" x14ac:dyDescent="0.25">
      <c r="B3428" t="s">
        <v>3932</v>
      </c>
      <c r="C3428" t="s">
        <v>2398</v>
      </c>
      <c r="D3428" s="30">
        <v>38806</v>
      </c>
      <c r="E3428" t="s">
        <v>200</v>
      </c>
      <c r="F3428">
        <v>453</v>
      </c>
      <c r="G3428">
        <v>1140</v>
      </c>
    </row>
    <row r="3429" spans="2:7" x14ac:dyDescent="0.25">
      <c r="B3429" t="s">
        <v>3932</v>
      </c>
      <c r="C3429" t="s">
        <v>2399</v>
      </c>
      <c r="D3429" s="30">
        <v>38807</v>
      </c>
      <c r="E3429" t="s">
        <v>198</v>
      </c>
      <c r="F3429">
        <v>4374</v>
      </c>
      <c r="G3429">
        <v>1140</v>
      </c>
    </row>
    <row r="3430" spans="2:7" x14ac:dyDescent="0.25">
      <c r="G3430">
        <v>1140</v>
      </c>
    </row>
    <row r="3431" spans="2:7" x14ac:dyDescent="0.25">
      <c r="B3431" t="s">
        <v>3932</v>
      </c>
      <c r="C3431" t="s">
        <v>2400</v>
      </c>
      <c r="D3431" s="30">
        <v>38808</v>
      </c>
      <c r="E3431" t="s">
        <v>199</v>
      </c>
      <c r="F3431">
        <v>3409</v>
      </c>
      <c r="G3431">
        <v>1141</v>
      </c>
    </row>
    <row r="3432" spans="2:7" x14ac:dyDescent="0.25">
      <c r="B3432" t="s">
        <v>3932</v>
      </c>
      <c r="C3432" t="s">
        <v>2401</v>
      </c>
      <c r="D3432" s="30">
        <v>38809</v>
      </c>
      <c r="E3432" t="s">
        <v>199</v>
      </c>
      <c r="F3432">
        <v>9953</v>
      </c>
      <c r="G3432">
        <v>1141</v>
      </c>
    </row>
    <row r="3433" spans="2:7" x14ac:dyDescent="0.25">
      <c r="G3433">
        <v>1141</v>
      </c>
    </row>
    <row r="3434" spans="2:7" x14ac:dyDescent="0.25">
      <c r="B3434" t="s">
        <v>3932</v>
      </c>
      <c r="C3434" t="s">
        <v>2402</v>
      </c>
      <c r="D3434" s="30">
        <v>38810</v>
      </c>
      <c r="E3434" t="s">
        <v>200</v>
      </c>
      <c r="F3434">
        <v>6470</v>
      </c>
      <c r="G3434">
        <v>1142</v>
      </c>
    </row>
    <row r="3435" spans="2:7" x14ac:dyDescent="0.25">
      <c r="B3435" t="s">
        <v>3932</v>
      </c>
      <c r="C3435" t="s">
        <v>2403</v>
      </c>
      <c r="D3435" s="30">
        <v>38811</v>
      </c>
      <c r="E3435" t="s">
        <v>199</v>
      </c>
      <c r="F3435">
        <v>1255</v>
      </c>
      <c r="G3435">
        <v>1142</v>
      </c>
    </row>
    <row r="3436" spans="2:7" x14ac:dyDescent="0.25">
      <c r="G3436">
        <v>1142</v>
      </c>
    </row>
    <row r="3437" spans="2:7" x14ac:dyDescent="0.25">
      <c r="B3437" t="s">
        <v>3932</v>
      </c>
      <c r="C3437" t="s">
        <v>2404</v>
      </c>
      <c r="D3437" s="30">
        <v>38812</v>
      </c>
      <c r="E3437" t="s">
        <v>198</v>
      </c>
      <c r="F3437">
        <v>4662</v>
      </c>
      <c r="G3437">
        <v>1143</v>
      </c>
    </row>
    <row r="3438" spans="2:7" x14ac:dyDescent="0.25">
      <c r="B3438" t="s">
        <v>3932</v>
      </c>
      <c r="C3438" t="s">
        <v>2405</v>
      </c>
      <c r="D3438" s="30">
        <v>38813</v>
      </c>
      <c r="E3438" t="s">
        <v>198</v>
      </c>
      <c r="F3438">
        <v>3133</v>
      </c>
      <c r="G3438">
        <v>1143</v>
      </c>
    </row>
    <row r="3439" spans="2:7" x14ac:dyDescent="0.25">
      <c r="G3439">
        <v>1143</v>
      </c>
    </row>
    <row r="3440" spans="2:7" x14ac:dyDescent="0.25">
      <c r="B3440" t="s">
        <v>3932</v>
      </c>
      <c r="C3440" t="s">
        <v>2406</v>
      </c>
      <c r="D3440" s="30">
        <v>38814</v>
      </c>
      <c r="E3440" t="s">
        <v>198</v>
      </c>
      <c r="F3440">
        <v>7700</v>
      </c>
      <c r="G3440">
        <v>1144</v>
      </c>
    </row>
    <row r="3441" spans="2:7" x14ac:dyDescent="0.25">
      <c r="B3441" t="s">
        <v>3932</v>
      </c>
      <c r="C3441" t="s">
        <v>2407</v>
      </c>
      <c r="D3441" s="30">
        <v>38815</v>
      </c>
      <c r="E3441" t="s">
        <v>196</v>
      </c>
      <c r="F3441">
        <v>4068</v>
      </c>
      <c r="G3441">
        <v>1144</v>
      </c>
    </row>
    <row r="3442" spans="2:7" x14ac:dyDescent="0.25">
      <c r="G3442">
        <v>1144</v>
      </c>
    </row>
    <row r="3443" spans="2:7" x14ac:dyDescent="0.25">
      <c r="B3443" t="s">
        <v>3932</v>
      </c>
      <c r="C3443" t="s">
        <v>2408</v>
      </c>
      <c r="D3443" s="30">
        <v>38816</v>
      </c>
      <c r="E3443" t="s">
        <v>198</v>
      </c>
      <c r="F3443">
        <v>5940</v>
      </c>
      <c r="G3443">
        <v>1145</v>
      </c>
    </row>
    <row r="3444" spans="2:7" x14ac:dyDescent="0.25">
      <c r="B3444" t="s">
        <v>3932</v>
      </c>
      <c r="C3444" t="s">
        <v>2409</v>
      </c>
      <c r="D3444" s="30">
        <v>38817</v>
      </c>
      <c r="E3444" t="s">
        <v>197</v>
      </c>
      <c r="F3444">
        <v>6887</v>
      </c>
      <c r="G3444">
        <v>1145</v>
      </c>
    </row>
    <row r="3445" spans="2:7" x14ac:dyDescent="0.25">
      <c r="G3445">
        <v>1145</v>
      </c>
    </row>
    <row r="3446" spans="2:7" x14ac:dyDescent="0.25">
      <c r="B3446" t="s">
        <v>3932</v>
      </c>
      <c r="C3446" t="s">
        <v>2410</v>
      </c>
      <c r="D3446" s="30">
        <v>38818</v>
      </c>
      <c r="E3446" t="s">
        <v>200</v>
      </c>
      <c r="F3446">
        <v>4609</v>
      </c>
      <c r="G3446">
        <v>1146</v>
      </c>
    </row>
    <row r="3447" spans="2:7" x14ac:dyDescent="0.25">
      <c r="B3447" t="s">
        <v>3932</v>
      </c>
      <c r="C3447" t="s">
        <v>2411</v>
      </c>
      <c r="D3447" s="30">
        <v>38819</v>
      </c>
      <c r="E3447" t="s">
        <v>198</v>
      </c>
      <c r="F3447">
        <v>6326</v>
      </c>
      <c r="G3447">
        <v>1146</v>
      </c>
    </row>
    <row r="3448" spans="2:7" x14ac:dyDescent="0.25">
      <c r="G3448">
        <v>1146</v>
      </c>
    </row>
    <row r="3449" spans="2:7" x14ac:dyDescent="0.25">
      <c r="B3449" t="s">
        <v>3932</v>
      </c>
      <c r="C3449" t="s">
        <v>2412</v>
      </c>
      <c r="D3449" s="30">
        <v>38820</v>
      </c>
      <c r="E3449" t="s">
        <v>198</v>
      </c>
      <c r="F3449">
        <v>7966</v>
      </c>
      <c r="G3449">
        <v>1147</v>
      </c>
    </row>
    <row r="3450" spans="2:7" x14ac:dyDescent="0.25">
      <c r="B3450" t="s">
        <v>3932</v>
      </c>
      <c r="C3450" t="s">
        <v>2413</v>
      </c>
      <c r="D3450" s="30">
        <v>38821</v>
      </c>
      <c r="E3450" t="s">
        <v>199</v>
      </c>
      <c r="F3450">
        <v>8900</v>
      </c>
      <c r="G3450">
        <v>1147</v>
      </c>
    </row>
    <row r="3451" spans="2:7" x14ac:dyDescent="0.25">
      <c r="G3451">
        <v>1147</v>
      </c>
    </row>
    <row r="3452" spans="2:7" x14ac:dyDescent="0.25">
      <c r="B3452" t="s">
        <v>3932</v>
      </c>
      <c r="C3452" t="s">
        <v>572</v>
      </c>
      <c r="D3452" s="30">
        <v>38822</v>
      </c>
      <c r="E3452" t="s">
        <v>199</v>
      </c>
      <c r="F3452">
        <v>1403</v>
      </c>
      <c r="G3452">
        <v>1148</v>
      </c>
    </row>
    <row r="3453" spans="2:7" x14ac:dyDescent="0.25">
      <c r="B3453" t="s">
        <v>3932</v>
      </c>
      <c r="C3453" t="s">
        <v>2414</v>
      </c>
      <c r="D3453" s="30">
        <v>38823</v>
      </c>
      <c r="E3453" t="s">
        <v>199</v>
      </c>
      <c r="F3453">
        <v>4180</v>
      </c>
      <c r="G3453">
        <v>1148</v>
      </c>
    </row>
    <row r="3454" spans="2:7" x14ac:dyDescent="0.25">
      <c r="G3454">
        <v>1148</v>
      </c>
    </row>
    <row r="3455" spans="2:7" x14ac:dyDescent="0.25">
      <c r="B3455" t="s">
        <v>3932</v>
      </c>
      <c r="C3455" t="s">
        <v>2415</v>
      </c>
      <c r="D3455" s="30">
        <v>38824</v>
      </c>
      <c r="E3455" t="s">
        <v>200</v>
      </c>
      <c r="F3455">
        <v>5008</v>
      </c>
      <c r="G3455">
        <v>1149</v>
      </c>
    </row>
    <row r="3456" spans="2:7" x14ac:dyDescent="0.25">
      <c r="B3456" t="s">
        <v>3932</v>
      </c>
      <c r="C3456" t="s">
        <v>2416</v>
      </c>
      <c r="D3456" s="30">
        <v>38825</v>
      </c>
      <c r="E3456" t="s">
        <v>198</v>
      </c>
      <c r="F3456">
        <v>4271</v>
      </c>
      <c r="G3456">
        <v>1149</v>
      </c>
    </row>
    <row r="3457" spans="2:7" x14ac:dyDescent="0.25">
      <c r="G3457">
        <v>1149</v>
      </c>
    </row>
    <row r="3458" spans="2:7" x14ac:dyDescent="0.25">
      <c r="B3458" t="s">
        <v>3932</v>
      </c>
      <c r="C3458" t="s">
        <v>2417</v>
      </c>
      <c r="D3458" s="30">
        <v>38826</v>
      </c>
      <c r="E3458" t="s">
        <v>196</v>
      </c>
      <c r="F3458">
        <v>3952</v>
      </c>
      <c r="G3458">
        <v>1150</v>
      </c>
    </row>
    <row r="3459" spans="2:7" x14ac:dyDescent="0.25">
      <c r="B3459" t="s">
        <v>3932</v>
      </c>
      <c r="C3459" t="s">
        <v>2418</v>
      </c>
      <c r="D3459" s="30">
        <v>38827</v>
      </c>
      <c r="E3459" t="s">
        <v>196</v>
      </c>
      <c r="F3459">
        <v>5962</v>
      </c>
      <c r="G3459">
        <v>1150</v>
      </c>
    </row>
    <row r="3460" spans="2:7" x14ac:dyDescent="0.25">
      <c r="G3460">
        <v>1150</v>
      </c>
    </row>
    <row r="3461" spans="2:7" x14ac:dyDescent="0.25">
      <c r="B3461" t="s">
        <v>3932</v>
      </c>
      <c r="C3461" t="s">
        <v>2419</v>
      </c>
      <c r="D3461" s="30">
        <v>38828</v>
      </c>
      <c r="E3461" t="s">
        <v>200</v>
      </c>
      <c r="F3461">
        <v>9208</v>
      </c>
      <c r="G3461">
        <v>1151</v>
      </c>
    </row>
    <row r="3462" spans="2:7" x14ac:dyDescent="0.25">
      <c r="B3462" t="s">
        <v>3932</v>
      </c>
      <c r="C3462" t="s">
        <v>2420</v>
      </c>
      <c r="D3462" s="30">
        <v>38829</v>
      </c>
      <c r="E3462" t="s">
        <v>196</v>
      </c>
      <c r="F3462">
        <v>3200</v>
      </c>
      <c r="G3462">
        <v>1151</v>
      </c>
    </row>
    <row r="3463" spans="2:7" x14ac:dyDescent="0.25">
      <c r="G3463">
        <v>1151</v>
      </c>
    </row>
    <row r="3464" spans="2:7" x14ac:dyDescent="0.25">
      <c r="B3464" t="s">
        <v>3932</v>
      </c>
      <c r="C3464" t="s">
        <v>2421</v>
      </c>
      <c r="D3464" s="30">
        <v>38830</v>
      </c>
      <c r="E3464" t="s">
        <v>199</v>
      </c>
      <c r="F3464">
        <v>1567</v>
      </c>
      <c r="G3464">
        <v>1152</v>
      </c>
    </row>
    <row r="3465" spans="2:7" x14ac:dyDescent="0.25">
      <c r="B3465" t="s">
        <v>3932</v>
      </c>
      <c r="C3465" t="s">
        <v>2422</v>
      </c>
      <c r="D3465" s="30">
        <v>38831</v>
      </c>
      <c r="E3465" t="s">
        <v>198</v>
      </c>
      <c r="F3465">
        <v>2915</v>
      </c>
      <c r="G3465">
        <v>1152</v>
      </c>
    </row>
    <row r="3466" spans="2:7" x14ac:dyDescent="0.25">
      <c r="G3466">
        <v>1152</v>
      </c>
    </row>
    <row r="3467" spans="2:7" x14ac:dyDescent="0.25">
      <c r="B3467" t="s">
        <v>3932</v>
      </c>
      <c r="C3467" t="s">
        <v>2423</v>
      </c>
      <c r="D3467" s="30">
        <v>38832</v>
      </c>
      <c r="E3467" t="s">
        <v>196</v>
      </c>
      <c r="F3467">
        <v>8483</v>
      </c>
      <c r="G3467">
        <v>1153</v>
      </c>
    </row>
    <row r="3468" spans="2:7" x14ac:dyDescent="0.25">
      <c r="B3468" t="s">
        <v>3932</v>
      </c>
      <c r="C3468" t="s">
        <v>2424</v>
      </c>
      <c r="D3468" s="30">
        <v>38833</v>
      </c>
      <c r="E3468" t="s">
        <v>198</v>
      </c>
      <c r="F3468">
        <v>7473</v>
      </c>
      <c r="G3468">
        <v>1153</v>
      </c>
    </row>
    <row r="3469" spans="2:7" x14ac:dyDescent="0.25">
      <c r="G3469">
        <v>1153</v>
      </c>
    </row>
    <row r="3470" spans="2:7" x14ac:dyDescent="0.25">
      <c r="B3470" t="s">
        <v>3932</v>
      </c>
      <c r="C3470" t="s">
        <v>2425</v>
      </c>
      <c r="D3470" s="30">
        <v>38834</v>
      </c>
      <c r="E3470" t="s">
        <v>196</v>
      </c>
      <c r="F3470">
        <v>1047</v>
      </c>
      <c r="G3470">
        <v>1154</v>
      </c>
    </row>
    <row r="3471" spans="2:7" x14ac:dyDescent="0.25">
      <c r="B3471" t="s">
        <v>3932</v>
      </c>
      <c r="C3471" t="s">
        <v>1839</v>
      </c>
      <c r="D3471" s="30">
        <v>38835</v>
      </c>
      <c r="E3471" t="s">
        <v>198</v>
      </c>
      <c r="F3471">
        <v>779</v>
      </c>
      <c r="G3471">
        <v>1154</v>
      </c>
    </row>
    <row r="3472" spans="2:7" x14ac:dyDescent="0.25">
      <c r="G3472">
        <v>1154</v>
      </c>
    </row>
    <row r="3473" spans="2:7" x14ac:dyDescent="0.25">
      <c r="B3473" t="s">
        <v>3932</v>
      </c>
      <c r="C3473" t="s">
        <v>2426</v>
      </c>
      <c r="D3473" s="30">
        <v>38836</v>
      </c>
      <c r="E3473" t="s">
        <v>199</v>
      </c>
      <c r="F3473">
        <v>6275</v>
      </c>
      <c r="G3473">
        <v>1155</v>
      </c>
    </row>
    <row r="3474" spans="2:7" x14ac:dyDescent="0.25">
      <c r="B3474" t="s">
        <v>3932</v>
      </c>
      <c r="C3474" t="s">
        <v>1503</v>
      </c>
      <c r="D3474" s="30">
        <v>38837</v>
      </c>
      <c r="E3474" t="s">
        <v>197</v>
      </c>
      <c r="F3474">
        <v>8812</v>
      </c>
      <c r="G3474">
        <v>1155</v>
      </c>
    </row>
    <row r="3475" spans="2:7" x14ac:dyDescent="0.25">
      <c r="G3475">
        <v>1155</v>
      </c>
    </row>
    <row r="3476" spans="2:7" x14ac:dyDescent="0.25">
      <c r="B3476" t="s">
        <v>3932</v>
      </c>
      <c r="C3476" t="s">
        <v>2427</v>
      </c>
      <c r="D3476" s="30">
        <v>38838</v>
      </c>
      <c r="E3476" t="s">
        <v>197</v>
      </c>
      <c r="F3476">
        <v>4743</v>
      </c>
      <c r="G3476">
        <v>1156</v>
      </c>
    </row>
    <row r="3477" spans="2:7" x14ac:dyDescent="0.25">
      <c r="B3477" t="s">
        <v>3932</v>
      </c>
      <c r="C3477" t="s">
        <v>2428</v>
      </c>
      <c r="D3477" s="30">
        <v>38839</v>
      </c>
      <c r="E3477" t="s">
        <v>196</v>
      </c>
      <c r="F3477">
        <v>2000</v>
      </c>
      <c r="G3477">
        <v>1156</v>
      </c>
    </row>
    <row r="3478" spans="2:7" x14ac:dyDescent="0.25">
      <c r="G3478">
        <v>1156</v>
      </c>
    </row>
    <row r="3479" spans="2:7" x14ac:dyDescent="0.25">
      <c r="B3479" t="s">
        <v>3932</v>
      </c>
      <c r="C3479" t="s">
        <v>2429</v>
      </c>
      <c r="D3479" s="30">
        <v>38840</v>
      </c>
      <c r="E3479" t="s">
        <v>200</v>
      </c>
      <c r="F3479">
        <v>166</v>
      </c>
      <c r="G3479">
        <v>1157</v>
      </c>
    </row>
    <row r="3480" spans="2:7" x14ac:dyDescent="0.25">
      <c r="B3480" t="s">
        <v>3932</v>
      </c>
      <c r="C3480" t="s">
        <v>2430</v>
      </c>
      <c r="D3480" s="30">
        <v>38841</v>
      </c>
      <c r="E3480" t="s">
        <v>196</v>
      </c>
      <c r="F3480">
        <v>9907</v>
      </c>
      <c r="G3480">
        <v>1157</v>
      </c>
    </row>
    <row r="3481" spans="2:7" x14ac:dyDescent="0.25">
      <c r="G3481">
        <v>1157</v>
      </c>
    </row>
    <row r="3482" spans="2:7" x14ac:dyDescent="0.25">
      <c r="B3482" t="s">
        <v>3932</v>
      </c>
      <c r="C3482" t="s">
        <v>2431</v>
      </c>
      <c r="D3482" s="30">
        <v>38842</v>
      </c>
      <c r="E3482" t="s">
        <v>200</v>
      </c>
      <c r="F3482">
        <v>9030</v>
      </c>
      <c r="G3482">
        <v>1158</v>
      </c>
    </row>
    <row r="3483" spans="2:7" x14ac:dyDescent="0.25">
      <c r="B3483" t="s">
        <v>3932</v>
      </c>
      <c r="C3483" t="s">
        <v>2432</v>
      </c>
      <c r="D3483" s="30">
        <v>38843</v>
      </c>
      <c r="E3483" t="s">
        <v>196</v>
      </c>
      <c r="F3483">
        <v>2859</v>
      </c>
      <c r="G3483">
        <v>1158</v>
      </c>
    </row>
    <row r="3484" spans="2:7" x14ac:dyDescent="0.25">
      <c r="G3484">
        <v>1158</v>
      </c>
    </row>
    <row r="3485" spans="2:7" x14ac:dyDescent="0.25">
      <c r="B3485" t="s">
        <v>3932</v>
      </c>
      <c r="C3485" t="s">
        <v>2433</v>
      </c>
      <c r="D3485" s="30">
        <v>38844</v>
      </c>
      <c r="E3485" t="s">
        <v>197</v>
      </c>
      <c r="F3485">
        <v>1603</v>
      </c>
      <c r="G3485">
        <v>1159</v>
      </c>
    </row>
    <row r="3486" spans="2:7" x14ac:dyDescent="0.25">
      <c r="B3486" t="s">
        <v>3932</v>
      </c>
      <c r="C3486" t="s">
        <v>2434</v>
      </c>
      <c r="D3486" s="30">
        <v>38845</v>
      </c>
      <c r="E3486" t="s">
        <v>199</v>
      </c>
      <c r="F3486">
        <v>2785</v>
      </c>
      <c r="G3486">
        <v>1159</v>
      </c>
    </row>
    <row r="3487" spans="2:7" x14ac:dyDescent="0.25">
      <c r="G3487">
        <v>1159</v>
      </c>
    </row>
    <row r="3488" spans="2:7" x14ac:dyDescent="0.25">
      <c r="B3488" t="s">
        <v>3932</v>
      </c>
      <c r="C3488" t="s">
        <v>2435</v>
      </c>
      <c r="D3488" s="30">
        <v>38846</v>
      </c>
      <c r="E3488" t="s">
        <v>198</v>
      </c>
      <c r="F3488">
        <v>2376</v>
      </c>
      <c r="G3488">
        <v>1160</v>
      </c>
    </row>
    <row r="3489" spans="2:7" x14ac:dyDescent="0.25">
      <c r="B3489" t="s">
        <v>3932</v>
      </c>
      <c r="C3489" t="s">
        <v>2436</v>
      </c>
      <c r="D3489" s="30">
        <v>38847</v>
      </c>
      <c r="E3489" t="s">
        <v>197</v>
      </c>
      <c r="F3489">
        <v>4240</v>
      </c>
      <c r="G3489">
        <v>1160</v>
      </c>
    </row>
    <row r="3490" spans="2:7" x14ac:dyDescent="0.25">
      <c r="G3490">
        <v>1160</v>
      </c>
    </row>
    <row r="3491" spans="2:7" x14ac:dyDescent="0.25">
      <c r="B3491" t="s">
        <v>3932</v>
      </c>
      <c r="C3491" t="s">
        <v>2437</v>
      </c>
      <c r="D3491" s="30">
        <v>38848</v>
      </c>
      <c r="E3491" t="s">
        <v>197</v>
      </c>
      <c r="F3491">
        <v>5855</v>
      </c>
      <c r="G3491">
        <v>1161</v>
      </c>
    </row>
    <row r="3492" spans="2:7" x14ac:dyDescent="0.25">
      <c r="B3492" t="s">
        <v>3932</v>
      </c>
      <c r="C3492" t="s">
        <v>2438</v>
      </c>
      <c r="D3492" s="30">
        <v>38849</v>
      </c>
      <c r="E3492" t="s">
        <v>199</v>
      </c>
      <c r="F3492">
        <v>301</v>
      </c>
      <c r="G3492">
        <v>1161</v>
      </c>
    </row>
    <row r="3493" spans="2:7" x14ac:dyDescent="0.25">
      <c r="G3493">
        <v>1161</v>
      </c>
    </row>
    <row r="3494" spans="2:7" x14ac:dyDescent="0.25">
      <c r="B3494" t="s">
        <v>3932</v>
      </c>
      <c r="C3494" t="s">
        <v>2439</v>
      </c>
      <c r="D3494" s="30">
        <v>38850</v>
      </c>
      <c r="E3494" t="s">
        <v>196</v>
      </c>
      <c r="F3494">
        <v>1352</v>
      </c>
      <c r="G3494">
        <v>1162</v>
      </c>
    </row>
    <row r="3495" spans="2:7" x14ac:dyDescent="0.25">
      <c r="B3495" t="s">
        <v>3932</v>
      </c>
      <c r="C3495" t="s">
        <v>2440</v>
      </c>
      <c r="D3495" s="30">
        <v>38851</v>
      </c>
      <c r="E3495" t="s">
        <v>200</v>
      </c>
      <c r="F3495">
        <v>5285</v>
      </c>
      <c r="G3495">
        <v>1162</v>
      </c>
    </row>
    <row r="3496" spans="2:7" x14ac:dyDescent="0.25">
      <c r="G3496">
        <v>1162</v>
      </c>
    </row>
    <row r="3497" spans="2:7" x14ac:dyDescent="0.25">
      <c r="B3497" t="s">
        <v>3932</v>
      </c>
      <c r="C3497" t="s">
        <v>2441</v>
      </c>
      <c r="D3497" s="30">
        <v>38852</v>
      </c>
      <c r="E3497" t="s">
        <v>199</v>
      </c>
      <c r="F3497">
        <v>890</v>
      </c>
      <c r="G3497">
        <v>1163</v>
      </c>
    </row>
    <row r="3498" spans="2:7" x14ac:dyDescent="0.25">
      <c r="B3498" t="s">
        <v>3932</v>
      </c>
      <c r="C3498" t="s">
        <v>2442</v>
      </c>
      <c r="D3498" s="30">
        <v>38853</v>
      </c>
      <c r="E3498" t="s">
        <v>196</v>
      </c>
      <c r="F3498">
        <v>1736</v>
      </c>
      <c r="G3498">
        <v>1163</v>
      </c>
    </row>
    <row r="3499" spans="2:7" x14ac:dyDescent="0.25">
      <c r="G3499">
        <v>1163</v>
      </c>
    </row>
    <row r="3500" spans="2:7" x14ac:dyDescent="0.25">
      <c r="B3500" t="s">
        <v>3932</v>
      </c>
      <c r="C3500" t="s">
        <v>2443</v>
      </c>
      <c r="D3500" s="30">
        <v>38854</v>
      </c>
      <c r="E3500" t="s">
        <v>197</v>
      </c>
      <c r="F3500">
        <v>1628</v>
      </c>
      <c r="G3500">
        <v>1164</v>
      </c>
    </row>
    <row r="3501" spans="2:7" x14ac:dyDescent="0.25">
      <c r="B3501" t="s">
        <v>3932</v>
      </c>
      <c r="C3501" t="s">
        <v>2444</v>
      </c>
      <c r="D3501" s="30">
        <v>38855</v>
      </c>
      <c r="E3501" t="s">
        <v>197</v>
      </c>
      <c r="F3501">
        <v>3462</v>
      </c>
      <c r="G3501">
        <v>1164</v>
      </c>
    </row>
    <row r="3502" spans="2:7" x14ac:dyDescent="0.25">
      <c r="G3502">
        <v>1164</v>
      </c>
    </row>
    <row r="3503" spans="2:7" x14ac:dyDescent="0.25">
      <c r="B3503" t="s">
        <v>3932</v>
      </c>
      <c r="C3503" t="s">
        <v>448</v>
      </c>
      <c r="D3503" s="30">
        <v>38856</v>
      </c>
      <c r="E3503" t="s">
        <v>197</v>
      </c>
      <c r="F3503">
        <v>6221</v>
      </c>
      <c r="G3503">
        <v>1165</v>
      </c>
    </row>
    <row r="3504" spans="2:7" x14ac:dyDescent="0.25">
      <c r="B3504" t="s">
        <v>3932</v>
      </c>
      <c r="C3504" t="s">
        <v>2445</v>
      </c>
      <c r="D3504" s="30">
        <v>38857</v>
      </c>
      <c r="E3504" t="s">
        <v>196</v>
      </c>
      <c r="F3504">
        <v>8355</v>
      </c>
      <c r="G3504">
        <v>1165</v>
      </c>
    </row>
    <row r="3505" spans="2:7" x14ac:dyDescent="0.25">
      <c r="G3505">
        <v>1165</v>
      </c>
    </row>
    <row r="3506" spans="2:7" x14ac:dyDescent="0.25">
      <c r="B3506" t="s">
        <v>3932</v>
      </c>
      <c r="C3506" t="s">
        <v>2446</v>
      </c>
      <c r="D3506" s="30">
        <v>38858</v>
      </c>
      <c r="E3506" t="s">
        <v>197</v>
      </c>
      <c r="F3506">
        <v>5471</v>
      </c>
      <c r="G3506">
        <v>1166</v>
      </c>
    </row>
    <row r="3507" spans="2:7" x14ac:dyDescent="0.25">
      <c r="B3507" t="s">
        <v>3932</v>
      </c>
      <c r="C3507" t="s">
        <v>2447</v>
      </c>
      <c r="D3507" s="30">
        <v>38859</v>
      </c>
      <c r="E3507" t="s">
        <v>196</v>
      </c>
      <c r="F3507">
        <v>1201</v>
      </c>
      <c r="G3507">
        <v>1166</v>
      </c>
    </row>
    <row r="3508" spans="2:7" x14ac:dyDescent="0.25">
      <c r="G3508">
        <v>1166</v>
      </c>
    </row>
    <row r="3509" spans="2:7" x14ac:dyDescent="0.25">
      <c r="B3509" t="s">
        <v>3932</v>
      </c>
      <c r="C3509" t="s">
        <v>2448</v>
      </c>
      <c r="D3509" s="30">
        <v>38860</v>
      </c>
      <c r="E3509" t="s">
        <v>199</v>
      </c>
      <c r="F3509">
        <v>7563</v>
      </c>
      <c r="G3509">
        <v>1167</v>
      </c>
    </row>
    <row r="3510" spans="2:7" x14ac:dyDescent="0.25">
      <c r="B3510" t="s">
        <v>3932</v>
      </c>
      <c r="C3510" t="s">
        <v>2449</v>
      </c>
      <c r="D3510" s="30">
        <v>38861</v>
      </c>
      <c r="E3510" t="s">
        <v>199</v>
      </c>
      <c r="F3510">
        <v>4692</v>
      </c>
      <c r="G3510">
        <v>1167</v>
      </c>
    </row>
    <row r="3511" spans="2:7" x14ac:dyDescent="0.25">
      <c r="G3511">
        <v>1167</v>
      </c>
    </row>
    <row r="3512" spans="2:7" x14ac:dyDescent="0.25">
      <c r="B3512" t="s">
        <v>3932</v>
      </c>
      <c r="C3512" t="s">
        <v>2450</v>
      </c>
      <c r="D3512" s="30">
        <v>38862</v>
      </c>
      <c r="E3512" t="s">
        <v>198</v>
      </c>
      <c r="F3512">
        <v>2727</v>
      </c>
      <c r="G3512">
        <v>1168</v>
      </c>
    </row>
    <row r="3513" spans="2:7" x14ac:dyDescent="0.25">
      <c r="B3513" t="s">
        <v>3932</v>
      </c>
      <c r="C3513" t="s">
        <v>2451</v>
      </c>
      <c r="D3513" s="30">
        <v>38863</v>
      </c>
      <c r="E3513" t="s">
        <v>198</v>
      </c>
      <c r="F3513">
        <v>329</v>
      </c>
      <c r="G3513">
        <v>1168</v>
      </c>
    </row>
    <row r="3514" spans="2:7" x14ac:dyDescent="0.25">
      <c r="G3514">
        <v>1168</v>
      </c>
    </row>
    <row r="3515" spans="2:7" x14ac:dyDescent="0.25">
      <c r="B3515" t="s">
        <v>3932</v>
      </c>
      <c r="C3515" t="s">
        <v>2452</v>
      </c>
      <c r="D3515" s="30">
        <v>38864</v>
      </c>
      <c r="E3515" t="s">
        <v>196</v>
      </c>
      <c r="F3515">
        <v>6362</v>
      </c>
      <c r="G3515">
        <v>1169</v>
      </c>
    </row>
    <row r="3516" spans="2:7" x14ac:dyDescent="0.25">
      <c r="B3516" t="s">
        <v>3932</v>
      </c>
      <c r="C3516" t="s">
        <v>2453</v>
      </c>
      <c r="D3516" s="30">
        <v>38865</v>
      </c>
      <c r="E3516" t="s">
        <v>199</v>
      </c>
      <c r="F3516">
        <v>5066</v>
      </c>
      <c r="G3516">
        <v>1169</v>
      </c>
    </row>
    <row r="3517" spans="2:7" x14ac:dyDescent="0.25">
      <c r="G3517">
        <v>1169</v>
      </c>
    </row>
    <row r="3518" spans="2:7" x14ac:dyDescent="0.25">
      <c r="B3518" t="s">
        <v>3932</v>
      </c>
      <c r="C3518" t="s">
        <v>2454</v>
      </c>
      <c r="D3518" s="30">
        <v>38866</v>
      </c>
      <c r="E3518" t="s">
        <v>197</v>
      </c>
      <c r="F3518">
        <v>3879</v>
      </c>
      <c r="G3518">
        <v>1170</v>
      </c>
    </row>
    <row r="3519" spans="2:7" x14ac:dyDescent="0.25">
      <c r="B3519" t="s">
        <v>3932</v>
      </c>
      <c r="C3519" t="s">
        <v>2455</v>
      </c>
      <c r="D3519" s="30">
        <v>38867</v>
      </c>
      <c r="E3519" t="s">
        <v>196</v>
      </c>
      <c r="F3519">
        <v>5156</v>
      </c>
      <c r="G3519">
        <v>1170</v>
      </c>
    </row>
    <row r="3520" spans="2:7" x14ac:dyDescent="0.25">
      <c r="G3520">
        <v>1170</v>
      </c>
    </row>
    <row r="3521" spans="2:7" x14ac:dyDescent="0.25">
      <c r="B3521" t="s">
        <v>3932</v>
      </c>
      <c r="C3521" t="s">
        <v>2456</v>
      </c>
      <c r="D3521" s="30">
        <v>38868</v>
      </c>
      <c r="E3521" t="s">
        <v>197</v>
      </c>
      <c r="F3521">
        <v>4411</v>
      </c>
      <c r="G3521">
        <v>1171</v>
      </c>
    </row>
    <row r="3522" spans="2:7" x14ac:dyDescent="0.25">
      <c r="B3522" t="s">
        <v>3932</v>
      </c>
      <c r="C3522" t="s">
        <v>2457</v>
      </c>
      <c r="D3522" s="30">
        <v>38869</v>
      </c>
      <c r="E3522" t="s">
        <v>198</v>
      </c>
      <c r="F3522">
        <v>9640</v>
      </c>
      <c r="G3522">
        <v>1171</v>
      </c>
    </row>
    <row r="3523" spans="2:7" x14ac:dyDescent="0.25">
      <c r="G3523">
        <v>1171</v>
      </c>
    </row>
    <row r="3524" spans="2:7" x14ac:dyDescent="0.25">
      <c r="B3524" t="s">
        <v>3932</v>
      </c>
      <c r="C3524" t="s">
        <v>2458</v>
      </c>
      <c r="D3524" s="30">
        <v>38870</v>
      </c>
      <c r="E3524" t="s">
        <v>196</v>
      </c>
      <c r="F3524">
        <v>182</v>
      </c>
      <c r="G3524">
        <v>1172</v>
      </c>
    </row>
    <row r="3525" spans="2:7" x14ac:dyDescent="0.25">
      <c r="B3525" t="s">
        <v>3932</v>
      </c>
      <c r="C3525" t="s">
        <v>2459</v>
      </c>
      <c r="D3525" s="30">
        <v>38871</v>
      </c>
      <c r="E3525" t="s">
        <v>199</v>
      </c>
      <c r="F3525">
        <v>438</v>
      </c>
      <c r="G3525">
        <v>1172</v>
      </c>
    </row>
    <row r="3526" spans="2:7" x14ac:dyDescent="0.25">
      <c r="G3526">
        <v>1172</v>
      </c>
    </row>
    <row r="3527" spans="2:7" x14ac:dyDescent="0.25">
      <c r="B3527" t="s">
        <v>3932</v>
      </c>
      <c r="C3527" t="s">
        <v>2460</v>
      </c>
      <c r="D3527" s="30">
        <v>38872</v>
      </c>
      <c r="E3527" t="s">
        <v>197</v>
      </c>
      <c r="F3527">
        <v>400</v>
      </c>
      <c r="G3527">
        <v>1173</v>
      </c>
    </row>
    <row r="3528" spans="2:7" x14ac:dyDescent="0.25">
      <c r="B3528" t="s">
        <v>3932</v>
      </c>
      <c r="C3528" t="s">
        <v>2342</v>
      </c>
      <c r="D3528" s="30">
        <v>38873</v>
      </c>
      <c r="E3528" t="s">
        <v>197</v>
      </c>
      <c r="F3528">
        <v>7626</v>
      </c>
      <c r="G3528">
        <v>1173</v>
      </c>
    </row>
    <row r="3529" spans="2:7" x14ac:dyDescent="0.25">
      <c r="G3529">
        <v>1173</v>
      </c>
    </row>
    <row r="3530" spans="2:7" x14ac:dyDescent="0.25">
      <c r="B3530" t="s">
        <v>3932</v>
      </c>
      <c r="C3530" t="s">
        <v>2461</v>
      </c>
      <c r="D3530" s="30">
        <v>38874</v>
      </c>
      <c r="E3530" t="s">
        <v>198</v>
      </c>
      <c r="F3530">
        <v>407</v>
      </c>
      <c r="G3530">
        <v>1174</v>
      </c>
    </row>
    <row r="3531" spans="2:7" x14ac:dyDescent="0.25">
      <c r="B3531" t="s">
        <v>3932</v>
      </c>
      <c r="C3531" t="s">
        <v>724</v>
      </c>
      <c r="D3531" s="30">
        <v>38875</v>
      </c>
      <c r="E3531" t="s">
        <v>199</v>
      </c>
      <c r="F3531">
        <v>8768</v>
      </c>
      <c r="G3531">
        <v>1174</v>
      </c>
    </row>
    <row r="3532" spans="2:7" x14ac:dyDescent="0.25">
      <c r="G3532">
        <v>1174</v>
      </c>
    </row>
    <row r="3533" spans="2:7" x14ac:dyDescent="0.25">
      <c r="B3533" t="s">
        <v>3932</v>
      </c>
      <c r="C3533" t="s">
        <v>2462</v>
      </c>
      <c r="D3533" s="30">
        <v>38876</v>
      </c>
      <c r="E3533" t="s">
        <v>199</v>
      </c>
      <c r="F3533">
        <v>9887</v>
      </c>
      <c r="G3533">
        <v>1175</v>
      </c>
    </row>
    <row r="3534" spans="2:7" x14ac:dyDescent="0.25">
      <c r="B3534" t="s">
        <v>3932</v>
      </c>
      <c r="C3534" t="s">
        <v>2463</v>
      </c>
      <c r="D3534" s="30">
        <v>38877</v>
      </c>
      <c r="E3534" t="s">
        <v>200</v>
      </c>
      <c r="F3534">
        <v>1034</v>
      </c>
      <c r="G3534">
        <v>1175</v>
      </c>
    </row>
    <row r="3535" spans="2:7" x14ac:dyDescent="0.25">
      <c r="G3535">
        <v>1175</v>
      </c>
    </row>
    <row r="3536" spans="2:7" x14ac:dyDescent="0.25">
      <c r="B3536" t="s">
        <v>3932</v>
      </c>
      <c r="C3536" t="s">
        <v>2464</v>
      </c>
      <c r="D3536" s="30">
        <v>38878</v>
      </c>
      <c r="E3536" t="s">
        <v>199</v>
      </c>
      <c r="F3536">
        <v>9245</v>
      </c>
      <c r="G3536">
        <v>1176</v>
      </c>
    </row>
    <row r="3537" spans="2:7" x14ac:dyDescent="0.25">
      <c r="B3537" t="s">
        <v>3932</v>
      </c>
      <c r="C3537" t="s">
        <v>2465</v>
      </c>
      <c r="D3537" s="30">
        <v>38879</v>
      </c>
      <c r="E3537" t="s">
        <v>199</v>
      </c>
      <c r="F3537">
        <v>3159</v>
      </c>
      <c r="G3537">
        <v>1176</v>
      </c>
    </row>
    <row r="3538" spans="2:7" x14ac:dyDescent="0.25">
      <c r="G3538">
        <v>1176</v>
      </c>
    </row>
    <row r="3539" spans="2:7" x14ac:dyDescent="0.25">
      <c r="B3539" t="s">
        <v>3932</v>
      </c>
      <c r="C3539" t="s">
        <v>2466</v>
      </c>
      <c r="D3539" s="30">
        <v>38880</v>
      </c>
      <c r="E3539" t="s">
        <v>198</v>
      </c>
      <c r="F3539">
        <v>7049</v>
      </c>
      <c r="G3539">
        <v>1177</v>
      </c>
    </row>
    <row r="3540" spans="2:7" x14ac:dyDescent="0.25">
      <c r="B3540" t="s">
        <v>3932</v>
      </c>
      <c r="C3540" t="s">
        <v>2467</v>
      </c>
      <c r="D3540" s="30">
        <v>38881</v>
      </c>
      <c r="E3540" t="s">
        <v>198</v>
      </c>
      <c r="F3540">
        <v>5839</v>
      </c>
      <c r="G3540">
        <v>1177</v>
      </c>
    </row>
    <row r="3541" spans="2:7" x14ac:dyDescent="0.25">
      <c r="G3541">
        <v>1177</v>
      </c>
    </row>
    <row r="3542" spans="2:7" x14ac:dyDescent="0.25">
      <c r="B3542" t="s">
        <v>3932</v>
      </c>
      <c r="C3542" t="s">
        <v>2468</v>
      </c>
      <c r="D3542" s="30">
        <v>38882</v>
      </c>
      <c r="E3542" t="s">
        <v>196</v>
      </c>
      <c r="F3542">
        <v>9720</v>
      </c>
      <c r="G3542">
        <v>1178</v>
      </c>
    </row>
    <row r="3543" spans="2:7" x14ac:dyDescent="0.25">
      <c r="B3543" t="s">
        <v>3932</v>
      </c>
      <c r="C3543" t="s">
        <v>2469</v>
      </c>
      <c r="D3543" s="30">
        <v>38883</v>
      </c>
      <c r="E3543" t="s">
        <v>200</v>
      </c>
      <c r="F3543">
        <v>7299</v>
      </c>
      <c r="G3543">
        <v>1178</v>
      </c>
    </row>
    <row r="3544" spans="2:7" x14ac:dyDescent="0.25">
      <c r="G3544">
        <v>1178</v>
      </c>
    </row>
    <row r="3545" spans="2:7" x14ac:dyDescent="0.25">
      <c r="B3545" t="s">
        <v>3932</v>
      </c>
      <c r="C3545" t="s">
        <v>2470</v>
      </c>
      <c r="D3545" s="30">
        <v>38884</v>
      </c>
      <c r="E3545" t="s">
        <v>198</v>
      </c>
      <c r="F3545">
        <v>8601</v>
      </c>
      <c r="G3545">
        <v>1179</v>
      </c>
    </row>
    <row r="3546" spans="2:7" x14ac:dyDescent="0.25">
      <c r="B3546" t="s">
        <v>3932</v>
      </c>
      <c r="C3546" t="s">
        <v>2471</v>
      </c>
      <c r="D3546" s="30">
        <v>38885</v>
      </c>
      <c r="E3546" t="s">
        <v>197</v>
      </c>
      <c r="F3546">
        <v>5915</v>
      </c>
      <c r="G3546">
        <v>1179</v>
      </c>
    </row>
    <row r="3547" spans="2:7" x14ac:dyDescent="0.25">
      <c r="G3547">
        <v>1179</v>
      </c>
    </row>
    <row r="3548" spans="2:7" x14ac:dyDescent="0.25">
      <c r="B3548" t="s">
        <v>3932</v>
      </c>
      <c r="C3548" t="s">
        <v>2472</v>
      </c>
      <c r="D3548" s="30">
        <v>38886</v>
      </c>
      <c r="E3548" t="s">
        <v>199</v>
      </c>
      <c r="F3548">
        <v>4333</v>
      </c>
      <c r="G3548">
        <v>1180</v>
      </c>
    </row>
    <row r="3549" spans="2:7" x14ac:dyDescent="0.25">
      <c r="B3549" t="s">
        <v>3932</v>
      </c>
      <c r="C3549" t="s">
        <v>2473</v>
      </c>
      <c r="D3549" s="30">
        <v>38887</v>
      </c>
      <c r="E3549" t="s">
        <v>196</v>
      </c>
      <c r="F3549">
        <v>1051</v>
      </c>
      <c r="G3549">
        <v>1180</v>
      </c>
    </row>
    <row r="3550" spans="2:7" x14ac:dyDescent="0.25">
      <c r="G3550">
        <v>1180</v>
      </c>
    </row>
    <row r="3551" spans="2:7" x14ac:dyDescent="0.25">
      <c r="B3551" t="s">
        <v>3932</v>
      </c>
      <c r="C3551" t="s">
        <v>2474</v>
      </c>
      <c r="D3551" s="30">
        <v>38888</v>
      </c>
      <c r="E3551" t="s">
        <v>200</v>
      </c>
      <c r="F3551">
        <v>4216</v>
      </c>
      <c r="G3551">
        <v>1181</v>
      </c>
    </row>
    <row r="3552" spans="2:7" x14ac:dyDescent="0.25">
      <c r="B3552" t="s">
        <v>3932</v>
      </c>
      <c r="C3552" t="s">
        <v>2475</v>
      </c>
      <c r="D3552" s="30">
        <v>38889</v>
      </c>
      <c r="E3552" t="s">
        <v>199</v>
      </c>
      <c r="F3552">
        <v>9953</v>
      </c>
      <c r="G3552">
        <v>1181</v>
      </c>
    </row>
    <row r="3553" spans="2:7" x14ac:dyDescent="0.25">
      <c r="G3553">
        <v>1181</v>
      </c>
    </row>
    <row r="3554" spans="2:7" x14ac:dyDescent="0.25">
      <c r="B3554" t="s">
        <v>3932</v>
      </c>
      <c r="C3554" t="s">
        <v>2476</v>
      </c>
      <c r="D3554" s="30">
        <v>38890</v>
      </c>
      <c r="E3554" t="s">
        <v>200</v>
      </c>
      <c r="F3554">
        <v>500</v>
      </c>
      <c r="G3554">
        <v>1182</v>
      </c>
    </row>
    <row r="3555" spans="2:7" x14ac:dyDescent="0.25">
      <c r="B3555" t="s">
        <v>3932</v>
      </c>
      <c r="C3555" t="s">
        <v>2477</v>
      </c>
      <c r="D3555" s="30">
        <v>38891</v>
      </c>
      <c r="E3555" t="s">
        <v>200</v>
      </c>
      <c r="F3555">
        <v>2413</v>
      </c>
      <c r="G3555">
        <v>1182</v>
      </c>
    </row>
    <row r="3556" spans="2:7" x14ac:dyDescent="0.25">
      <c r="G3556">
        <v>1182</v>
      </c>
    </row>
    <row r="3557" spans="2:7" x14ac:dyDescent="0.25">
      <c r="B3557" t="s">
        <v>3932</v>
      </c>
      <c r="C3557" t="s">
        <v>2478</v>
      </c>
      <c r="D3557" s="30">
        <v>38892</v>
      </c>
      <c r="E3557" t="s">
        <v>200</v>
      </c>
      <c r="F3557">
        <v>7421</v>
      </c>
      <c r="G3557">
        <v>1183</v>
      </c>
    </row>
    <row r="3558" spans="2:7" x14ac:dyDescent="0.25">
      <c r="B3558" t="s">
        <v>3932</v>
      </c>
      <c r="C3558" t="s">
        <v>2479</v>
      </c>
      <c r="D3558" s="30">
        <v>38893</v>
      </c>
      <c r="E3558" t="s">
        <v>200</v>
      </c>
      <c r="F3558">
        <v>7768</v>
      </c>
      <c r="G3558">
        <v>1183</v>
      </c>
    </row>
    <row r="3559" spans="2:7" x14ac:dyDescent="0.25">
      <c r="G3559">
        <v>1183</v>
      </c>
    </row>
    <row r="3560" spans="2:7" x14ac:dyDescent="0.25">
      <c r="B3560" t="s">
        <v>3932</v>
      </c>
      <c r="C3560" t="s">
        <v>1465</v>
      </c>
      <c r="D3560" s="30">
        <v>38894</v>
      </c>
      <c r="E3560" t="s">
        <v>198</v>
      </c>
      <c r="F3560">
        <v>4396</v>
      </c>
      <c r="G3560">
        <v>1184</v>
      </c>
    </row>
    <row r="3561" spans="2:7" x14ac:dyDescent="0.25">
      <c r="B3561" t="s">
        <v>3932</v>
      </c>
      <c r="C3561" t="s">
        <v>2480</v>
      </c>
      <c r="D3561" s="30">
        <v>38895</v>
      </c>
      <c r="E3561" t="s">
        <v>197</v>
      </c>
      <c r="F3561">
        <v>1627</v>
      </c>
      <c r="G3561">
        <v>1184</v>
      </c>
    </row>
    <row r="3562" spans="2:7" x14ac:dyDescent="0.25">
      <c r="G3562">
        <v>1184</v>
      </c>
    </row>
    <row r="3563" spans="2:7" x14ac:dyDescent="0.25">
      <c r="B3563" t="s">
        <v>3932</v>
      </c>
      <c r="C3563" t="s">
        <v>2481</v>
      </c>
      <c r="D3563" s="30">
        <v>38896</v>
      </c>
      <c r="E3563" t="s">
        <v>197</v>
      </c>
      <c r="F3563">
        <v>3563</v>
      </c>
      <c r="G3563">
        <v>1185</v>
      </c>
    </row>
    <row r="3564" spans="2:7" x14ac:dyDescent="0.25">
      <c r="B3564" t="s">
        <v>3932</v>
      </c>
      <c r="C3564" t="s">
        <v>2482</v>
      </c>
      <c r="D3564" s="30">
        <v>38897</v>
      </c>
      <c r="E3564" t="s">
        <v>200</v>
      </c>
      <c r="F3564">
        <v>6197</v>
      </c>
      <c r="G3564">
        <v>1185</v>
      </c>
    </row>
    <row r="3565" spans="2:7" x14ac:dyDescent="0.25">
      <c r="G3565">
        <v>1185</v>
      </c>
    </row>
    <row r="3566" spans="2:7" x14ac:dyDescent="0.25">
      <c r="B3566" t="s">
        <v>3932</v>
      </c>
      <c r="C3566" t="s">
        <v>2483</v>
      </c>
      <c r="D3566" s="30">
        <v>38898</v>
      </c>
      <c r="E3566" t="s">
        <v>197</v>
      </c>
      <c r="F3566">
        <v>9348</v>
      </c>
      <c r="G3566">
        <v>1186</v>
      </c>
    </row>
    <row r="3567" spans="2:7" x14ac:dyDescent="0.25">
      <c r="B3567" t="s">
        <v>3932</v>
      </c>
      <c r="C3567" t="s">
        <v>2418</v>
      </c>
      <c r="D3567" s="30">
        <v>38899</v>
      </c>
      <c r="E3567" t="s">
        <v>198</v>
      </c>
      <c r="F3567">
        <v>3245</v>
      </c>
      <c r="G3567">
        <v>1186</v>
      </c>
    </row>
    <row r="3568" spans="2:7" x14ac:dyDescent="0.25">
      <c r="G3568">
        <v>1186</v>
      </c>
    </row>
    <row r="3569" spans="2:7" x14ac:dyDescent="0.25">
      <c r="B3569" t="s">
        <v>3932</v>
      </c>
      <c r="C3569" t="s">
        <v>2484</v>
      </c>
      <c r="D3569" s="30">
        <v>38900</v>
      </c>
      <c r="E3569" t="s">
        <v>197</v>
      </c>
      <c r="F3569">
        <v>1882</v>
      </c>
      <c r="G3569">
        <v>1187</v>
      </c>
    </row>
    <row r="3570" spans="2:7" x14ac:dyDescent="0.25">
      <c r="B3570" t="s">
        <v>3932</v>
      </c>
      <c r="C3570" t="s">
        <v>2485</v>
      </c>
      <c r="D3570" s="30">
        <v>38901</v>
      </c>
      <c r="E3570" t="s">
        <v>199</v>
      </c>
      <c r="F3570">
        <v>164</v>
      </c>
      <c r="G3570">
        <v>1187</v>
      </c>
    </row>
    <row r="3571" spans="2:7" x14ac:dyDescent="0.25">
      <c r="G3571">
        <v>1187</v>
      </c>
    </row>
    <row r="3572" spans="2:7" x14ac:dyDescent="0.25">
      <c r="B3572" t="s">
        <v>3932</v>
      </c>
      <c r="C3572" t="s">
        <v>2486</v>
      </c>
      <c r="D3572" s="30">
        <v>38902</v>
      </c>
      <c r="E3572" t="s">
        <v>196</v>
      </c>
      <c r="F3572">
        <v>9052</v>
      </c>
      <c r="G3572">
        <v>1188</v>
      </c>
    </row>
    <row r="3573" spans="2:7" x14ac:dyDescent="0.25">
      <c r="B3573" t="s">
        <v>3932</v>
      </c>
      <c r="C3573" t="s">
        <v>2487</v>
      </c>
      <c r="D3573" s="30">
        <v>38903</v>
      </c>
      <c r="E3573" t="s">
        <v>199</v>
      </c>
      <c r="F3573">
        <v>7135</v>
      </c>
      <c r="G3573">
        <v>1188</v>
      </c>
    </row>
    <row r="3574" spans="2:7" x14ac:dyDescent="0.25">
      <c r="G3574">
        <v>1188</v>
      </c>
    </row>
    <row r="3575" spans="2:7" x14ac:dyDescent="0.25">
      <c r="B3575" t="s">
        <v>3932</v>
      </c>
      <c r="C3575" t="s">
        <v>2488</v>
      </c>
      <c r="D3575" s="30">
        <v>38904</v>
      </c>
      <c r="E3575" t="s">
        <v>198</v>
      </c>
      <c r="F3575">
        <v>6035</v>
      </c>
      <c r="G3575">
        <v>1189</v>
      </c>
    </row>
    <row r="3576" spans="2:7" x14ac:dyDescent="0.25">
      <c r="B3576" t="s">
        <v>3932</v>
      </c>
      <c r="C3576" t="s">
        <v>2489</v>
      </c>
      <c r="D3576" s="30">
        <v>38905</v>
      </c>
      <c r="E3576" t="s">
        <v>196</v>
      </c>
      <c r="F3576">
        <v>7116</v>
      </c>
      <c r="G3576">
        <v>1189</v>
      </c>
    </row>
    <row r="3577" spans="2:7" x14ac:dyDescent="0.25">
      <c r="G3577">
        <v>1189</v>
      </c>
    </row>
    <row r="3578" spans="2:7" x14ac:dyDescent="0.25">
      <c r="B3578" t="s">
        <v>3932</v>
      </c>
      <c r="C3578" t="s">
        <v>2490</v>
      </c>
      <c r="D3578" s="30">
        <v>38906</v>
      </c>
      <c r="E3578" t="s">
        <v>197</v>
      </c>
      <c r="F3578">
        <v>7496</v>
      </c>
      <c r="G3578">
        <v>1190</v>
      </c>
    </row>
    <row r="3579" spans="2:7" x14ac:dyDescent="0.25">
      <c r="B3579" t="s">
        <v>3932</v>
      </c>
      <c r="C3579" t="s">
        <v>2491</v>
      </c>
      <c r="D3579" s="30">
        <v>38907</v>
      </c>
      <c r="E3579" t="s">
        <v>198</v>
      </c>
      <c r="F3579">
        <v>5169</v>
      </c>
      <c r="G3579">
        <v>1190</v>
      </c>
    </row>
    <row r="3580" spans="2:7" x14ac:dyDescent="0.25">
      <c r="G3580">
        <v>1190</v>
      </c>
    </row>
    <row r="3581" spans="2:7" x14ac:dyDescent="0.25">
      <c r="B3581" t="s">
        <v>3932</v>
      </c>
      <c r="C3581" t="s">
        <v>2492</v>
      </c>
      <c r="D3581" s="30">
        <v>38908</v>
      </c>
      <c r="E3581" t="s">
        <v>200</v>
      </c>
      <c r="F3581">
        <v>1567</v>
      </c>
      <c r="G3581">
        <v>1191</v>
      </c>
    </row>
    <row r="3582" spans="2:7" x14ac:dyDescent="0.25">
      <c r="B3582" t="s">
        <v>3932</v>
      </c>
      <c r="C3582" t="s">
        <v>2493</v>
      </c>
      <c r="D3582" s="30">
        <v>38909</v>
      </c>
      <c r="E3582" t="s">
        <v>200</v>
      </c>
      <c r="F3582">
        <v>4007</v>
      </c>
      <c r="G3582">
        <v>1191</v>
      </c>
    </row>
    <row r="3583" spans="2:7" x14ac:dyDescent="0.25">
      <c r="G3583">
        <v>1191</v>
      </c>
    </row>
    <row r="3584" spans="2:7" x14ac:dyDescent="0.25">
      <c r="B3584" t="s">
        <v>3932</v>
      </c>
      <c r="C3584" t="s">
        <v>2494</v>
      </c>
      <c r="D3584" s="30">
        <v>38910</v>
      </c>
      <c r="E3584" t="s">
        <v>200</v>
      </c>
      <c r="F3584">
        <v>4903</v>
      </c>
      <c r="G3584">
        <v>1192</v>
      </c>
    </row>
    <row r="3585" spans="2:7" x14ac:dyDescent="0.25">
      <c r="B3585" t="s">
        <v>3932</v>
      </c>
      <c r="C3585" t="s">
        <v>2495</v>
      </c>
      <c r="D3585" s="30">
        <v>38911</v>
      </c>
      <c r="E3585" t="s">
        <v>200</v>
      </c>
      <c r="F3585">
        <v>9905</v>
      </c>
      <c r="G3585">
        <v>1192</v>
      </c>
    </row>
    <row r="3586" spans="2:7" x14ac:dyDescent="0.25">
      <c r="G3586">
        <v>1192</v>
      </c>
    </row>
    <row r="3587" spans="2:7" x14ac:dyDescent="0.25">
      <c r="B3587" t="s">
        <v>3932</v>
      </c>
      <c r="C3587" t="s">
        <v>2496</v>
      </c>
      <c r="D3587" s="30">
        <v>38912</v>
      </c>
      <c r="E3587" t="s">
        <v>200</v>
      </c>
      <c r="F3587">
        <v>626</v>
      </c>
      <c r="G3587">
        <v>1193</v>
      </c>
    </row>
    <row r="3588" spans="2:7" x14ac:dyDescent="0.25">
      <c r="B3588" t="s">
        <v>3932</v>
      </c>
      <c r="C3588" t="s">
        <v>2497</v>
      </c>
      <c r="D3588" s="30">
        <v>38913</v>
      </c>
      <c r="E3588" t="s">
        <v>198</v>
      </c>
      <c r="F3588">
        <v>1167</v>
      </c>
      <c r="G3588">
        <v>1193</v>
      </c>
    </row>
    <row r="3589" spans="2:7" x14ac:dyDescent="0.25">
      <c r="G3589">
        <v>1193</v>
      </c>
    </row>
    <row r="3590" spans="2:7" x14ac:dyDescent="0.25">
      <c r="B3590" t="s">
        <v>3932</v>
      </c>
      <c r="C3590" t="s">
        <v>2498</v>
      </c>
      <c r="D3590" s="30">
        <v>38914</v>
      </c>
      <c r="E3590" t="s">
        <v>196</v>
      </c>
      <c r="F3590">
        <v>804</v>
      </c>
      <c r="G3590">
        <v>1194</v>
      </c>
    </row>
    <row r="3591" spans="2:7" x14ac:dyDescent="0.25">
      <c r="B3591" t="s">
        <v>3932</v>
      </c>
      <c r="C3591" t="s">
        <v>2499</v>
      </c>
      <c r="D3591" s="30">
        <v>38915</v>
      </c>
      <c r="E3591" t="s">
        <v>200</v>
      </c>
      <c r="F3591">
        <v>4085</v>
      </c>
      <c r="G3591">
        <v>1194</v>
      </c>
    </row>
    <row r="3592" spans="2:7" x14ac:dyDescent="0.25">
      <c r="G3592">
        <v>1194</v>
      </c>
    </row>
    <row r="3593" spans="2:7" x14ac:dyDescent="0.25">
      <c r="B3593" t="s">
        <v>3932</v>
      </c>
      <c r="C3593" t="s">
        <v>2500</v>
      </c>
      <c r="D3593" s="30">
        <v>38916</v>
      </c>
      <c r="E3593" t="s">
        <v>198</v>
      </c>
      <c r="F3593">
        <v>574</v>
      </c>
      <c r="G3593">
        <v>1195</v>
      </c>
    </row>
    <row r="3594" spans="2:7" x14ac:dyDescent="0.25">
      <c r="B3594" t="s">
        <v>3932</v>
      </c>
      <c r="C3594" t="s">
        <v>2501</v>
      </c>
      <c r="D3594" s="30">
        <v>38917</v>
      </c>
      <c r="E3594" t="s">
        <v>199</v>
      </c>
      <c r="F3594">
        <v>3199</v>
      </c>
      <c r="G3594">
        <v>1195</v>
      </c>
    </row>
    <row r="3595" spans="2:7" x14ac:dyDescent="0.25">
      <c r="G3595">
        <v>1195</v>
      </c>
    </row>
    <row r="3596" spans="2:7" x14ac:dyDescent="0.25">
      <c r="B3596" t="s">
        <v>3932</v>
      </c>
      <c r="C3596" t="s">
        <v>2502</v>
      </c>
      <c r="D3596" s="30">
        <v>38918</v>
      </c>
      <c r="E3596" t="s">
        <v>198</v>
      </c>
      <c r="F3596">
        <v>512</v>
      </c>
      <c r="G3596">
        <v>1196</v>
      </c>
    </row>
    <row r="3597" spans="2:7" x14ac:dyDescent="0.25">
      <c r="B3597" t="s">
        <v>3932</v>
      </c>
      <c r="C3597" t="s">
        <v>424</v>
      </c>
      <c r="D3597" s="30">
        <v>38919</v>
      </c>
      <c r="E3597" t="s">
        <v>199</v>
      </c>
      <c r="F3597">
        <v>6645</v>
      </c>
      <c r="G3597">
        <v>1196</v>
      </c>
    </row>
    <row r="3598" spans="2:7" x14ac:dyDescent="0.25">
      <c r="G3598">
        <v>1196</v>
      </c>
    </row>
    <row r="3599" spans="2:7" x14ac:dyDescent="0.25">
      <c r="B3599" t="s">
        <v>3932</v>
      </c>
      <c r="C3599" t="s">
        <v>2503</v>
      </c>
      <c r="D3599" s="30">
        <v>38920</v>
      </c>
      <c r="E3599" t="s">
        <v>199</v>
      </c>
      <c r="F3599">
        <v>8320</v>
      </c>
      <c r="G3599">
        <v>1197</v>
      </c>
    </row>
    <row r="3600" spans="2:7" x14ac:dyDescent="0.25">
      <c r="B3600" t="s">
        <v>3932</v>
      </c>
      <c r="C3600" t="s">
        <v>2504</v>
      </c>
      <c r="D3600" s="30">
        <v>38921</v>
      </c>
      <c r="E3600" t="s">
        <v>196</v>
      </c>
      <c r="F3600">
        <v>6621</v>
      </c>
      <c r="G3600">
        <v>1197</v>
      </c>
    </row>
    <row r="3601" spans="2:7" x14ac:dyDescent="0.25">
      <c r="G3601">
        <v>1197</v>
      </c>
    </row>
    <row r="3602" spans="2:7" x14ac:dyDescent="0.25">
      <c r="B3602" t="s">
        <v>3932</v>
      </c>
      <c r="C3602" t="s">
        <v>2505</v>
      </c>
      <c r="D3602" s="30">
        <v>38922</v>
      </c>
      <c r="E3602" t="s">
        <v>197</v>
      </c>
      <c r="F3602">
        <v>1771</v>
      </c>
      <c r="G3602">
        <v>1198</v>
      </c>
    </row>
    <row r="3603" spans="2:7" x14ac:dyDescent="0.25">
      <c r="B3603" t="s">
        <v>3932</v>
      </c>
      <c r="C3603" t="s">
        <v>2506</v>
      </c>
      <c r="D3603" s="30">
        <v>38923</v>
      </c>
      <c r="E3603" t="s">
        <v>198</v>
      </c>
      <c r="F3603">
        <v>4809</v>
      </c>
      <c r="G3603">
        <v>1198</v>
      </c>
    </row>
    <row r="3604" spans="2:7" x14ac:dyDescent="0.25">
      <c r="G3604">
        <v>1198</v>
      </c>
    </row>
    <row r="3605" spans="2:7" x14ac:dyDescent="0.25">
      <c r="B3605" t="s">
        <v>3932</v>
      </c>
      <c r="C3605" t="s">
        <v>2507</v>
      </c>
      <c r="D3605" s="30">
        <v>38924</v>
      </c>
      <c r="E3605" t="s">
        <v>197</v>
      </c>
      <c r="F3605">
        <v>5120</v>
      </c>
      <c r="G3605">
        <v>1199</v>
      </c>
    </row>
    <row r="3606" spans="2:7" x14ac:dyDescent="0.25">
      <c r="B3606" t="s">
        <v>3932</v>
      </c>
      <c r="C3606" t="s">
        <v>2508</v>
      </c>
      <c r="D3606" s="30">
        <v>38925</v>
      </c>
      <c r="E3606" t="s">
        <v>196</v>
      </c>
      <c r="F3606">
        <v>9061</v>
      </c>
      <c r="G3606">
        <v>1199</v>
      </c>
    </row>
    <row r="3607" spans="2:7" x14ac:dyDescent="0.25">
      <c r="G3607">
        <v>1199</v>
      </c>
    </row>
    <row r="3608" spans="2:7" x14ac:dyDescent="0.25">
      <c r="B3608" t="s">
        <v>3932</v>
      </c>
      <c r="C3608" t="s">
        <v>2509</v>
      </c>
      <c r="D3608" s="30">
        <v>38926</v>
      </c>
      <c r="E3608" t="s">
        <v>198</v>
      </c>
      <c r="F3608">
        <v>6542</v>
      </c>
      <c r="G3608">
        <v>1200</v>
      </c>
    </row>
    <row r="3609" spans="2:7" x14ac:dyDescent="0.25">
      <c r="B3609" t="s">
        <v>3932</v>
      </c>
      <c r="C3609" t="s">
        <v>2510</v>
      </c>
      <c r="D3609" s="30">
        <v>38927</v>
      </c>
      <c r="E3609" t="s">
        <v>200</v>
      </c>
      <c r="F3609">
        <v>6394</v>
      </c>
      <c r="G3609">
        <v>1200</v>
      </c>
    </row>
    <row r="3610" spans="2:7" x14ac:dyDescent="0.25">
      <c r="G3610">
        <v>1200</v>
      </c>
    </row>
    <row r="3611" spans="2:7" x14ac:dyDescent="0.25">
      <c r="B3611" t="s">
        <v>3932</v>
      </c>
      <c r="C3611" t="s">
        <v>2511</v>
      </c>
      <c r="D3611" s="30">
        <v>38928</v>
      </c>
      <c r="E3611" t="s">
        <v>198</v>
      </c>
      <c r="F3611">
        <v>144</v>
      </c>
      <c r="G3611">
        <v>1201</v>
      </c>
    </row>
    <row r="3612" spans="2:7" x14ac:dyDescent="0.25">
      <c r="B3612" t="s">
        <v>3932</v>
      </c>
      <c r="C3612" t="s">
        <v>2303</v>
      </c>
      <c r="D3612" s="30">
        <v>38929</v>
      </c>
      <c r="E3612" t="s">
        <v>196</v>
      </c>
      <c r="F3612">
        <v>3740</v>
      </c>
      <c r="G3612">
        <v>1201</v>
      </c>
    </row>
    <row r="3613" spans="2:7" x14ac:dyDescent="0.25">
      <c r="G3613">
        <v>1201</v>
      </c>
    </row>
    <row r="3614" spans="2:7" x14ac:dyDescent="0.25">
      <c r="B3614" t="s">
        <v>3932</v>
      </c>
      <c r="C3614" t="s">
        <v>2512</v>
      </c>
      <c r="D3614" s="30">
        <v>38930</v>
      </c>
      <c r="E3614" t="s">
        <v>196</v>
      </c>
      <c r="F3614">
        <v>2450</v>
      </c>
      <c r="G3614">
        <v>1202</v>
      </c>
    </row>
    <row r="3615" spans="2:7" x14ac:dyDescent="0.25">
      <c r="B3615" t="s">
        <v>3932</v>
      </c>
      <c r="C3615" t="s">
        <v>2513</v>
      </c>
      <c r="D3615" s="30">
        <v>38931</v>
      </c>
      <c r="E3615" t="s">
        <v>198</v>
      </c>
      <c r="F3615">
        <v>259</v>
      </c>
      <c r="G3615">
        <v>1202</v>
      </c>
    </row>
    <row r="3616" spans="2:7" x14ac:dyDescent="0.25">
      <c r="G3616">
        <v>1202</v>
      </c>
    </row>
    <row r="3617" spans="2:7" x14ac:dyDescent="0.25">
      <c r="B3617" t="s">
        <v>3932</v>
      </c>
      <c r="C3617" t="s">
        <v>2514</v>
      </c>
      <c r="D3617" s="30">
        <v>38932</v>
      </c>
      <c r="E3617" t="s">
        <v>196</v>
      </c>
      <c r="F3617">
        <v>1950</v>
      </c>
      <c r="G3617">
        <v>1203</v>
      </c>
    </row>
    <row r="3618" spans="2:7" x14ac:dyDescent="0.25">
      <c r="B3618" t="s">
        <v>3932</v>
      </c>
      <c r="C3618" t="s">
        <v>954</v>
      </c>
      <c r="D3618" s="30">
        <v>38933</v>
      </c>
      <c r="E3618" t="s">
        <v>198</v>
      </c>
      <c r="F3618">
        <v>4328</v>
      </c>
      <c r="G3618">
        <v>1203</v>
      </c>
    </row>
    <row r="3619" spans="2:7" x14ac:dyDescent="0.25">
      <c r="G3619">
        <v>1203</v>
      </c>
    </row>
    <row r="3620" spans="2:7" x14ac:dyDescent="0.25">
      <c r="B3620" t="s">
        <v>3932</v>
      </c>
      <c r="C3620" t="s">
        <v>2515</v>
      </c>
      <c r="D3620" s="30">
        <v>38934</v>
      </c>
      <c r="E3620" t="s">
        <v>200</v>
      </c>
      <c r="F3620">
        <v>5160</v>
      </c>
      <c r="G3620">
        <v>1204</v>
      </c>
    </row>
    <row r="3621" spans="2:7" x14ac:dyDescent="0.25">
      <c r="B3621" t="s">
        <v>3932</v>
      </c>
      <c r="C3621" t="s">
        <v>2516</v>
      </c>
      <c r="D3621" s="30">
        <v>38935</v>
      </c>
      <c r="E3621" t="s">
        <v>197</v>
      </c>
      <c r="F3621">
        <v>5975</v>
      </c>
      <c r="G3621">
        <v>1204</v>
      </c>
    </row>
    <row r="3622" spans="2:7" x14ac:dyDescent="0.25">
      <c r="G3622">
        <v>1204</v>
      </c>
    </row>
    <row r="3623" spans="2:7" x14ac:dyDescent="0.25">
      <c r="B3623" t="s">
        <v>3932</v>
      </c>
      <c r="C3623" t="s">
        <v>2517</v>
      </c>
      <c r="D3623" s="30">
        <v>38936</v>
      </c>
      <c r="E3623" t="s">
        <v>200</v>
      </c>
      <c r="F3623">
        <v>1972</v>
      </c>
      <c r="G3623">
        <v>1205</v>
      </c>
    </row>
    <row r="3624" spans="2:7" x14ac:dyDescent="0.25">
      <c r="B3624" t="s">
        <v>3932</v>
      </c>
      <c r="C3624" t="s">
        <v>2518</v>
      </c>
      <c r="D3624" s="30">
        <v>38937</v>
      </c>
      <c r="E3624" t="s">
        <v>197</v>
      </c>
      <c r="F3624">
        <v>294</v>
      </c>
      <c r="G3624">
        <v>1205</v>
      </c>
    </row>
    <row r="3625" spans="2:7" x14ac:dyDescent="0.25">
      <c r="G3625">
        <v>1205</v>
      </c>
    </row>
    <row r="3626" spans="2:7" x14ac:dyDescent="0.25">
      <c r="B3626" t="s">
        <v>3932</v>
      </c>
      <c r="C3626" t="s">
        <v>2519</v>
      </c>
      <c r="D3626" s="30">
        <v>38938</v>
      </c>
      <c r="E3626" t="s">
        <v>200</v>
      </c>
      <c r="F3626">
        <v>4721</v>
      </c>
      <c r="G3626">
        <v>1206</v>
      </c>
    </row>
    <row r="3627" spans="2:7" x14ac:dyDescent="0.25">
      <c r="B3627" t="s">
        <v>3932</v>
      </c>
      <c r="C3627" t="s">
        <v>2520</v>
      </c>
      <c r="D3627" s="30">
        <v>38939</v>
      </c>
      <c r="E3627" t="s">
        <v>200</v>
      </c>
      <c r="F3627">
        <v>6563</v>
      </c>
      <c r="G3627">
        <v>1206</v>
      </c>
    </row>
    <row r="3628" spans="2:7" x14ac:dyDescent="0.25">
      <c r="G3628">
        <v>1206</v>
      </c>
    </row>
    <row r="3629" spans="2:7" x14ac:dyDescent="0.25">
      <c r="B3629" t="s">
        <v>3932</v>
      </c>
      <c r="C3629" t="s">
        <v>2521</v>
      </c>
      <c r="D3629" s="30">
        <v>38940</v>
      </c>
      <c r="E3629" t="s">
        <v>198</v>
      </c>
      <c r="F3629">
        <v>7005</v>
      </c>
      <c r="G3629">
        <v>1207</v>
      </c>
    </row>
    <row r="3630" spans="2:7" x14ac:dyDescent="0.25">
      <c r="B3630" t="s">
        <v>3932</v>
      </c>
      <c r="C3630" t="s">
        <v>2522</v>
      </c>
      <c r="D3630" s="30">
        <v>38941</v>
      </c>
      <c r="E3630" t="s">
        <v>199</v>
      </c>
      <c r="F3630">
        <v>983</v>
      </c>
      <c r="G3630">
        <v>1207</v>
      </c>
    </row>
    <row r="3631" spans="2:7" x14ac:dyDescent="0.25">
      <c r="G3631">
        <v>1207</v>
      </c>
    </row>
    <row r="3632" spans="2:7" x14ac:dyDescent="0.25">
      <c r="B3632" t="s">
        <v>3932</v>
      </c>
      <c r="C3632" t="s">
        <v>2523</v>
      </c>
      <c r="D3632" s="30">
        <v>38942</v>
      </c>
      <c r="E3632" t="s">
        <v>200</v>
      </c>
      <c r="F3632">
        <v>7087</v>
      </c>
      <c r="G3632">
        <v>1208</v>
      </c>
    </row>
    <row r="3633" spans="2:7" x14ac:dyDescent="0.25">
      <c r="B3633" t="s">
        <v>3932</v>
      </c>
      <c r="C3633" t="s">
        <v>2524</v>
      </c>
      <c r="D3633" s="30">
        <v>38943</v>
      </c>
      <c r="E3633" t="s">
        <v>197</v>
      </c>
      <c r="F3633">
        <v>3604</v>
      </c>
      <c r="G3633">
        <v>1208</v>
      </c>
    </row>
    <row r="3634" spans="2:7" x14ac:dyDescent="0.25">
      <c r="G3634">
        <v>1208</v>
      </c>
    </row>
    <row r="3635" spans="2:7" x14ac:dyDescent="0.25">
      <c r="B3635" t="s">
        <v>3932</v>
      </c>
      <c r="C3635" t="s">
        <v>2525</v>
      </c>
      <c r="D3635" s="30">
        <v>38944</v>
      </c>
      <c r="E3635" t="s">
        <v>198</v>
      </c>
      <c r="F3635">
        <v>532</v>
      </c>
      <c r="G3635">
        <v>1209</v>
      </c>
    </row>
    <row r="3636" spans="2:7" x14ac:dyDescent="0.25">
      <c r="B3636" t="s">
        <v>3932</v>
      </c>
      <c r="C3636" t="s">
        <v>2526</v>
      </c>
      <c r="D3636" s="30">
        <v>38945</v>
      </c>
      <c r="E3636" t="s">
        <v>200</v>
      </c>
      <c r="F3636">
        <v>5316</v>
      </c>
      <c r="G3636">
        <v>1209</v>
      </c>
    </row>
    <row r="3637" spans="2:7" x14ac:dyDescent="0.25">
      <c r="G3637">
        <v>1209</v>
      </c>
    </row>
    <row r="3638" spans="2:7" x14ac:dyDescent="0.25">
      <c r="B3638" t="s">
        <v>3932</v>
      </c>
      <c r="C3638" t="s">
        <v>2527</v>
      </c>
      <c r="D3638" s="30">
        <v>38946</v>
      </c>
      <c r="E3638" t="s">
        <v>196</v>
      </c>
      <c r="F3638">
        <v>2019</v>
      </c>
      <c r="G3638">
        <v>1210</v>
      </c>
    </row>
    <row r="3639" spans="2:7" x14ac:dyDescent="0.25">
      <c r="B3639" t="s">
        <v>3932</v>
      </c>
      <c r="C3639" t="s">
        <v>2528</v>
      </c>
      <c r="D3639" s="30">
        <v>38947</v>
      </c>
      <c r="E3639" t="s">
        <v>200</v>
      </c>
      <c r="F3639">
        <v>9214</v>
      </c>
      <c r="G3639">
        <v>1210</v>
      </c>
    </row>
    <row r="3640" spans="2:7" x14ac:dyDescent="0.25">
      <c r="G3640">
        <v>1210</v>
      </c>
    </row>
    <row r="3641" spans="2:7" x14ac:dyDescent="0.25">
      <c r="B3641" t="s">
        <v>3932</v>
      </c>
      <c r="C3641" t="s">
        <v>2529</v>
      </c>
      <c r="D3641" s="30">
        <v>38948</v>
      </c>
      <c r="E3641" t="s">
        <v>196</v>
      </c>
      <c r="F3641">
        <v>1271</v>
      </c>
      <c r="G3641">
        <v>1211</v>
      </c>
    </row>
    <row r="3642" spans="2:7" x14ac:dyDescent="0.25">
      <c r="B3642" t="s">
        <v>3932</v>
      </c>
      <c r="C3642" t="s">
        <v>2530</v>
      </c>
      <c r="D3642" s="30">
        <v>38949</v>
      </c>
      <c r="E3642" t="s">
        <v>199</v>
      </c>
      <c r="F3642">
        <v>7803</v>
      </c>
      <c r="G3642">
        <v>1211</v>
      </c>
    </row>
    <row r="3643" spans="2:7" x14ac:dyDescent="0.25">
      <c r="G3643">
        <v>1211</v>
      </c>
    </row>
    <row r="3644" spans="2:7" x14ac:dyDescent="0.25">
      <c r="B3644" t="s">
        <v>3932</v>
      </c>
      <c r="C3644" t="s">
        <v>2531</v>
      </c>
      <c r="D3644" s="30">
        <v>38950</v>
      </c>
      <c r="E3644" t="s">
        <v>196</v>
      </c>
      <c r="F3644">
        <v>8686</v>
      </c>
      <c r="G3644">
        <v>1212</v>
      </c>
    </row>
    <row r="3645" spans="2:7" x14ac:dyDescent="0.25">
      <c r="B3645" t="s">
        <v>3932</v>
      </c>
      <c r="C3645" t="s">
        <v>2532</v>
      </c>
      <c r="D3645" s="30">
        <v>38951</v>
      </c>
      <c r="E3645" t="s">
        <v>199</v>
      </c>
      <c r="F3645">
        <v>1567</v>
      </c>
      <c r="G3645">
        <v>1212</v>
      </c>
    </row>
    <row r="3646" spans="2:7" x14ac:dyDescent="0.25">
      <c r="G3646">
        <v>1212</v>
      </c>
    </row>
    <row r="3647" spans="2:7" x14ac:dyDescent="0.25">
      <c r="B3647" t="s">
        <v>3932</v>
      </c>
      <c r="C3647" t="s">
        <v>2533</v>
      </c>
      <c r="D3647" s="30">
        <v>38952</v>
      </c>
      <c r="E3647" t="s">
        <v>198</v>
      </c>
      <c r="F3647">
        <v>8632</v>
      </c>
      <c r="G3647">
        <v>1213</v>
      </c>
    </row>
    <row r="3648" spans="2:7" x14ac:dyDescent="0.25">
      <c r="B3648" t="s">
        <v>3932</v>
      </c>
      <c r="C3648" t="s">
        <v>2534</v>
      </c>
      <c r="D3648" s="30">
        <v>38953</v>
      </c>
      <c r="E3648" t="s">
        <v>197</v>
      </c>
      <c r="F3648">
        <v>1198</v>
      </c>
      <c r="G3648">
        <v>1213</v>
      </c>
    </row>
    <row r="3649" spans="2:7" x14ac:dyDescent="0.25">
      <c r="G3649">
        <v>1213</v>
      </c>
    </row>
    <row r="3650" spans="2:7" x14ac:dyDescent="0.25">
      <c r="B3650" t="s">
        <v>3932</v>
      </c>
      <c r="C3650" t="s">
        <v>2535</v>
      </c>
      <c r="D3650" s="30">
        <v>38954</v>
      </c>
      <c r="E3650" t="s">
        <v>200</v>
      </c>
      <c r="F3650">
        <v>781</v>
      </c>
      <c r="G3650">
        <v>1214</v>
      </c>
    </row>
    <row r="3651" spans="2:7" x14ac:dyDescent="0.25">
      <c r="B3651" t="s">
        <v>3932</v>
      </c>
      <c r="C3651" t="s">
        <v>2536</v>
      </c>
      <c r="D3651" s="30">
        <v>38955</v>
      </c>
      <c r="E3651" t="s">
        <v>199</v>
      </c>
      <c r="F3651">
        <v>2224</v>
      </c>
      <c r="G3651">
        <v>1214</v>
      </c>
    </row>
    <row r="3652" spans="2:7" x14ac:dyDescent="0.25">
      <c r="G3652">
        <v>1214</v>
      </c>
    </row>
    <row r="3653" spans="2:7" x14ac:dyDescent="0.25">
      <c r="B3653" t="s">
        <v>3932</v>
      </c>
      <c r="C3653" t="s">
        <v>2537</v>
      </c>
      <c r="D3653" s="30">
        <v>38956</v>
      </c>
      <c r="E3653" t="s">
        <v>198</v>
      </c>
      <c r="F3653">
        <v>5992</v>
      </c>
      <c r="G3653">
        <v>1215</v>
      </c>
    </row>
    <row r="3654" spans="2:7" x14ac:dyDescent="0.25">
      <c r="B3654" t="s">
        <v>3932</v>
      </c>
      <c r="C3654" t="s">
        <v>2538</v>
      </c>
      <c r="D3654" s="30">
        <v>38957</v>
      </c>
      <c r="E3654" t="s">
        <v>197</v>
      </c>
      <c r="F3654">
        <v>629</v>
      </c>
      <c r="G3654">
        <v>1215</v>
      </c>
    </row>
    <row r="3655" spans="2:7" x14ac:dyDescent="0.25">
      <c r="G3655">
        <v>1215</v>
      </c>
    </row>
    <row r="3656" spans="2:7" x14ac:dyDescent="0.25">
      <c r="B3656" t="s">
        <v>3932</v>
      </c>
      <c r="C3656" t="s">
        <v>2539</v>
      </c>
      <c r="D3656" s="30">
        <v>38958</v>
      </c>
      <c r="E3656" t="s">
        <v>198</v>
      </c>
      <c r="F3656">
        <v>2977</v>
      </c>
      <c r="G3656">
        <v>1216</v>
      </c>
    </row>
    <row r="3657" spans="2:7" x14ac:dyDescent="0.25">
      <c r="B3657" t="s">
        <v>3932</v>
      </c>
      <c r="C3657" t="s">
        <v>627</v>
      </c>
      <c r="D3657" s="30">
        <v>38959</v>
      </c>
      <c r="E3657" t="s">
        <v>196</v>
      </c>
      <c r="F3657">
        <v>2447</v>
      </c>
      <c r="G3657">
        <v>1216</v>
      </c>
    </row>
    <row r="3658" spans="2:7" x14ac:dyDescent="0.25">
      <c r="G3658">
        <v>1216</v>
      </c>
    </row>
    <row r="3659" spans="2:7" x14ac:dyDescent="0.25">
      <c r="B3659" t="s">
        <v>3932</v>
      </c>
      <c r="C3659" t="s">
        <v>2540</v>
      </c>
      <c r="D3659" s="30">
        <v>38960</v>
      </c>
      <c r="E3659" t="s">
        <v>197</v>
      </c>
      <c r="F3659">
        <v>6028</v>
      </c>
      <c r="G3659">
        <v>1217</v>
      </c>
    </row>
    <row r="3660" spans="2:7" x14ac:dyDescent="0.25">
      <c r="B3660" t="s">
        <v>3932</v>
      </c>
      <c r="C3660" t="s">
        <v>2541</v>
      </c>
      <c r="D3660" s="30">
        <v>38961</v>
      </c>
      <c r="E3660" t="s">
        <v>199</v>
      </c>
      <c r="F3660">
        <v>5396</v>
      </c>
      <c r="G3660">
        <v>1217</v>
      </c>
    </row>
    <row r="3661" spans="2:7" x14ac:dyDescent="0.25">
      <c r="G3661">
        <v>1217</v>
      </c>
    </row>
    <row r="3662" spans="2:7" x14ac:dyDescent="0.25">
      <c r="B3662" t="s">
        <v>3932</v>
      </c>
      <c r="C3662" t="s">
        <v>2542</v>
      </c>
      <c r="D3662" s="30">
        <v>38962</v>
      </c>
      <c r="E3662" t="s">
        <v>198</v>
      </c>
      <c r="F3662">
        <v>5743</v>
      </c>
      <c r="G3662">
        <v>1218</v>
      </c>
    </row>
    <row r="3663" spans="2:7" x14ac:dyDescent="0.25">
      <c r="B3663" t="s">
        <v>3932</v>
      </c>
      <c r="C3663" t="s">
        <v>2543</v>
      </c>
      <c r="D3663" s="30">
        <v>38963</v>
      </c>
      <c r="E3663" t="s">
        <v>197</v>
      </c>
      <c r="F3663">
        <v>6779</v>
      </c>
      <c r="G3663">
        <v>1218</v>
      </c>
    </row>
    <row r="3664" spans="2:7" x14ac:dyDescent="0.25">
      <c r="G3664">
        <v>1218</v>
      </c>
    </row>
    <row r="3665" spans="2:7" x14ac:dyDescent="0.25">
      <c r="B3665" t="s">
        <v>3932</v>
      </c>
      <c r="C3665" t="s">
        <v>2544</v>
      </c>
      <c r="D3665" s="30">
        <v>38964</v>
      </c>
      <c r="E3665" t="s">
        <v>199</v>
      </c>
      <c r="F3665">
        <v>889</v>
      </c>
      <c r="G3665">
        <v>1219</v>
      </c>
    </row>
    <row r="3666" spans="2:7" x14ac:dyDescent="0.25">
      <c r="B3666" t="s">
        <v>3932</v>
      </c>
      <c r="C3666" t="s">
        <v>2545</v>
      </c>
      <c r="D3666" s="30">
        <v>38965</v>
      </c>
      <c r="E3666" t="s">
        <v>200</v>
      </c>
      <c r="F3666">
        <v>9967</v>
      </c>
      <c r="G3666">
        <v>1219</v>
      </c>
    </row>
    <row r="3667" spans="2:7" x14ac:dyDescent="0.25">
      <c r="G3667">
        <v>1219</v>
      </c>
    </row>
    <row r="3668" spans="2:7" x14ac:dyDescent="0.25">
      <c r="B3668" t="s">
        <v>3932</v>
      </c>
      <c r="C3668" t="s">
        <v>2546</v>
      </c>
      <c r="D3668" s="30">
        <v>38966</v>
      </c>
      <c r="E3668" t="s">
        <v>199</v>
      </c>
      <c r="F3668">
        <v>6614</v>
      </c>
      <c r="G3668">
        <v>1220</v>
      </c>
    </row>
    <row r="3669" spans="2:7" x14ac:dyDescent="0.25">
      <c r="B3669" t="s">
        <v>3932</v>
      </c>
      <c r="C3669" t="s">
        <v>2547</v>
      </c>
      <c r="D3669" s="30">
        <v>38967</v>
      </c>
      <c r="E3669" t="s">
        <v>198</v>
      </c>
      <c r="F3669">
        <v>9805</v>
      </c>
      <c r="G3669">
        <v>1220</v>
      </c>
    </row>
    <row r="3670" spans="2:7" x14ac:dyDescent="0.25">
      <c r="G3670">
        <v>1220</v>
      </c>
    </row>
    <row r="3671" spans="2:7" x14ac:dyDescent="0.25">
      <c r="B3671" t="s">
        <v>3932</v>
      </c>
      <c r="C3671" t="s">
        <v>2548</v>
      </c>
      <c r="D3671" s="30">
        <v>38968</v>
      </c>
      <c r="E3671" t="s">
        <v>200</v>
      </c>
      <c r="F3671">
        <v>5780</v>
      </c>
      <c r="G3671">
        <v>1221</v>
      </c>
    </row>
    <row r="3672" spans="2:7" x14ac:dyDescent="0.25">
      <c r="B3672" t="s">
        <v>3932</v>
      </c>
      <c r="C3672" t="s">
        <v>2549</v>
      </c>
      <c r="D3672" s="30">
        <v>38969</v>
      </c>
      <c r="E3672" t="s">
        <v>199</v>
      </c>
      <c r="F3672">
        <v>707</v>
      </c>
      <c r="G3672">
        <v>1221</v>
      </c>
    </row>
    <row r="3673" spans="2:7" x14ac:dyDescent="0.25">
      <c r="G3673">
        <v>1221</v>
      </c>
    </row>
    <row r="3674" spans="2:7" x14ac:dyDescent="0.25">
      <c r="B3674" t="s">
        <v>3932</v>
      </c>
      <c r="C3674" t="s">
        <v>2550</v>
      </c>
      <c r="D3674" s="30">
        <v>38970</v>
      </c>
      <c r="E3674" t="s">
        <v>198</v>
      </c>
      <c r="F3674">
        <v>8928</v>
      </c>
      <c r="G3674">
        <v>1222</v>
      </c>
    </row>
    <row r="3675" spans="2:7" x14ac:dyDescent="0.25">
      <c r="B3675" t="s">
        <v>3932</v>
      </c>
      <c r="C3675" t="s">
        <v>2551</v>
      </c>
      <c r="D3675" s="30">
        <v>38971</v>
      </c>
      <c r="E3675" t="s">
        <v>198</v>
      </c>
      <c r="F3675">
        <v>5479</v>
      </c>
      <c r="G3675">
        <v>1222</v>
      </c>
    </row>
    <row r="3676" spans="2:7" x14ac:dyDescent="0.25">
      <c r="G3676">
        <v>1222</v>
      </c>
    </row>
    <row r="3677" spans="2:7" x14ac:dyDescent="0.25">
      <c r="B3677" t="s">
        <v>3932</v>
      </c>
      <c r="C3677" t="s">
        <v>2552</v>
      </c>
      <c r="D3677" s="30">
        <v>38972</v>
      </c>
      <c r="E3677" t="s">
        <v>199</v>
      </c>
      <c r="F3677">
        <v>9793</v>
      </c>
      <c r="G3677">
        <v>1223</v>
      </c>
    </row>
    <row r="3678" spans="2:7" x14ac:dyDescent="0.25">
      <c r="B3678" t="s">
        <v>3932</v>
      </c>
      <c r="C3678" t="s">
        <v>2553</v>
      </c>
      <c r="D3678" s="30">
        <v>38973</v>
      </c>
      <c r="E3678" t="s">
        <v>198</v>
      </c>
      <c r="F3678">
        <v>4698</v>
      </c>
      <c r="G3678">
        <v>1223</v>
      </c>
    </row>
    <row r="3679" spans="2:7" x14ac:dyDescent="0.25">
      <c r="G3679">
        <v>1223</v>
      </c>
    </row>
    <row r="3680" spans="2:7" x14ac:dyDescent="0.25">
      <c r="B3680" t="s">
        <v>3932</v>
      </c>
      <c r="C3680" t="s">
        <v>2554</v>
      </c>
      <c r="D3680" s="30">
        <v>38974</v>
      </c>
      <c r="E3680" t="s">
        <v>199</v>
      </c>
      <c r="F3680">
        <v>2661</v>
      </c>
      <c r="G3680">
        <v>1224</v>
      </c>
    </row>
    <row r="3681" spans="2:7" x14ac:dyDescent="0.25">
      <c r="B3681" t="s">
        <v>3932</v>
      </c>
      <c r="C3681" t="s">
        <v>2555</v>
      </c>
      <c r="D3681" s="30">
        <v>38975</v>
      </c>
      <c r="E3681" t="s">
        <v>199</v>
      </c>
      <c r="F3681">
        <v>8340</v>
      </c>
      <c r="G3681">
        <v>1224</v>
      </c>
    </row>
    <row r="3682" spans="2:7" x14ac:dyDescent="0.25">
      <c r="G3682">
        <v>1224</v>
      </c>
    </row>
    <row r="3683" spans="2:7" x14ac:dyDescent="0.25">
      <c r="B3683" t="s">
        <v>3932</v>
      </c>
      <c r="C3683" t="s">
        <v>2556</v>
      </c>
      <c r="D3683" s="30">
        <v>38976</v>
      </c>
      <c r="E3683" t="s">
        <v>196</v>
      </c>
      <c r="F3683">
        <v>1600</v>
      </c>
      <c r="G3683">
        <v>1225</v>
      </c>
    </row>
    <row r="3684" spans="2:7" x14ac:dyDescent="0.25">
      <c r="B3684" t="s">
        <v>3932</v>
      </c>
      <c r="C3684" t="s">
        <v>2557</v>
      </c>
      <c r="D3684" s="30">
        <v>38977</v>
      </c>
      <c r="E3684" t="s">
        <v>200</v>
      </c>
      <c r="F3684">
        <v>4392</v>
      </c>
      <c r="G3684">
        <v>1225</v>
      </c>
    </row>
    <row r="3685" spans="2:7" x14ac:dyDescent="0.25">
      <c r="G3685">
        <v>1225</v>
      </c>
    </row>
    <row r="3686" spans="2:7" x14ac:dyDescent="0.25">
      <c r="B3686" t="s">
        <v>3932</v>
      </c>
      <c r="C3686" t="s">
        <v>2558</v>
      </c>
      <c r="D3686" s="30">
        <v>38978</v>
      </c>
      <c r="E3686" t="s">
        <v>196</v>
      </c>
      <c r="F3686">
        <v>942</v>
      </c>
      <c r="G3686">
        <v>1226</v>
      </c>
    </row>
    <row r="3687" spans="2:7" x14ac:dyDescent="0.25">
      <c r="B3687" t="s">
        <v>3932</v>
      </c>
      <c r="C3687" t="s">
        <v>2559</v>
      </c>
      <c r="D3687" s="30">
        <v>38979</v>
      </c>
      <c r="E3687" t="s">
        <v>198</v>
      </c>
      <c r="F3687">
        <v>2499</v>
      </c>
      <c r="G3687">
        <v>1226</v>
      </c>
    </row>
    <row r="3688" spans="2:7" x14ac:dyDescent="0.25">
      <c r="G3688">
        <v>1226</v>
      </c>
    </row>
    <row r="3689" spans="2:7" x14ac:dyDescent="0.25">
      <c r="B3689" t="s">
        <v>3932</v>
      </c>
      <c r="C3689" t="s">
        <v>1532</v>
      </c>
      <c r="D3689" s="30">
        <v>38980</v>
      </c>
      <c r="E3689" t="s">
        <v>197</v>
      </c>
      <c r="F3689">
        <v>9159</v>
      </c>
      <c r="G3689">
        <v>1227</v>
      </c>
    </row>
    <row r="3690" spans="2:7" x14ac:dyDescent="0.25">
      <c r="B3690" t="s">
        <v>3932</v>
      </c>
      <c r="C3690" t="s">
        <v>2560</v>
      </c>
      <c r="D3690" s="30">
        <v>38981</v>
      </c>
      <c r="E3690" t="s">
        <v>199</v>
      </c>
      <c r="F3690">
        <v>1644</v>
      </c>
      <c r="G3690">
        <v>1227</v>
      </c>
    </row>
    <row r="3691" spans="2:7" x14ac:dyDescent="0.25">
      <c r="G3691">
        <v>1227</v>
      </c>
    </row>
    <row r="3692" spans="2:7" x14ac:dyDescent="0.25">
      <c r="B3692" t="s">
        <v>3932</v>
      </c>
      <c r="C3692" t="s">
        <v>2561</v>
      </c>
      <c r="D3692" s="30">
        <v>38982</v>
      </c>
      <c r="E3692" t="s">
        <v>200</v>
      </c>
      <c r="F3692">
        <v>9851</v>
      </c>
      <c r="G3692">
        <v>1228</v>
      </c>
    </row>
    <row r="3693" spans="2:7" x14ac:dyDescent="0.25">
      <c r="B3693" t="s">
        <v>3932</v>
      </c>
      <c r="C3693" t="s">
        <v>2562</v>
      </c>
      <c r="D3693" s="30">
        <v>38983</v>
      </c>
      <c r="E3693" t="s">
        <v>200</v>
      </c>
      <c r="F3693">
        <v>9128</v>
      </c>
      <c r="G3693">
        <v>1228</v>
      </c>
    </row>
    <row r="3694" spans="2:7" x14ac:dyDescent="0.25">
      <c r="G3694">
        <v>1228</v>
      </c>
    </row>
    <row r="3695" spans="2:7" x14ac:dyDescent="0.25">
      <c r="B3695" t="s">
        <v>3932</v>
      </c>
      <c r="C3695" t="s">
        <v>2563</v>
      </c>
      <c r="D3695" s="30">
        <v>38984</v>
      </c>
      <c r="E3695" t="s">
        <v>199</v>
      </c>
      <c r="F3695">
        <v>4826</v>
      </c>
      <c r="G3695">
        <v>1229</v>
      </c>
    </row>
    <row r="3696" spans="2:7" x14ac:dyDescent="0.25">
      <c r="B3696" t="s">
        <v>3932</v>
      </c>
      <c r="C3696" t="s">
        <v>2564</v>
      </c>
      <c r="D3696" s="30">
        <v>38985</v>
      </c>
      <c r="E3696" t="s">
        <v>196</v>
      </c>
      <c r="F3696">
        <v>1350</v>
      </c>
      <c r="G3696">
        <v>1229</v>
      </c>
    </row>
    <row r="3697" spans="2:7" x14ac:dyDescent="0.25">
      <c r="G3697">
        <v>1229</v>
      </c>
    </row>
    <row r="3698" spans="2:7" x14ac:dyDescent="0.25">
      <c r="B3698" t="s">
        <v>3932</v>
      </c>
      <c r="C3698" t="s">
        <v>2565</v>
      </c>
      <c r="D3698" s="30">
        <v>38986</v>
      </c>
      <c r="E3698" t="s">
        <v>200</v>
      </c>
      <c r="F3698">
        <v>7774</v>
      </c>
      <c r="G3698">
        <v>1230</v>
      </c>
    </row>
    <row r="3699" spans="2:7" x14ac:dyDescent="0.25">
      <c r="B3699" t="s">
        <v>3932</v>
      </c>
      <c r="C3699" t="s">
        <v>2566</v>
      </c>
      <c r="D3699" s="30">
        <v>38987</v>
      </c>
      <c r="E3699" t="s">
        <v>199</v>
      </c>
      <c r="F3699">
        <v>3287</v>
      </c>
      <c r="G3699">
        <v>1230</v>
      </c>
    </row>
    <row r="3700" spans="2:7" x14ac:dyDescent="0.25">
      <c r="G3700">
        <v>1230</v>
      </c>
    </row>
    <row r="3701" spans="2:7" x14ac:dyDescent="0.25">
      <c r="B3701" t="s">
        <v>3932</v>
      </c>
      <c r="C3701" t="s">
        <v>2567</v>
      </c>
      <c r="D3701" s="30">
        <v>38988</v>
      </c>
      <c r="E3701" t="s">
        <v>200</v>
      </c>
      <c r="F3701">
        <v>8472</v>
      </c>
      <c r="G3701">
        <v>1231</v>
      </c>
    </row>
    <row r="3702" spans="2:7" x14ac:dyDescent="0.25">
      <c r="B3702" t="s">
        <v>3932</v>
      </c>
      <c r="C3702" t="s">
        <v>2568</v>
      </c>
      <c r="D3702" s="30">
        <v>38989</v>
      </c>
      <c r="E3702" t="s">
        <v>199</v>
      </c>
      <c r="F3702">
        <v>1494</v>
      </c>
      <c r="G3702">
        <v>1231</v>
      </c>
    </row>
    <row r="3703" spans="2:7" x14ac:dyDescent="0.25">
      <c r="G3703">
        <v>1231</v>
      </c>
    </row>
    <row r="3704" spans="2:7" x14ac:dyDescent="0.25">
      <c r="B3704" t="s">
        <v>3932</v>
      </c>
      <c r="C3704" t="s">
        <v>2569</v>
      </c>
      <c r="D3704" s="30">
        <v>38990</v>
      </c>
      <c r="E3704" t="s">
        <v>199</v>
      </c>
      <c r="F3704">
        <v>3366</v>
      </c>
      <c r="G3704">
        <v>1232</v>
      </c>
    </row>
    <row r="3705" spans="2:7" x14ac:dyDescent="0.25">
      <c r="B3705" t="s">
        <v>3932</v>
      </c>
      <c r="C3705" t="s">
        <v>2570</v>
      </c>
      <c r="D3705" s="30">
        <v>38991</v>
      </c>
      <c r="E3705" t="s">
        <v>198</v>
      </c>
      <c r="F3705">
        <v>4232</v>
      </c>
      <c r="G3705">
        <v>1232</v>
      </c>
    </row>
    <row r="3706" spans="2:7" x14ac:dyDescent="0.25">
      <c r="G3706">
        <v>1232</v>
      </c>
    </row>
    <row r="3707" spans="2:7" x14ac:dyDescent="0.25">
      <c r="B3707" t="s">
        <v>3932</v>
      </c>
      <c r="C3707" t="s">
        <v>2571</v>
      </c>
      <c r="D3707" s="30">
        <v>38992</v>
      </c>
      <c r="E3707" t="s">
        <v>197</v>
      </c>
      <c r="F3707">
        <v>2754</v>
      </c>
      <c r="G3707">
        <v>1233</v>
      </c>
    </row>
    <row r="3708" spans="2:7" x14ac:dyDescent="0.25">
      <c r="B3708" t="s">
        <v>3932</v>
      </c>
      <c r="C3708" t="s">
        <v>2572</v>
      </c>
      <c r="D3708" s="30">
        <v>38993</v>
      </c>
      <c r="E3708" t="s">
        <v>199</v>
      </c>
      <c r="F3708">
        <v>6835</v>
      </c>
      <c r="G3708">
        <v>1233</v>
      </c>
    </row>
    <row r="3709" spans="2:7" x14ac:dyDescent="0.25">
      <c r="G3709">
        <v>1233</v>
      </c>
    </row>
    <row r="3710" spans="2:7" x14ac:dyDescent="0.25">
      <c r="B3710" t="s">
        <v>3932</v>
      </c>
      <c r="C3710" t="s">
        <v>2573</v>
      </c>
      <c r="D3710" s="30">
        <v>38994</v>
      </c>
      <c r="E3710" t="s">
        <v>196</v>
      </c>
      <c r="F3710">
        <v>3876</v>
      </c>
      <c r="G3710">
        <v>1234</v>
      </c>
    </row>
    <row r="3711" spans="2:7" x14ac:dyDescent="0.25">
      <c r="B3711" t="s">
        <v>3932</v>
      </c>
      <c r="C3711" t="s">
        <v>2574</v>
      </c>
      <c r="D3711" s="30">
        <v>38995</v>
      </c>
      <c r="E3711" t="s">
        <v>197</v>
      </c>
      <c r="F3711">
        <v>7256</v>
      </c>
      <c r="G3711">
        <v>1234</v>
      </c>
    </row>
    <row r="3712" spans="2:7" x14ac:dyDescent="0.25">
      <c r="G3712">
        <v>1234</v>
      </c>
    </row>
    <row r="3713" spans="2:7" x14ac:dyDescent="0.25">
      <c r="B3713" t="s">
        <v>3932</v>
      </c>
      <c r="C3713" t="s">
        <v>2575</v>
      </c>
      <c r="D3713" s="30">
        <v>38996</v>
      </c>
      <c r="E3713" t="s">
        <v>197</v>
      </c>
      <c r="F3713">
        <v>3096</v>
      </c>
      <c r="G3713">
        <v>1235</v>
      </c>
    </row>
    <row r="3714" spans="2:7" x14ac:dyDescent="0.25">
      <c r="B3714" t="s">
        <v>3932</v>
      </c>
      <c r="C3714" t="s">
        <v>2576</v>
      </c>
      <c r="D3714" s="30">
        <v>38997</v>
      </c>
      <c r="E3714" t="s">
        <v>200</v>
      </c>
      <c r="F3714">
        <v>1877</v>
      </c>
      <c r="G3714">
        <v>1235</v>
      </c>
    </row>
    <row r="3715" spans="2:7" x14ac:dyDescent="0.25">
      <c r="G3715">
        <v>1235</v>
      </c>
    </row>
    <row r="3716" spans="2:7" x14ac:dyDescent="0.25">
      <c r="B3716" t="s">
        <v>3932</v>
      </c>
      <c r="C3716" t="s">
        <v>2577</v>
      </c>
      <c r="D3716" s="30">
        <v>38998</v>
      </c>
      <c r="E3716" t="s">
        <v>200</v>
      </c>
      <c r="F3716">
        <v>2780</v>
      </c>
      <c r="G3716">
        <v>1236</v>
      </c>
    </row>
    <row r="3717" spans="2:7" x14ac:dyDescent="0.25">
      <c r="B3717" t="s">
        <v>3932</v>
      </c>
      <c r="C3717" t="s">
        <v>2578</v>
      </c>
      <c r="D3717" s="30">
        <v>38999</v>
      </c>
      <c r="E3717" t="s">
        <v>198</v>
      </c>
      <c r="F3717">
        <v>5606</v>
      </c>
      <c r="G3717">
        <v>1236</v>
      </c>
    </row>
    <row r="3718" spans="2:7" x14ac:dyDescent="0.25">
      <c r="G3718">
        <v>1236</v>
      </c>
    </row>
    <row r="3719" spans="2:7" x14ac:dyDescent="0.25">
      <c r="B3719" t="s">
        <v>3932</v>
      </c>
      <c r="C3719" t="s">
        <v>2579</v>
      </c>
      <c r="D3719" s="30">
        <v>39000</v>
      </c>
      <c r="E3719" t="s">
        <v>197</v>
      </c>
      <c r="F3719">
        <v>2244</v>
      </c>
      <c r="G3719">
        <v>1237</v>
      </c>
    </row>
    <row r="3720" spans="2:7" x14ac:dyDescent="0.25">
      <c r="B3720" t="s">
        <v>3932</v>
      </c>
      <c r="C3720" t="s">
        <v>2207</v>
      </c>
      <c r="D3720" s="30">
        <v>39001</v>
      </c>
      <c r="E3720" t="s">
        <v>198</v>
      </c>
      <c r="F3720">
        <v>6400</v>
      </c>
      <c r="G3720">
        <v>1237</v>
      </c>
    </row>
    <row r="3721" spans="2:7" x14ac:dyDescent="0.25">
      <c r="G3721">
        <v>1237</v>
      </c>
    </row>
    <row r="3722" spans="2:7" x14ac:dyDescent="0.25">
      <c r="B3722" t="s">
        <v>3932</v>
      </c>
      <c r="C3722" t="s">
        <v>2580</v>
      </c>
      <c r="D3722" s="30">
        <v>39002</v>
      </c>
      <c r="E3722" t="s">
        <v>199</v>
      </c>
      <c r="F3722">
        <v>753</v>
      </c>
      <c r="G3722">
        <v>1238</v>
      </c>
    </row>
    <row r="3723" spans="2:7" x14ac:dyDescent="0.25">
      <c r="B3723" t="s">
        <v>3932</v>
      </c>
      <c r="C3723" t="s">
        <v>2581</v>
      </c>
      <c r="D3723" s="30">
        <v>39003</v>
      </c>
      <c r="E3723" t="s">
        <v>197</v>
      </c>
      <c r="F3723">
        <v>8386</v>
      </c>
      <c r="G3723">
        <v>1238</v>
      </c>
    </row>
    <row r="3724" spans="2:7" x14ac:dyDescent="0.25">
      <c r="G3724">
        <v>1238</v>
      </c>
    </row>
    <row r="3725" spans="2:7" x14ac:dyDescent="0.25">
      <c r="B3725" t="s">
        <v>3932</v>
      </c>
      <c r="C3725" t="s">
        <v>2582</v>
      </c>
      <c r="D3725" s="30">
        <v>39004</v>
      </c>
      <c r="E3725" t="s">
        <v>198</v>
      </c>
      <c r="F3725">
        <v>1839</v>
      </c>
      <c r="G3725">
        <v>1239</v>
      </c>
    </row>
    <row r="3726" spans="2:7" x14ac:dyDescent="0.25">
      <c r="B3726" t="s">
        <v>3932</v>
      </c>
      <c r="C3726" t="s">
        <v>2583</v>
      </c>
      <c r="D3726" s="30">
        <v>39005</v>
      </c>
      <c r="E3726" t="s">
        <v>199</v>
      </c>
      <c r="F3726">
        <v>6627</v>
      </c>
      <c r="G3726">
        <v>1239</v>
      </c>
    </row>
    <row r="3727" spans="2:7" x14ac:dyDescent="0.25">
      <c r="G3727">
        <v>1239</v>
      </c>
    </row>
    <row r="3728" spans="2:7" x14ac:dyDescent="0.25">
      <c r="B3728" t="s">
        <v>3932</v>
      </c>
      <c r="C3728" t="s">
        <v>2584</v>
      </c>
      <c r="D3728" s="30">
        <v>39006</v>
      </c>
      <c r="E3728" t="s">
        <v>196</v>
      </c>
      <c r="F3728">
        <v>4256</v>
      </c>
      <c r="G3728">
        <v>1240</v>
      </c>
    </row>
    <row r="3729" spans="2:7" x14ac:dyDescent="0.25">
      <c r="B3729" t="s">
        <v>3932</v>
      </c>
      <c r="C3729" t="s">
        <v>2585</v>
      </c>
      <c r="D3729" s="30">
        <v>39007</v>
      </c>
      <c r="E3729" t="s">
        <v>197</v>
      </c>
      <c r="F3729">
        <v>707</v>
      </c>
      <c r="G3729">
        <v>1240</v>
      </c>
    </row>
    <row r="3730" spans="2:7" x14ac:dyDescent="0.25">
      <c r="G3730">
        <v>1240</v>
      </c>
    </row>
    <row r="3731" spans="2:7" x14ac:dyDescent="0.25">
      <c r="B3731" t="s">
        <v>3932</v>
      </c>
      <c r="C3731" t="s">
        <v>2586</v>
      </c>
      <c r="D3731" s="30">
        <v>39008</v>
      </c>
      <c r="E3731" t="s">
        <v>196</v>
      </c>
      <c r="F3731">
        <v>6773</v>
      </c>
      <c r="G3731">
        <v>1241</v>
      </c>
    </row>
    <row r="3732" spans="2:7" x14ac:dyDescent="0.25">
      <c r="B3732" t="s">
        <v>3932</v>
      </c>
      <c r="C3732" t="s">
        <v>2587</v>
      </c>
      <c r="D3732" s="30">
        <v>39009</v>
      </c>
      <c r="E3732" t="s">
        <v>197</v>
      </c>
      <c r="F3732">
        <v>5925</v>
      </c>
      <c r="G3732">
        <v>1241</v>
      </c>
    </row>
    <row r="3733" spans="2:7" x14ac:dyDescent="0.25">
      <c r="G3733">
        <v>1241</v>
      </c>
    </row>
    <row r="3734" spans="2:7" x14ac:dyDescent="0.25">
      <c r="B3734" t="s">
        <v>3932</v>
      </c>
      <c r="C3734" t="s">
        <v>2588</v>
      </c>
      <c r="D3734" s="30">
        <v>39010</v>
      </c>
      <c r="E3734" t="s">
        <v>198</v>
      </c>
      <c r="F3734">
        <v>4725</v>
      </c>
      <c r="G3734">
        <v>1242</v>
      </c>
    </row>
    <row r="3735" spans="2:7" x14ac:dyDescent="0.25">
      <c r="B3735" t="s">
        <v>3932</v>
      </c>
      <c r="C3735" t="s">
        <v>987</v>
      </c>
      <c r="D3735" s="30">
        <v>39011</v>
      </c>
      <c r="E3735" t="s">
        <v>199</v>
      </c>
      <c r="F3735">
        <v>6566</v>
      </c>
      <c r="G3735">
        <v>1242</v>
      </c>
    </row>
    <row r="3736" spans="2:7" x14ac:dyDescent="0.25">
      <c r="G3736">
        <v>1242</v>
      </c>
    </row>
    <row r="3737" spans="2:7" x14ac:dyDescent="0.25">
      <c r="B3737" t="s">
        <v>3932</v>
      </c>
      <c r="C3737" t="s">
        <v>2589</v>
      </c>
      <c r="D3737" s="30">
        <v>39012</v>
      </c>
      <c r="E3737" t="s">
        <v>198</v>
      </c>
      <c r="F3737">
        <v>3877</v>
      </c>
      <c r="G3737">
        <v>1243</v>
      </c>
    </row>
    <row r="3738" spans="2:7" x14ac:dyDescent="0.25">
      <c r="B3738" t="s">
        <v>3932</v>
      </c>
      <c r="C3738" t="s">
        <v>2590</v>
      </c>
      <c r="D3738" s="30">
        <v>39013</v>
      </c>
      <c r="E3738" t="s">
        <v>196</v>
      </c>
      <c r="F3738">
        <v>7785</v>
      </c>
      <c r="G3738">
        <v>1243</v>
      </c>
    </row>
    <row r="3739" spans="2:7" x14ac:dyDescent="0.25">
      <c r="G3739">
        <v>1243</v>
      </c>
    </row>
    <row r="3740" spans="2:7" x14ac:dyDescent="0.25">
      <c r="B3740" t="s">
        <v>3932</v>
      </c>
      <c r="C3740" t="s">
        <v>2591</v>
      </c>
      <c r="D3740" s="30">
        <v>39014</v>
      </c>
      <c r="E3740" t="s">
        <v>197</v>
      </c>
      <c r="F3740">
        <v>2612</v>
      </c>
      <c r="G3740">
        <v>1244</v>
      </c>
    </row>
    <row r="3741" spans="2:7" x14ac:dyDescent="0.25">
      <c r="B3741" t="s">
        <v>3932</v>
      </c>
      <c r="C3741" t="s">
        <v>2592</v>
      </c>
      <c r="D3741" s="30">
        <v>39015</v>
      </c>
      <c r="E3741" t="s">
        <v>198</v>
      </c>
      <c r="F3741">
        <v>3706</v>
      </c>
      <c r="G3741">
        <v>1244</v>
      </c>
    </row>
    <row r="3742" spans="2:7" x14ac:dyDescent="0.25">
      <c r="G3742">
        <v>1244</v>
      </c>
    </row>
    <row r="3743" spans="2:7" x14ac:dyDescent="0.25">
      <c r="B3743" t="s">
        <v>3932</v>
      </c>
      <c r="C3743" t="s">
        <v>2593</v>
      </c>
      <c r="D3743" s="30">
        <v>39016</v>
      </c>
      <c r="E3743" t="s">
        <v>196</v>
      </c>
      <c r="F3743">
        <v>1847</v>
      </c>
      <c r="G3743">
        <v>1245</v>
      </c>
    </row>
    <row r="3744" spans="2:7" x14ac:dyDescent="0.25">
      <c r="B3744" t="s">
        <v>3932</v>
      </c>
      <c r="C3744" t="s">
        <v>2594</v>
      </c>
      <c r="D3744" s="30">
        <v>39017</v>
      </c>
      <c r="E3744" t="s">
        <v>198</v>
      </c>
      <c r="F3744">
        <v>9834</v>
      </c>
      <c r="G3744">
        <v>1245</v>
      </c>
    </row>
    <row r="3745" spans="2:7" x14ac:dyDescent="0.25">
      <c r="G3745">
        <v>1245</v>
      </c>
    </row>
    <row r="3746" spans="2:7" x14ac:dyDescent="0.25">
      <c r="B3746" t="s">
        <v>3932</v>
      </c>
      <c r="C3746" t="s">
        <v>2595</v>
      </c>
      <c r="D3746" s="30">
        <v>39018</v>
      </c>
      <c r="E3746" t="s">
        <v>197</v>
      </c>
      <c r="F3746">
        <v>7963</v>
      </c>
      <c r="G3746">
        <v>1246</v>
      </c>
    </row>
    <row r="3747" spans="2:7" x14ac:dyDescent="0.25">
      <c r="B3747" t="s">
        <v>3932</v>
      </c>
      <c r="C3747" t="s">
        <v>2596</v>
      </c>
      <c r="D3747" s="30">
        <v>39019</v>
      </c>
      <c r="E3747" t="s">
        <v>196</v>
      </c>
      <c r="F3747">
        <v>2357</v>
      </c>
      <c r="G3747">
        <v>1246</v>
      </c>
    </row>
    <row r="3748" spans="2:7" x14ac:dyDescent="0.25">
      <c r="G3748">
        <v>1246</v>
      </c>
    </row>
    <row r="3749" spans="2:7" x14ac:dyDescent="0.25">
      <c r="B3749" t="s">
        <v>3932</v>
      </c>
      <c r="C3749" t="s">
        <v>2597</v>
      </c>
      <c r="D3749" s="30">
        <v>39020</v>
      </c>
      <c r="E3749" t="s">
        <v>197</v>
      </c>
      <c r="F3749">
        <v>1449</v>
      </c>
      <c r="G3749">
        <v>1247</v>
      </c>
    </row>
    <row r="3750" spans="2:7" x14ac:dyDescent="0.25">
      <c r="B3750" t="s">
        <v>3932</v>
      </c>
      <c r="C3750" t="s">
        <v>2598</v>
      </c>
      <c r="D3750" s="30">
        <v>39021</v>
      </c>
      <c r="E3750" t="s">
        <v>196</v>
      </c>
      <c r="F3750">
        <v>8934</v>
      </c>
      <c r="G3750">
        <v>1247</v>
      </c>
    </row>
    <row r="3751" spans="2:7" x14ac:dyDescent="0.25">
      <c r="G3751">
        <v>1247</v>
      </c>
    </row>
    <row r="3752" spans="2:7" x14ac:dyDescent="0.25">
      <c r="B3752" t="s">
        <v>3932</v>
      </c>
      <c r="C3752" t="s">
        <v>2599</v>
      </c>
      <c r="D3752" s="30">
        <v>39022</v>
      </c>
      <c r="E3752" t="s">
        <v>196</v>
      </c>
      <c r="F3752">
        <v>1101</v>
      </c>
      <c r="G3752">
        <v>1248</v>
      </c>
    </row>
    <row r="3753" spans="2:7" x14ac:dyDescent="0.25">
      <c r="B3753" t="s">
        <v>3932</v>
      </c>
      <c r="C3753" t="s">
        <v>2600</v>
      </c>
      <c r="D3753" s="30">
        <v>39023</v>
      </c>
      <c r="E3753" t="s">
        <v>198</v>
      </c>
      <c r="F3753">
        <v>8149</v>
      </c>
      <c r="G3753">
        <v>1248</v>
      </c>
    </row>
    <row r="3754" spans="2:7" x14ac:dyDescent="0.25">
      <c r="G3754">
        <v>1248</v>
      </c>
    </row>
    <row r="3755" spans="2:7" x14ac:dyDescent="0.25">
      <c r="B3755" t="s">
        <v>3932</v>
      </c>
      <c r="C3755" t="s">
        <v>2601</v>
      </c>
      <c r="D3755" s="30">
        <v>39024</v>
      </c>
      <c r="E3755" t="s">
        <v>196</v>
      </c>
      <c r="F3755">
        <v>2745</v>
      </c>
      <c r="G3755">
        <v>1249</v>
      </c>
    </row>
    <row r="3756" spans="2:7" x14ac:dyDescent="0.25">
      <c r="B3756" t="s">
        <v>3932</v>
      </c>
      <c r="C3756" t="s">
        <v>2602</v>
      </c>
      <c r="D3756" s="30">
        <v>39025</v>
      </c>
      <c r="E3756" t="s">
        <v>196</v>
      </c>
      <c r="F3756">
        <v>9649</v>
      </c>
      <c r="G3756">
        <v>1249</v>
      </c>
    </row>
    <row r="3757" spans="2:7" x14ac:dyDescent="0.25">
      <c r="G3757">
        <v>1249</v>
      </c>
    </row>
    <row r="3758" spans="2:7" x14ac:dyDescent="0.25">
      <c r="B3758" t="s">
        <v>3932</v>
      </c>
      <c r="C3758" t="s">
        <v>2603</v>
      </c>
      <c r="D3758" s="30">
        <v>39026</v>
      </c>
      <c r="E3758" t="s">
        <v>199</v>
      </c>
      <c r="F3758">
        <v>7488</v>
      </c>
      <c r="G3758">
        <v>1250</v>
      </c>
    </row>
    <row r="3759" spans="2:7" x14ac:dyDescent="0.25">
      <c r="B3759" t="s">
        <v>3932</v>
      </c>
      <c r="C3759" t="s">
        <v>2604</v>
      </c>
      <c r="D3759" s="30">
        <v>39027</v>
      </c>
      <c r="E3759" t="s">
        <v>197</v>
      </c>
      <c r="F3759">
        <v>7344</v>
      </c>
      <c r="G3759">
        <v>1250</v>
      </c>
    </row>
    <row r="3760" spans="2:7" x14ac:dyDescent="0.25">
      <c r="G3760">
        <v>1250</v>
      </c>
    </row>
    <row r="3761" spans="2:7" x14ac:dyDescent="0.25">
      <c r="B3761" t="s">
        <v>3932</v>
      </c>
      <c r="C3761" t="s">
        <v>2605</v>
      </c>
      <c r="D3761" s="30">
        <v>39028</v>
      </c>
      <c r="E3761" t="s">
        <v>199</v>
      </c>
      <c r="F3761">
        <v>5335</v>
      </c>
      <c r="G3761">
        <v>1251</v>
      </c>
    </row>
    <row r="3762" spans="2:7" x14ac:dyDescent="0.25">
      <c r="B3762" t="s">
        <v>3932</v>
      </c>
      <c r="C3762" t="s">
        <v>2606</v>
      </c>
      <c r="D3762" s="30">
        <v>39029</v>
      </c>
      <c r="E3762" t="s">
        <v>196</v>
      </c>
      <c r="F3762">
        <v>9740</v>
      </c>
      <c r="G3762">
        <v>1251</v>
      </c>
    </row>
    <row r="3763" spans="2:7" x14ac:dyDescent="0.25">
      <c r="G3763">
        <v>1251</v>
      </c>
    </row>
    <row r="3764" spans="2:7" x14ac:dyDescent="0.25">
      <c r="B3764" t="s">
        <v>3932</v>
      </c>
      <c r="C3764" t="s">
        <v>2607</v>
      </c>
      <c r="D3764" s="30">
        <v>39030</v>
      </c>
      <c r="E3764" t="s">
        <v>199</v>
      </c>
      <c r="F3764">
        <v>2641</v>
      </c>
      <c r="G3764">
        <v>1252</v>
      </c>
    </row>
    <row r="3765" spans="2:7" x14ac:dyDescent="0.25">
      <c r="B3765" t="s">
        <v>3932</v>
      </c>
      <c r="C3765" t="s">
        <v>2608</v>
      </c>
      <c r="D3765" s="30">
        <v>39031</v>
      </c>
      <c r="E3765" t="s">
        <v>197</v>
      </c>
      <c r="F3765">
        <v>8683</v>
      </c>
      <c r="G3765">
        <v>1252</v>
      </c>
    </row>
    <row r="3766" spans="2:7" x14ac:dyDescent="0.25">
      <c r="G3766">
        <v>1252</v>
      </c>
    </row>
    <row r="3767" spans="2:7" x14ac:dyDescent="0.25">
      <c r="B3767" t="s">
        <v>3932</v>
      </c>
      <c r="C3767" t="s">
        <v>2609</v>
      </c>
      <c r="D3767" s="30">
        <v>39032</v>
      </c>
      <c r="E3767" t="s">
        <v>200</v>
      </c>
      <c r="F3767">
        <v>4304</v>
      </c>
      <c r="G3767">
        <v>1253</v>
      </c>
    </row>
    <row r="3768" spans="2:7" x14ac:dyDescent="0.25">
      <c r="B3768" t="s">
        <v>3932</v>
      </c>
      <c r="C3768" t="s">
        <v>2610</v>
      </c>
      <c r="D3768" s="30">
        <v>39033</v>
      </c>
      <c r="E3768" t="s">
        <v>199</v>
      </c>
      <c r="F3768">
        <v>9469</v>
      </c>
      <c r="G3768">
        <v>1253</v>
      </c>
    </row>
    <row r="3769" spans="2:7" x14ac:dyDescent="0.25">
      <c r="G3769">
        <v>1253</v>
      </c>
    </row>
    <row r="3770" spans="2:7" x14ac:dyDescent="0.25">
      <c r="B3770" t="s">
        <v>3932</v>
      </c>
      <c r="C3770" t="s">
        <v>2611</v>
      </c>
      <c r="D3770" s="30">
        <v>39034</v>
      </c>
      <c r="E3770" t="s">
        <v>196</v>
      </c>
      <c r="F3770">
        <v>6487</v>
      </c>
      <c r="G3770">
        <v>1254</v>
      </c>
    </row>
    <row r="3771" spans="2:7" x14ac:dyDescent="0.25">
      <c r="B3771" t="s">
        <v>3932</v>
      </c>
      <c r="C3771" t="s">
        <v>347</v>
      </c>
      <c r="D3771" s="30">
        <v>39035</v>
      </c>
      <c r="E3771" t="s">
        <v>199</v>
      </c>
      <c r="F3771">
        <v>6496</v>
      </c>
      <c r="G3771">
        <v>1254</v>
      </c>
    </row>
    <row r="3772" spans="2:7" x14ac:dyDescent="0.25">
      <c r="G3772">
        <v>1254</v>
      </c>
    </row>
    <row r="3773" spans="2:7" x14ac:dyDescent="0.25">
      <c r="B3773" t="s">
        <v>3932</v>
      </c>
      <c r="C3773" t="s">
        <v>2612</v>
      </c>
      <c r="D3773" s="30">
        <v>39036</v>
      </c>
      <c r="E3773" t="s">
        <v>197</v>
      </c>
      <c r="F3773">
        <v>9486</v>
      </c>
      <c r="G3773">
        <v>1255</v>
      </c>
    </row>
    <row r="3774" spans="2:7" x14ac:dyDescent="0.25">
      <c r="B3774" t="s">
        <v>3932</v>
      </c>
      <c r="C3774" t="s">
        <v>2613</v>
      </c>
      <c r="D3774" s="30">
        <v>39037</v>
      </c>
      <c r="E3774" t="s">
        <v>196</v>
      </c>
      <c r="F3774">
        <v>2507</v>
      </c>
      <c r="G3774">
        <v>1255</v>
      </c>
    </row>
    <row r="3775" spans="2:7" x14ac:dyDescent="0.25">
      <c r="G3775">
        <v>1255</v>
      </c>
    </row>
    <row r="3776" spans="2:7" x14ac:dyDescent="0.25">
      <c r="B3776" t="s">
        <v>3932</v>
      </c>
      <c r="C3776" t="s">
        <v>2614</v>
      </c>
      <c r="D3776" s="30">
        <v>39038</v>
      </c>
      <c r="E3776" t="s">
        <v>196</v>
      </c>
      <c r="F3776">
        <v>8210</v>
      </c>
      <c r="G3776">
        <v>1256</v>
      </c>
    </row>
    <row r="3777" spans="2:7" x14ac:dyDescent="0.25">
      <c r="B3777" t="s">
        <v>3932</v>
      </c>
      <c r="C3777" t="s">
        <v>2615</v>
      </c>
      <c r="D3777" s="30">
        <v>39039</v>
      </c>
      <c r="E3777" t="s">
        <v>196</v>
      </c>
      <c r="F3777">
        <v>9487</v>
      </c>
      <c r="G3777">
        <v>1256</v>
      </c>
    </row>
    <row r="3778" spans="2:7" x14ac:dyDescent="0.25">
      <c r="G3778">
        <v>1256</v>
      </c>
    </row>
    <row r="3779" spans="2:7" x14ac:dyDescent="0.25">
      <c r="B3779" t="s">
        <v>3932</v>
      </c>
      <c r="C3779" t="s">
        <v>2616</v>
      </c>
      <c r="D3779" s="30">
        <v>39040</v>
      </c>
      <c r="E3779" t="s">
        <v>196</v>
      </c>
      <c r="F3779">
        <v>2999</v>
      </c>
      <c r="G3779">
        <v>1257</v>
      </c>
    </row>
    <row r="3780" spans="2:7" x14ac:dyDescent="0.25">
      <c r="B3780" t="s">
        <v>3932</v>
      </c>
      <c r="C3780" t="s">
        <v>2617</v>
      </c>
      <c r="D3780" s="30">
        <v>39041</v>
      </c>
      <c r="E3780" t="s">
        <v>200</v>
      </c>
      <c r="F3780">
        <v>7193</v>
      </c>
      <c r="G3780">
        <v>1257</v>
      </c>
    </row>
    <row r="3781" spans="2:7" x14ac:dyDescent="0.25">
      <c r="G3781">
        <v>1257</v>
      </c>
    </row>
    <row r="3782" spans="2:7" x14ac:dyDescent="0.25">
      <c r="B3782" t="s">
        <v>3932</v>
      </c>
      <c r="C3782" t="s">
        <v>2618</v>
      </c>
      <c r="D3782" s="30">
        <v>39042</v>
      </c>
      <c r="E3782" t="s">
        <v>198</v>
      </c>
      <c r="F3782">
        <v>9992</v>
      </c>
      <c r="G3782">
        <v>1258</v>
      </c>
    </row>
    <row r="3783" spans="2:7" x14ac:dyDescent="0.25">
      <c r="B3783" t="s">
        <v>3932</v>
      </c>
      <c r="C3783" t="s">
        <v>2619</v>
      </c>
      <c r="D3783" s="30">
        <v>39043</v>
      </c>
      <c r="E3783" t="s">
        <v>199</v>
      </c>
      <c r="F3783">
        <v>8777</v>
      </c>
      <c r="G3783">
        <v>1258</v>
      </c>
    </row>
    <row r="3784" spans="2:7" x14ac:dyDescent="0.25">
      <c r="G3784">
        <v>1258</v>
      </c>
    </row>
    <row r="3785" spans="2:7" x14ac:dyDescent="0.25">
      <c r="B3785" t="s">
        <v>3932</v>
      </c>
      <c r="C3785" t="s">
        <v>2620</v>
      </c>
      <c r="D3785" s="30">
        <v>39044</v>
      </c>
      <c r="E3785" t="s">
        <v>199</v>
      </c>
      <c r="F3785">
        <v>2153</v>
      </c>
      <c r="G3785">
        <v>1259</v>
      </c>
    </row>
    <row r="3786" spans="2:7" x14ac:dyDescent="0.25">
      <c r="B3786" t="s">
        <v>3932</v>
      </c>
      <c r="C3786" t="s">
        <v>2621</v>
      </c>
      <c r="D3786" s="30">
        <v>39045</v>
      </c>
      <c r="E3786" t="s">
        <v>196</v>
      </c>
      <c r="F3786">
        <v>2618</v>
      </c>
      <c r="G3786">
        <v>1259</v>
      </c>
    </row>
    <row r="3787" spans="2:7" x14ac:dyDescent="0.25">
      <c r="G3787">
        <v>1259</v>
      </c>
    </row>
    <row r="3788" spans="2:7" x14ac:dyDescent="0.25">
      <c r="B3788" t="s">
        <v>3932</v>
      </c>
      <c r="C3788" t="s">
        <v>2622</v>
      </c>
      <c r="D3788" s="30">
        <v>39046</v>
      </c>
      <c r="E3788" t="s">
        <v>200</v>
      </c>
      <c r="F3788">
        <v>8020</v>
      </c>
      <c r="G3788">
        <v>1260</v>
      </c>
    </row>
    <row r="3789" spans="2:7" x14ac:dyDescent="0.25">
      <c r="B3789" t="s">
        <v>3932</v>
      </c>
      <c r="C3789" t="s">
        <v>2623</v>
      </c>
      <c r="D3789" s="30">
        <v>39047</v>
      </c>
      <c r="E3789" t="s">
        <v>197</v>
      </c>
      <c r="F3789">
        <v>7690</v>
      </c>
      <c r="G3789">
        <v>1260</v>
      </c>
    </row>
    <row r="3790" spans="2:7" x14ac:dyDescent="0.25">
      <c r="G3790">
        <v>1260</v>
      </c>
    </row>
    <row r="3791" spans="2:7" x14ac:dyDescent="0.25">
      <c r="B3791" t="s">
        <v>3932</v>
      </c>
      <c r="C3791" t="s">
        <v>2624</v>
      </c>
      <c r="D3791" s="30">
        <v>39048</v>
      </c>
      <c r="E3791" t="s">
        <v>197</v>
      </c>
      <c r="F3791">
        <v>642</v>
      </c>
      <c r="G3791">
        <v>1261</v>
      </c>
    </row>
    <row r="3792" spans="2:7" x14ac:dyDescent="0.25">
      <c r="B3792" t="s">
        <v>3932</v>
      </c>
      <c r="C3792" t="s">
        <v>2625</v>
      </c>
      <c r="D3792" s="30">
        <v>39049</v>
      </c>
      <c r="E3792" t="s">
        <v>199</v>
      </c>
      <c r="F3792">
        <v>562</v>
      </c>
      <c r="G3792">
        <v>1261</v>
      </c>
    </row>
    <row r="3793" spans="2:7" x14ac:dyDescent="0.25">
      <c r="G3793">
        <v>1261</v>
      </c>
    </row>
    <row r="3794" spans="2:7" x14ac:dyDescent="0.25">
      <c r="B3794" t="s">
        <v>3932</v>
      </c>
      <c r="C3794" t="s">
        <v>2626</v>
      </c>
      <c r="D3794" s="30">
        <v>39050</v>
      </c>
      <c r="E3794" t="s">
        <v>200</v>
      </c>
      <c r="F3794">
        <v>3494</v>
      </c>
      <c r="G3794">
        <v>1262</v>
      </c>
    </row>
    <row r="3795" spans="2:7" x14ac:dyDescent="0.25">
      <c r="B3795" t="s">
        <v>3932</v>
      </c>
      <c r="C3795" t="s">
        <v>2627</v>
      </c>
      <c r="D3795" s="30">
        <v>39051</v>
      </c>
      <c r="E3795" t="s">
        <v>198</v>
      </c>
      <c r="F3795">
        <v>4910</v>
      </c>
      <c r="G3795">
        <v>1262</v>
      </c>
    </row>
    <row r="3796" spans="2:7" x14ac:dyDescent="0.25">
      <c r="G3796">
        <v>1262</v>
      </c>
    </row>
    <row r="3797" spans="2:7" x14ac:dyDescent="0.25">
      <c r="B3797" t="s">
        <v>3932</v>
      </c>
      <c r="C3797" t="s">
        <v>2628</v>
      </c>
      <c r="D3797" s="30">
        <v>39052</v>
      </c>
      <c r="E3797" t="s">
        <v>200</v>
      </c>
      <c r="F3797">
        <v>9555</v>
      </c>
      <c r="G3797">
        <v>1263</v>
      </c>
    </row>
    <row r="3798" spans="2:7" x14ac:dyDescent="0.25">
      <c r="B3798" t="s">
        <v>3932</v>
      </c>
      <c r="C3798" t="s">
        <v>2629</v>
      </c>
      <c r="D3798" s="30">
        <v>39053</v>
      </c>
      <c r="E3798" t="s">
        <v>200</v>
      </c>
      <c r="F3798">
        <v>3915</v>
      </c>
      <c r="G3798">
        <v>1263</v>
      </c>
    </row>
    <row r="3799" spans="2:7" x14ac:dyDescent="0.25">
      <c r="G3799">
        <v>1263</v>
      </c>
    </row>
    <row r="3800" spans="2:7" x14ac:dyDescent="0.25">
      <c r="B3800" t="s">
        <v>3932</v>
      </c>
      <c r="C3800" t="s">
        <v>2630</v>
      </c>
      <c r="D3800" s="30">
        <v>39054</v>
      </c>
      <c r="E3800" t="s">
        <v>197</v>
      </c>
      <c r="F3800">
        <v>1318</v>
      </c>
      <c r="G3800">
        <v>1264</v>
      </c>
    </row>
    <row r="3801" spans="2:7" x14ac:dyDescent="0.25">
      <c r="B3801" t="s">
        <v>3932</v>
      </c>
      <c r="C3801" t="s">
        <v>2631</v>
      </c>
      <c r="D3801" s="30">
        <v>39055</v>
      </c>
      <c r="E3801" t="s">
        <v>200</v>
      </c>
      <c r="F3801">
        <v>7837</v>
      </c>
      <c r="G3801">
        <v>1264</v>
      </c>
    </row>
    <row r="3802" spans="2:7" x14ac:dyDescent="0.25">
      <c r="G3802">
        <v>1264</v>
      </c>
    </row>
    <row r="3803" spans="2:7" x14ac:dyDescent="0.25">
      <c r="B3803" t="s">
        <v>3932</v>
      </c>
      <c r="C3803" t="s">
        <v>2632</v>
      </c>
      <c r="D3803" s="30">
        <v>39056</v>
      </c>
      <c r="E3803" t="s">
        <v>198</v>
      </c>
      <c r="F3803">
        <v>2011</v>
      </c>
      <c r="G3803">
        <v>1265</v>
      </c>
    </row>
    <row r="3804" spans="2:7" x14ac:dyDescent="0.25">
      <c r="B3804" t="s">
        <v>3932</v>
      </c>
      <c r="C3804" t="s">
        <v>2633</v>
      </c>
      <c r="D3804" s="30">
        <v>39057</v>
      </c>
      <c r="E3804" t="s">
        <v>197</v>
      </c>
      <c r="F3804">
        <v>2587</v>
      </c>
      <c r="G3804">
        <v>1265</v>
      </c>
    </row>
    <row r="3805" spans="2:7" x14ac:dyDescent="0.25">
      <c r="G3805">
        <v>1265</v>
      </c>
    </row>
    <row r="3806" spans="2:7" x14ac:dyDescent="0.25">
      <c r="B3806" t="s">
        <v>3932</v>
      </c>
      <c r="C3806" t="s">
        <v>2634</v>
      </c>
      <c r="D3806" s="30">
        <v>39058</v>
      </c>
      <c r="E3806" t="s">
        <v>198</v>
      </c>
      <c r="F3806">
        <v>4429</v>
      </c>
      <c r="G3806">
        <v>1266</v>
      </c>
    </row>
    <row r="3807" spans="2:7" x14ac:dyDescent="0.25">
      <c r="B3807" t="s">
        <v>3932</v>
      </c>
      <c r="C3807" t="s">
        <v>2635</v>
      </c>
      <c r="D3807" s="30">
        <v>39059</v>
      </c>
      <c r="E3807" t="s">
        <v>199</v>
      </c>
      <c r="F3807">
        <v>4207</v>
      </c>
      <c r="G3807">
        <v>1266</v>
      </c>
    </row>
    <row r="3808" spans="2:7" x14ac:dyDescent="0.25">
      <c r="G3808">
        <v>1266</v>
      </c>
    </row>
    <row r="3809" spans="2:7" x14ac:dyDescent="0.25">
      <c r="B3809" t="s">
        <v>3932</v>
      </c>
      <c r="C3809" t="s">
        <v>2636</v>
      </c>
      <c r="D3809" s="30">
        <v>39060</v>
      </c>
      <c r="E3809" t="s">
        <v>199</v>
      </c>
      <c r="F3809">
        <v>8958</v>
      </c>
      <c r="G3809">
        <v>1267</v>
      </c>
    </row>
    <row r="3810" spans="2:7" x14ac:dyDescent="0.25">
      <c r="B3810" t="s">
        <v>3932</v>
      </c>
      <c r="C3810" t="s">
        <v>2637</v>
      </c>
      <c r="D3810" s="30">
        <v>39061</v>
      </c>
      <c r="E3810" t="s">
        <v>198</v>
      </c>
      <c r="F3810">
        <v>8166</v>
      </c>
      <c r="G3810">
        <v>1267</v>
      </c>
    </row>
    <row r="3811" spans="2:7" x14ac:dyDescent="0.25">
      <c r="G3811">
        <v>1267</v>
      </c>
    </row>
    <row r="3812" spans="2:7" x14ac:dyDescent="0.25">
      <c r="B3812" t="s">
        <v>3932</v>
      </c>
      <c r="C3812" t="s">
        <v>2638</v>
      </c>
      <c r="D3812" s="30">
        <v>39062</v>
      </c>
      <c r="E3812" t="s">
        <v>199</v>
      </c>
      <c r="F3812">
        <v>5026</v>
      </c>
      <c r="G3812">
        <v>1268</v>
      </c>
    </row>
    <row r="3813" spans="2:7" x14ac:dyDescent="0.25">
      <c r="B3813" t="s">
        <v>3932</v>
      </c>
      <c r="C3813" t="s">
        <v>2639</v>
      </c>
      <c r="D3813" s="30">
        <v>39063</v>
      </c>
      <c r="E3813" t="s">
        <v>198</v>
      </c>
      <c r="F3813">
        <v>6813</v>
      </c>
      <c r="G3813">
        <v>1268</v>
      </c>
    </row>
    <row r="3814" spans="2:7" x14ac:dyDescent="0.25">
      <c r="G3814">
        <v>1268</v>
      </c>
    </row>
    <row r="3815" spans="2:7" x14ac:dyDescent="0.25">
      <c r="B3815" t="s">
        <v>3932</v>
      </c>
      <c r="C3815" t="s">
        <v>2640</v>
      </c>
      <c r="D3815" s="30">
        <v>39064</v>
      </c>
      <c r="E3815" t="s">
        <v>199</v>
      </c>
      <c r="F3815">
        <v>9066</v>
      </c>
      <c r="G3815">
        <v>1269</v>
      </c>
    </row>
    <row r="3816" spans="2:7" x14ac:dyDescent="0.25">
      <c r="B3816" t="s">
        <v>3932</v>
      </c>
      <c r="C3816" t="s">
        <v>2641</v>
      </c>
      <c r="D3816" s="30">
        <v>39065</v>
      </c>
      <c r="E3816" t="s">
        <v>196</v>
      </c>
      <c r="F3816">
        <v>6801</v>
      </c>
      <c r="G3816">
        <v>1269</v>
      </c>
    </row>
    <row r="3817" spans="2:7" x14ac:dyDescent="0.25">
      <c r="G3817">
        <v>1269</v>
      </c>
    </row>
    <row r="3818" spans="2:7" x14ac:dyDescent="0.25">
      <c r="B3818" t="s">
        <v>3932</v>
      </c>
      <c r="C3818" t="s">
        <v>2642</v>
      </c>
      <c r="D3818" s="30">
        <v>39066</v>
      </c>
      <c r="E3818" t="s">
        <v>198</v>
      </c>
      <c r="F3818">
        <v>1953</v>
      </c>
      <c r="G3818">
        <v>1270</v>
      </c>
    </row>
    <row r="3819" spans="2:7" x14ac:dyDescent="0.25">
      <c r="B3819" t="s">
        <v>3932</v>
      </c>
      <c r="C3819" t="s">
        <v>2643</v>
      </c>
      <c r="D3819" s="30">
        <v>39067</v>
      </c>
      <c r="E3819" t="s">
        <v>200</v>
      </c>
      <c r="F3819">
        <v>3731</v>
      </c>
      <c r="G3819">
        <v>1270</v>
      </c>
    </row>
    <row r="3820" spans="2:7" x14ac:dyDescent="0.25">
      <c r="G3820">
        <v>1270</v>
      </c>
    </row>
    <row r="3821" spans="2:7" x14ac:dyDescent="0.25">
      <c r="B3821" t="s">
        <v>3932</v>
      </c>
      <c r="C3821" t="s">
        <v>2644</v>
      </c>
      <c r="D3821" s="30">
        <v>39068</v>
      </c>
      <c r="E3821" t="s">
        <v>199</v>
      </c>
      <c r="F3821">
        <v>2849</v>
      </c>
      <c r="G3821">
        <v>1271</v>
      </c>
    </row>
    <row r="3822" spans="2:7" x14ac:dyDescent="0.25">
      <c r="B3822" t="s">
        <v>3932</v>
      </c>
      <c r="C3822" t="s">
        <v>2645</v>
      </c>
      <c r="D3822" s="30">
        <v>39069</v>
      </c>
      <c r="E3822" t="s">
        <v>196</v>
      </c>
      <c r="F3822">
        <v>9597</v>
      </c>
      <c r="G3822">
        <v>1271</v>
      </c>
    </row>
    <row r="3823" spans="2:7" x14ac:dyDescent="0.25">
      <c r="G3823">
        <v>1271</v>
      </c>
    </row>
    <row r="3824" spans="2:7" x14ac:dyDescent="0.25">
      <c r="B3824" t="s">
        <v>3932</v>
      </c>
      <c r="C3824" t="s">
        <v>2646</v>
      </c>
      <c r="D3824" s="30">
        <v>39070</v>
      </c>
      <c r="E3824" t="s">
        <v>198</v>
      </c>
      <c r="F3824">
        <v>1650</v>
      </c>
      <c r="G3824">
        <v>1272</v>
      </c>
    </row>
    <row r="3825" spans="2:7" x14ac:dyDescent="0.25">
      <c r="B3825" t="s">
        <v>3932</v>
      </c>
      <c r="C3825" t="s">
        <v>2647</v>
      </c>
      <c r="D3825" s="30">
        <v>39071</v>
      </c>
      <c r="E3825" t="s">
        <v>196</v>
      </c>
      <c r="F3825">
        <v>716</v>
      </c>
      <c r="G3825">
        <v>1272</v>
      </c>
    </row>
    <row r="3826" spans="2:7" x14ac:dyDescent="0.25">
      <c r="G3826">
        <v>1272</v>
      </c>
    </row>
    <row r="3827" spans="2:7" x14ac:dyDescent="0.25">
      <c r="B3827" t="s">
        <v>3932</v>
      </c>
      <c r="C3827" t="s">
        <v>2648</v>
      </c>
      <c r="D3827" s="30">
        <v>39072</v>
      </c>
      <c r="E3827" t="s">
        <v>200</v>
      </c>
      <c r="F3827">
        <v>1127</v>
      </c>
      <c r="G3827">
        <v>1273</v>
      </c>
    </row>
    <row r="3828" spans="2:7" x14ac:dyDescent="0.25">
      <c r="B3828" t="s">
        <v>3932</v>
      </c>
      <c r="C3828" t="s">
        <v>2649</v>
      </c>
      <c r="D3828" s="30">
        <v>39073</v>
      </c>
      <c r="E3828" t="s">
        <v>198</v>
      </c>
      <c r="F3828">
        <v>4778</v>
      </c>
      <c r="G3828">
        <v>1273</v>
      </c>
    </row>
    <row r="3829" spans="2:7" x14ac:dyDescent="0.25">
      <c r="G3829">
        <v>1273</v>
      </c>
    </row>
    <row r="3830" spans="2:7" x14ac:dyDescent="0.25">
      <c r="B3830" t="s">
        <v>3932</v>
      </c>
      <c r="C3830" t="s">
        <v>2650</v>
      </c>
      <c r="D3830" s="30">
        <v>39074</v>
      </c>
      <c r="E3830" t="s">
        <v>200</v>
      </c>
      <c r="F3830">
        <v>3152</v>
      </c>
      <c r="G3830">
        <v>1274</v>
      </c>
    </row>
    <row r="3831" spans="2:7" x14ac:dyDescent="0.25">
      <c r="B3831" t="s">
        <v>3932</v>
      </c>
      <c r="C3831" t="s">
        <v>2651</v>
      </c>
      <c r="D3831" s="30">
        <v>39075</v>
      </c>
      <c r="E3831" t="s">
        <v>200</v>
      </c>
      <c r="F3831">
        <v>8787</v>
      </c>
      <c r="G3831">
        <v>1274</v>
      </c>
    </row>
    <row r="3832" spans="2:7" x14ac:dyDescent="0.25">
      <c r="G3832">
        <v>1274</v>
      </c>
    </row>
    <row r="3833" spans="2:7" x14ac:dyDescent="0.25">
      <c r="B3833" t="s">
        <v>3932</v>
      </c>
      <c r="C3833" t="s">
        <v>2652</v>
      </c>
      <c r="D3833" s="30">
        <v>39076</v>
      </c>
      <c r="E3833" t="s">
        <v>198</v>
      </c>
      <c r="F3833">
        <v>9445</v>
      </c>
      <c r="G3833">
        <v>1275</v>
      </c>
    </row>
    <row r="3834" spans="2:7" x14ac:dyDescent="0.25">
      <c r="B3834" t="s">
        <v>3932</v>
      </c>
      <c r="C3834" t="s">
        <v>2653</v>
      </c>
      <c r="D3834" s="30">
        <v>39077</v>
      </c>
      <c r="E3834" t="s">
        <v>199</v>
      </c>
      <c r="F3834">
        <v>4015</v>
      </c>
      <c r="G3834">
        <v>1275</v>
      </c>
    </row>
    <row r="3835" spans="2:7" x14ac:dyDescent="0.25">
      <c r="G3835">
        <v>1275</v>
      </c>
    </row>
    <row r="3836" spans="2:7" x14ac:dyDescent="0.25">
      <c r="B3836" t="s">
        <v>3932</v>
      </c>
      <c r="C3836" t="s">
        <v>2654</v>
      </c>
      <c r="D3836" s="30">
        <v>39078</v>
      </c>
      <c r="E3836" t="s">
        <v>199</v>
      </c>
      <c r="F3836">
        <v>1107</v>
      </c>
      <c r="G3836">
        <v>1276</v>
      </c>
    </row>
    <row r="3837" spans="2:7" x14ac:dyDescent="0.25">
      <c r="B3837" t="s">
        <v>3932</v>
      </c>
      <c r="C3837" t="s">
        <v>2655</v>
      </c>
      <c r="D3837" s="30">
        <v>39079</v>
      </c>
      <c r="E3837" t="s">
        <v>198</v>
      </c>
      <c r="F3837">
        <v>8378</v>
      </c>
      <c r="G3837">
        <v>1276</v>
      </c>
    </row>
    <row r="3838" spans="2:7" x14ac:dyDescent="0.25">
      <c r="G3838">
        <v>1276</v>
      </c>
    </row>
    <row r="3839" spans="2:7" x14ac:dyDescent="0.25">
      <c r="B3839" t="s">
        <v>3932</v>
      </c>
      <c r="C3839" t="s">
        <v>2656</v>
      </c>
      <c r="D3839" s="30">
        <v>39080</v>
      </c>
      <c r="E3839" t="s">
        <v>197</v>
      </c>
      <c r="F3839">
        <v>6013</v>
      </c>
      <c r="G3839">
        <v>1277</v>
      </c>
    </row>
    <row r="3840" spans="2:7" x14ac:dyDescent="0.25">
      <c r="B3840" t="s">
        <v>3932</v>
      </c>
      <c r="C3840" t="s">
        <v>2657</v>
      </c>
      <c r="D3840" s="30">
        <v>39081</v>
      </c>
      <c r="E3840" t="s">
        <v>200</v>
      </c>
      <c r="F3840">
        <v>6299</v>
      </c>
      <c r="G3840">
        <v>1277</v>
      </c>
    </row>
    <row r="3841" spans="2:7" x14ac:dyDescent="0.25">
      <c r="G3841">
        <v>1277</v>
      </c>
    </row>
    <row r="3842" spans="2:7" x14ac:dyDescent="0.25">
      <c r="B3842" t="s">
        <v>3932</v>
      </c>
      <c r="C3842" t="s">
        <v>2658</v>
      </c>
      <c r="D3842" s="30">
        <v>39082</v>
      </c>
      <c r="E3842" t="s">
        <v>199</v>
      </c>
      <c r="F3842">
        <v>7332</v>
      </c>
      <c r="G3842">
        <v>1278</v>
      </c>
    </row>
    <row r="3843" spans="2:7" x14ac:dyDescent="0.25">
      <c r="B3843" t="s">
        <v>3932</v>
      </c>
      <c r="C3843" t="s">
        <v>2019</v>
      </c>
      <c r="D3843" s="30">
        <v>39083</v>
      </c>
      <c r="E3843" t="s">
        <v>199</v>
      </c>
      <c r="F3843">
        <v>5332</v>
      </c>
      <c r="G3843">
        <v>1278</v>
      </c>
    </row>
    <row r="3844" spans="2:7" x14ac:dyDescent="0.25">
      <c r="G3844">
        <v>1278</v>
      </c>
    </row>
    <row r="3845" spans="2:7" x14ac:dyDescent="0.25">
      <c r="B3845" t="s">
        <v>3932</v>
      </c>
      <c r="C3845" t="s">
        <v>2659</v>
      </c>
      <c r="D3845" s="30">
        <v>39084</v>
      </c>
      <c r="E3845" t="s">
        <v>196</v>
      </c>
      <c r="F3845">
        <v>6726</v>
      </c>
      <c r="G3845">
        <v>1279</v>
      </c>
    </row>
    <row r="3846" spans="2:7" x14ac:dyDescent="0.25">
      <c r="B3846" t="s">
        <v>3932</v>
      </c>
      <c r="C3846" t="s">
        <v>2660</v>
      </c>
      <c r="D3846" s="30">
        <v>39085</v>
      </c>
      <c r="E3846" t="s">
        <v>197</v>
      </c>
      <c r="F3846">
        <v>7539</v>
      </c>
      <c r="G3846">
        <v>1279</v>
      </c>
    </row>
    <row r="3847" spans="2:7" x14ac:dyDescent="0.25">
      <c r="G3847">
        <v>1279</v>
      </c>
    </row>
    <row r="3848" spans="2:7" x14ac:dyDescent="0.25">
      <c r="B3848" t="s">
        <v>3932</v>
      </c>
      <c r="C3848" t="s">
        <v>2661</v>
      </c>
      <c r="D3848" s="30">
        <v>39086</v>
      </c>
      <c r="E3848" t="s">
        <v>197</v>
      </c>
      <c r="F3848">
        <v>3086</v>
      </c>
      <c r="G3848">
        <v>1280</v>
      </c>
    </row>
    <row r="3849" spans="2:7" x14ac:dyDescent="0.25">
      <c r="B3849" t="s">
        <v>3932</v>
      </c>
      <c r="C3849" t="s">
        <v>2662</v>
      </c>
      <c r="D3849" s="30">
        <v>39087</v>
      </c>
      <c r="E3849" t="s">
        <v>199</v>
      </c>
      <c r="F3849">
        <v>7615</v>
      </c>
      <c r="G3849">
        <v>1280</v>
      </c>
    </row>
    <row r="3850" spans="2:7" x14ac:dyDescent="0.25">
      <c r="G3850">
        <v>1280</v>
      </c>
    </row>
    <row r="3851" spans="2:7" x14ac:dyDescent="0.25">
      <c r="B3851" t="s">
        <v>3932</v>
      </c>
      <c r="C3851" t="s">
        <v>2663</v>
      </c>
      <c r="D3851" s="30">
        <v>39088</v>
      </c>
      <c r="E3851" t="s">
        <v>197</v>
      </c>
      <c r="F3851">
        <v>9308</v>
      </c>
      <c r="G3851">
        <v>1281</v>
      </c>
    </row>
    <row r="3852" spans="2:7" x14ac:dyDescent="0.25">
      <c r="B3852" t="s">
        <v>3932</v>
      </c>
      <c r="C3852" t="s">
        <v>2664</v>
      </c>
      <c r="D3852" s="30">
        <v>39089</v>
      </c>
      <c r="E3852" t="s">
        <v>200</v>
      </c>
      <c r="F3852">
        <v>972</v>
      </c>
      <c r="G3852">
        <v>1281</v>
      </c>
    </row>
    <row r="3853" spans="2:7" x14ac:dyDescent="0.25">
      <c r="G3853">
        <v>1281</v>
      </c>
    </row>
    <row r="3854" spans="2:7" x14ac:dyDescent="0.25">
      <c r="B3854" t="s">
        <v>3932</v>
      </c>
      <c r="C3854" t="s">
        <v>2665</v>
      </c>
      <c r="D3854" s="30">
        <v>39090</v>
      </c>
      <c r="E3854" t="s">
        <v>198</v>
      </c>
      <c r="F3854">
        <v>6003</v>
      </c>
      <c r="G3854">
        <v>1282</v>
      </c>
    </row>
    <row r="3855" spans="2:7" x14ac:dyDescent="0.25">
      <c r="B3855" t="s">
        <v>3932</v>
      </c>
      <c r="C3855" t="s">
        <v>2666</v>
      </c>
      <c r="D3855" s="30">
        <v>39091</v>
      </c>
      <c r="E3855" t="s">
        <v>197</v>
      </c>
      <c r="F3855">
        <v>9228</v>
      </c>
      <c r="G3855">
        <v>1282</v>
      </c>
    </row>
    <row r="3856" spans="2:7" x14ac:dyDescent="0.25">
      <c r="G3856">
        <v>1282</v>
      </c>
    </row>
    <row r="3857" spans="2:7" x14ac:dyDescent="0.25">
      <c r="B3857" t="s">
        <v>3932</v>
      </c>
      <c r="C3857" t="s">
        <v>2667</v>
      </c>
      <c r="D3857" s="30">
        <v>39092</v>
      </c>
      <c r="E3857" t="s">
        <v>199</v>
      </c>
      <c r="F3857">
        <v>8382</v>
      </c>
      <c r="G3857">
        <v>1283</v>
      </c>
    </row>
    <row r="3858" spans="2:7" x14ac:dyDescent="0.25">
      <c r="B3858" t="s">
        <v>3932</v>
      </c>
      <c r="C3858" t="s">
        <v>2668</v>
      </c>
      <c r="D3858" s="30">
        <v>39093</v>
      </c>
      <c r="E3858" t="s">
        <v>198</v>
      </c>
      <c r="F3858">
        <v>5861</v>
      </c>
      <c r="G3858">
        <v>1283</v>
      </c>
    </row>
    <row r="3859" spans="2:7" x14ac:dyDescent="0.25">
      <c r="G3859">
        <v>1283</v>
      </c>
    </row>
    <row r="3860" spans="2:7" x14ac:dyDescent="0.25">
      <c r="B3860" t="s">
        <v>3932</v>
      </c>
      <c r="C3860" t="s">
        <v>2669</v>
      </c>
      <c r="D3860" s="30">
        <v>39094</v>
      </c>
      <c r="E3860" t="s">
        <v>200</v>
      </c>
      <c r="F3860">
        <v>8694</v>
      </c>
      <c r="G3860">
        <v>1284</v>
      </c>
    </row>
    <row r="3861" spans="2:7" x14ac:dyDescent="0.25">
      <c r="B3861" t="s">
        <v>3932</v>
      </c>
      <c r="C3861" t="s">
        <v>2670</v>
      </c>
      <c r="D3861" s="30">
        <v>39095</v>
      </c>
      <c r="E3861" t="s">
        <v>196</v>
      </c>
      <c r="F3861">
        <v>7698</v>
      </c>
      <c r="G3861">
        <v>1284</v>
      </c>
    </row>
    <row r="3862" spans="2:7" x14ac:dyDescent="0.25">
      <c r="G3862">
        <v>1284</v>
      </c>
    </row>
    <row r="3863" spans="2:7" x14ac:dyDescent="0.25">
      <c r="B3863" t="s">
        <v>3932</v>
      </c>
      <c r="C3863" t="s">
        <v>2671</v>
      </c>
      <c r="D3863" s="30">
        <v>39096</v>
      </c>
      <c r="E3863" t="s">
        <v>199</v>
      </c>
      <c r="F3863">
        <v>5769</v>
      </c>
      <c r="G3863">
        <v>1285</v>
      </c>
    </row>
    <row r="3864" spans="2:7" x14ac:dyDescent="0.25">
      <c r="B3864" t="s">
        <v>3932</v>
      </c>
      <c r="C3864" t="s">
        <v>2672</v>
      </c>
      <c r="D3864" s="30">
        <v>39097</v>
      </c>
      <c r="E3864" t="s">
        <v>200</v>
      </c>
      <c r="F3864">
        <v>7952</v>
      </c>
      <c r="G3864">
        <v>1285</v>
      </c>
    </row>
    <row r="3865" spans="2:7" x14ac:dyDescent="0.25">
      <c r="G3865">
        <v>1285</v>
      </c>
    </row>
    <row r="3866" spans="2:7" x14ac:dyDescent="0.25">
      <c r="B3866" t="s">
        <v>3932</v>
      </c>
      <c r="C3866" t="s">
        <v>2673</v>
      </c>
      <c r="D3866" s="30">
        <v>39098</v>
      </c>
      <c r="E3866" t="s">
        <v>197</v>
      </c>
      <c r="F3866">
        <v>9975</v>
      </c>
      <c r="G3866">
        <v>1286</v>
      </c>
    </row>
    <row r="3867" spans="2:7" x14ac:dyDescent="0.25">
      <c r="B3867" t="s">
        <v>3932</v>
      </c>
      <c r="C3867" t="s">
        <v>2674</v>
      </c>
      <c r="D3867" s="30">
        <v>39099</v>
      </c>
      <c r="E3867" t="s">
        <v>198</v>
      </c>
      <c r="F3867">
        <v>3057</v>
      </c>
      <c r="G3867">
        <v>1286</v>
      </c>
    </row>
    <row r="3868" spans="2:7" x14ac:dyDescent="0.25">
      <c r="G3868">
        <v>1286</v>
      </c>
    </row>
    <row r="3869" spans="2:7" x14ac:dyDescent="0.25">
      <c r="B3869" t="s">
        <v>3932</v>
      </c>
      <c r="C3869" t="s">
        <v>2675</v>
      </c>
      <c r="D3869" s="30">
        <v>39100</v>
      </c>
      <c r="E3869" t="s">
        <v>196</v>
      </c>
      <c r="F3869">
        <v>7443</v>
      </c>
      <c r="G3869">
        <v>1287</v>
      </c>
    </row>
    <row r="3870" spans="2:7" x14ac:dyDescent="0.25">
      <c r="B3870" t="s">
        <v>3932</v>
      </c>
      <c r="C3870" t="s">
        <v>2676</v>
      </c>
      <c r="D3870" s="30">
        <v>39101</v>
      </c>
      <c r="E3870" t="s">
        <v>200</v>
      </c>
      <c r="F3870">
        <v>6559</v>
      </c>
      <c r="G3870">
        <v>1287</v>
      </c>
    </row>
    <row r="3871" spans="2:7" x14ac:dyDescent="0.25">
      <c r="G3871">
        <v>1287</v>
      </c>
    </row>
    <row r="3872" spans="2:7" x14ac:dyDescent="0.25">
      <c r="B3872" t="s">
        <v>3932</v>
      </c>
      <c r="C3872" t="s">
        <v>2677</v>
      </c>
      <c r="D3872" s="30">
        <v>39102</v>
      </c>
      <c r="E3872" t="s">
        <v>197</v>
      </c>
      <c r="F3872">
        <v>8883</v>
      </c>
      <c r="G3872">
        <v>1288</v>
      </c>
    </row>
    <row r="3873" spans="2:7" x14ac:dyDescent="0.25">
      <c r="B3873" t="s">
        <v>3932</v>
      </c>
      <c r="C3873" t="s">
        <v>2678</v>
      </c>
      <c r="D3873" s="30">
        <v>39103</v>
      </c>
      <c r="E3873" t="s">
        <v>199</v>
      </c>
      <c r="F3873">
        <v>8771</v>
      </c>
      <c r="G3873">
        <v>1288</v>
      </c>
    </row>
    <row r="3874" spans="2:7" x14ac:dyDescent="0.25">
      <c r="G3874">
        <v>1288</v>
      </c>
    </row>
    <row r="3875" spans="2:7" x14ac:dyDescent="0.25">
      <c r="B3875" t="s">
        <v>3932</v>
      </c>
      <c r="C3875" t="s">
        <v>2679</v>
      </c>
      <c r="D3875" s="30">
        <v>39104</v>
      </c>
      <c r="E3875" t="s">
        <v>197</v>
      </c>
      <c r="F3875">
        <v>5125</v>
      </c>
      <c r="G3875">
        <v>1289</v>
      </c>
    </row>
    <row r="3876" spans="2:7" x14ac:dyDescent="0.25">
      <c r="B3876" t="s">
        <v>3932</v>
      </c>
      <c r="C3876" t="s">
        <v>2680</v>
      </c>
      <c r="D3876" s="30">
        <v>39105</v>
      </c>
      <c r="E3876" t="s">
        <v>200</v>
      </c>
      <c r="F3876">
        <v>8114</v>
      </c>
      <c r="G3876">
        <v>1289</v>
      </c>
    </row>
    <row r="3877" spans="2:7" x14ac:dyDescent="0.25">
      <c r="G3877">
        <v>1289</v>
      </c>
    </row>
    <row r="3878" spans="2:7" x14ac:dyDescent="0.25">
      <c r="B3878" t="s">
        <v>3932</v>
      </c>
      <c r="C3878" t="s">
        <v>2681</v>
      </c>
      <c r="D3878" s="30">
        <v>39106</v>
      </c>
      <c r="E3878" t="s">
        <v>198</v>
      </c>
      <c r="F3878">
        <v>277</v>
      </c>
      <c r="G3878">
        <v>1290</v>
      </c>
    </row>
    <row r="3879" spans="2:7" x14ac:dyDescent="0.25">
      <c r="B3879" t="s">
        <v>3932</v>
      </c>
      <c r="C3879" t="s">
        <v>2682</v>
      </c>
      <c r="D3879" s="30">
        <v>39107</v>
      </c>
      <c r="E3879" t="s">
        <v>197</v>
      </c>
      <c r="F3879">
        <v>2715</v>
      </c>
      <c r="G3879">
        <v>1290</v>
      </c>
    </row>
    <row r="3880" spans="2:7" x14ac:dyDescent="0.25">
      <c r="G3880">
        <v>1290</v>
      </c>
    </row>
    <row r="3881" spans="2:7" x14ac:dyDescent="0.25">
      <c r="B3881" t="s">
        <v>3932</v>
      </c>
      <c r="C3881" t="s">
        <v>2683</v>
      </c>
      <c r="D3881" s="30">
        <v>39108</v>
      </c>
      <c r="E3881" t="s">
        <v>196</v>
      </c>
      <c r="F3881">
        <v>2014</v>
      </c>
      <c r="G3881">
        <v>1291</v>
      </c>
    </row>
    <row r="3882" spans="2:7" x14ac:dyDescent="0.25">
      <c r="B3882" t="s">
        <v>3932</v>
      </c>
      <c r="C3882" t="s">
        <v>2684</v>
      </c>
      <c r="D3882" s="30">
        <v>39109</v>
      </c>
      <c r="E3882" t="s">
        <v>199</v>
      </c>
      <c r="F3882">
        <v>355</v>
      </c>
      <c r="G3882">
        <v>1291</v>
      </c>
    </row>
    <row r="3883" spans="2:7" x14ac:dyDescent="0.25">
      <c r="G3883">
        <v>1291</v>
      </c>
    </row>
    <row r="3884" spans="2:7" x14ac:dyDescent="0.25">
      <c r="B3884" t="s">
        <v>3932</v>
      </c>
      <c r="C3884" t="s">
        <v>2685</v>
      </c>
      <c r="D3884" s="30">
        <v>39110</v>
      </c>
      <c r="E3884" t="s">
        <v>200</v>
      </c>
      <c r="F3884">
        <v>8894</v>
      </c>
      <c r="G3884">
        <v>1292</v>
      </c>
    </row>
    <row r="3885" spans="2:7" x14ac:dyDescent="0.25">
      <c r="B3885" t="s">
        <v>3932</v>
      </c>
      <c r="C3885" t="s">
        <v>2686</v>
      </c>
      <c r="D3885" s="30">
        <v>39111</v>
      </c>
      <c r="E3885" t="s">
        <v>200</v>
      </c>
      <c r="F3885">
        <v>4373</v>
      </c>
      <c r="G3885">
        <v>1292</v>
      </c>
    </row>
    <row r="3886" spans="2:7" x14ac:dyDescent="0.25">
      <c r="G3886">
        <v>1292</v>
      </c>
    </row>
    <row r="3887" spans="2:7" x14ac:dyDescent="0.25">
      <c r="B3887" t="s">
        <v>3932</v>
      </c>
      <c r="C3887" t="s">
        <v>2687</v>
      </c>
      <c r="D3887" s="30">
        <v>39112</v>
      </c>
      <c r="E3887" t="s">
        <v>200</v>
      </c>
      <c r="F3887">
        <v>1111</v>
      </c>
      <c r="G3887">
        <v>1293</v>
      </c>
    </row>
    <row r="3888" spans="2:7" x14ac:dyDescent="0.25">
      <c r="B3888" t="s">
        <v>3932</v>
      </c>
      <c r="C3888" t="s">
        <v>2688</v>
      </c>
      <c r="D3888" s="30">
        <v>39113</v>
      </c>
      <c r="E3888" t="s">
        <v>198</v>
      </c>
      <c r="F3888">
        <v>1864</v>
      </c>
      <c r="G3888">
        <v>1293</v>
      </c>
    </row>
    <row r="3889" spans="2:7" x14ac:dyDescent="0.25">
      <c r="G3889">
        <v>1293</v>
      </c>
    </row>
    <row r="3890" spans="2:7" x14ac:dyDescent="0.25">
      <c r="B3890" t="s">
        <v>3932</v>
      </c>
      <c r="C3890" t="s">
        <v>2689</v>
      </c>
      <c r="D3890" s="30">
        <v>39114</v>
      </c>
      <c r="E3890" t="s">
        <v>197</v>
      </c>
      <c r="F3890">
        <v>3837</v>
      </c>
      <c r="G3890">
        <v>1294</v>
      </c>
    </row>
    <row r="3891" spans="2:7" x14ac:dyDescent="0.25">
      <c r="B3891" t="s">
        <v>3932</v>
      </c>
      <c r="C3891" t="s">
        <v>2690</v>
      </c>
      <c r="D3891" s="30">
        <v>39115</v>
      </c>
      <c r="E3891" t="s">
        <v>197</v>
      </c>
      <c r="F3891">
        <v>7597</v>
      </c>
      <c r="G3891">
        <v>1294</v>
      </c>
    </row>
    <row r="3892" spans="2:7" x14ac:dyDescent="0.25">
      <c r="G3892">
        <v>1294</v>
      </c>
    </row>
    <row r="3893" spans="2:7" x14ac:dyDescent="0.25">
      <c r="B3893" t="s">
        <v>3932</v>
      </c>
      <c r="C3893" t="s">
        <v>2691</v>
      </c>
      <c r="D3893" s="30">
        <v>39116</v>
      </c>
      <c r="E3893" t="s">
        <v>199</v>
      </c>
      <c r="F3893">
        <v>5103</v>
      </c>
      <c r="G3893">
        <v>1295</v>
      </c>
    </row>
    <row r="3894" spans="2:7" x14ac:dyDescent="0.25">
      <c r="B3894" t="s">
        <v>3932</v>
      </c>
      <c r="C3894" t="s">
        <v>2692</v>
      </c>
      <c r="D3894" s="30">
        <v>39117</v>
      </c>
      <c r="E3894" t="s">
        <v>199</v>
      </c>
      <c r="F3894">
        <v>9344</v>
      </c>
      <c r="G3894">
        <v>1295</v>
      </c>
    </row>
    <row r="3895" spans="2:7" x14ac:dyDescent="0.25">
      <c r="G3895">
        <v>1295</v>
      </c>
    </row>
    <row r="3896" spans="2:7" x14ac:dyDescent="0.25">
      <c r="B3896" t="s">
        <v>3932</v>
      </c>
      <c r="C3896" t="s">
        <v>2693</v>
      </c>
      <c r="D3896" s="30">
        <v>39118</v>
      </c>
      <c r="E3896" t="s">
        <v>199</v>
      </c>
      <c r="F3896">
        <v>9538</v>
      </c>
      <c r="G3896">
        <v>1296</v>
      </c>
    </row>
    <row r="3897" spans="2:7" x14ac:dyDescent="0.25">
      <c r="B3897" t="s">
        <v>3932</v>
      </c>
      <c r="C3897" t="s">
        <v>2694</v>
      </c>
      <c r="D3897" s="30">
        <v>39119</v>
      </c>
      <c r="E3897" t="s">
        <v>200</v>
      </c>
      <c r="F3897">
        <v>6103</v>
      </c>
      <c r="G3897">
        <v>1296</v>
      </c>
    </row>
    <row r="3898" spans="2:7" x14ac:dyDescent="0.25">
      <c r="G3898">
        <v>1296</v>
      </c>
    </row>
    <row r="3899" spans="2:7" x14ac:dyDescent="0.25">
      <c r="B3899" t="s">
        <v>3932</v>
      </c>
      <c r="C3899" t="s">
        <v>2695</v>
      </c>
      <c r="D3899" s="30">
        <v>39120</v>
      </c>
      <c r="E3899" t="s">
        <v>199</v>
      </c>
      <c r="F3899">
        <v>9795</v>
      </c>
      <c r="G3899">
        <v>1297</v>
      </c>
    </row>
    <row r="3900" spans="2:7" x14ac:dyDescent="0.25">
      <c r="B3900" t="s">
        <v>3932</v>
      </c>
      <c r="C3900" t="s">
        <v>2696</v>
      </c>
      <c r="D3900" s="30">
        <v>39121</v>
      </c>
      <c r="E3900" t="s">
        <v>200</v>
      </c>
      <c r="F3900">
        <v>5731</v>
      </c>
      <c r="G3900">
        <v>1297</v>
      </c>
    </row>
    <row r="3901" spans="2:7" x14ac:dyDescent="0.25">
      <c r="G3901">
        <v>1297</v>
      </c>
    </row>
    <row r="3902" spans="2:7" x14ac:dyDescent="0.25">
      <c r="B3902" t="s">
        <v>3932</v>
      </c>
      <c r="C3902" t="s">
        <v>2697</v>
      </c>
      <c r="D3902" s="30">
        <v>39122</v>
      </c>
      <c r="E3902" t="s">
        <v>199</v>
      </c>
      <c r="F3902">
        <v>6600</v>
      </c>
      <c r="G3902">
        <v>1298</v>
      </c>
    </row>
    <row r="3903" spans="2:7" x14ac:dyDescent="0.25">
      <c r="B3903" t="s">
        <v>3932</v>
      </c>
      <c r="C3903" t="s">
        <v>2698</v>
      </c>
      <c r="D3903" s="30">
        <v>39123</v>
      </c>
      <c r="E3903" t="s">
        <v>199</v>
      </c>
      <c r="F3903">
        <v>7004</v>
      </c>
      <c r="G3903">
        <v>1298</v>
      </c>
    </row>
    <row r="3904" spans="2:7" x14ac:dyDescent="0.25">
      <c r="G3904">
        <v>1298</v>
      </c>
    </row>
    <row r="3905" spans="2:7" x14ac:dyDescent="0.25">
      <c r="B3905" t="s">
        <v>3932</v>
      </c>
      <c r="C3905" t="s">
        <v>2699</v>
      </c>
      <c r="D3905" s="30">
        <v>39124</v>
      </c>
      <c r="E3905" t="s">
        <v>200</v>
      </c>
      <c r="F3905">
        <v>8720</v>
      </c>
      <c r="G3905">
        <v>1299</v>
      </c>
    </row>
    <row r="3906" spans="2:7" x14ac:dyDescent="0.25">
      <c r="B3906" t="s">
        <v>3932</v>
      </c>
      <c r="C3906" t="s">
        <v>2700</v>
      </c>
      <c r="D3906" s="30">
        <v>39125</v>
      </c>
      <c r="E3906" t="s">
        <v>198</v>
      </c>
      <c r="F3906">
        <v>7059</v>
      </c>
      <c r="G3906">
        <v>1299</v>
      </c>
    </row>
    <row r="3907" spans="2:7" x14ac:dyDescent="0.25">
      <c r="G3907">
        <v>1299</v>
      </c>
    </row>
    <row r="3908" spans="2:7" x14ac:dyDescent="0.25">
      <c r="B3908" t="s">
        <v>3932</v>
      </c>
      <c r="C3908" t="s">
        <v>2701</v>
      </c>
      <c r="D3908" s="30">
        <v>39126</v>
      </c>
      <c r="E3908" t="s">
        <v>196</v>
      </c>
      <c r="F3908">
        <v>5043</v>
      </c>
      <c r="G3908">
        <v>1300</v>
      </c>
    </row>
    <row r="3909" spans="2:7" x14ac:dyDescent="0.25">
      <c r="B3909" t="s">
        <v>3932</v>
      </c>
      <c r="C3909" t="s">
        <v>2702</v>
      </c>
      <c r="D3909" s="30">
        <v>39127</v>
      </c>
      <c r="E3909" t="s">
        <v>197</v>
      </c>
      <c r="F3909">
        <v>8247</v>
      </c>
      <c r="G3909">
        <v>1300</v>
      </c>
    </row>
    <row r="3910" spans="2:7" x14ac:dyDescent="0.25">
      <c r="G3910">
        <v>1300</v>
      </c>
    </row>
    <row r="3911" spans="2:7" x14ac:dyDescent="0.25">
      <c r="B3911" t="s">
        <v>3932</v>
      </c>
      <c r="C3911" t="s">
        <v>2703</v>
      </c>
      <c r="D3911" s="30">
        <v>39128</v>
      </c>
      <c r="E3911" t="s">
        <v>200</v>
      </c>
      <c r="F3911">
        <v>6837</v>
      </c>
      <c r="G3911">
        <v>1301</v>
      </c>
    </row>
    <row r="3912" spans="2:7" x14ac:dyDescent="0.25">
      <c r="B3912" t="s">
        <v>3932</v>
      </c>
      <c r="C3912" t="s">
        <v>2704</v>
      </c>
      <c r="D3912" s="30">
        <v>39129</v>
      </c>
      <c r="E3912" t="s">
        <v>196</v>
      </c>
      <c r="F3912">
        <v>9519</v>
      </c>
      <c r="G3912">
        <v>1301</v>
      </c>
    </row>
    <row r="3913" spans="2:7" x14ac:dyDescent="0.25">
      <c r="G3913">
        <v>1301</v>
      </c>
    </row>
    <row r="3914" spans="2:7" x14ac:dyDescent="0.25">
      <c r="B3914" t="s">
        <v>3932</v>
      </c>
      <c r="C3914" t="s">
        <v>2364</v>
      </c>
      <c r="D3914" s="30">
        <v>39130</v>
      </c>
      <c r="E3914" t="s">
        <v>197</v>
      </c>
      <c r="F3914">
        <v>8530</v>
      </c>
      <c r="G3914">
        <v>1302</v>
      </c>
    </row>
    <row r="3915" spans="2:7" x14ac:dyDescent="0.25">
      <c r="B3915" t="s">
        <v>3932</v>
      </c>
      <c r="C3915" t="s">
        <v>2705</v>
      </c>
      <c r="D3915" s="30">
        <v>39131</v>
      </c>
      <c r="E3915" t="s">
        <v>200</v>
      </c>
      <c r="F3915">
        <v>9859</v>
      </c>
      <c r="G3915">
        <v>1302</v>
      </c>
    </row>
    <row r="3916" spans="2:7" x14ac:dyDescent="0.25">
      <c r="G3916">
        <v>1302</v>
      </c>
    </row>
    <row r="3917" spans="2:7" x14ac:dyDescent="0.25">
      <c r="B3917" t="s">
        <v>3932</v>
      </c>
      <c r="C3917" t="s">
        <v>2592</v>
      </c>
      <c r="D3917" s="30">
        <v>39132</v>
      </c>
      <c r="E3917" t="s">
        <v>199</v>
      </c>
      <c r="F3917">
        <v>7133</v>
      </c>
      <c r="G3917">
        <v>1303</v>
      </c>
    </row>
    <row r="3918" spans="2:7" x14ac:dyDescent="0.25">
      <c r="B3918" t="s">
        <v>3932</v>
      </c>
      <c r="C3918" t="s">
        <v>2049</v>
      </c>
      <c r="D3918" s="30">
        <v>39133</v>
      </c>
      <c r="E3918" t="s">
        <v>200</v>
      </c>
      <c r="F3918">
        <v>9709</v>
      </c>
      <c r="G3918">
        <v>1303</v>
      </c>
    </row>
    <row r="3919" spans="2:7" x14ac:dyDescent="0.25">
      <c r="G3919">
        <v>1303</v>
      </c>
    </row>
    <row r="3920" spans="2:7" x14ac:dyDescent="0.25">
      <c r="B3920" t="s">
        <v>3932</v>
      </c>
      <c r="C3920" t="s">
        <v>2706</v>
      </c>
      <c r="D3920" s="30">
        <v>39134</v>
      </c>
      <c r="E3920" t="s">
        <v>198</v>
      </c>
      <c r="F3920">
        <v>3303</v>
      </c>
      <c r="G3920">
        <v>1304</v>
      </c>
    </row>
    <row r="3921" spans="2:7" x14ac:dyDescent="0.25">
      <c r="B3921" t="s">
        <v>3932</v>
      </c>
      <c r="C3921" t="s">
        <v>2707</v>
      </c>
      <c r="D3921" s="30">
        <v>39135</v>
      </c>
      <c r="E3921" t="s">
        <v>196</v>
      </c>
      <c r="F3921">
        <v>260</v>
      </c>
      <c r="G3921">
        <v>1304</v>
      </c>
    </row>
    <row r="3922" spans="2:7" x14ac:dyDescent="0.25">
      <c r="G3922">
        <v>1304</v>
      </c>
    </row>
    <row r="3923" spans="2:7" x14ac:dyDescent="0.25">
      <c r="B3923" t="s">
        <v>3932</v>
      </c>
      <c r="C3923" t="s">
        <v>2708</v>
      </c>
      <c r="D3923" s="30">
        <v>39136</v>
      </c>
      <c r="E3923" t="s">
        <v>196</v>
      </c>
      <c r="F3923">
        <v>5893</v>
      </c>
      <c r="G3923">
        <v>1305</v>
      </c>
    </row>
    <row r="3924" spans="2:7" x14ac:dyDescent="0.25">
      <c r="B3924" t="s">
        <v>3932</v>
      </c>
      <c r="C3924" t="s">
        <v>2709</v>
      </c>
      <c r="D3924" s="30">
        <v>39137</v>
      </c>
      <c r="E3924" t="s">
        <v>198</v>
      </c>
      <c r="F3924">
        <v>2080</v>
      </c>
      <c r="G3924">
        <v>1305</v>
      </c>
    </row>
    <row r="3925" spans="2:7" x14ac:dyDescent="0.25">
      <c r="G3925">
        <v>1305</v>
      </c>
    </row>
    <row r="3926" spans="2:7" x14ac:dyDescent="0.25">
      <c r="B3926" t="s">
        <v>3932</v>
      </c>
      <c r="C3926" t="s">
        <v>2710</v>
      </c>
      <c r="D3926" s="30">
        <v>39138</v>
      </c>
      <c r="E3926" t="s">
        <v>196</v>
      </c>
      <c r="F3926">
        <v>5733</v>
      </c>
      <c r="G3926">
        <v>1306</v>
      </c>
    </row>
    <row r="3927" spans="2:7" x14ac:dyDescent="0.25">
      <c r="B3927" t="s">
        <v>3932</v>
      </c>
      <c r="C3927" t="s">
        <v>2711</v>
      </c>
      <c r="D3927" s="30">
        <v>39139</v>
      </c>
      <c r="E3927" t="s">
        <v>199</v>
      </c>
      <c r="F3927">
        <v>429</v>
      </c>
      <c r="G3927">
        <v>1306</v>
      </c>
    </row>
    <row r="3928" spans="2:7" x14ac:dyDescent="0.25">
      <c r="G3928">
        <v>1306</v>
      </c>
    </row>
    <row r="3929" spans="2:7" x14ac:dyDescent="0.25">
      <c r="B3929" t="s">
        <v>3932</v>
      </c>
      <c r="C3929" t="s">
        <v>2712</v>
      </c>
      <c r="D3929" s="30">
        <v>39140</v>
      </c>
      <c r="E3929" t="s">
        <v>199</v>
      </c>
      <c r="F3929">
        <v>9981</v>
      </c>
      <c r="G3929">
        <v>1307</v>
      </c>
    </row>
    <row r="3930" spans="2:7" x14ac:dyDescent="0.25">
      <c r="B3930" t="s">
        <v>3932</v>
      </c>
      <c r="C3930" t="s">
        <v>2713</v>
      </c>
      <c r="D3930" s="30">
        <v>39141</v>
      </c>
      <c r="E3930" t="s">
        <v>196</v>
      </c>
      <c r="F3930">
        <v>9707</v>
      </c>
      <c r="G3930">
        <v>1307</v>
      </c>
    </row>
    <row r="3931" spans="2:7" x14ac:dyDescent="0.25">
      <c r="G3931">
        <v>1307</v>
      </c>
    </row>
    <row r="3932" spans="2:7" x14ac:dyDescent="0.25">
      <c r="B3932" t="s">
        <v>3932</v>
      </c>
      <c r="C3932" t="s">
        <v>1317</v>
      </c>
      <c r="D3932" s="30">
        <v>39142</v>
      </c>
      <c r="E3932" t="s">
        <v>197</v>
      </c>
      <c r="F3932">
        <v>7155</v>
      </c>
      <c r="G3932">
        <v>1308</v>
      </c>
    </row>
    <row r="3933" spans="2:7" x14ac:dyDescent="0.25">
      <c r="B3933" t="s">
        <v>3932</v>
      </c>
      <c r="C3933" t="s">
        <v>2215</v>
      </c>
      <c r="D3933" s="30">
        <v>39143</v>
      </c>
      <c r="E3933" t="s">
        <v>200</v>
      </c>
      <c r="F3933">
        <v>7007</v>
      </c>
      <c r="G3933">
        <v>1308</v>
      </c>
    </row>
    <row r="3934" spans="2:7" x14ac:dyDescent="0.25">
      <c r="G3934">
        <v>1308</v>
      </c>
    </row>
    <row r="3935" spans="2:7" x14ac:dyDescent="0.25">
      <c r="B3935" t="s">
        <v>3932</v>
      </c>
      <c r="C3935" t="s">
        <v>2714</v>
      </c>
      <c r="D3935" s="30">
        <v>39144</v>
      </c>
      <c r="E3935" t="s">
        <v>196</v>
      </c>
      <c r="F3935">
        <v>3067</v>
      </c>
      <c r="G3935">
        <v>1309</v>
      </c>
    </row>
    <row r="3936" spans="2:7" x14ac:dyDescent="0.25">
      <c r="B3936" t="s">
        <v>3932</v>
      </c>
      <c r="C3936" t="s">
        <v>2715</v>
      </c>
      <c r="D3936" s="30">
        <v>39145</v>
      </c>
      <c r="E3936" t="s">
        <v>199</v>
      </c>
      <c r="F3936">
        <v>9439</v>
      </c>
      <c r="G3936">
        <v>1309</v>
      </c>
    </row>
    <row r="3937" spans="2:7" x14ac:dyDescent="0.25">
      <c r="G3937">
        <v>1309</v>
      </c>
    </row>
    <row r="3938" spans="2:7" x14ac:dyDescent="0.25">
      <c r="B3938" t="s">
        <v>3932</v>
      </c>
      <c r="C3938" t="s">
        <v>2716</v>
      </c>
      <c r="D3938" s="30">
        <v>39146</v>
      </c>
      <c r="E3938" t="s">
        <v>198</v>
      </c>
      <c r="F3938">
        <v>8302</v>
      </c>
      <c r="G3938">
        <v>1310</v>
      </c>
    </row>
    <row r="3939" spans="2:7" x14ac:dyDescent="0.25">
      <c r="B3939" t="s">
        <v>3932</v>
      </c>
      <c r="C3939" t="s">
        <v>2717</v>
      </c>
      <c r="D3939" s="30">
        <v>39147</v>
      </c>
      <c r="E3939" t="s">
        <v>200</v>
      </c>
      <c r="F3939">
        <v>1990</v>
      </c>
      <c r="G3939">
        <v>1310</v>
      </c>
    </row>
    <row r="3940" spans="2:7" x14ac:dyDescent="0.25">
      <c r="G3940">
        <v>1310</v>
      </c>
    </row>
    <row r="3941" spans="2:7" x14ac:dyDescent="0.25">
      <c r="B3941" t="s">
        <v>3932</v>
      </c>
      <c r="C3941" t="s">
        <v>2718</v>
      </c>
      <c r="D3941" s="30">
        <v>39148</v>
      </c>
      <c r="E3941" t="s">
        <v>199</v>
      </c>
      <c r="F3941">
        <v>6687</v>
      </c>
      <c r="G3941">
        <v>1311</v>
      </c>
    </row>
    <row r="3942" spans="2:7" x14ac:dyDescent="0.25">
      <c r="B3942" t="s">
        <v>3932</v>
      </c>
      <c r="C3942" t="s">
        <v>2719</v>
      </c>
      <c r="D3942" s="30">
        <v>39149</v>
      </c>
      <c r="E3942" t="s">
        <v>198</v>
      </c>
      <c r="F3942">
        <v>4187</v>
      </c>
      <c r="G3942">
        <v>1311</v>
      </c>
    </row>
    <row r="3943" spans="2:7" x14ac:dyDescent="0.25">
      <c r="G3943">
        <v>1311</v>
      </c>
    </row>
    <row r="3944" spans="2:7" x14ac:dyDescent="0.25">
      <c r="B3944" t="s">
        <v>3932</v>
      </c>
      <c r="C3944" t="s">
        <v>2720</v>
      </c>
      <c r="D3944" s="30">
        <v>39150</v>
      </c>
      <c r="E3944" t="s">
        <v>198</v>
      </c>
      <c r="F3944">
        <v>9930</v>
      </c>
      <c r="G3944">
        <v>1312</v>
      </c>
    </row>
    <row r="3945" spans="2:7" x14ac:dyDescent="0.25">
      <c r="B3945" t="s">
        <v>3932</v>
      </c>
      <c r="C3945" t="s">
        <v>2721</v>
      </c>
      <c r="D3945" s="30">
        <v>39151</v>
      </c>
      <c r="E3945" t="s">
        <v>197</v>
      </c>
      <c r="F3945">
        <v>9853</v>
      </c>
      <c r="G3945">
        <v>1312</v>
      </c>
    </row>
    <row r="3946" spans="2:7" x14ac:dyDescent="0.25">
      <c r="G3946">
        <v>1312</v>
      </c>
    </row>
    <row r="3947" spans="2:7" x14ac:dyDescent="0.25">
      <c r="B3947" t="s">
        <v>3932</v>
      </c>
      <c r="C3947" t="s">
        <v>2722</v>
      </c>
      <c r="D3947" s="30">
        <v>39152</v>
      </c>
      <c r="E3947" t="s">
        <v>200</v>
      </c>
      <c r="F3947">
        <v>7152</v>
      </c>
      <c r="G3947">
        <v>1313</v>
      </c>
    </row>
    <row r="3948" spans="2:7" x14ac:dyDescent="0.25">
      <c r="B3948" t="s">
        <v>3932</v>
      </c>
      <c r="C3948" t="s">
        <v>2723</v>
      </c>
      <c r="D3948" s="30">
        <v>39153</v>
      </c>
      <c r="E3948" t="s">
        <v>198</v>
      </c>
      <c r="F3948">
        <v>2677</v>
      </c>
      <c r="G3948">
        <v>1313</v>
      </c>
    </row>
    <row r="3949" spans="2:7" x14ac:dyDescent="0.25">
      <c r="G3949">
        <v>1313</v>
      </c>
    </row>
    <row r="3950" spans="2:7" x14ac:dyDescent="0.25">
      <c r="B3950" t="s">
        <v>3932</v>
      </c>
      <c r="C3950" t="s">
        <v>2724</v>
      </c>
      <c r="D3950" s="30">
        <v>39154</v>
      </c>
      <c r="E3950" t="s">
        <v>196</v>
      </c>
      <c r="F3950">
        <v>867</v>
      </c>
      <c r="G3950">
        <v>1314</v>
      </c>
    </row>
    <row r="3951" spans="2:7" x14ac:dyDescent="0.25">
      <c r="B3951" t="s">
        <v>3932</v>
      </c>
      <c r="C3951" t="s">
        <v>2725</v>
      </c>
      <c r="D3951" s="30">
        <v>39155</v>
      </c>
      <c r="E3951" t="s">
        <v>199</v>
      </c>
      <c r="F3951">
        <v>2757</v>
      </c>
      <c r="G3951">
        <v>1314</v>
      </c>
    </row>
    <row r="3952" spans="2:7" x14ac:dyDescent="0.25">
      <c r="G3952">
        <v>1314</v>
      </c>
    </row>
    <row r="3953" spans="2:7" x14ac:dyDescent="0.25">
      <c r="B3953" t="s">
        <v>3932</v>
      </c>
      <c r="C3953" t="s">
        <v>2726</v>
      </c>
      <c r="D3953" s="30">
        <v>39156</v>
      </c>
      <c r="E3953" t="s">
        <v>199</v>
      </c>
      <c r="F3953">
        <v>7589</v>
      </c>
      <c r="G3953">
        <v>1315</v>
      </c>
    </row>
    <row r="3954" spans="2:7" x14ac:dyDescent="0.25">
      <c r="B3954" t="s">
        <v>3932</v>
      </c>
      <c r="C3954" t="s">
        <v>2727</v>
      </c>
      <c r="D3954" s="30">
        <v>39157</v>
      </c>
      <c r="E3954" t="s">
        <v>196</v>
      </c>
      <c r="F3954">
        <v>9550</v>
      </c>
      <c r="G3954">
        <v>1315</v>
      </c>
    </row>
    <row r="3955" spans="2:7" x14ac:dyDescent="0.25">
      <c r="G3955">
        <v>1315</v>
      </c>
    </row>
    <row r="3956" spans="2:7" x14ac:dyDescent="0.25">
      <c r="B3956" t="s">
        <v>3932</v>
      </c>
      <c r="C3956" t="s">
        <v>2728</v>
      </c>
      <c r="D3956" s="30">
        <v>39158</v>
      </c>
      <c r="E3956" t="s">
        <v>200</v>
      </c>
      <c r="F3956">
        <v>1891</v>
      </c>
      <c r="G3956">
        <v>1316</v>
      </c>
    </row>
    <row r="3957" spans="2:7" x14ac:dyDescent="0.25">
      <c r="B3957" t="s">
        <v>3932</v>
      </c>
      <c r="C3957" t="s">
        <v>2729</v>
      </c>
      <c r="D3957" s="30">
        <v>39159</v>
      </c>
      <c r="E3957" t="s">
        <v>196</v>
      </c>
      <c r="F3957">
        <v>672</v>
      </c>
      <c r="G3957">
        <v>1316</v>
      </c>
    </row>
    <row r="3958" spans="2:7" x14ac:dyDescent="0.25">
      <c r="G3958">
        <v>1316</v>
      </c>
    </row>
    <row r="3959" spans="2:7" x14ac:dyDescent="0.25">
      <c r="B3959" t="s">
        <v>3932</v>
      </c>
      <c r="C3959" t="s">
        <v>2730</v>
      </c>
      <c r="D3959" s="30">
        <v>39160</v>
      </c>
      <c r="E3959" t="s">
        <v>200</v>
      </c>
      <c r="F3959">
        <v>505</v>
      </c>
      <c r="G3959">
        <v>1317</v>
      </c>
    </row>
    <row r="3960" spans="2:7" x14ac:dyDescent="0.25">
      <c r="B3960" t="s">
        <v>3932</v>
      </c>
      <c r="C3960" t="s">
        <v>2731</v>
      </c>
      <c r="D3960" s="30">
        <v>39161</v>
      </c>
      <c r="E3960" t="s">
        <v>197</v>
      </c>
      <c r="F3960">
        <v>6760</v>
      </c>
      <c r="G3960">
        <v>1317</v>
      </c>
    </row>
    <row r="3961" spans="2:7" x14ac:dyDescent="0.25">
      <c r="G3961">
        <v>1317</v>
      </c>
    </row>
    <row r="3962" spans="2:7" x14ac:dyDescent="0.25">
      <c r="B3962" t="s">
        <v>3932</v>
      </c>
      <c r="C3962" t="s">
        <v>461</v>
      </c>
      <c r="D3962" s="30">
        <v>39162</v>
      </c>
      <c r="E3962" t="s">
        <v>196</v>
      </c>
      <c r="F3962">
        <v>3344</v>
      </c>
      <c r="G3962">
        <v>1318</v>
      </c>
    </row>
    <row r="3963" spans="2:7" x14ac:dyDescent="0.25">
      <c r="B3963" t="s">
        <v>3932</v>
      </c>
      <c r="C3963" t="s">
        <v>2732</v>
      </c>
      <c r="D3963" s="30">
        <v>39163</v>
      </c>
      <c r="E3963" t="s">
        <v>198</v>
      </c>
      <c r="F3963">
        <v>464</v>
      </c>
      <c r="G3963">
        <v>1318</v>
      </c>
    </row>
    <row r="3964" spans="2:7" x14ac:dyDescent="0.25">
      <c r="G3964">
        <v>1318</v>
      </c>
    </row>
    <row r="3965" spans="2:7" x14ac:dyDescent="0.25">
      <c r="B3965" t="s">
        <v>3932</v>
      </c>
      <c r="C3965" t="s">
        <v>2733</v>
      </c>
      <c r="D3965" s="30">
        <v>39164</v>
      </c>
      <c r="E3965" t="s">
        <v>198</v>
      </c>
      <c r="F3965">
        <v>5933</v>
      </c>
      <c r="G3965">
        <v>1319</v>
      </c>
    </row>
    <row r="3966" spans="2:7" x14ac:dyDescent="0.25">
      <c r="B3966" t="s">
        <v>3932</v>
      </c>
      <c r="C3966" t="s">
        <v>2379</v>
      </c>
      <c r="D3966" s="30">
        <v>39165</v>
      </c>
      <c r="E3966" t="s">
        <v>200</v>
      </c>
      <c r="F3966">
        <v>5180</v>
      </c>
      <c r="G3966">
        <v>1319</v>
      </c>
    </row>
    <row r="3967" spans="2:7" x14ac:dyDescent="0.25">
      <c r="G3967">
        <v>1319</v>
      </c>
    </row>
    <row r="3968" spans="2:7" x14ac:dyDescent="0.25">
      <c r="B3968" t="s">
        <v>3932</v>
      </c>
      <c r="C3968" t="s">
        <v>2734</v>
      </c>
      <c r="D3968" s="30">
        <v>39166</v>
      </c>
      <c r="E3968" t="s">
        <v>196</v>
      </c>
      <c r="F3968">
        <v>283</v>
      </c>
      <c r="G3968">
        <v>1320</v>
      </c>
    </row>
    <row r="3969" spans="2:7" x14ac:dyDescent="0.25">
      <c r="B3969" t="s">
        <v>3932</v>
      </c>
      <c r="C3969" t="s">
        <v>2735</v>
      </c>
      <c r="D3969" s="30">
        <v>39167</v>
      </c>
      <c r="E3969" t="s">
        <v>200</v>
      </c>
      <c r="F3969">
        <v>5635</v>
      </c>
      <c r="G3969">
        <v>1320</v>
      </c>
    </row>
    <row r="3970" spans="2:7" x14ac:dyDescent="0.25">
      <c r="G3970">
        <v>1320</v>
      </c>
    </row>
    <row r="3971" spans="2:7" x14ac:dyDescent="0.25">
      <c r="B3971" t="s">
        <v>3932</v>
      </c>
      <c r="C3971" t="s">
        <v>2736</v>
      </c>
      <c r="D3971" s="30">
        <v>39168</v>
      </c>
      <c r="E3971" t="s">
        <v>199</v>
      </c>
      <c r="F3971">
        <v>1001</v>
      </c>
      <c r="G3971">
        <v>1321</v>
      </c>
    </row>
    <row r="3972" spans="2:7" x14ac:dyDescent="0.25">
      <c r="B3972" t="s">
        <v>3932</v>
      </c>
      <c r="C3972" t="s">
        <v>2737</v>
      </c>
      <c r="D3972" s="30">
        <v>39169</v>
      </c>
      <c r="E3972" t="s">
        <v>197</v>
      </c>
      <c r="F3972">
        <v>2724</v>
      </c>
      <c r="G3972">
        <v>1321</v>
      </c>
    </row>
    <row r="3973" spans="2:7" x14ac:dyDescent="0.25">
      <c r="G3973">
        <v>1321</v>
      </c>
    </row>
    <row r="3974" spans="2:7" x14ac:dyDescent="0.25">
      <c r="B3974" t="s">
        <v>3932</v>
      </c>
      <c r="C3974" t="s">
        <v>2738</v>
      </c>
      <c r="D3974" s="30">
        <v>39170</v>
      </c>
      <c r="E3974" t="s">
        <v>198</v>
      </c>
      <c r="F3974">
        <v>7057</v>
      </c>
      <c r="G3974">
        <v>1322</v>
      </c>
    </row>
    <row r="3975" spans="2:7" x14ac:dyDescent="0.25">
      <c r="B3975" t="s">
        <v>3932</v>
      </c>
      <c r="C3975" t="s">
        <v>2739</v>
      </c>
      <c r="D3975" s="30">
        <v>39171</v>
      </c>
      <c r="E3975" t="s">
        <v>197</v>
      </c>
      <c r="F3975">
        <v>1093</v>
      </c>
      <c r="G3975">
        <v>1322</v>
      </c>
    </row>
    <row r="3976" spans="2:7" x14ac:dyDescent="0.25">
      <c r="G3976">
        <v>1322</v>
      </c>
    </row>
    <row r="3977" spans="2:7" x14ac:dyDescent="0.25">
      <c r="B3977" t="s">
        <v>3932</v>
      </c>
      <c r="C3977" t="s">
        <v>2740</v>
      </c>
      <c r="D3977" s="30">
        <v>39172</v>
      </c>
      <c r="E3977" t="s">
        <v>198</v>
      </c>
      <c r="F3977">
        <v>6853</v>
      </c>
      <c r="G3977">
        <v>1323</v>
      </c>
    </row>
    <row r="3978" spans="2:7" x14ac:dyDescent="0.25">
      <c r="B3978" t="s">
        <v>3932</v>
      </c>
      <c r="C3978" t="s">
        <v>2741</v>
      </c>
      <c r="D3978" s="30">
        <v>39173</v>
      </c>
      <c r="E3978" t="s">
        <v>196</v>
      </c>
      <c r="F3978">
        <v>9748</v>
      </c>
      <c r="G3978">
        <v>1323</v>
      </c>
    </row>
    <row r="3979" spans="2:7" x14ac:dyDescent="0.25">
      <c r="G3979">
        <v>1323</v>
      </c>
    </row>
    <row r="3980" spans="2:7" x14ac:dyDescent="0.25">
      <c r="B3980" t="s">
        <v>3932</v>
      </c>
      <c r="C3980" t="s">
        <v>2742</v>
      </c>
      <c r="D3980" s="30">
        <v>39174</v>
      </c>
      <c r="E3980" t="s">
        <v>197</v>
      </c>
      <c r="F3980">
        <v>609</v>
      </c>
      <c r="G3980">
        <v>1324</v>
      </c>
    </row>
    <row r="3981" spans="2:7" x14ac:dyDescent="0.25">
      <c r="B3981" t="s">
        <v>3932</v>
      </c>
      <c r="C3981" t="s">
        <v>2743</v>
      </c>
      <c r="D3981" s="30">
        <v>39175</v>
      </c>
      <c r="E3981" t="s">
        <v>196</v>
      </c>
      <c r="F3981">
        <v>1594</v>
      </c>
      <c r="G3981">
        <v>1324</v>
      </c>
    </row>
    <row r="3982" spans="2:7" x14ac:dyDescent="0.25">
      <c r="G3982">
        <v>1324</v>
      </c>
    </row>
    <row r="3983" spans="2:7" x14ac:dyDescent="0.25">
      <c r="B3983" t="s">
        <v>3932</v>
      </c>
      <c r="C3983" t="s">
        <v>2744</v>
      </c>
      <c r="D3983" s="30">
        <v>39176</v>
      </c>
      <c r="E3983" t="s">
        <v>198</v>
      </c>
      <c r="F3983">
        <v>1449</v>
      </c>
      <c r="G3983">
        <v>1325</v>
      </c>
    </row>
    <row r="3984" spans="2:7" x14ac:dyDescent="0.25">
      <c r="B3984" t="s">
        <v>3932</v>
      </c>
      <c r="C3984" t="s">
        <v>2745</v>
      </c>
      <c r="D3984" s="30">
        <v>39177</v>
      </c>
      <c r="E3984" t="s">
        <v>197</v>
      </c>
      <c r="F3984">
        <v>2370</v>
      </c>
      <c r="G3984">
        <v>1325</v>
      </c>
    </row>
    <row r="3985" spans="2:7" x14ac:dyDescent="0.25">
      <c r="G3985">
        <v>1325</v>
      </c>
    </row>
    <row r="3986" spans="2:7" x14ac:dyDescent="0.25">
      <c r="B3986" t="s">
        <v>3932</v>
      </c>
      <c r="C3986" t="s">
        <v>2746</v>
      </c>
      <c r="D3986" s="30">
        <v>39178</v>
      </c>
      <c r="E3986" t="s">
        <v>198</v>
      </c>
      <c r="F3986">
        <v>1285</v>
      </c>
      <c r="G3986">
        <v>1326</v>
      </c>
    </row>
    <row r="3987" spans="2:7" x14ac:dyDescent="0.25">
      <c r="B3987" t="s">
        <v>3932</v>
      </c>
      <c r="C3987" t="s">
        <v>2747</v>
      </c>
      <c r="D3987" s="30">
        <v>39179</v>
      </c>
      <c r="E3987" t="s">
        <v>199</v>
      </c>
      <c r="F3987">
        <v>6404</v>
      </c>
      <c r="G3987">
        <v>1326</v>
      </c>
    </row>
    <row r="3988" spans="2:7" x14ac:dyDescent="0.25">
      <c r="G3988">
        <v>1326</v>
      </c>
    </row>
    <row r="3989" spans="2:7" x14ac:dyDescent="0.25">
      <c r="B3989" t="s">
        <v>3932</v>
      </c>
      <c r="C3989" t="s">
        <v>2748</v>
      </c>
      <c r="D3989" s="30">
        <v>39180</v>
      </c>
      <c r="E3989" t="s">
        <v>199</v>
      </c>
      <c r="F3989">
        <v>5224</v>
      </c>
      <c r="G3989">
        <v>1327</v>
      </c>
    </row>
    <row r="3990" spans="2:7" x14ac:dyDescent="0.25">
      <c r="B3990" t="s">
        <v>3932</v>
      </c>
      <c r="C3990" t="s">
        <v>2749</v>
      </c>
      <c r="D3990" s="30">
        <v>39181</v>
      </c>
      <c r="E3990" t="s">
        <v>197</v>
      </c>
      <c r="F3990">
        <v>8956</v>
      </c>
      <c r="G3990">
        <v>1327</v>
      </c>
    </row>
    <row r="3991" spans="2:7" x14ac:dyDescent="0.25">
      <c r="G3991">
        <v>1327</v>
      </c>
    </row>
    <row r="3992" spans="2:7" x14ac:dyDescent="0.25">
      <c r="B3992" t="s">
        <v>3932</v>
      </c>
      <c r="C3992" t="s">
        <v>2750</v>
      </c>
      <c r="D3992" s="30">
        <v>39182</v>
      </c>
      <c r="E3992" t="s">
        <v>196</v>
      </c>
      <c r="F3992">
        <v>6829</v>
      </c>
      <c r="G3992">
        <v>1328</v>
      </c>
    </row>
    <row r="3993" spans="2:7" x14ac:dyDescent="0.25">
      <c r="B3993" t="s">
        <v>3932</v>
      </c>
      <c r="C3993" t="s">
        <v>2751</v>
      </c>
      <c r="D3993" s="30">
        <v>39183</v>
      </c>
      <c r="E3993" t="s">
        <v>198</v>
      </c>
      <c r="F3993">
        <v>1483</v>
      </c>
      <c r="G3993">
        <v>1328</v>
      </c>
    </row>
    <row r="3994" spans="2:7" x14ac:dyDescent="0.25">
      <c r="G3994">
        <v>1328</v>
      </c>
    </row>
    <row r="3995" spans="2:7" x14ac:dyDescent="0.25">
      <c r="B3995" t="s">
        <v>3932</v>
      </c>
      <c r="C3995" t="s">
        <v>2752</v>
      </c>
      <c r="D3995" s="30">
        <v>39184</v>
      </c>
      <c r="E3995" t="s">
        <v>200</v>
      </c>
      <c r="F3995">
        <v>9567</v>
      </c>
      <c r="G3995">
        <v>1329</v>
      </c>
    </row>
    <row r="3996" spans="2:7" x14ac:dyDescent="0.25">
      <c r="B3996" t="s">
        <v>3932</v>
      </c>
      <c r="C3996" t="s">
        <v>2753</v>
      </c>
      <c r="D3996" s="30">
        <v>39185</v>
      </c>
      <c r="E3996" t="s">
        <v>199</v>
      </c>
      <c r="F3996">
        <v>1687</v>
      </c>
      <c r="G3996">
        <v>1329</v>
      </c>
    </row>
    <row r="3997" spans="2:7" x14ac:dyDescent="0.25">
      <c r="G3997">
        <v>1329</v>
      </c>
    </row>
    <row r="3998" spans="2:7" x14ac:dyDescent="0.25">
      <c r="B3998" t="s">
        <v>3932</v>
      </c>
      <c r="C3998" t="s">
        <v>2754</v>
      </c>
      <c r="D3998" s="30">
        <v>39186</v>
      </c>
      <c r="E3998" t="s">
        <v>198</v>
      </c>
      <c r="F3998">
        <v>6602</v>
      </c>
      <c r="G3998">
        <v>1330</v>
      </c>
    </row>
    <row r="3999" spans="2:7" x14ac:dyDescent="0.25">
      <c r="B3999" t="s">
        <v>3932</v>
      </c>
      <c r="C3999" t="s">
        <v>2755</v>
      </c>
      <c r="D3999" s="30">
        <v>39187</v>
      </c>
      <c r="E3999" t="s">
        <v>198</v>
      </c>
      <c r="F3999">
        <v>5389</v>
      </c>
      <c r="G3999">
        <v>1330</v>
      </c>
    </row>
    <row r="4000" spans="2:7" x14ac:dyDescent="0.25">
      <c r="G4000">
        <v>1330</v>
      </c>
    </row>
    <row r="4001" spans="2:7" x14ac:dyDescent="0.25">
      <c r="B4001" t="s">
        <v>3932</v>
      </c>
      <c r="C4001" t="s">
        <v>2756</v>
      </c>
      <c r="D4001" s="30">
        <v>39188</v>
      </c>
      <c r="E4001" t="s">
        <v>198</v>
      </c>
      <c r="F4001">
        <v>7111</v>
      </c>
      <c r="G4001">
        <v>1331</v>
      </c>
    </row>
    <row r="4002" spans="2:7" x14ac:dyDescent="0.25">
      <c r="B4002" t="s">
        <v>3932</v>
      </c>
      <c r="C4002" t="s">
        <v>2757</v>
      </c>
      <c r="D4002" s="30">
        <v>39189</v>
      </c>
      <c r="E4002" t="s">
        <v>197</v>
      </c>
      <c r="F4002">
        <v>8156</v>
      </c>
      <c r="G4002">
        <v>1331</v>
      </c>
    </row>
    <row r="4003" spans="2:7" x14ac:dyDescent="0.25">
      <c r="G4003">
        <v>1331</v>
      </c>
    </row>
    <row r="4004" spans="2:7" x14ac:dyDescent="0.25">
      <c r="B4004" t="s">
        <v>3932</v>
      </c>
      <c r="C4004" t="s">
        <v>2758</v>
      </c>
      <c r="D4004" s="30">
        <v>39190</v>
      </c>
      <c r="E4004" t="s">
        <v>200</v>
      </c>
      <c r="F4004">
        <v>9240</v>
      </c>
      <c r="G4004">
        <v>1332</v>
      </c>
    </row>
    <row r="4005" spans="2:7" x14ac:dyDescent="0.25">
      <c r="B4005" t="s">
        <v>3932</v>
      </c>
      <c r="C4005" t="s">
        <v>2759</v>
      </c>
      <c r="D4005" s="30">
        <v>39191</v>
      </c>
      <c r="E4005" t="s">
        <v>196</v>
      </c>
      <c r="F4005">
        <v>9550</v>
      </c>
      <c r="G4005">
        <v>1332</v>
      </c>
    </row>
    <row r="4006" spans="2:7" x14ac:dyDescent="0.25">
      <c r="G4006">
        <v>1332</v>
      </c>
    </row>
    <row r="4007" spans="2:7" x14ac:dyDescent="0.25">
      <c r="B4007" t="s">
        <v>3932</v>
      </c>
      <c r="C4007" t="s">
        <v>2760</v>
      </c>
      <c r="D4007" s="30">
        <v>39192</v>
      </c>
      <c r="E4007" t="s">
        <v>198</v>
      </c>
      <c r="F4007">
        <v>2608</v>
      </c>
      <c r="G4007">
        <v>1333</v>
      </c>
    </row>
    <row r="4008" spans="2:7" x14ac:dyDescent="0.25">
      <c r="B4008" t="s">
        <v>3932</v>
      </c>
      <c r="C4008" t="s">
        <v>2761</v>
      </c>
      <c r="D4008" s="30">
        <v>39193</v>
      </c>
      <c r="E4008" t="s">
        <v>199</v>
      </c>
      <c r="F4008">
        <v>8849</v>
      </c>
      <c r="G4008">
        <v>1333</v>
      </c>
    </row>
    <row r="4009" spans="2:7" x14ac:dyDescent="0.25">
      <c r="G4009">
        <v>1333</v>
      </c>
    </row>
    <row r="4010" spans="2:7" x14ac:dyDescent="0.25">
      <c r="B4010" t="s">
        <v>3932</v>
      </c>
      <c r="C4010" t="s">
        <v>2762</v>
      </c>
      <c r="D4010" s="30">
        <v>39194</v>
      </c>
      <c r="E4010" t="s">
        <v>198</v>
      </c>
      <c r="F4010">
        <v>9946</v>
      </c>
      <c r="G4010">
        <v>1334</v>
      </c>
    </row>
    <row r="4011" spans="2:7" x14ac:dyDescent="0.25">
      <c r="B4011" t="s">
        <v>3932</v>
      </c>
      <c r="C4011" t="s">
        <v>2763</v>
      </c>
      <c r="D4011" s="30">
        <v>39195</v>
      </c>
      <c r="E4011" t="s">
        <v>196</v>
      </c>
      <c r="F4011">
        <v>8627</v>
      </c>
      <c r="G4011">
        <v>1334</v>
      </c>
    </row>
    <row r="4012" spans="2:7" x14ac:dyDescent="0.25">
      <c r="G4012">
        <v>1334</v>
      </c>
    </row>
    <row r="4013" spans="2:7" x14ac:dyDescent="0.25">
      <c r="B4013" t="s">
        <v>3932</v>
      </c>
      <c r="C4013" t="s">
        <v>2764</v>
      </c>
      <c r="D4013" s="30">
        <v>39196</v>
      </c>
      <c r="E4013" t="s">
        <v>199</v>
      </c>
      <c r="F4013">
        <v>9152</v>
      </c>
      <c r="G4013">
        <v>1335</v>
      </c>
    </row>
    <row r="4014" spans="2:7" x14ac:dyDescent="0.25">
      <c r="B4014" t="s">
        <v>3932</v>
      </c>
      <c r="C4014" t="s">
        <v>2765</v>
      </c>
      <c r="D4014" s="30">
        <v>39197</v>
      </c>
      <c r="E4014" t="s">
        <v>200</v>
      </c>
      <c r="F4014">
        <v>8880</v>
      </c>
      <c r="G4014">
        <v>1335</v>
      </c>
    </row>
    <row r="4015" spans="2:7" x14ac:dyDescent="0.25">
      <c r="G4015">
        <v>1335</v>
      </c>
    </row>
    <row r="4016" spans="2:7" x14ac:dyDescent="0.25">
      <c r="B4016" t="s">
        <v>3932</v>
      </c>
      <c r="C4016" t="s">
        <v>2766</v>
      </c>
      <c r="D4016" s="30">
        <v>39198</v>
      </c>
      <c r="E4016" t="s">
        <v>199</v>
      </c>
      <c r="F4016">
        <v>7364</v>
      </c>
      <c r="G4016">
        <v>1336</v>
      </c>
    </row>
    <row r="4017" spans="2:7" x14ac:dyDescent="0.25">
      <c r="B4017" t="s">
        <v>3932</v>
      </c>
      <c r="C4017" t="s">
        <v>2767</v>
      </c>
      <c r="D4017" s="30">
        <v>39199</v>
      </c>
      <c r="E4017" t="s">
        <v>198</v>
      </c>
      <c r="F4017">
        <v>5585</v>
      </c>
      <c r="G4017">
        <v>1336</v>
      </c>
    </row>
    <row r="4018" spans="2:7" x14ac:dyDescent="0.25">
      <c r="G4018">
        <v>1336</v>
      </c>
    </row>
    <row r="4019" spans="2:7" x14ac:dyDescent="0.25">
      <c r="B4019" t="s">
        <v>3932</v>
      </c>
      <c r="C4019" t="s">
        <v>2768</v>
      </c>
      <c r="D4019" s="30">
        <v>39200</v>
      </c>
      <c r="E4019" t="s">
        <v>200</v>
      </c>
      <c r="F4019">
        <v>6087</v>
      </c>
      <c r="G4019">
        <v>1337</v>
      </c>
    </row>
    <row r="4020" spans="2:7" x14ac:dyDescent="0.25">
      <c r="B4020" t="s">
        <v>3932</v>
      </c>
      <c r="C4020" t="s">
        <v>2769</v>
      </c>
      <c r="D4020" s="30">
        <v>39201</v>
      </c>
      <c r="E4020" t="s">
        <v>198</v>
      </c>
      <c r="F4020">
        <v>2262</v>
      </c>
      <c r="G4020">
        <v>1337</v>
      </c>
    </row>
    <row r="4021" spans="2:7" x14ac:dyDescent="0.25">
      <c r="G4021">
        <v>1337</v>
      </c>
    </row>
    <row r="4022" spans="2:7" x14ac:dyDescent="0.25">
      <c r="B4022" t="s">
        <v>3932</v>
      </c>
      <c r="C4022" t="s">
        <v>2770</v>
      </c>
      <c r="D4022" s="30">
        <v>39202</v>
      </c>
      <c r="E4022" t="s">
        <v>199</v>
      </c>
      <c r="F4022">
        <v>2446</v>
      </c>
      <c r="G4022">
        <v>1338</v>
      </c>
    </row>
    <row r="4023" spans="2:7" x14ac:dyDescent="0.25">
      <c r="B4023" t="s">
        <v>3932</v>
      </c>
      <c r="C4023" t="s">
        <v>2771</v>
      </c>
      <c r="D4023" s="30">
        <v>39203</v>
      </c>
      <c r="E4023" t="s">
        <v>196</v>
      </c>
      <c r="F4023">
        <v>2981</v>
      </c>
      <c r="G4023">
        <v>1338</v>
      </c>
    </row>
    <row r="4024" spans="2:7" x14ac:dyDescent="0.25">
      <c r="G4024">
        <v>1338</v>
      </c>
    </row>
    <row r="4025" spans="2:7" x14ac:dyDescent="0.25">
      <c r="B4025" t="s">
        <v>3932</v>
      </c>
      <c r="C4025" t="s">
        <v>2772</v>
      </c>
      <c r="D4025" s="30">
        <v>39204</v>
      </c>
      <c r="E4025" t="s">
        <v>196</v>
      </c>
      <c r="F4025">
        <v>1307</v>
      </c>
      <c r="G4025">
        <v>1339</v>
      </c>
    </row>
    <row r="4026" spans="2:7" x14ac:dyDescent="0.25">
      <c r="B4026" t="s">
        <v>3932</v>
      </c>
      <c r="C4026" t="s">
        <v>2773</v>
      </c>
      <c r="D4026" s="30">
        <v>39205</v>
      </c>
      <c r="E4026" t="s">
        <v>200</v>
      </c>
      <c r="F4026">
        <v>7988</v>
      </c>
      <c r="G4026">
        <v>1339</v>
      </c>
    </row>
    <row r="4027" spans="2:7" x14ac:dyDescent="0.25">
      <c r="G4027">
        <v>1339</v>
      </c>
    </row>
    <row r="4028" spans="2:7" x14ac:dyDescent="0.25">
      <c r="B4028" t="s">
        <v>3932</v>
      </c>
      <c r="C4028" t="s">
        <v>2774</v>
      </c>
      <c r="D4028" s="30">
        <v>39206</v>
      </c>
      <c r="E4028" t="s">
        <v>196</v>
      </c>
      <c r="F4028">
        <v>5077</v>
      </c>
      <c r="G4028">
        <v>1340</v>
      </c>
    </row>
    <row r="4029" spans="2:7" x14ac:dyDescent="0.25">
      <c r="B4029" t="s">
        <v>3932</v>
      </c>
      <c r="C4029" t="s">
        <v>2775</v>
      </c>
      <c r="D4029" s="30">
        <v>39207</v>
      </c>
      <c r="E4029" t="s">
        <v>199</v>
      </c>
      <c r="F4029">
        <v>7421</v>
      </c>
      <c r="G4029">
        <v>1340</v>
      </c>
    </row>
    <row r="4030" spans="2:7" x14ac:dyDescent="0.25">
      <c r="G4030">
        <v>1340</v>
      </c>
    </row>
    <row r="4031" spans="2:7" x14ac:dyDescent="0.25">
      <c r="B4031" t="s">
        <v>3932</v>
      </c>
      <c r="C4031" t="s">
        <v>2322</v>
      </c>
      <c r="D4031" s="30">
        <v>39208</v>
      </c>
      <c r="E4031" t="s">
        <v>196</v>
      </c>
      <c r="F4031">
        <v>1497</v>
      </c>
      <c r="G4031">
        <v>1341</v>
      </c>
    </row>
    <row r="4032" spans="2:7" x14ac:dyDescent="0.25">
      <c r="B4032" t="s">
        <v>3932</v>
      </c>
      <c r="C4032" t="s">
        <v>2024</v>
      </c>
      <c r="D4032" s="30">
        <v>39209</v>
      </c>
      <c r="E4032" t="s">
        <v>198</v>
      </c>
      <c r="F4032">
        <v>7195</v>
      </c>
      <c r="G4032">
        <v>1341</v>
      </c>
    </row>
    <row r="4033" spans="2:7" x14ac:dyDescent="0.25">
      <c r="G4033">
        <v>1341</v>
      </c>
    </row>
    <row r="4034" spans="2:7" x14ac:dyDescent="0.25">
      <c r="B4034" t="s">
        <v>3932</v>
      </c>
      <c r="C4034" t="s">
        <v>2776</v>
      </c>
      <c r="D4034" s="30">
        <v>39210</v>
      </c>
      <c r="E4034" t="s">
        <v>199</v>
      </c>
      <c r="F4034">
        <v>3857</v>
      </c>
      <c r="G4034">
        <v>1342</v>
      </c>
    </row>
    <row r="4035" spans="2:7" x14ac:dyDescent="0.25">
      <c r="B4035" t="s">
        <v>3932</v>
      </c>
      <c r="C4035" t="s">
        <v>2777</v>
      </c>
      <c r="D4035" s="30">
        <v>39211</v>
      </c>
      <c r="E4035" t="s">
        <v>199</v>
      </c>
      <c r="F4035">
        <v>8351</v>
      </c>
      <c r="G4035">
        <v>1342</v>
      </c>
    </row>
    <row r="4036" spans="2:7" x14ac:dyDescent="0.25">
      <c r="G4036">
        <v>1342</v>
      </c>
    </row>
    <row r="4037" spans="2:7" x14ac:dyDescent="0.25">
      <c r="B4037" t="s">
        <v>3932</v>
      </c>
      <c r="C4037" t="s">
        <v>2778</v>
      </c>
      <c r="D4037" s="30">
        <v>39212</v>
      </c>
      <c r="E4037" t="s">
        <v>197</v>
      </c>
      <c r="F4037">
        <v>2689</v>
      </c>
      <c r="G4037">
        <v>1343</v>
      </c>
    </row>
    <row r="4038" spans="2:7" x14ac:dyDescent="0.25">
      <c r="B4038" t="s">
        <v>3932</v>
      </c>
      <c r="C4038" t="s">
        <v>2779</v>
      </c>
      <c r="D4038" s="30">
        <v>39213</v>
      </c>
      <c r="E4038" t="s">
        <v>199</v>
      </c>
      <c r="F4038">
        <v>415</v>
      </c>
      <c r="G4038">
        <v>1343</v>
      </c>
    </row>
    <row r="4039" spans="2:7" x14ac:dyDescent="0.25">
      <c r="G4039">
        <v>1343</v>
      </c>
    </row>
    <row r="4040" spans="2:7" x14ac:dyDescent="0.25">
      <c r="B4040" t="s">
        <v>3932</v>
      </c>
      <c r="C4040" t="s">
        <v>2780</v>
      </c>
      <c r="D4040" s="30">
        <v>39214</v>
      </c>
      <c r="E4040" t="s">
        <v>200</v>
      </c>
      <c r="F4040">
        <v>3123</v>
      </c>
      <c r="G4040">
        <v>1344</v>
      </c>
    </row>
    <row r="4041" spans="2:7" x14ac:dyDescent="0.25">
      <c r="B4041" t="s">
        <v>3932</v>
      </c>
      <c r="C4041" t="s">
        <v>2781</v>
      </c>
      <c r="D4041" s="30">
        <v>39215</v>
      </c>
      <c r="E4041" t="s">
        <v>198</v>
      </c>
      <c r="F4041">
        <v>4717</v>
      </c>
      <c r="G4041">
        <v>1344</v>
      </c>
    </row>
    <row r="4042" spans="2:7" x14ac:dyDescent="0.25">
      <c r="G4042">
        <v>1344</v>
      </c>
    </row>
    <row r="4043" spans="2:7" x14ac:dyDescent="0.25">
      <c r="B4043" t="s">
        <v>3932</v>
      </c>
      <c r="C4043" t="s">
        <v>2782</v>
      </c>
      <c r="D4043" s="30">
        <v>39216</v>
      </c>
      <c r="E4043" t="s">
        <v>200</v>
      </c>
      <c r="F4043">
        <v>1069</v>
      </c>
      <c r="G4043">
        <v>1345</v>
      </c>
    </row>
    <row r="4044" spans="2:7" x14ac:dyDescent="0.25">
      <c r="B4044" t="s">
        <v>3932</v>
      </c>
      <c r="C4044" t="s">
        <v>2783</v>
      </c>
      <c r="D4044" s="30">
        <v>39217</v>
      </c>
      <c r="E4044" t="s">
        <v>200</v>
      </c>
      <c r="F4044">
        <v>5269</v>
      </c>
      <c r="G4044">
        <v>1345</v>
      </c>
    </row>
    <row r="4045" spans="2:7" x14ac:dyDescent="0.25">
      <c r="G4045">
        <v>1345</v>
      </c>
    </row>
    <row r="4046" spans="2:7" x14ac:dyDescent="0.25">
      <c r="B4046" t="s">
        <v>3932</v>
      </c>
      <c r="C4046" t="s">
        <v>2784</v>
      </c>
      <c r="D4046" s="30">
        <v>39218</v>
      </c>
      <c r="E4046" t="s">
        <v>198</v>
      </c>
      <c r="F4046">
        <v>4911</v>
      </c>
      <c r="G4046">
        <v>1346</v>
      </c>
    </row>
    <row r="4047" spans="2:7" x14ac:dyDescent="0.25">
      <c r="B4047" t="s">
        <v>3932</v>
      </c>
      <c r="C4047" t="s">
        <v>2785</v>
      </c>
      <c r="D4047" s="30">
        <v>39219</v>
      </c>
      <c r="E4047" t="s">
        <v>198</v>
      </c>
      <c r="F4047">
        <v>6874</v>
      </c>
      <c r="G4047">
        <v>1346</v>
      </c>
    </row>
    <row r="4048" spans="2:7" x14ac:dyDescent="0.25">
      <c r="G4048">
        <v>1346</v>
      </c>
    </row>
    <row r="4049" spans="2:7" x14ac:dyDescent="0.25">
      <c r="B4049" t="s">
        <v>3932</v>
      </c>
      <c r="C4049" t="s">
        <v>2786</v>
      </c>
      <c r="D4049" s="30">
        <v>39220</v>
      </c>
      <c r="E4049" t="s">
        <v>198</v>
      </c>
      <c r="F4049">
        <v>6895</v>
      </c>
      <c r="G4049">
        <v>1347</v>
      </c>
    </row>
    <row r="4050" spans="2:7" x14ac:dyDescent="0.25">
      <c r="B4050" t="s">
        <v>3932</v>
      </c>
      <c r="C4050" t="s">
        <v>2787</v>
      </c>
      <c r="D4050" s="30">
        <v>39221</v>
      </c>
      <c r="E4050" t="s">
        <v>200</v>
      </c>
      <c r="F4050">
        <v>7979</v>
      </c>
      <c r="G4050">
        <v>1347</v>
      </c>
    </row>
    <row r="4051" spans="2:7" x14ac:dyDescent="0.25">
      <c r="G4051">
        <v>1347</v>
      </c>
    </row>
    <row r="4052" spans="2:7" x14ac:dyDescent="0.25">
      <c r="B4052" t="s">
        <v>3932</v>
      </c>
      <c r="C4052" t="s">
        <v>2788</v>
      </c>
      <c r="D4052" s="30">
        <v>39222</v>
      </c>
      <c r="E4052" t="s">
        <v>198</v>
      </c>
      <c r="F4052">
        <v>8608</v>
      </c>
      <c r="G4052">
        <v>1348</v>
      </c>
    </row>
    <row r="4053" spans="2:7" x14ac:dyDescent="0.25">
      <c r="B4053" t="s">
        <v>3932</v>
      </c>
      <c r="C4053" t="s">
        <v>2789</v>
      </c>
      <c r="D4053" s="30">
        <v>39223</v>
      </c>
      <c r="E4053" t="s">
        <v>198</v>
      </c>
      <c r="F4053">
        <v>9579</v>
      </c>
      <c r="G4053">
        <v>1348</v>
      </c>
    </row>
    <row r="4054" spans="2:7" x14ac:dyDescent="0.25">
      <c r="G4054">
        <v>1348</v>
      </c>
    </row>
    <row r="4055" spans="2:7" x14ac:dyDescent="0.25">
      <c r="B4055" t="s">
        <v>3932</v>
      </c>
      <c r="C4055" t="s">
        <v>2790</v>
      </c>
      <c r="D4055" s="30">
        <v>39224</v>
      </c>
      <c r="E4055" t="s">
        <v>197</v>
      </c>
      <c r="F4055">
        <v>1359</v>
      </c>
      <c r="G4055">
        <v>1349</v>
      </c>
    </row>
    <row r="4056" spans="2:7" x14ac:dyDescent="0.25">
      <c r="B4056" t="s">
        <v>3932</v>
      </c>
      <c r="C4056" t="s">
        <v>2791</v>
      </c>
      <c r="D4056" s="30">
        <v>39225</v>
      </c>
      <c r="E4056" t="s">
        <v>196</v>
      </c>
      <c r="F4056">
        <v>6459</v>
      </c>
      <c r="G4056">
        <v>1349</v>
      </c>
    </row>
    <row r="4057" spans="2:7" x14ac:dyDescent="0.25">
      <c r="G4057">
        <v>1349</v>
      </c>
    </row>
    <row r="4058" spans="2:7" x14ac:dyDescent="0.25">
      <c r="B4058" t="s">
        <v>3932</v>
      </c>
      <c r="C4058" t="s">
        <v>2792</v>
      </c>
      <c r="D4058" s="30">
        <v>39226</v>
      </c>
      <c r="E4058" t="s">
        <v>200</v>
      </c>
      <c r="F4058">
        <v>7200</v>
      </c>
      <c r="G4058">
        <v>1350</v>
      </c>
    </row>
    <row r="4059" spans="2:7" x14ac:dyDescent="0.25">
      <c r="B4059" t="s">
        <v>3932</v>
      </c>
      <c r="C4059" t="s">
        <v>504</v>
      </c>
      <c r="D4059" s="30">
        <v>39227</v>
      </c>
      <c r="E4059" t="s">
        <v>199</v>
      </c>
      <c r="F4059">
        <v>2204</v>
      </c>
      <c r="G4059">
        <v>1350</v>
      </c>
    </row>
    <row r="4060" spans="2:7" x14ac:dyDescent="0.25">
      <c r="G4060">
        <v>1350</v>
      </c>
    </row>
    <row r="4061" spans="2:7" x14ac:dyDescent="0.25">
      <c r="B4061" t="s">
        <v>3932</v>
      </c>
      <c r="C4061" t="s">
        <v>2793</v>
      </c>
      <c r="D4061" s="30">
        <v>39228</v>
      </c>
      <c r="E4061" t="s">
        <v>197</v>
      </c>
      <c r="F4061">
        <v>8241</v>
      </c>
      <c r="G4061">
        <v>1351</v>
      </c>
    </row>
    <row r="4062" spans="2:7" x14ac:dyDescent="0.25">
      <c r="B4062" t="s">
        <v>3932</v>
      </c>
      <c r="C4062" t="s">
        <v>1327</v>
      </c>
      <c r="D4062" s="30">
        <v>39229</v>
      </c>
      <c r="E4062" t="s">
        <v>199</v>
      </c>
      <c r="F4062">
        <v>6579</v>
      </c>
      <c r="G4062">
        <v>1351</v>
      </c>
    </row>
    <row r="4063" spans="2:7" x14ac:dyDescent="0.25">
      <c r="G4063">
        <v>1351</v>
      </c>
    </row>
    <row r="4064" spans="2:7" x14ac:dyDescent="0.25">
      <c r="B4064" t="s">
        <v>3932</v>
      </c>
      <c r="C4064" t="s">
        <v>2794</v>
      </c>
      <c r="D4064" s="30">
        <v>39230</v>
      </c>
      <c r="E4064" t="s">
        <v>199</v>
      </c>
      <c r="F4064">
        <v>5329</v>
      </c>
      <c r="G4064">
        <v>1352</v>
      </c>
    </row>
    <row r="4065" spans="2:7" x14ac:dyDescent="0.25">
      <c r="B4065" t="s">
        <v>3932</v>
      </c>
      <c r="C4065" t="s">
        <v>2795</v>
      </c>
      <c r="D4065" s="30">
        <v>39231</v>
      </c>
      <c r="E4065" t="s">
        <v>200</v>
      </c>
      <c r="F4065">
        <v>7198</v>
      </c>
      <c r="G4065">
        <v>1352</v>
      </c>
    </row>
    <row r="4066" spans="2:7" x14ac:dyDescent="0.25">
      <c r="G4066">
        <v>1352</v>
      </c>
    </row>
    <row r="4067" spans="2:7" x14ac:dyDescent="0.25">
      <c r="B4067" t="s">
        <v>3932</v>
      </c>
      <c r="C4067" t="s">
        <v>2796</v>
      </c>
      <c r="D4067" s="30">
        <v>39232</v>
      </c>
      <c r="E4067" t="s">
        <v>199</v>
      </c>
      <c r="F4067">
        <v>6570</v>
      </c>
      <c r="G4067">
        <v>1353</v>
      </c>
    </row>
    <row r="4068" spans="2:7" x14ac:dyDescent="0.25">
      <c r="B4068" t="s">
        <v>3932</v>
      </c>
      <c r="C4068" t="s">
        <v>2797</v>
      </c>
      <c r="D4068" s="30">
        <v>39233</v>
      </c>
      <c r="E4068" t="s">
        <v>200</v>
      </c>
      <c r="F4068">
        <v>523</v>
      </c>
      <c r="G4068">
        <v>1353</v>
      </c>
    </row>
    <row r="4069" spans="2:7" x14ac:dyDescent="0.25">
      <c r="G4069">
        <v>1353</v>
      </c>
    </row>
    <row r="4070" spans="2:7" x14ac:dyDescent="0.25">
      <c r="B4070" t="s">
        <v>3932</v>
      </c>
      <c r="C4070" t="s">
        <v>2798</v>
      </c>
      <c r="D4070" s="30">
        <v>39234</v>
      </c>
      <c r="E4070" t="s">
        <v>198</v>
      </c>
      <c r="F4070">
        <v>9911</v>
      </c>
      <c r="G4070">
        <v>1354</v>
      </c>
    </row>
    <row r="4071" spans="2:7" x14ac:dyDescent="0.25">
      <c r="B4071" t="s">
        <v>3932</v>
      </c>
      <c r="C4071" t="s">
        <v>2799</v>
      </c>
      <c r="D4071" s="30">
        <v>39235</v>
      </c>
      <c r="E4071" t="s">
        <v>198</v>
      </c>
      <c r="F4071">
        <v>8332</v>
      </c>
      <c r="G4071">
        <v>1354</v>
      </c>
    </row>
    <row r="4072" spans="2:7" x14ac:dyDescent="0.25">
      <c r="G4072">
        <v>1354</v>
      </c>
    </row>
    <row r="4073" spans="2:7" x14ac:dyDescent="0.25">
      <c r="B4073" t="s">
        <v>3932</v>
      </c>
      <c r="C4073" t="s">
        <v>2800</v>
      </c>
      <c r="D4073" s="30">
        <v>39236</v>
      </c>
      <c r="E4073" t="s">
        <v>198</v>
      </c>
      <c r="F4073">
        <v>6006</v>
      </c>
      <c r="G4073">
        <v>1355</v>
      </c>
    </row>
    <row r="4074" spans="2:7" x14ac:dyDescent="0.25">
      <c r="B4074" t="s">
        <v>3932</v>
      </c>
      <c r="C4074" t="s">
        <v>2801</v>
      </c>
      <c r="D4074" s="30">
        <v>39237</v>
      </c>
      <c r="E4074" t="s">
        <v>200</v>
      </c>
      <c r="F4074">
        <v>3378</v>
      </c>
      <c r="G4074">
        <v>1355</v>
      </c>
    </row>
    <row r="4075" spans="2:7" x14ac:dyDescent="0.25">
      <c r="G4075">
        <v>1355</v>
      </c>
    </row>
    <row r="4076" spans="2:7" x14ac:dyDescent="0.25">
      <c r="B4076" t="s">
        <v>3932</v>
      </c>
      <c r="C4076" t="s">
        <v>2802</v>
      </c>
      <c r="D4076" s="30">
        <v>39238</v>
      </c>
      <c r="E4076" t="s">
        <v>200</v>
      </c>
      <c r="F4076">
        <v>5333</v>
      </c>
      <c r="G4076">
        <v>1356</v>
      </c>
    </row>
    <row r="4077" spans="2:7" x14ac:dyDescent="0.25">
      <c r="B4077" t="s">
        <v>3932</v>
      </c>
      <c r="C4077" t="s">
        <v>1189</v>
      </c>
      <c r="D4077" s="30">
        <v>39239</v>
      </c>
      <c r="E4077" t="s">
        <v>196</v>
      </c>
      <c r="F4077">
        <v>4867</v>
      </c>
      <c r="G4077">
        <v>1356</v>
      </c>
    </row>
    <row r="4078" spans="2:7" x14ac:dyDescent="0.25">
      <c r="G4078">
        <v>1356</v>
      </c>
    </row>
    <row r="4079" spans="2:7" x14ac:dyDescent="0.25">
      <c r="B4079" t="s">
        <v>3932</v>
      </c>
      <c r="C4079" t="s">
        <v>2803</v>
      </c>
      <c r="D4079" s="30">
        <v>39240</v>
      </c>
      <c r="E4079" t="s">
        <v>199</v>
      </c>
      <c r="F4079">
        <v>8374</v>
      </c>
      <c r="G4079">
        <v>1357</v>
      </c>
    </row>
    <row r="4080" spans="2:7" x14ac:dyDescent="0.25">
      <c r="B4080" t="s">
        <v>3932</v>
      </c>
      <c r="C4080" t="s">
        <v>2804</v>
      </c>
      <c r="D4080" s="30">
        <v>39241</v>
      </c>
      <c r="E4080" t="s">
        <v>200</v>
      </c>
      <c r="F4080">
        <v>1263</v>
      </c>
      <c r="G4080">
        <v>1357</v>
      </c>
    </row>
    <row r="4081" spans="2:7" x14ac:dyDescent="0.25">
      <c r="G4081">
        <v>1357</v>
      </c>
    </row>
    <row r="4082" spans="2:7" x14ac:dyDescent="0.25">
      <c r="B4082" t="s">
        <v>3932</v>
      </c>
      <c r="C4082" t="s">
        <v>2805</v>
      </c>
      <c r="D4082" s="30">
        <v>39242</v>
      </c>
      <c r="E4082" t="s">
        <v>197</v>
      </c>
      <c r="F4082">
        <v>6678</v>
      </c>
      <c r="G4082">
        <v>1358</v>
      </c>
    </row>
    <row r="4083" spans="2:7" x14ac:dyDescent="0.25">
      <c r="B4083" t="s">
        <v>3932</v>
      </c>
      <c r="C4083" t="s">
        <v>2806</v>
      </c>
      <c r="D4083" s="30">
        <v>39243</v>
      </c>
      <c r="E4083" t="s">
        <v>198</v>
      </c>
      <c r="F4083">
        <v>7598</v>
      </c>
      <c r="G4083">
        <v>1358</v>
      </c>
    </row>
    <row r="4084" spans="2:7" x14ac:dyDescent="0.25">
      <c r="G4084">
        <v>1358</v>
      </c>
    </row>
    <row r="4085" spans="2:7" x14ac:dyDescent="0.25">
      <c r="B4085" t="s">
        <v>3932</v>
      </c>
      <c r="C4085" t="s">
        <v>2807</v>
      </c>
      <c r="D4085" s="30">
        <v>39244</v>
      </c>
      <c r="E4085" t="s">
        <v>197</v>
      </c>
      <c r="F4085">
        <v>1357</v>
      </c>
      <c r="G4085">
        <v>1359</v>
      </c>
    </row>
    <row r="4086" spans="2:7" x14ac:dyDescent="0.25">
      <c r="B4086" t="s">
        <v>3932</v>
      </c>
      <c r="C4086" t="s">
        <v>2808</v>
      </c>
      <c r="D4086" s="30">
        <v>39245</v>
      </c>
      <c r="E4086" t="s">
        <v>196</v>
      </c>
      <c r="F4086">
        <v>3162</v>
      </c>
      <c r="G4086">
        <v>1359</v>
      </c>
    </row>
    <row r="4087" spans="2:7" x14ac:dyDescent="0.25">
      <c r="G4087">
        <v>1359</v>
      </c>
    </row>
    <row r="4088" spans="2:7" x14ac:dyDescent="0.25">
      <c r="B4088" t="s">
        <v>3932</v>
      </c>
      <c r="C4088" t="s">
        <v>2809</v>
      </c>
      <c r="D4088" s="30">
        <v>39246</v>
      </c>
      <c r="E4088" t="s">
        <v>196</v>
      </c>
      <c r="F4088">
        <v>4127</v>
      </c>
      <c r="G4088">
        <v>1360</v>
      </c>
    </row>
    <row r="4089" spans="2:7" x14ac:dyDescent="0.25">
      <c r="B4089" t="s">
        <v>3932</v>
      </c>
      <c r="C4089" t="s">
        <v>2810</v>
      </c>
      <c r="D4089" s="30">
        <v>39247</v>
      </c>
      <c r="E4089" t="s">
        <v>198</v>
      </c>
      <c r="F4089">
        <v>3903</v>
      </c>
      <c r="G4089">
        <v>1360</v>
      </c>
    </row>
    <row r="4090" spans="2:7" x14ac:dyDescent="0.25">
      <c r="G4090">
        <v>1360</v>
      </c>
    </row>
    <row r="4091" spans="2:7" x14ac:dyDescent="0.25">
      <c r="B4091" t="s">
        <v>3932</v>
      </c>
      <c r="C4091" t="s">
        <v>2811</v>
      </c>
      <c r="D4091" s="30">
        <v>39248</v>
      </c>
      <c r="E4091" t="s">
        <v>196</v>
      </c>
      <c r="F4091">
        <v>9651</v>
      </c>
      <c r="G4091">
        <v>1361</v>
      </c>
    </row>
    <row r="4092" spans="2:7" x14ac:dyDescent="0.25">
      <c r="B4092" t="s">
        <v>3932</v>
      </c>
      <c r="C4092" t="s">
        <v>2812</v>
      </c>
      <c r="D4092" s="30">
        <v>39249</v>
      </c>
      <c r="E4092" t="s">
        <v>198</v>
      </c>
      <c r="F4092">
        <v>3445</v>
      </c>
      <c r="G4092">
        <v>1361</v>
      </c>
    </row>
    <row r="4093" spans="2:7" x14ac:dyDescent="0.25">
      <c r="G4093">
        <v>1361</v>
      </c>
    </row>
    <row r="4094" spans="2:7" x14ac:dyDescent="0.25">
      <c r="B4094" t="s">
        <v>3932</v>
      </c>
      <c r="C4094" t="s">
        <v>2813</v>
      </c>
      <c r="D4094" s="30">
        <v>39250</v>
      </c>
      <c r="E4094" t="s">
        <v>196</v>
      </c>
      <c r="F4094">
        <v>2797</v>
      </c>
      <c r="G4094">
        <v>1362</v>
      </c>
    </row>
    <row r="4095" spans="2:7" x14ac:dyDescent="0.25">
      <c r="B4095" t="s">
        <v>3932</v>
      </c>
      <c r="C4095" t="s">
        <v>2814</v>
      </c>
      <c r="D4095" s="30">
        <v>39251</v>
      </c>
      <c r="E4095" t="s">
        <v>198</v>
      </c>
      <c r="F4095">
        <v>4526</v>
      </c>
      <c r="G4095">
        <v>1362</v>
      </c>
    </row>
    <row r="4096" spans="2:7" x14ac:dyDescent="0.25">
      <c r="G4096">
        <v>1362</v>
      </c>
    </row>
    <row r="4097" spans="2:7" x14ac:dyDescent="0.25">
      <c r="B4097" t="s">
        <v>3932</v>
      </c>
      <c r="C4097" t="s">
        <v>2815</v>
      </c>
      <c r="D4097" s="30">
        <v>39252</v>
      </c>
      <c r="E4097" t="s">
        <v>200</v>
      </c>
      <c r="F4097">
        <v>1699</v>
      </c>
      <c r="G4097">
        <v>1363</v>
      </c>
    </row>
    <row r="4098" spans="2:7" x14ac:dyDescent="0.25">
      <c r="B4098" t="s">
        <v>3932</v>
      </c>
      <c r="C4098" t="s">
        <v>1611</v>
      </c>
      <c r="D4098" s="30">
        <v>39253</v>
      </c>
      <c r="E4098" t="s">
        <v>197</v>
      </c>
      <c r="F4098">
        <v>1056</v>
      </c>
      <c r="G4098">
        <v>1363</v>
      </c>
    </row>
    <row r="4099" spans="2:7" x14ac:dyDescent="0.25">
      <c r="G4099">
        <v>1363</v>
      </c>
    </row>
    <row r="4100" spans="2:7" x14ac:dyDescent="0.25">
      <c r="B4100" t="s">
        <v>3932</v>
      </c>
      <c r="C4100" t="s">
        <v>2816</v>
      </c>
      <c r="D4100" s="30">
        <v>39254</v>
      </c>
      <c r="E4100" t="s">
        <v>199</v>
      </c>
      <c r="F4100">
        <v>157</v>
      </c>
      <c r="G4100">
        <v>1364</v>
      </c>
    </row>
    <row r="4101" spans="2:7" x14ac:dyDescent="0.25">
      <c r="B4101" t="s">
        <v>3932</v>
      </c>
      <c r="C4101" t="s">
        <v>2817</v>
      </c>
      <c r="D4101" s="30">
        <v>39255</v>
      </c>
      <c r="E4101" t="s">
        <v>199</v>
      </c>
      <c r="F4101">
        <v>274</v>
      </c>
      <c r="G4101">
        <v>1364</v>
      </c>
    </row>
    <row r="4102" spans="2:7" x14ac:dyDescent="0.25">
      <c r="G4102">
        <v>1364</v>
      </c>
    </row>
    <row r="4103" spans="2:7" x14ac:dyDescent="0.25">
      <c r="B4103" t="s">
        <v>3932</v>
      </c>
      <c r="C4103" t="s">
        <v>2818</v>
      </c>
      <c r="D4103" s="30">
        <v>39256</v>
      </c>
      <c r="E4103" t="s">
        <v>196</v>
      </c>
      <c r="F4103">
        <v>9930</v>
      </c>
      <c r="G4103">
        <v>1365</v>
      </c>
    </row>
    <row r="4104" spans="2:7" x14ac:dyDescent="0.25">
      <c r="B4104" t="s">
        <v>3932</v>
      </c>
      <c r="C4104" t="s">
        <v>2819</v>
      </c>
      <c r="D4104" s="30">
        <v>39257</v>
      </c>
      <c r="E4104" t="s">
        <v>196</v>
      </c>
      <c r="F4104">
        <v>829</v>
      </c>
      <c r="G4104">
        <v>1365</v>
      </c>
    </row>
    <row r="4105" spans="2:7" x14ac:dyDescent="0.25">
      <c r="G4105">
        <v>1365</v>
      </c>
    </row>
    <row r="4106" spans="2:7" x14ac:dyDescent="0.25">
      <c r="B4106" t="s">
        <v>3932</v>
      </c>
      <c r="C4106" t="s">
        <v>2820</v>
      </c>
      <c r="D4106" s="30">
        <v>39258</v>
      </c>
      <c r="E4106" t="s">
        <v>196</v>
      </c>
      <c r="F4106">
        <v>4950</v>
      </c>
      <c r="G4106">
        <v>1366</v>
      </c>
    </row>
    <row r="4107" spans="2:7" x14ac:dyDescent="0.25">
      <c r="B4107" t="s">
        <v>3932</v>
      </c>
      <c r="C4107" t="s">
        <v>2821</v>
      </c>
      <c r="D4107" s="30">
        <v>39259</v>
      </c>
      <c r="E4107" t="s">
        <v>196</v>
      </c>
      <c r="F4107">
        <v>7436</v>
      </c>
      <c r="G4107">
        <v>1366</v>
      </c>
    </row>
    <row r="4108" spans="2:7" x14ac:dyDescent="0.25">
      <c r="G4108">
        <v>1366</v>
      </c>
    </row>
    <row r="4109" spans="2:7" x14ac:dyDescent="0.25">
      <c r="B4109" t="s">
        <v>3932</v>
      </c>
      <c r="C4109" t="s">
        <v>2822</v>
      </c>
      <c r="D4109" s="30">
        <v>39260</v>
      </c>
      <c r="E4109" t="s">
        <v>198</v>
      </c>
      <c r="F4109">
        <v>2196</v>
      </c>
      <c r="G4109">
        <v>1367</v>
      </c>
    </row>
    <row r="4110" spans="2:7" x14ac:dyDescent="0.25">
      <c r="B4110" t="s">
        <v>3932</v>
      </c>
      <c r="C4110" t="s">
        <v>2823</v>
      </c>
      <c r="D4110" s="30">
        <v>39261</v>
      </c>
      <c r="E4110" t="s">
        <v>196</v>
      </c>
      <c r="F4110">
        <v>7193</v>
      </c>
      <c r="G4110">
        <v>1367</v>
      </c>
    </row>
    <row r="4111" spans="2:7" x14ac:dyDescent="0.25">
      <c r="G4111">
        <v>1367</v>
      </c>
    </row>
    <row r="4112" spans="2:7" x14ac:dyDescent="0.25">
      <c r="B4112" t="s">
        <v>3932</v>
      </c>
      <c r="C4112" t="s">
        <v>2824</v>
      </c>
      <c r="D4112" s="30">
        <v>39262</v>
      </c>
      <c r="E4112" t="s">
        <v>200</v>
      </c>
      <c r="F4112">
        <v>5876</v>
      </c>
      <c r="G4112">
        <v>1368</v>
      </c>
    </row>
    <row r="4113" spans="2:7" x14ac:dyDescent="0.25">
      <c r="B4113" t="s">
        <v>3932</v>
      </c>
      <c r="C4113" t="s">
        <v>2825</v>
      </c>
      <c r="D4113" s="30">
        <v>39263</v>
      </c>
      <c r="E4113" t="s">
        <v>198</v>
      </c>
      <c r="F4113">
        <v>6642</v>
      </c>
      <c r="G4113">
        <v>1368</v>
      </c>
    </row>
    <row r="4114" spans="2:7" x14ac:dyDescent="0.25">
      <c r="G4114">
        <v>1368</v>
      </c>
    </row>
    <row r="4115" spans="2:7" x14ac:dyDescent="0.25">
      <c r="B4115" t="s">
        <v>3932</v>
      </c>
      <c r="C4115" t="s">
        <v>2070</v>
      </c>
      <c r="D4115" s="30">
        <v>39264</v>
      </c>
      <c r="E4115" t="s">
        <v>196</v>
      </c>
      <c r="F4115">
        <v>4319</v>
      </c>
      <c r="G4115">
        <v>1369</v>
      </c>
    </row>
    <row r="4116" spans="2:7" x14ac:dyDescent="0.25">
      <c r="B4116" t="s">
        <v>3932</v>
      </c>
      <c r="C4116" t="s">
        <v>2826</v>
      </c>
      <c r="D4116" s="30">
        <v>39265</v>
      </c>
      <c r="E4116" t="s">
        <v>198</v>
      </c>
      <c r="F4116">
        <v>3963</v>
      </c>
      <c r="G4116">
        <v>1369</v>
      </c>
    </row>
    <row r="4117" spans="2:7" x14ac:dyDescent="0.25">
      <c r="G4117">
        <v>1369</v>
      </c>
    </row>
    <row r="4118" spans="2:7" x14ac:dyDescent="0.25">
      <c r="B4118" t="s">
        <v>3932</v>
      </c>
      <c r="C4118" t="s">
        <v>2827</v>
      </c>
      <c r="D4118" s="30">
        <v>39266</v>
      </c>
      <c r="E4118" t="s">
        <v>198</v>
      </c>
      <c r="F4118">
        <v>9358</v>
      </c>
      <c r="G4118">
        <v>1370</v>
      </c>
    </row>
    <row r="4119" spans="2:7" x14ac:dyDescent="0.25">
      <c r="B4119" t="s">
        <v>3932</v>
      </c>
      <c r="C4119" t="s">
        <v>2828</v>
      </c>
      <c r="D4119" s="30">
        <v>39267</v>
      </c>
      <c r="E4119" t="s">
        <v>198</v>
      </c>
      <c r="F4119">
        <v>2755</v>
      </c>
      <c r="G4119">
        <v>1370</v>
      </c>
    </row>
    <row r="4120" spans="2:7" x14ac:dyDescent="0.25">
      <c r="G4120">
        <v>1370</v>
      </c>
    </row>
    <row r="4121" spans="2:7" x14ac:dyDescent="0.25">
      <c r="B4121" t="s">
        <v>3932</v>
      </c>
      <c r="C4121" t="s">
        <v>2829</v>
      </c>
      <c r="D4121" s="30">
        <v>39268</v>
      </c>
      <c r="E4121" t="s">
        <v>200</v>
      </c>
      <c r="F4121">
        <v>1310</v>
      </c>
      <c r="G4121">
        <v>1371</v>
      </c>
    </row>
    <row r="4122" spans="2:7" x14ac:dyDescent="0.25">
      <c r="B4122" t="s">
        <v>3932</v>
      </c>
      <c r="C4122" t="s">
        <v>2830</v>
      </c>
      <c r="D4122" s="30">
        <v>39269</v>
      </c>
      <c r="E4122" t="s">
        <v>198</v>
      </c>
      <c r="F4122">
        <v>4805</v>
      </c>
      <c r="G4122">
        <v>1371</v>
      </c>
    </row>
    <row r="4123" spans="2:7" x14ac:dyDescent="0.25">
      <c r="G4123">
        <v>1371</v>
      </c>
    </row>
    <row r="4124" spans="2:7" x14ac:dyDescent="0.25">
      <c r="B4124" t="s">
        <v>3932</v>
      </c>
      <c r="C4124" t="s">
        <v>2831</v>
      </c>
      <c r="D4124" s="30">
        <v>39270</v>
      </c>
      <c r="E4124" t="s">
        <v>197</v>
      </c>
      <c r="F4124">
        <v>9462</v>
      </c>
      <c r="G4124">
        <v>1372</v>
      </c>
    </row>
    <row r="4125" spans="2:7" x14ac:dyDescent="0.25">
      <c r="B4125" t="s">
        <v>3932</v>
      </c>
      <c r="C4125" t="s">
        <v>2832</v>
      </c>
      <c r="D4125" s="30">
        <v>39271</v>
      </c>
      <c r="E4125" t="s">
        <v>200</v>
      </c>
      <c r="F4125">
        <v>8784</v>
      </c>
      <c r="G4125">
        <v>1372</v>
      </c>
    </row>
    <row r="4126" spans="2:7" x14ac:dyDescent="0.25">
      <c r="G4126">
        <v>1372</v>
      </c>
    </row>
    <row r="4127" spans="2:7" x14ac:dyDescent="0.25">
      <c r="B4127" t="s">
        <v>3932</v>
      </c>
      <c r="C4127" t="s">
        <v>403</v>
      </c>
      <c r="D4127" s="30">
        <v>39272</v>
      </c>
      <c r="E4127" t="s">
        <v>200</v>
      </c>
      <c r="F4127">
        <v>9038</v>
      </c>
      <c r="G4127">
        <v>1373</v>
      </c>
    </row>
    <row r="4128" spans="2:7" x14ac:dyDescent="0.25">
      <c r="B4128" t="s">
        <v>3932</v>
      </c>
      <c r="C4128" t="s">
        <v>2833</v>
      </c>
      <c r="D4128" s="30">
        <v>39273</v>
      </c>
      <c r="E4128" t="s">
        <v>199</v>
      </c>
      <c r="F4128">
        <v>5517</v>
      </c>
      <c r="G4128">
        <v>1373</v>
      </c>
    </row>
    <row r="4129" spans="2:7" x14ac:dyDescent="0.25">
      <c r="G4129">
        <v>1373</v>
      </c>
    </row>
    <row r="4130" spans="2:7" x14ac:dyDescent="0.25">
      <c r="B4130" t="s">
        <v>3932</v>
      </c>
      <c r="C4130" t="s">
        <v>2834</v>
      </c>
      <c r="D4130" s="30">
        <v>39274</v>
      </c>
      <c r="E4130" t="s">
        <v>196</v>
      </c>
      <c r="F4130">
        <v>8743</v>
      </c>
      <c r="G4130">
        <v>1374</v>
      </c>
    </row>
    <row r="4131" spans="2:7" x14ac:dyDescent="0.25">
      <c r="B4131" t="s">
        <v>3932</v>
      </c>
      <c r="C4131" t="s">
        <v>2835</v>
      </c>
      <c r="D4131" s="30">
        <v>39275</v>
      </c>
      <c r="E4131" t="s">
        <v>198</v>
      </c>
      <c r="F4131">
        <v>7522</v>
      </c>
      <c r="G4131">
        <v>1374</v>
      </c>
    </row>
    <row r="4132" spans="2:7" x14ac:dyDescent="0.25">
      <c r="G4132">
        <v>1374</v>
      </c>
    </row>
    <row r="4133" spans="2:7" x14ac:dyDescent="0.25">
      <c r="B4133" t="s">
        <v>3932</v>
      </c>
      <c r="C4133" t="s">
        <v>2836</v>
      </c>
      <c r="D4133" s="30">
        <v>39276</v>
      </c>
      <c r="E4133" t="s">
        <v>198</v>
      </c>
      <c r="F4133">
        <v>4614</v>
      </c>
      <c r="G4133">
        <v>1375</v>
      </c>
    </row>
    <row r="4134" spans="2:7" x14ac:dyDescent="0.25">
      <c r="B4134" t="s">
        <v>3932</v>
      </c>
      <c r="C4134" t="s">
        <v>2837</v>
      </c>
      <c r="D4134" s="30">
        <v>39277</v>
      </c>
      <c r="E4134" t="s">
        <v>199</v>
      </c>
      <c r="F4134">
        <v>5390</v>
      </c>
      <c r="G4134">
        <v>1375</v>
      </c>
    </row>
    <row r="4135" spans="2:7" x14ac:dyDescent="0.25">
      <c r="G4135">
        <v>1375</v>
      </c>
    </row>
    <row r="4136" spans="2:7" x14ac:dyDescent="0.25">
      <c r="B4136" t="s">
        <v>3932</v>
      </c>
      <c r="C4136" t="s">
        <v>2838</v>
      </c>
      <c r="D4136" s="30">
        <v>39278</v>
      </c>
      <c r="E4136" t="s">
        <v>196</v>
      </c>
      <c r="F4136">
        <v>7703</v>
      </c>
      <c r="G4136">
        <v>1376</v>
      </c>
    </row>
    <row r="4137" spans="2:7" x14ac:dyDescent="0.25">
      <c r="B4137" t="s">
        <v>3932</v>
      </c>
      <c r="C4137" t="s">
        <v>2839</v>
      </c>
      <c r="D4137" s="30">
        <v>39279</v>
      </c>
      <c r="E4137" t="s">
        <v>198</v>
      </c>
      <c r="F4137">
        <v>4426</v>
      </c>
      <c r="G4137">
        <v>1376</v>
      </c>
    </row>
    <row r="4138" spans="2:7" x14ac:dyDescent="0.25">
      <c r="G4138">
        <v>1376</v>
      </c>
    </row>
    <row r="4139" spans="2:7" x14ac:dyDescent="0.25">
      <c r="B4139" t="s">
        <v>3932</v>
      </c>
      <c r="C4139" t="s">
        <v>2840</v>
      </c>
      <c r="D4139" s="30">
        <v>39280</v>
      </c>
      <c r="E4139" t="s">
        <v>196</v>
      </c>
      <c r="F4139">
        <v>7300</v>
      </c>
      <c r="G4139">
        <v>1377</v>
      </c>
    </row>
    <row r="4140" spans="2:7" x14ac:dyDescent="0.25">
      <c r="B4140" t="s">
        <v>3932</v>
      </c>
      <c r="C4140" t="s">
        <v>2841</v>
      </c>
      <c r="D4140" s="30">
        <v>39281</v>
      </c>
      <c r="E4140" t="s">
        <v>199</v>
      </c>
      <c r="F4140">
        <v>9785</v>
      </c>
      <c r="G4140">
        <v>1377</v>
      </c>
    </row>
    <row r="4141" spans="2:7" x14ac:dyDescent="0.25">
      <c r="G4141">
        <v>1377</v>
      </c>
    </row>
    <row r="4142" spans="2:7" x14ac:dyDescent="0.25">
      <c r="B4142" t="s">
        <v>3932</v>
      </c>
      <c r="C4142" t="s">
        <v>1628</v>
      </c>
      <c r="D4142" s="30">
        <v>39282</v>
      </c>
      <c r="E4142" t="s">
        <v>200</v>
      </c>
      <c r="F4142">
        <v>1598</v>
      </c>
      <c r="G4142">
        <v>1378</v>
      </c>
    </row>
    <row r="4143" spans="2:7" x14ac:dyDescent="0.25">
      <c r="B4143" t="s">
        <v>3932</v>
      </c>
      <c r="C4143" t="s">
        <v>2842</v>
      </c>
      <c r="D4143" s="30">
        <v>39283</v>
      </c>
      <c r="E4143" t="s">
        <v>196</v>
      </c>
      <c r="F4143">
        <v>6377</v>
      </c>
      <c r="G4143">
        <v>1378</v>
      </c>
    </row>
    <row r="4144" spans="2:7" x14ac:dyDescent="0.25">
      <c r="G4144">
        <v>1378</v>
      </c>
    </row>
    <row r="4145" spans="2:7" x14ac:dyDescent="0.25">
      <c r="B4145" t="s">
        <v>3932</v>
      </c>
      <c r="C4145" t="s">
        <v>2843</v>
      </c>
      <c r="D4145" s="30">
        <v>39284</v>
      </c>
      <c r="E4145" t="s">
        <v>199</v>
      </c>
      <c r="F4145">
        <v>780</v>
      </c>
      <c r="G4145">
        <v>1379</v>
      </c>
    </row>
    <row r="4146" spans="2:7" x14ac:dyDescent="0.25">
      <c r="B4146" t="s">
        <v>3932</v>
      </c>
      <c r="C4146" t="s">
        <v>2844</v>
      </c>
      <c r="D4146" s="30">
        <v>39285</v>
      </c>
      <c r="E4146" t="s">
        <v>197</v>
      </c>
      <c r="F4146">
        <v>7834</v>
      </c>
      <c r="G4146">
        <v>1379</v>
      </c>
    </row>
    <row r="4147" spans="2:7" x14ac:dyDescent="0.25">
      <c r="G4147">
        <v>1379</v>
      </c>
    </row>
    <row r="4148" spans="2:7" x14ac:dyDescent="0.25">
      <c r="B4148" t="s">
        <v>3932</v>
      </c>
      <c r="C4148" t="s">
        <v>2845</v>
      </c>
      <c r="D4148" s="30">
        <v>39286</v>
      </c>
      <c r="E4148" t="s">
        <v>197</v>
      </c>
      <c r="F4148">
        <v>8608</v>
      </c>
      <c r="G4148">
        <v>1380</v>
      </c>
    </row>
    <row r="4149" spans="2:7" x14ac:dyDescent="0.25">
      <c r="B4149" t="s">
        <v>3932</v>
      </c>
      <c r="C4149" t="s">
        <v>495</v>
      </c>
      <c r="D4149" s="30">
        <v>39287</v>
      </c>
      <c r="E4149" t="s">
        <v>197</v>
      </c>
      <c r="F4149">
        <v>8539</v>
      </c>
      <c r="G4149">
        <v>1380</v>
      </c>
    </row>
    <row r="4150" spans="2:7" x14ac:dyDescent="0.25">
      <c r="G4150">
        <v>1380</v>
      </c>
    </row>
    <row r="4151" spans="2:7" x14ac:dyDescent="0.25">
      <c r="B4151" t="s">
        <v>3932</v>
      </c>
      <c r="C4151" t="s">
        <v>2846</v>
      </c>
      <c r="D4151" s="30">
        <v>39288</v>
      </c>
      <c r="E4151" t="s">
        <v>198</v>
      </c>
      <c r="F4151">
        <v>8546</v>
      </c>
      <c r="G4151">
        <v>1381</v>
      </c>
    </row>
    <row r="4152" spans="2:7" x14ac:dyDescent="0.25">
      <c r="B4152" t="s">
        <v>3932</v>
      </c>
      <c r="C4152" t="s">
        <v>913</v>
      </c>
      <c r="D4152" s="30">
        <v>39289</v>
      </c>
      <c r="E4152" t="s">
        <v>198</v>
      </c>
      <c r="F4152">
        <v>5429</v>
      </c>
      <c r="G4152">
        <v>1381</v>
      </c>
    </row>
    <row r="4153" spans="2:7" x14ac:dyDescent="0.25">
      <c r="G4153">
        <v>1381</v>
      </c>
    </row>
    <row r="4154" spans="2:7" x14ac:dyDescent="0.25">
      <c r="B4154" t="s">
        <v>3932</v>
      </c>
      <c r="C4154" t="s">
        <v>2847</v>
      </c>
      <c r="D4154" s="30">
        <v>39290</v>
      </c>
      <c r="E4154" t="s">
        <v>197</v>
      </c>
      <c r="F4154">
        <v>8852</v>
      </c>
      <c r="G4154">
        <v>1382</v>
      </c>
    </row>
    <row r="4155" spans="2:7" x14ac:dyDescent="0.25">
      <c r="B4155" t="s">
        <v>3932</v>
      </c>
      <c r="C4155" t="s">
        <v>2848</v>
      </c>
      <c r="D4155" s="30">
        <v>39291</v>
      </c>
      <c r="E4155" t="s">
        <v>198</v>
      </c>
      <c r="F4155">
        <v>8840</v>
      </c>
      <c r="G4155">
        <v>1382</v>
      </c>
    </row>
    <row r="4156" spans="2:7" x14ac:dyDescent="0.25">
      <c r="G4156">
        <v>1382</v>
      </c>
    </row>
    <row r="4157" spans="2:7" x14ac:dyDescent="0.25">
      <c r="B4157" t="s">
        <v>3932</v>
      </c>
      <c r="C4157" t="s">
        <v>2849</v>
      </c>
      <c r="D4157" s="30">
        <v>39292</v>
      </c>
      <c r="E4157" t="s">
        <v>200</v>
      </c>
      <c r="F4157">
        <v>3344</v>
      </c>
      <c r="G4157">
        <v>1383</v>
      </c>
    </row>
    <row r="4158" spans="2:7" x14ac:dyDescent="0.25">
      <c r="B4158" t="s">
        <v>3932</v>
      </c>
      <c r="C4158" t="s">
        <v>2850</v>
      </c>
      <c r="D4158" s="30">
        <v>39293</v>
      </c>
      <c r="E4158" t="s">
        <v>196</v>
      </c>
      <c r="F4158">
        <v>8859</v>
      </c>
      <c r="G4158">
        <v>1383</v>
      </c>
    </row>
    <row r="4159" spans="2:7" x14ac:dyDescent="0.25">
      <c r="G4159">
        <v>1383</v>
      </c>
    </row>
    <row r="4160" spans="2:7" x14ac:dyDescent="0.25">
      <c r="B4160" t="s">
        <v>3932</v>
      </c>
      <c r="C4160" t="s">
        <v>2851</v>
      </c>
      <c r="D4160" s="30">
        <v>39294</v>
      </c>
      <c r="E4160" t="s">
        <v>197</v>
      </c>
      <c r="F4160">
        <v>3759</v>
      </c>
      <c r="G4160">
        <v>1384</v>
      </c>
    </row>
    <row r="4161" spans="2:7" x14ac:dyDescent="0.25">
      <c r="B4161" t="s">
        <v>3932</v>
      </c>
      <c r="C4161" t="s">
        <v>2852</v>
      </c>
      <c r="D4161" s="30">
        <v>39295</v>
      </c>
      <c r="E4161" t="s">
        <v>197</v>
      </c>
      <c r="F4161">
        <v>8468</v>
      </c>
      <c r="G4161">
        <v>1384</v>
      </c>
    </row>
    <row r="4162" spans="2:7" x14ac:dyDescent="0.25">
      <c r="G4162">
        <v>1384</v>
      </c>
    </row>
    <row r="4163" spans="2:7" x14ac:dyDescent="0.25">
      <c r="B4163" t="s">
        <v>3932</v>
      </c>
      <c r="C4163" t="s">
        <v>2853</v>
      </c>
      <c r="D4163" s="30">
        <v>39296</v>
      </c>
      <c r="E4163" t="s">
        <v>200</v>
      </c>
      <c r="F4163">
        <v>8123</v>
      </c>
      <c r="G4163">
        <v>1385</v>
      </c>
    </row>
    <row r="4164" spans="2:7" x14ac:dyDescent="0.25">
      <c r="B4164" t="s">
        <v>3932</v>
      </c>
      <c r="C4164" t="s">
        <v>2854</v>
      </c>
      <c r="D4164" s="30">
        <v>39297</v>
      </c>
      <c r="E4164" t="s">
        <v>196</v>
      </c>
      <c r="F4164">
        <v>378</v>
      </c>
      <c r="G4164">
        <v>1385</v>
      </c>
    </row>
    <row r="4165" spans="2:7" x14ac:dyDescent="0.25">
      <c r="G4165">
        <v>1385</v>
      </c>
    </row>
    <row r="4166" spans="2:7" x14ac:dyDescent="0.25">
      <c r="B4166" t="s">
        <v>3932</v>
      </c>
      <c r="C4166" t="s">
        <v>2855</v>
      </c>
      <c r="D4166" s="30">
        <v>39298</v>
      </c>
      <c r="E4166" t="s">
        <v>197</v>
      </c>
      <c r="F4166">
        <v>6368</v>
      </c>
      <c r="G4166">
        <v>1386</v>
      </c>
    </row>
    <row r="4167" spans="2:7" x14ac:dyDescent="0.25">
      <c r="B4167" t="s">
        <v>3932</v>
      </c>
      <c r="C4167" t="s">
        <v>2856</v>
      </c>
      <c r="D4167" s="30">
        <v>39299</v>
      </c>
      <c r="E4167" t="s">
        <v>200</v>
      </c>
      <c r="F4167">
        <v>5460</v>
      </c>
      <c r="G4167">
        <v>1386</v>
      </c>
    </row>
    <row r="4168" spans="2:7" x14ac:dyDescent="0.25">
      <c r="G4168">
        <v>1386</v>
      </c>
    </row>
    <row r="4169" spans="2:7" x14ac:dyDescent="0.25">
      <c r="B4169" t="s">
        <v>3932</v>
      </c>
      <c r="C4169" t="s">
        <v>2857</v>
      </c>
      <c r="D4169" s="30">
        <v>39300</v>
      </c>
      <c r="E4169" t="s">
        <v>196</v>
      </c>
      <c r="F4169">
        <v>6363</v>
      </c>
      <c r="G4169">
        <v>1387</v>
      </c>
    </row>
    <row r="4170" spans="2:7" x14ac:dyDescent="0.25">
      <c r="B4170" t="s">
        <v>3932</v>
      </c>
      <c r="C4170" t="s">
        <v>2858</v>
      </c>
      <c r="D4170" s="30">
        <v>39301</v>
      </c>
      <c r="E4170" t="s">
        <v>197</v>
      </c>
      <c r="F4170">
        <v>9598</v>
      </c>
      <c r="G4170">
        <v>1387</v>
      </c>
    </row>
    <row r="4171" spans="2:7" x14ac:dyDescent="0.25">
      <c r="G4171">
        <v>1387</v>
      </c>
    </row>
    <row r="4172" spans="2:7" x14ac:dyDescent="0.25">
      <c r="B4172" t="s">
        <v>3932</v>
      </c>
      <c r="C4172" t="s">
        <v>2859</v>
      </c>
      <c r="D4172" s="30">
        <v>39302</v>
      </c>
      <c r="E4172" t="s">
        <v>200</v>
      </c>
      <c r="F4172">
        <v>6152</v>
      </c>
      <c r="G4172">
        <v>1388</v>
      </c>
    </row>
    <row r="4173" spans="2:7" x14ac:dyDescent="0.25">
      <c r="B4173" t="s">
        <v>3932</v>
      </c>
      <c r="C4173" t="s">
        <v>2860</v>
      </c>
      <c r="D4173" s="30">
        <v>39303</v>
      </c>
      <c r="E4173" t="s">
        <v>199</v>
      </c>
      <c r="F4173">
        <v>7660</v>
      </c>
      <c r="G4173">
        <v>1388</v>
      </c>
    </row>
    <row r="4174" spans="2:7" x14ac:dyDescent="0.25">
      <c r="G4174">
        <v>1388</v>
      </c>
    </row>
    <row r="4175" spans="2:7" x14ac:dyDescent="0.25">
      <c r="B4175" t="s">
        <v>3932</v>
      </c>
      <c r="C4175" t="s">
        <v>2861</v>
      </c>
      <c r="D4175" s="30">
        <v>39304</v>
      </c>
      <c r="E4175" t="s">
        <v>197</v>
      </c>
      <c r="F4175">
        <v>1716</v>
      </c>
      <c r="G4175">
        <v>1389</v>
      </c>
    </row>
    <row r="4176" spans="2:7" x14ac:dyDescent="0.25">
      <c r="B4176" t="s">
        <v>3932</v>
      </c>
      <c r="C4176" t="s">
        <v>2862</v>
      </c>
      <c r="D4176" s="30">
        <v>39305</v>
      </c>
      <c r="E4176" t="s">
        <v>196</v>
      </c>
      <c r="F4176">
        <v>5269</v>
      </c>
      <c r="G4176">
        <v>1389</v>
      </c>
    </row>
    <row r="4177" spans="2:7" x14ac:dyDescent="0.25">
      <c r="G4177">
        <v>1389</v>
      </c>
    </row>
    <row r="4178" spans="2:7" x14ac:dyDescent="0.25">
      <c r="B4178" t="s">
        <v>3932</v>
      </c>
      <c r="C4178" t="s">
        <v>2863</v>
      </c>
      <c r="D4178" s="30">
        <v>39306</v>
      </c>
      <c r="E4178" t="s">
        <v>198</v>
      </c>
      <c r="F4178">
        <v>1415</v>
      </c>
      <c r="G4178">
        <v>1390</v>
      </c>
    </row>
    <row r="4179" spans="2:7" x14ac:dyDescent="0.25">
      <c r="B4179" t="s">
        <v>3932</v>
      </c>
      <c r="C4179" t="s">
        <v>2864</v>
      </c>
      <c r="D4179" s="30">
        <v>39307</v>
      </c>
      <c r="E4179" t="s">
        <v>199</v>
      </c>
      <c r="F4179">
        <v>6417</v>
      </c>
      <c r="G4179">
        <v>1390</v>
      </c>
    </row>
    <row r="4180" spans="2:7" x14ac:dyDescent="0.25">
      <c r="G4180">
        <v>1390</v>
      </c>
    </row>
    <row r="4181" spans="2:7" x14ac:dyDescent="0.25">
      <c r="B4181" t="s">
        <v>3932</v>
      </c>
      <c r="C4181" t="s">
        <v>2865</v>
      </c>
      <c r="D4181" s="30">
        <v>39308</v>
      </c>
      <c r="E4181" t="s">
        <v>200</v>
      </c>
      <c r="F4181">
        <v>3367</v>
      </c>
      <c r="G4181">
        <v>1391</v>
      </c>
    </row>
    <row r="4182" spans="2:7" x14ac:dyDescent="0.25">
      <c r="B4182" t="s">
        <v>3932</v>
      </c>
      <c r="C4182" t="s">
        <v>2866</v>
      </c>
      <c r="D4182" s="30">
        <v>39309</v>
      </c>
      <c r="E4182" t="s">
        <v>199</v>
      </c>
      <c r="F4182">
        <v>4760</v>
      </c>
      <c r="G4182">
        <v>1391</v>
      </c>
    </row>
    <row r="4183" spans="2:7" x14ac:dyDescent="0.25">
      <c r="G4183">
        <v>1391</v>
      </c>
    </row>
    <row r="4184" spans="2:7" x14ac:dyDescent="0.25">
      <c r="B4184" t="s">
        <v>3932</v>
      </c>
      <c r="C4184" t="s">
        <v>2867</v>
      </c>
      <c r="D4184" s="30">
        <v>39310</v>
      </c>
      <c r="E4184" t="s">
        <v>196</v>
      </c>
      <c r="F4184">
        <v>7380</v>
      </c>
      <c r="G4184">
        <v>1392</v>
      </c>
    </row>
    <row r="4185" spans="2:7" x14ac:dyDescent="0.25">
      <c r="B4185" t="s">
        <v>3932</v>
      </c>
      <c r="C4185" t="s">
        <v>2868</v>
      </c>
      <c r="D4185" s="30">
        <v>39311</v>
      </c>
      <c r="E4185" t="s">
        <v>196</v>
      </c>
      <c r="F4185">
        <v>5197</v>
      </c>
      <c r="G4185">
        <v>1392</v>
      </c>
    </row>
    <row r="4186" spans="2:7" x14ac:dyDescent="0.25">
      <c r="G4186">
        <v>1392</v>
      </c>
    </row>
    <row r="4187" spans="2:7" x14ac:dyDescent="0.25">
      <c r="B4187" t="s">
        <v>3932</v>
      </c>
      <c r="C4187" t="s">
        <v>2869</v>
      </c>
      <c r="D4187" s="30">
        <v>39312</v>
      </c>
      <c r="E4187" t="s">
        <v>198</v>
      </c>
      <c r="F4187">
        <v>2552</v>
      </c>
      <c r="G4187">
        <v>1393</v>
      </c>
    </row>
    <row r="4188" spans="2:7" x14ac:dyDescent="0.25">
      <c r="B4188" t="s">
        <v>3932</v>
      </c>
      <c r="C4188" t="s">
        <v>2870</v>
      </c>
      <c r="D4188" s="30">
        <v>39313</v>
      </c>
      <c r="E4188" t="s">
        <v>199</v>
      </c>
      <c r="F4188">
        <v>9351</v>
      </c>
      <c r="G4188">
        <v>1393</v>
      </c>
    </row>
    <row r="4189" spans="2:7" x14ac:dyDescent="0.25">
      <c r="G4189">
        <v>1393</v>
      </c>
    </row>
    <row r="4190" spans="2:7" x14ac:dyDescent="0.25">
      <c r="B4190" t="s">
        <v>3932</v>
      </c>
      <c r="C4190" t="s">
        <v>2871</v>
      </c>
      <c r="D4190" s="30">
        <v>39314</v>
      </c>
      <c r="E4190" t="s">
        <v>197</v>
      </c>
      <c r="F4190">
        <v>3741</v>
      </c>
      <c r="G4190">
        <v>1394</v>
      </c>
    </row>
    <row r="4191" spans="2:7" x14ac:dyDescent="0.25">
      <c r="B4191" t="s">
        <v>3932</v>
      </c>
      <c r="C4191" t="s">
        <v>2872</v>
      </c>
      <c r="D4191" s="30">
        <v>39315</v>
      </c>
      <c r="E4191" t="s">
        <v>200</v>
      </c>
      <c r="F4191">
        <v>8452</v>
      </c>
      <c r="G4191">
        <v>1394</v>
      </c>
    </row>
    <row r="4192" spans="2:7" x14ac:dyDescent="0.25">
      <c r="G4192">
        <v>1394</v>
      </c>
    </row>
    <row r="4193" spans="2:7" x14ac:dyDescent="0.25">
      <c r="B4193" t="s">
        <v>3932</v>
      </c>
      <c r="C4193" t="s">
        <v>2873</v>
      </c>
      <c r="D4193" s="30">
        <v>39316</v>
      </c>
      <c r="E4193" t="s">
        <v>200</v>
      </c>
      <c r="F4193">
        <v>7010</v>
      </c>
      <c r="G4193">
        <v>1395</v>
      </c>
    </row>
    <row r="4194" spans="2:7" x14ac:dyDescent="0.25">
      <c r="B4194" t="s">
        <v>3932</v>
      </c>
      <c r="C4194" t="s">
        <v>2874</v>
      </c>
      <c r="D4194" s="30">
        <v>39317</v>
      </c>
      <c r="E4194" t="s">
        <v>197</v>
      </c>
      <c r="F4194">
        <v>5834</v>
      </c>
      <c r="G4194">
        <v>1395</v>
      </c>
    </row>
    <row r="4195" spans="2:7" x14ac:dyDescent="0.25">
      <c r="G4195">
        <v>1395</v>
      </c>
    </row>
    <row r="4196" spans="2:7" x14ac:dyDescent="0.25">
      <c r="B4196" t="s">
        <v>3932</v>
      </c>
      <c r="C4196" t="s">
        <v>2875</v>
      </c>
      <c r="D4196" s="30">
        <v>39318</v>
      </c>
      <c r="E4196" t="s">
        <v>197</v>
      </c>
      <c r="F4196">
        <v>166</v>
      </c>
      <c r="G4196">
        <v>1396</v>
      </c>
    </row>
    <row r="4197" spans="2:7" x14ac:dyDescent="0.25">
      <c r="B4197" t="s">
        <v>3932</v>
      </c>
      <c r="C4197" t="s">
        <v>2876</v>
      </c>
      <c r="D4197" s="30">
        <v>39319</v>
      </c>
      <c r="E4197" t="s">
        <v>197</v>
      </c>
      <c r="F4197">
        <v>937</v>
      </c>
      <c r="G4197">
        <v>1396</v>
      </c>
    </row>
    <row r="4198" spans="2:7" x14ac:dyDescent="0.25">
      <c r="G4198">
        <v>1396</v>
      </c>
    </row>
    <row r="4199" spans="2:7" x14ac:dyDescent="0.25">
      <c r="B4199" t="s">
        <v>3932</v>
      </c>
      <c r="C4199" t="s">
        <v>2877</v>
      </c>
      <c r="D4199" s="30">
        <v>39320</v>
      </c>
      <c r="E4199" t="s">
        <v>200</v>
      </c>
      <c r="F4199">
        <v>4008</v>
      </c>
      <c r="G4199">
        <v>1397</v>
      </c>
    </row>
    <row r="4200" spans="2:7" x14ac:dyDescent="0.25">
      <c r="B4200" t="s">
        <v>3932</v>
      </c>
      <c r="C4200" t="s">
        <v>2878</v>
      </c>
      <c r="D4200" s="30">
        <v>39321</v>
      </c>
      <c r="E4200" t="s">
        <v>200</v>
      </c>
      <c r="F4200">
        <v>3475</v>
      </c>
      <c r="G4200">
        <v>1397</v>
      </c>
    </row>
    <row r="4201" spans="2:7" x14ac:dyDescent="0.25">
      <c r="G4201">
        <v>1397</v>
      </c>
    </row>
    <row r="4202" spans="2:7" x14ac:dyDescent="0.25">
      <c r="B4202" t="s">
        <v>3932</v>
      </c>
      <c r="C4202" t="s">
        <v>2879</v>
      </c>
      <c r="D4202" s="30">
        <v>39322</v>
      </c>
      <c r="E4202" t="s">
        <v>200</v>
      </c>
      <c r="F4202">
        <v>9366</v>
      </c>
      <c r="G4202">
        <v>1398</v>
      </c>
    </row>
    <row r="4203" spans="2:7" x14ac:dyDescent="0.25">
      <c r="B4203" t="s">
        <v>3932</v>
      </c>
      <c r="C4203" t="s">
        <v>2880</v>
      </c>
      <c r="D4203" s="30">
        <v>39323</v>
      </c>
      <c r="E4203" t="s">
        <v>199</v>
      </c>
      <c r="F4203">
        <v>3861</v>
      </c>
      <c r="G4203">
        <v>1398</v>
      </c>
    </row>
    <row r="4204" spans="2:7" x14ac:dyDescent="0.25">
      <c r="G4204">
        <v>1398</v>
      </c>
    </row>
    <row r="4205" spans="2:7" x14ac:dyDescent="0.25">
      <c r="B4205" t="s">
        <v>3932</v>
      </c>
      <c r="C4205" t="s">
        <v>2881</v>
      </c>
      <c r="D4205" s="30">
        <v>39324</v>
      </c>
      <c r="E4205" t="s">
        <v>196</v>
      </c>
      <c r="F4205">
        <v>9779</v>
      </c>
      <c r="G4205">
        <v>1399</v>
      </c>
    </row>
    <row r="4206" spans="2:7" x14ac:dyDescent="0.25">
      <c r="B4206" t="s">
        <v>3932</v>
      </c>
      <c r="C4206" t="s">
        <v>2882</v>
      </c>
      <c r="D4206" s="30">
        <v>39325</v>
      </c>
      <c r="E4206" t="s">
        <v>196</v>
      </c>
      <c r="F4206">
        <v>2321</v>
      </c>
      <c r="G4206">
        <v>1399</v>
      </c>
    </row>
    <row r="4207" spans="2:7" x14ac:dyDescent="0.25">
      <c r="G4207">
        <v>1399</v>
      </c>
    </row>
    <row r="4208" spans="2:7" x14ac:dyDescent="0.25">
      <c r="B4208" t="s">
        <v>3932</v>
      </c>
      <c r="C4208" t="s">
        <v>2883</v>
      </c>
      <c r="D4208" s="30">
        <v>39326</v>
      </c>
      <c r="E4208" t="s">
        <v>196</v>
      </c>
      <c r="F4208">
        <v>2115</v>
      </c>
      <c r="G4208">
        <v>1400</v>
      </c>
    </row>
    <row r="4209" spans="2:7" x14ac:dyDescent="0.25">
      <c r="B4209" t="s">
        <v>3932</v>
      </c>
      <c r="C4209" t="s">
        <v>2884</v>
      </c>
      <c r="D4209" s="30">
        <v>39327</v>
      </c>
      <c r="E4209" t="s">
        <v>197</v>
      </c>
      <c r="F4209">
        <v>1095</v>
      </c>
      <c r="G4209">
        <v>1400</v>
      </c>
    </row>
    <row r="4210" spans="2:7" x14ac:dyDescent="0.25">
      <c r="G4210">
        <v>1400</v>
      </c>
    </row>
    <row r="4211" spans="2:7" x14ac:dyDescent="0.25">
      <c r="B4211" t="s">
        <v>3932</v>
      </c>
      <c r="C4211" t="s">
        <v>2885</v>
      </c>
      <c r="D4211" s="30">
        <v>39328</v>
      </c>
      <c r="E4211" t="s">
        <v>196</v>
      </c>
      <c r="F4211">
        <v>3272</v>
      </c>
      <c r="G4211">
        <v>1401</v>
      </c>
    </row>
    <row r="4212" spans="2:7" x14ac:dyDescent="0.25">
      <c r="B4212" t="s">
        <v>3932</v>
      </c>
      <c r="C4212" t="s">
        <v>2886</v>
      </c>
      <c r="D4212" s="30">
        <v>39329</v>
      </c>
      <c r="E4212" t="s">
        <v>198</v>
      </c>
      <c r="F4212">
        <v>970</v>
      </c>
      <c r="G4212">
        <v>1401</v>
      </c>
    </row>
    <row r="4213" spans="2:7" x14ac:dyDescent="0.25">
      <c r="G4213">
        <v>1401</v>
      </c>
    </row>
    <row r="4214" spans="2:7" x14ac:dyDescent="0.25">
      <c r="B4214" t="s">
        <v>3932</v>
      </c>
      <c r="C4214" t="s">
        <v>2887</v>
      </c>
      <c r="D4214" s="30">
        <v>39330</v>
      </c>
      <c r="E4214" t="s">
        <v>196</v>
      </c>
      <c r="F4214">
        <v>3365</v>
      </c>
      <c r="G4214">
        <v>1402</v>
      </c>
    </row>
    <row r="4215" spans="2:7" x14ac:dyDescent="0.25">
      <c r="B4215" t="s">
        <v>3932</v>
      </c>
      <c r="C4215" t="s">
        <v>2888</v>
      </c>
      <c r="D4215" s="30">
        <v>39331</v>
      </c>
      <c r="E4215" t="s">
        <v>199</v>
      </c>
      <c r="F4215">
        <v>615</v>
      </c>
      <c r="G4215">
        <v>1402</v>
      </c>
    </row>
    <row r="4216" spans="2:7" x14ac:dyDescent="0.25">
      <c r="G4216">
        <v>1402</v>
      </c>
    </row>
    <row r="4217" spans="2:7" x14ac:dyDescent="0.25">
      <c r="B4217" t="s">
        <v>3932</v>
      </c>
      <c r="C4217" t="s">
        <v>2889</v>
      </c>
      <c r="D4217" s="30">
        <v>39332</v>
      </c>
      <c r="E4217" t="s">
        <v>199</v>
      </c>
      <c r="F4217">
        <v>7738</v>
      </c>
      <c r="G4217">
        <v>1403</v>
      </c>
    </row>
    <row r="4218" spans="2:7" x14ac:dyDescent="0.25">
      <c r="B4218" t="s">
        <v>3932</v>
      </c>
      <c r="C4218" t="s">
        <v>2890</v>
      </c>
      <c r="D4218" s="30">
        <v>39333</v>
      </c>
      <c r="E4218" t="s">
        <v>198</v>
      </c>
      <c r="F4218">
        <v>4023</v>
      </c>
      <c r="G4218">
        <v>1403</v>
      </c>
    </row>
    <row r="4219" spans="2:7" x14ac:dyDescent="0.25">
      <c r="G4219">
        <v>1403</v>
      </c>
    </row>
    <row r="4220" spans="2:7" x14ac:dyDescent="0.25">
      <c r="B4220" t="s">
        <v>3932</v>
      </c>
      <c r="C4220" t="s">
        <v>2891</v>
      </c>
      <c r="D4220" s="30">
        <v>39334</v>
      </c>
      <c r="E4220" t="s">
        <v>200</v>
      </c>
      <c r="F4220">
        <v>2118</v>
      </c>
      <c r="G4220">
        <v>1404</v>
      </c>
    </row>
    <row r="4221" spans="2:7" x14ac:dyDescent="0.25">
      <c r="B4221" t="s">
        <v>3932</v>
      </c>
      <c r="C4221" t="s">
        <v>2892</v>
      </c>
      <c r="D4221" s="30">
        <v>39335</v>
      </c>
      <c r="E4221" t="s">
        <v>197</v>
      </c>
      <c r="F4221">
        <v>4172</v>
      </c>
      <c r="G4221">
        <v>1404</v>
      </c>
    </row>
    <row r="4222" spans="2:7" x14ac:dyDescent="0.25">
      <c r="G4222">
        <v>1404</v>
      </c>
    </row>
    <row r="4223" spans="2:7" x14ac:dyDescent="0.25">
      <c r="B4223" t="s">
        <v>3932</v>
      </c>
      <c r="C4223" t="s">
        <v>2893</v>
      </c>
      <c r="D4223" s="30">
        <v>39336</v>
      </c>
      <c r="E4223" t="s">
        <v>197</v>
      </c>
      <c r="F4223">
        <v>8851</v>
      </c>
      <c r="G4223">
        <v>1405</v>
      </c>
    </row>
    <row r="4224" spans="2:7" x14ac:dyDescent="0.25">
      <c r="B4224" t="s">
        <v>3932</v>
      </c>
      <c r="C4224" t="s">
        <v>2894</v>
      </c>
      <c r="D4224" s="30">
        <v>39337</v>
      </c>
      <c r="E4224" t="s">
        <v>199</v>
      </c>
      <c r="F4224">
        <v>9859</v>
      </c>
      <c r="G4224">
        <v>1405</v>
      </c>
    </row>
    <row r="4225" spans="2:7" x14ac:dyDescent="0.25">
      <c r="G4225">
        <v>1405</v>
      </c>
    </row>
    <row r="4226" spans="2:7" x14ac:dyDescent="0.25">
      <c r="B4226" t="s">
        <v>3932</v>
      </c>
      <c r="C4226" t="s">
        <v>1304</v>
      </c>
      <c r="D4226" s="30">
        <v>39338</v>
      </c>
      <c r="E4226" t="s">
        <v>196</v>
      </c>
      <c r="F4226">
        <v>5410</v>
      </c>
      <c r="G4226">
        <v>1406</v>
      </c>
    </row>
    <row r="4227" spans="2:7" x14ac:dyDescent="0.25">
      <c r="B4227" t="s">
        <v>3932</v>
      </c>
      <c r="C4227" t="s">
        <v>2895</v>
      </c>
      <c r="D4227" s="30">
        <v>39339</v>
      </c>
      <c r="E4227" t="s">
        <v>198</v>
      </c>
      <c r="F4227">
        <v>6642</v>
      </c>
      <c r="G4227">
        <v>1406</v>
      </c>
    </row>
    <row r="4228" spans="2:7" x14ac:dyDescent="0.25">
      <c r="G4228">
        <v>1406</v>
      </c>
    </row>
    <row r="4229" spans="2:7" x14ac:dyDescent="0.25">
      <c r="B4229" t="s">
        <v>3932</v>
      </c>
      <c r="C4229" t="s">
        <v>2896</v>
      </c>
      <c r="D4229" s="30">
        <v>39340</v>
      </c>
      <c r="E4229" t="s">
        <v>196</v>
      </c>
      <c r="F4229">
        <v>2856</v>
      </c>
      <c r="G4229">
        <v>1407</v>
      </c>
    </row>
    <row r="4230" spans="2:7" x14ac:dyDescent="0.25">
      <c r="B4230" t="s">
        <v>3932</v>
      </c>
      <c r="C4230" t="s">
        <v>2897</v>
      </c>
      <c r="D4230" s="30">
        <v>39341</v>
      </c>
      <c r="E4230" t="s">
        <v>200</v>
      </c>
      <c r="F4230">
        <v>9418</v>
      </c>
      <c r="G4230">
        <v>1407</v>
      </c>
    </row>
    <row r="4231" spans="2:7" x14ac:dyDescent="0.25">
      <c r="G4231">
        <v>1407</v>
      </c>
    </row>
    <row r="4232" spans="2:7" x14ac:dyDescent="0.25">
      <c r="B4232" t="s">
        <v>3932</v>
      </c>
      <c r="C4232" t="s">
        <v>2898</v>
      </c>
      <c r="D4232" s="30">
        <v>39342</v>
      </c>
      <c r="E4232" t="s">
        <v>200</v>
      </c>
      <c r="F4232">
        <v>9670</v>
      </c>
      <c r="G4232">
        <v>1408</v>
      </c>
    </row>
    <row r="4233" spans="2:7" x14ac:dyDescent="0.25">
      <c r="B4233" t="s">
        <v>3932</v>
      </c>
      <c r="C4233" t="s">
        <v>2899</v>
      </c>
      <c r="D4233" s="30">
        <v>39343</v>
      </c>
      <c r="E4233" t="s">
        <v>197</v>
      </c>
      <c r="F4233">
        <v>3187</v>
      </c>
      <c r="G4233">
        <v>1408</v>
      </c>
    </row>
    <row r="4234" spans="2:7" x14ac:dyDescent="0.25">
      <c r="G4234">
        <v>1408</v>
      </c>
    </row>
    <row r="4235" spans="2:7" x14ac:dyDescent="0.25">
      <c r="B4235" t="s">
        <v>3932</v>
      </c>
      <c r="C4235" t="s">
        <v>2900</v>
      </c>
      <c r="D4235" s="30">
        <v>39344</v>
      </c>
      <c r="E4235" t="s">
        <v>197</v>
      </c>
      <c r="F4235">
        <v>4490</v>
      </c>
      <c r="G4235">
        <v>1409</v>
      </c>
    </row>
    <row r="4236" spans="2:7" x14ac:dyDescent="0.25">
      <c r="B4236" t="s">
        <v>3932</v>
      </c>
      <c r="C4236" t="s">
        <v>2485</v>
      </c>
      <c r="D4236" s="30">
        <v>39345</v>
      </c>
      <c r="E4236" t="s">
        <v>196</v>
      </c>
      <c r="F4236">
        <v>3608</v>
      </c>
      <c r="G4236">
        <v>1409</v>
      </c>
    </row>
    <row r="4237" spans="2:7" x14ac:dyDescent="0.25">
      <c r="G4237">
        <v>1409</v>
      </c>
    </row>
    <row r="4238" spans="2:7" x14ac:dyDescent="0.25">
      <c r="B4238" t="s">
        <v>3932</v>
      </c>
      <c r="C4238" t="s">
        <v>2901</v>
      </c>
      <c r="D4238" s="30">
        <v>39346</v>
      </c>
      <c r="E4238" t="s">
        <v>196</v>
      </c>
      <c r="F4238">
        <v>1340</v>
      </c>
      <c r="G4238">
        <v>1410</v>
      </c>
    </row>
    <row r="4239" spans="2:7" x14ac:dyDescent="0.25">
      <c r="B4239" t="s">
        <v>3932</v>
      </c>
      <c r="C4239" t="s">
        <v>2902</v>
      </c>
      <c r="D4239" s="30">
        <v>39347</v>
      </c>
      <c r="E4239" t="s">
        <v>200</v>
      </c>
      <c r="F4239">
        <v>7758</v>
      </c>
      <c r="G4239">
        <v>1410</v>
      </c>
    </row>
    <row r="4240" spans="2:7" x14ac:dyDescent="0.25">
      <c r="G4240">
        <v>1410</v>
      </c>
    </row>
    <row r="4241" spans="2:7" x14ac:dyDescent="0.25">
      <c r="B4241" t="s">
        <v>3932</v>
      </c>
      <c r="C4241" t="s">
        <v>2903</v>
      </c>
      <c r="D4241" s="30">
        <v>39348</v>
      </c>
      <c r="E4241" t="s">
        <v>196</v>
      </c>
      <c r="F4241">
        <v>6666</v>
      </c>
      <c r="G4241">
        <v>1411</v>
      </c>
    </row>
    <row r="4242" spans="2:7" x14ac:dyDescent="0.25">
      <c r="B4242" t="s">
        <v>3932</v>
      </c>
      <c r="C4242" t="s">
        <v>2904</v>
      </c>
      <c r="D4242" s="30">
        <v>39349</v>
      </c>
      <c r="E4242" t="s">
        <v>197</v>
      </c>
      <c r="F4242">
        <v>2770</v>
      </c>
      <c r="G4242">
        <v>1411</v>
      </c>
    </row>
    <row r="4243" spans="2:7" x14ac:dyDescent="0.25">
      <c r="G4243">
        <v>1411</v>
      </c>
    </row>
    <row r="4244" spans="2:7" x14ac:dyDescent="0.25">
      <c r="B4244" t="s">
        <v>3932</v>
      </c>
      <c r="C4244" t="s">
        <v>2905</v>
      </c>
      <c r="D4244" s="30">
        <v>39350</v>
      </c>
      <c r="E4244" t="s">
        <v>197</v>
      </c>
      <c r="F4244">
        <v>7337</v>
      </c>
      <c r="G4244">
        <v>1412</v>
      </c>
    </row>
    <row r="4245" spans="2:7" x14ac:dyDescent="0.25">
      <c r="B4245" t="s">
        <v>3932</v>
      </c>
      <c r="C4245" t="s">
        <v>2906</v>
      </c>
      <c r="D4245" s="30">
        <v>39351</v>
      </c>
      <c r="E4245" t="s">
        <v>199</v>
      </c>
      <c r="F4245">
        <v>5181</v>
      </c>
      <c r="G4245">
        <v>1412</v>
      </c>
    </row>
    <row r="4246" spans="2:7" x14ac:dyDescent="0.25">
      <c r="G4246">
        <v>1412</v>
      </c>
    </row>
    <row r="4247" spans="2:7" x14ac:dyDescent="0.25">
      <c r="B4247" t="s">
        <v>3932</v>
      </c>
      <c r="C4247" t="s">
        <v>2907</v>
      </c>
      <c r="D4247" s="30">
        <v>39352</v>
      </c>
      <c r="E4247" t="s">
        <v>196</v>
      </c>
      <c r="F4247">
        <v>7788</v>
      </c>
      <c r="G4247">
        <v>1413</v>
      </c>
    </row>
    <row r="4248" spans="2:7" x14ac:dyDescent="0.25">
      <c r="B4248" t="s">
        <v>3932</v>
      </c>
      <c r="C4248" t="s">
        <v>2908</v>
      </c>
      <c r="D4248" s="30">
        <v>39353</v>
      </c>
      <c r="E4248" t="s">
        <v>197</v>
      </c>
      <c r="F4248">
        <v>2613</v>
      </c>
      <c r="G4248">
        <v>1413</v>
      </c>
    </row>
    <row r="4249" spans="2:7" x14ac:dyDescent="0.25">
      <c r="G4249">
        <v>1413</v>
      </c>
    </row>
    <row r="4250" spans="2:7" x14ac:dyDescent="0.25">
      <c r="B4250" t="s">
        <v>3932</v>
      </c>
      <c r="C4250" t="s">
        <v>2909</v>
      </c>
      <c r="D4250" s="30">
        <v>39354</v>
      </c>
      <c r="E4250" t="s">
        <v>200</v>
      </c>
      <c r="F4250">
        <v>1183</v>
      </c>
      <c r="G4250">
        <v>1414</v>
      </c>
    </row>
    <row r="4251" spans="2:7" x14ac:dyDescent="0.25">
      <c r="B4251" t="s">
        <v>3932</v>
      </c>
      <c r="C4251" t="s">
        <v>2694</v>
      </c>
      <c r="D4251" s="30">
        <v>39355</v>
      </c>
      <c r="E4251" t="s">
        <v>199</v>
      </c>
      <c r="F4251">
        <v>1472</v>
      </c>
      <c r="G4251">
        <v>1414</v>
      </c>
    </row>
    <row r="4252" spans="2:7" x14ac:dyDescent="0.25">
      <c r="G4252">
        <v>1414</v>
      </c>
    </row>
    <row r="4253" spans="2:7" x14ac:dyDescent="0.25">
      <c r="B4253" t="s">
        <v>3932</v>
      </c>
      <c r="C4253" t="s">
        <v>2910</v>
      </c>
      <c r="D4253" s="30">
        <v>39356</v>
      </c>
      <c r="E4253" t="s">
        <v>197</v>
      </c>
      <c r="F4253">
        <v>8939</v>
      </c>
      <c r="G4253">
        <v>1415</v>
      </c>
    </row>
    <row r="4254" spans="2:7" x14ac:dyDescent="0.25">
      <c r="B4254" t="s">
        <v>3932</v>
      </c>
      <c r="C4254" t="s">
        <v>2911</v>
      </c>
      <c r="D4254" s="30">
        <v>39357</v>
      </c>
      <c r="E4254" t="s">
        <v>200</v>
      </c>
      <c r="F4254">
        <v>7374</v>
      </c>
      <c r="G4254">
        <v>1415</v>
      </c>
    </row>
    <row r="4255" spans="2:7" x14ac:dyDescent="0.25">
      <c r="G4255">
        <v>1415</v>
      </c>
    </row>
    <row r="4256" spans="2:7" x14ac:dyDescent="0.25">
      <c r="B4256" t="s">
        <v>3932</v>
      </c>
      <c r="C4256" t="s">
        <v>2912</v>
      </c>
      <c r="D4256" s="30">
        <v>39358</v>
      </c>
      <c r="E4256" t="s">
        <v>197</v>
      </c>
      <c r="F4256">
        <v>6100</v>
      </c>
      <c r="G4256">
        <v>1416</v>
      </c>
    </row>
    <row r="4257" spans="2:7" x14ac:dyDescent="0.25">
      <c r="B4257" t="s">
        <v>3932</v>
      </c>
      <c r="C4257" t="s">
        <v>2913</v>
      </c>
      <c r="D4257" s="30">
        <v>39359</v>
      </c>
      <c r="E4257" t="s">
        <v>200</v>
      </c>
      <c r="F4257">
        <v>9796</v>
      </c>
      <c r="G4257">
        <v>1416</v>
      </c>
    </row>
    <row r="4258" spans="2:7" x14ac:dyDescent="0.25">
      <c r="G4258">
        <v>1416</v>
      </c>
    </row>
    <row r="4259" spans="2:7" x14ac:dyDescent="0.25">
      <c r="B4259" t="s">
        <v>3932</v>
      </c>
      <c r="C4259" t="s">
        <v>2914</v>
      </c>
      <c r="D4259" s="30">
        <v>39360</v>
      </c>
      <c r="E4259" t="s">
        <v>197</v>
      </c>
      <c r="F4259">
        <v>4120</v>
      </c>
      <c r="G4259">
        <v>1417</v>
      </c>
    </row>
    <row r="4260" spans="2:7" x14ac:dyDescent="0.25">
      <c r="B4260" t="s">
        <v>3932</v>
      </c>
      <c r="C4260" t="s">
        <v>2915</v>
      </c>
      <c r="D4260" s="30">
        <v>39361</v>
      </c>
      <c r="E4260" t="s">
        <v>198</v>
      </c>
      <c r="F4260">
        <v>2580</v>
      </c>
      <c r="G4260">
        <v>1417</v>
      </c>
    </row>
    <row r="4261" spans="2:7" x14ac:dyDescent="0.25">
      <c r="G4261">
        <v>1417</v>
      </c>
    </row>
    <row r="4262" spans="2:7" x14ac:dyDescent="0.25">
      <c r="B4262" t="s">
        <v>3932</v>
      </c>
      <c r="C4262" t="s">
        <v>2916</v>
      </c>
      <c r="D4262" s="30">
        <v>39362</v>
      </c>
      <c r="E4262" t="s">
        <v>197</v>
      </c>
      <c r="F4262">
        <v>3342</v>
      </c>
      <c r="G4262">
        <v>1418</v>
      </c>
    </row>
    <row r="4263" spans="2:7" x14ac:dyDescent="0.25">
      <c r="B4263" t="s">
        <v>3932</v>
      </c>
      <c r="C4263" t="s">
        <v>2917</v>
      </c>
      <c r="D4263" s="30">
        <v>39363</v>
      </c>
      <c r="E4263" t="s">
        <v>197</v>
      </c>
      <c r="F4263">
        <v>1128</v>
      </c>
      <c r="G4263">
        <v>1418</v>
      </c>
    </row>
    <row r="4264" spans="2:7" x14ac:dyDescent="0.25">
      <c r="G4264">
        <v>1418</v>
      </c>
    </row>
    <row r="4265" spans="2:7" x14ac:dyDescent="0.25">
      <c r="B4265" t="s">
        <v>3932</v>
      </c>
      <c r="C4265" t="s">
        <v>2918</v>
      </c>
      <c r="D4265" s="30">
        <v>39364</v>
      </c>
      <c r="E4265" t="s">
        <v>198</v>
      </c>
      <c r="F4265">
        <v>8246</v>
      </c>
      <c r="G4265">
        <v>1419</v>
      </c>
    </row>
    <row r="4266" spans="2:7" x14ac:dyDescent="0.25">
      <c r="B4266" t="s">
        <v>3932</v>
      </c>
      <c r="C4266" t="s">
        <v>2919</v>
      </c>
      <c r="D4266" s="30">
        <v>39365</v>
      </c>
      <c r="E4266" t="s">
        <v>200</v>
      </c>
      <c r="F4266">
        <v>2318</v>
      </c>
      <c r="G4266">
        <v>1419</v>
      </c>
    </row>
    <row r="4267" spans="2:7" x14ac:dyDescent="0.25">
      <c r="G4267">
        <v>1419</v>
      </c>
    </row>
    <row r="4268" spans="2:7" x14ac:dyDescent="0.25">
      <c r="B4268" t="s">
        <v>3932</v>
      </c>
      <c r="C4268" t="s">
        <v>2920</v>
      </c>
      <c r="D4268" s="30">
        <v>39366</v>
      </c>
      <c r="E4268" t="s">
        <v>200</v>
      </c>
      <c r="F4268">
        <v>8663</v>
      </c>
      <c r="G4268">
        <v>1420</v>
      </c>
    </row>
    <row r="4269" spans="2:7" x14ac:dyDescent="0.25">
      <c r="B4269" t="s">
        <v>3932</v>
      </c>
      <c r="C4269" t="s">
        <v>2921</v>
      </c>
      <c r="D4269" s="30">
        <v>39367</v>
      </c>
      <c r="E4269" t="s">
        <v>200</v>
      </c>
      <c r="F4269">
        <v>7955</v>
      </c>
      <c r="G4269">
        <v>1420</v>
      </c>
    </row>
    <row r="4270" spans="2:7" x14ac:dyDescent="0.25">
      <c r="G4270">
        <v>1420</v>
      </c>
    </row>
    <row r="4271" spans="2:7" x14ac:dyDescent="0.25">
      <c r="B4271" t="s">
        <v>3932</v>
      </c>
      <c r="C4271" t="s">
        <v>2922</v>
      </c>
      <c r="D4271" s="30">
        <v>39368</v>
      </c>
      <c r="E4271" t="s">
        <v>200</v>
      </c>
      <c r="F4271">
        <v>6158</v>
      </c>
      <c r="G4271">
        <v>1421</v>
      </c>
    </row>
    <row r="4272" spans="2:7" x14ac:dyDescent="0.25">
      <c r="B4272" t="s">
        <v>3932</v>
      </c>
      <c r="C4272" t="s">
        <v>2923</v>
      </c>
      <c r="D4272" s="30">
        <v>39369</v>
      </c>
      <c r="E4272" t="s">
        <v>196</v>
      </c>
      <c r="F4272">
        <v>6555</v>
      </c>
      <c r="G4272">
        <v>1421</v>
      </c>
    </row>
    <row r="4273" spans="2:7" x14ac:dyDescent="0.25">
      <c r="G4273">
        <v>1421</v>
      </c>
    </row>
    <row r="4274" spans="2:7" x14ac:dyDescent="0.25">
      <c r="B4274" t="s">
        <v>3932</v>
      </c>
      <c r="C4274" t="s">
        <v>2924</v>
      </c>
      <c r="D4274" s="30">
        <v>39370</v>
      </c>
      <c r="E4274" t="s">
        <v>197</v>
      </c>
      <c r="F4274">
        <v>7132</v>
      </c>
      <c r="G4274">
        <v>1422</v>
      </c>
    </row>
    <row r="4275" spans="2:7" x14ac:dyDescent="0.25">
      <c r="B4275" t="s">
        <v>3932</v>
      </c>
      <c r="C4275" t="s">
        <v>2925</v>
      </c>
      <c r="D4275" s="30">
        <v>39371</v>
      </c>
      <c r="E4275" t="s">
        <v>198</v>
      </c>
      <c r="F4275">
        <v>2547</v>
      </c>
      <c r="G4275">
        <v>1422</v>
      </c>
    </row>
    <row r="4276" spans="2:7" x14ac:dyDescent="0.25">
      <c r="G4276">
        <v>1422</v>
      </c>
    </row>
    <row r="4277" spans="2:7" x14ac:dyDescent="0.25">
      <c r="B4277" t="s">
        <v>3932</v>
      </c>
      <c r="C4277" t="s">
        <v>2926</v>
      </c>
      <c r="D4277" s="30">
        <v>39372</v>
      </c>
      <c r="E4277" t="s">
        <v>200</v>
      </c>
      <c r="F4277">
        <v>2826</v>
      </c>
      <c r="G4277">
        <v>1423</v>
      </c>
    </row>
    <row r="4278" spans="2:7" x14ac:dyDescent="0.25">
      <c r="B4278" t="s">
        <v>3932</v>
      </c>
      <c r="C4278" t="s">
        <v>2927</v>
      </c>
      <c r="D4278" s="30">
        <v>39373</v>
      </c>
      <c r="E4278" t="s">
        <v>196</v>
      </c>
      <c r="F4278">
        <v>7176</v>
      </c>
      <c r="G4278">
        <v>1423</v>
      </c>
    </row>
    <row r="4279" spans="2:7" x14ac:dyDescent="0.25">
      <c r="G4279">
        <v>1423</v>
      </c>
    </row>
    <row r="4280" spans="2:7" x14ac:dyDescent="0.25">
      <c r="B4280" t="s">
        <v>3932</v>
      </c>
      <c r="C4280" t="s">
        <v>2928</v>
      </c>
      <c r="D4280" s="30">
        <v>39374</v>
      </c>
      <c r="E4280" t="s">
        <v>199</v>
      </c>
      <c r="F4280">
        <v>9837</v>
      </c>
      <c r="G4280">
        <v>1424</v>
      </c>
    </row>
    <row r="4281" spans="2:7" x14ac:dyDescent="0.25">
      <c r="B4281" t="s">
        <v>3932</v>
      </c>
      <c r="C4281" t="s">
        <v>2091</v>
      </c>
      <c r="D4281" s="30">
        <v>39375</v>
      </c>
      <c r="E4281" t="s">
        <v>197</v>
      </c>
      <c r="F4281">
        <v>7677</v>
      </c>
      <c r="G4281">
        <v>1424</v>
      </c>
    </row>
    <row r="4282" spans="2:7" x14ac:dyDescent="0.25">
      <c r="G4282">
        <v>1424</v>
      </c>
    </row>
    <row r="4283" spans="2:7" x14ac:dyDescent="0.25">
      <c r="B4283" t="s">
        <v>3932</v>
      </c>
      <c r="C4283" t="s">
        <v>2929</v>
      </c>
      <c r="D4283" s="30">
        <v>39376</v>
      </c>
      <c r="E4283" t="s">
        <v>197</v>
      </c>
      <c r="F4283">
        <v>5226</v>
      </c>
      <c r="G4283">
        <v>1425</v>
      </c>
    </row>
    <row r="4284" spans="2:7" x14ac:dyDescent="0.25">
      <c r="B4284" t="s">
        <v>3932</v>
      </c>
      <c r="C4284" t="s">
        <v>2930</v>
      </c>
      <c r="D4284" s="30">
        <v>39377</v>
      </c>
      <c r="E4284" t="s">
        <v>197</v>
      </c>
      <c r="F4284">
        <v>3265</v>
      </c>
      <c r="G4284">
        <v>1425</v>
      </c>
    </row>
    <row r="4285" spans="2:7" x14ac:dyDescent="0.25">
      <c r="G4285">
        <v>1425</v>
      </c>
    </row>
    <row r="4286" spans="2:7" x14ac:dyDescent="0.25">
      <c r="B4286" t="s">
        <v>3932</v>
      </c>
      <c r="C4286" t="s">
        <v>2931</v>
      </c>
      <c r="D4286" s="30">
        <v>39378</v>
      </c>
      <c r="E4286" t="s">
        <v>199</v>
      </c>
      <c r="F4286">
        <v>5333</v>
      </c>
      <c r="G4286">
        <v>1426</v>
      </c>
    </row>
    <row r="4287" spans="2:7" x14ac:dyDescent="0.25">
      <c r="B4287" t="s">
        <v>3932</v>
      </c>
      <c r="C4287" t="s">
        <v>2932</v>
      </c>
      <c r="D4287" s="30">
        <v>39379</v>
      </c>
      <c r="E4287" t="s">
        <v>196</v>
      </c>
      <c r="F4287">
        <v>3979</v>
      </c>
      <c r="G4287">
        <v>1426</v>
      </c>
    </row>
    <row r="4288" spans="2:7" x14ac:dyDescent="0.25">
      <c r="G4288">
        <v>1426</v>
      </c>
    </row>
    <row r="4289" spans="2:7" x14ac:dyDescent="0.25">
      <c r="B4289" t="s">
        <v>3932</v>
      </c>
      <c r="C4289" t="s">
        <v>2933</v>
      </c>
      <c r="D4289" s="30">
        <v>39380</v>
      </c>
      <c r="E4289" t="s">
        <v>196</v>
      </c>
      <c r="F4289">
        <v>5332</v>
      </c>
      <c r="G4289">
        <v>1427</v>
      </c>
    </row>
    <row r="4290" spans="2:7" x14ac:dyDescent="0.25">
      <c r="B4290" t="s">
        <v>3932</v>
      </c>
      <c r="C4290" t="s">
        <v>2934</v>
      </c>
      <c r="D4290" s="30">
        <v>39381</v>
      </c>
      <c r="E4290" t="s">
        <v>196</v>
      </c>
      <c r="F4290">
        <v>9717</v>
      </c>
      <c r="G4290">
        <v>1427</v>
      </c>
    </row>
    <row r="4291" spans="2:7" x14ac:dyDescent="0.25">
      <c r="G4291">
        <v>1427</v>
      </c>
    </row>
    <row r="4292" spans="2:7" x14ac:dyDescent="0.25">
      <c r="B4292" t="s">
        <v>3932</v>
      </c>
      <c r="C4292" t="s">
        <v>2935</v>
      </c>
      <c r="D4292" s="30">
        <v>39382</v>
      </c>
      <c r="E4292" t="s">
        <v>200</v>
      </c>
      <c r="F4292">
        <v>6198</v>
      </c>
      <c r="G4292">
        <v>1428</v>
      </c>
    </row>
    <row r="4293" spans="2:7" x14ac:dyDescent="0.25">
      <c r="B4293" t="s">
        <v>3932</v>
      </c>
      <c r="C4293" t="s">
        <v>284</v>
      </c>
      <c r="D4293" s="30">
        <v>39383</v>
      </c>
      <c r="E4293" t="s">
        <v>196</v>
      </c>
      <c r="F4293">
        <v>6533</v>
      </c>
      <c r="G4293">
        <v>1428</v>
      </c>
    </row>
    <row r="4294" spans="2:7" x14ac:dyDescent="0.25">
      <c r="G4294">
        <v>1428</v>
      </c>
    </row>
    <row r="4295" spans="2:7" x14ac:dyDescent="0.25">
      <c r="B4295" t="s">
        <v>3932</v>
      </c>
      <c r="C4295" t="s">
        <v>2936</v>
      </c>
      <c r="D4295" s="30">
        <v>39384</v>
      </c>
      <c r="E4295" t="s">
        <v>200</v>
      </c>
      <c r="F4295">
        <v>6286</v>
      </c>
      <c r="G4295">
        <v>1429</v>
      </c>
    </row>
    <row r="4296" spans="2:7" x14ac:dyDescent="0.25">
      <c r="B4296" t="s">
        <v>3932</v>
      </c>
      <c r="C4296" t="s">
        <v>2937</v>
      </c>
      <c r="D4296" s="30">
        <v>39385</v>
      </c>
      <c r="E4296" t="s">
        <v>200</v>
      </c>
      <c r="F4296">
        <v>1109</v>
      </c>
      <c r="G4296">
        <v>1429</v>
      </c>
    </row>
    <row r="4297" spans="2:7" x14ac:dyDescent="0.25">
      <c r="G4297">
        <v>1429</v>
      </c>
    </row>
    <row r="4298" spans="2:7" x14ac:dyDescent="0.25">
      <c r="B4298" t="s">
        <v>3932</v>
      </c>
      <c r="C4298" t="s">
        <v>2938</v>
      </c>
      <c r="D4298" s="30">
        <v>39386</v>
      </c>
      <c r="E4298" t="s">
        <v>200</v>
      </c>
      <c r="F4298">
        <v>2303</v>
      </c>
      <c r="G4298">
        <v>1430</v>
      </c>
    </row>
    <row r="4299" spans="2:7" x14ac:dyDescent="0.25">
      <c r="B4299" t="s">
        <v>3932</v>
      </c>
      <c r="C4299" t="s">
        <v>2939</v>
      </c>
      <c r="D4299" s="30">
        <v>39387</v>
      </c>
      <c r="E4299" t="s">
        <v>199</v>
      </c>
      <c r="F4299">
        <v>643</v>
      </c>
      <c r="G4299">
        <v>1430</v>
      </c>
    </row>
    <row r="4300" spans="2:7" x14ac:dyDescent="0.25">
      <c r="G4300">
        <v>1430</v>
      </c>
    </row>
    <row r="4301" spans="2:7" x14ac:dyDescent="0.25">
      <c r="B4301" t="s">
        <v>3932</v>
      </c>
      <c r="C4301" t="s">
        <v>2940</v>
      </c>
      <c r="D4301" s="30">
        <v>39388</v>
      </c>
      <c r="E4301" t="s">
        <v>199</v>
      </c>
      <c r="F4301">
        <v>7202</v>
      </c>
      <c r="G4301">
        <v>1431</v>
      </c>
    </row>
    <row r="4302" spans="2:7" x14ac:dyDescent="0.25">
      <c r="B4302" t="s">
        <v>3932</v>
      </c>
      <c r="C4302" t="s">
        <v>2941</v>
      </c>
      <c r="D4302" s="30">
        <v>39389</v>
      </c>
      <c r="E4302" t="s">
        <v>198</v>
      </c>
      <c r="F4302">
        <v>8139</v>
      </c>
      <c r="G4302">
        <v>1431</v>
      </c>
    </row>
    <row r="4303" spans="2:7" x14ac:dyDescent="0.25">
      <c r="G4303">
        <v>1431</v>
      </c>
    </row>
    <row r="4304" spans="2:7" x14ac:dyDescent="0.25">
      <c r="B4304" t="s">
        <v>3932</v>
      </c>
      <c r="C4304" t="s">
        <v>2942</v>
      </c>
      <c r="D4304" s="30">
        <v>39390</v>
      </c>
      <c r="E4304" t="s">
        <v>199</v>
      </c>
      <c r="F4304">
        <v>7490</v>
      </c>
      <c r="G4304">
        <v>1432</v>
      </c>
    </row>
    <row r="4305" spans="2:7" x14ac:dyDescent="0.25">
      <c r="B4305" t="s">
        <v>3932</v>
      </c>
      <c r="C4305" t="s">
        <v>2943</v>
      </c>
      <c r="D4305" s="30">
        <v>39391</v>
      </c>
      <c r="E4305" t="s">
        <v>198</v>
      </c>
      <c r="F4305">
        <v>8705</v>
      </c>
      <c r="G4305">
        <v>1432</v>
      </c>
    </row>
    <row r="4306" spans="2:7" x14ac:dyDescent="0.25">
      <c r="G4306">
        <v>1432</v>
      </c>
    </row>
    <row r="4307" spans="2:7" x14ac:dyDescent="0.25">
      <c r="B4307" t="s">
        <v>3932</v>
      </c>
      <c r="C4307" t="s">
        <v>2027</v>
      </c>
      <c r="D4307" s="30">
        <v>39392</v>
      </c>
      <c r="E4307" t="s">
        <v>198</v>
      </c>
      <c r="F4307">
        <v>1790</v>
      </c>
      <c r="G4307">
        <v>1433</v>
      </c>
    </row>
    <row r="4308" spans="2:7" x14ac:dyDescent="0.25">
      <c r="B4308" t="s">
        <v>3932</v>
      </c>
      <c r="C4308" t="s">
        <v>2944</v>
      </c>
      <c r="D4308" s="30">
        <v>39393</v>
      </c>
      <c r="E4308" t="s">
        <v>200</v>
      </c>
      <c r="F4308">
        <v>6779</v>
      </c>
      <c r="G4308">
        <v>1433</v>
      </c>
    </row>
    <row r="4309" spans="2:7" x14ac:dyDescent="0.25">
      <c r="G4309">
        <v>1433</v>
      </c>
    </row>
    <row r="4310" spans="2:7" x14ac:dyDescent="0.25">
      <c r="B4310" t="s">
        <v>3932</v>
      </c>
      <c r="C4310" t="s">
        <v>2945</v>
      </c>
      <c r="D4310" s="30">
        <v>39394</v>
      </c>
      <c r="E4310" t="s">
        <v>196</v>
      </c>
      <c r="F4310">
        <v>2124</v>
      </c>
      <c r="G4310">
        <v>1434</v>
      </c>
    </row>
    <row r="4311" spans="2:7" x14ac:dyDescent="0.25">
      <c r="B4311" t="s">
        <v>3932</v>
      </c>
      <c r="C4311" t="s">
        <v>2946</v>
      </c>
      <c r="D4311" s="30">
        <v>39395</v>
      </c>
      <c r="E4311" t="s">
        <v>200</v>
      </c>
      <c r="F4311">
        <v>1465</v>
      </c>
      <c r="G4311">
        <v>1434</v>
      </c>
    </row>
    <row r="4312" spans="2:7" x14ac:dyDescent="0.25">
      <c r="G4312">
        <v>1434</v>
      </c>
    </row>
    <row r="4313" spans="2:7" x14ac:dyDescent="0.25">
      <c r="B4313" t="s">
        <v>3932</v>
      </c>
      <c r="C4313" t="s">
        <v>2947</v>
      </c>
      <c r="D4313" s="30">
        <v>39396</v>
      </c>
      <c r="E4313" t="s">
        <v>196</v>
      </c>
      <c r="F4313">
        <v>6888</v>
      </c>
      <c r="G4313">
        <v>1435</v>
      </c>
    </row>
    <row r="4314" spans="2:7" x14ac:dyDescent="0.25">
      <c r="B4314" t="s">
        <v>3932</v>
      </c>
      <c r="C4314" t="s">
        <v>2948</v>
      </c>
      <c r="D4314" s="30">
        <v>39397</v>
      </c>
      <c r="E4314" t="s">
        <v>199</v>
      </c>
      <c r="F4314">
        <v>1062</v>
      </c>
      <c r="G4314">
        <v>1435</v>
      </c>
    </row>
    <row r="4315" spans="2:7" x14ac:dyDescent="0.25">
      <c r="G4315">
        <v>1435</v>
      </c>
    </row>
    <row r="4316" spans="2:7" x14ac:dyDescent="0.25">
      <c r="B4316" t="s">
        <v>3932</v>
      </c>
      <c r="C4316" t="s">
        <v>2949</v>
      </c>
      <c r="D4316" s="30">
        <v>39398</v>
      </c>
      <c r="E4316" t="s">
        <v>196</v>
      </c>
      <c r="F4316">
        <v>4641</v>
      </c>
      <c r="G4316">
        <v>1436</v>
      </c>
    </row>
    <row r="4317" spans="2:7" x14ac:dyDescent="0.25">
      <c r="B4317" t="s">
        <v>3932</v>
      </c>
      <c r="C4317" t="s">
        <v>2950</v>
      </c>
      <c r="D4317" s="30">
        <v>39399</v>
      </c>
      <c r="E4317" t="s">
        <v>199</v>
      </c>
      <c r="F4317">
        <v>647</v>
      </c>
      <c r="G4317">
        <v>1436</v>
      </c>
    </row>
    <row r="4318" spans="2:7" x14ac:dyDescent="0.25">
      <c r="G4318">
        <v>1436</v>
      </c>
    </row>
    <row r="4319" spans="2:7" x14ac:dyDescent="0.25">
      <c r="B4319" t="s">
        <v>3932</v>
      </c>
      <c r="C4319" t="s">
        <v>2951</v>
      </c>
      <c r="D4319" s="30">
        <v>39400</v>
      </c>
      <c r="E4319" t="s">
        <v>197</v>
      </c>
      <c r="F4319">
        <v>4460</v>
      </c>
      <c r="G4319">
        <v>1437</v>
      </c>
    </row>
    <row r="4320" spans="2:7" x14ac:dyDescent="0.25">
      <c r="B4320" t="s">
        <v>3932</v>
      </c>
      <c r="C4320" t="s">
        <v>2952</v>
      </c>
      <c r="D4320" s="30">
        <v>39401</v>
      </c>
      <c r="E4320" t="s">
        <v>199</v>
      </c>
      <c r="F4320">
        <v>6617</v>
      </c>
      <c r="G4320">
        <v>1437</v>
      </c>
    </row>
    <row r="4321" spans="2:7" x14ac:dyDescent="0.25">
      <c r="G4321">
        <v>1437</v>
      </c>
    </row>
    <row r="4322" spans="2:7" x14ac:dyDescent="0.25">
      <c r="B4322" t="s">
        <v>3932</v>
      </c>
      <c r="C4322" t="s">
        <v>2953</v>
      </c>
      <c r="D4322" s="30">
        <v>39402</v>
      </c>
      <c r="E4322" t="s">
        <v>197</v>
      </c>
      <c r="F4322">
        <v>7948</v>
      </c>
      <c r="G4322">
        <v>1438</v>
      </c>
    </row>
    <row r="4323" spans="2:7" x14ac:dyDescent="0.25">
      <c r="B4323" t="s">
        <v>3932</v>
      </c>
      <c r="C4323" t="s">
        <v>2954</v>
      </c>
      <c r="D4323" s="30">
        <v>39403</v>
      </c>
      <c r="E4323" t="s">
        <v>199</v>
      </c>
      <c r="F4323">
        <v>6225</v>
      </c>
      <c r="G4323">
        <v>1438</v>
      </c>
    </row>
    <row r="4324" spans="2:7" x14ac:dyDescent="0.25">
      <c r="G4324">
        <v>1438</v>
      </c>
    </row>
    <row r="4325" spans="2:7" x14ac:dyDescent="0.25">
      <c r="B4325" t="s">
        <v>3932</v>
      </c>
      <c r="C4325" t="s">
        <v>2955</v>
      </c>
      <c r="D4325" s="30">
        <v>39404</v>
      </c>
      <c r="E4325" t="s">
        <v>197</v>
      </c>
      <c r="F4325">
        <v>8523</v>
      </c>
      <c r="G4325">
        <v>1439</v>
      </c>
    </row>
    <row r="4326" spans="2:7" x14ac:dyDescent="0.25">
      <c r="B4326" t="s">
        <v>3932</v>
      </c>
      <c r="C4326" t="s">
        <v>2956</v>
      </c>
      <c r="D4326" s="30">
        <v>39405</v>
      </c>
      <c r="E4326" t="s">
        <v>198</v>
      </c>
      <c r="F4326">
        <v>8489</v>
      </c>
      <c r="G4326">
        <v>1439</v>
      </c>
    </row>
    <row r="4327" spans="2:7" x14ac:dyDescent="0.25">
      <c r="G4327">
        <v>1439</v>
      </c>
    </row>
    <row r="4328" spans="2:7" x14ac:dyDescent="0.25">
      <c r="B4328" t="s">
        <v>3932</v>
      </c>
      <c r="C4328" t="s">
        <v>2957</v>
      </c>
      <c r="D4328" s="30">
        <v>39406</v>
      </c>
      <c r="E4328" t="s">
        <v>196</v>
      </c>
      <c r="F4328">
        <v>7335</v>
      </c>
      <c r="G4328">
        <v>1440</v>
      </c>
    </row>
    <row r="4329" spans="2:7" x14ac:dyDescent="0.25">
      <c r="B4329" t="s">
        <v>3932</v>
      </c>
      <c r="C4329" t="s">
        <v>2958</v>
      </c>
      <c r="D4329" s="30">
        <v>39407</v>
      </c>
      <c r="E4329" t="s">
        <v>200</v>
      </c>
      <c r="F4329">
        <v>8892</v>
      </c>
      <c r="G4329">
        <v>1440</v>
      </c>
    </row>
    <row r="4330" spans="2:7" x14ac:dyDescent="0.25">
      <c r="G4330">
        <v>1440</v>
      </c>
    </row>
    <row r="4331" spans="2:7" x14ac:dyDescent="0.25">
      <c r="B4331" t="s">
        <v>3932</v>
      </c>
      <c r="C4331" t="s">
        <v>2959</v>
      </c>
      <c r="D4331" s="30">
        <v>39408</v>
      </c>
      <c r="E4331" t="s">
        <v>199</v>
      </c>
      <c r="F4331">
        <v>6343</v>
      </c>
      <c r="G4331">
        <v>1441</v>
      </c>
    </row>
    <row r="4332" spans="2:7" x14ac:dyDescent="0.25">
      <c r="B4332" t="s">
        <v>3932</v>
      </c>
      <c r="C4332" t="s">
        <v>2960</v>
      </c>
      <c r="D4332" s="30">
        <v>39409</v>
      </c>
      <c r="E4332" t="s">
        <v>199</v>
      </c>
      <c r="F4332">
        <v>2286</v>
      </c>
      <c r="G4332">
        <v>1441</v>
      </c>
    </row>
    <row r="4333" spans="2:7" x14ac:dyDescent="0.25">
      <c r="G4333">
        <v>1441</v>
      </c>
    </row>
    <row r="4334" spans="2:7" x14ac:dyDescent="0.25">
      <c r="B4334" t="s">
        <v>3932</v>
      </c>
      <c r="C4334" t="s">
        <v>2961</v>
      </c>
      <c r="D4334" s="30">
        <v>39410</v>
      </c>
      <c r="E4334" t="s">
        <v>196</v>
      </c>
      <c r="F4334">
        <v>5978</v>
      </c>
      <c r="G4334">
        <v>1442</v>
      </c>
    </row>
    <row r="4335" spans="2:7" x14ac:dyDescent="0.25">
      <c r="B4335" t="s">
        <v>3932</v>
      </c>
      <c r="C4335" t="s">
        <v>2962</v>
      </c>
      <c r="D4335" s="30">
        <v>39411</v>
      </c>
      <c r="E4335" t="s">
        <v>197</v>
      </c>
      <c r="F4335">
        <v>9731</v>
      </c>
      <c r="G4335">
        <v>1442</v>
      </c>
    </row>
    <row r="4336" spans="2:7" x14ac:dyDescent="0.25">
      <c r="G4336">
        <v>1442</v>
      </c>
    </row>
    <row r="4337" spans="2:7" x14ac:dyDescent="0.25">
      <c r="B4337" t="s">
        <v>3932</v>
      </c>
      <c r="C4337" t="s">
        <v>2963</v>
      </c>
      <c r="D4337" s="30">
        <v>39412</v>
      </c>
      <c r="E4337" t="s">
        <v>197</v>
      </c>
      <c r="F4337">
        <v>5685</v>
      </c>
      <c r="G4337">
        <v>1443</v>
      </c>
    </row>
    <row r="4338" spans="2:7" x14ac:dyDescent="0.25">
      <c r="B4338" t="s">
        <v>3932</v>
      </c>
      <c r="C4338" t="s">
        <v>2964</v>
      </c>
      <c r="D4338" s="30">
        <v>39413</v>
      </c>
      <c r="E4338" t="s">
        <v>197</v>
      </c>
      <c r="F4338">
        <v>6508</v>
      </c>
      <c r="G4338">
        <v>1443</v>
      </c>
    </row>
    <row r="4339" spans="2:7" x14ac:dyDescent="0.25">
      <c r="G4339">
        <v>1443</v>
      </c>
    </row>
    <row r="4340" spans="2:7" x14ac:dyDescent="0.25">
      <c r="B4340" t="s">
        <v>3932</v>
      </c>
      <c r="C4340" t="s">
        <v>2797</v>
      </c>
      <c r="D4340" s="30">
        <v>39414</v>
      </c>
      <c r="E4340" t="s">
        <v>198</v>
      </c>
      <c r="F4340">
        <v>1638</v>
      </c>
      <c r="G4340">
        <v>1444</v>
      </c>
    </row>
    <row r="4341" spans="2:7" x14ac:dyDescent="0.25">
      <c r="B4341" t="s">
        <v>3932</v>
      </c>
      <c r="C4341" t="s">
        <v>2965</v>
      </c>
      <c r="D4341" s="30">
        <v>39415</v>
      </c>
      <c r="E4341" t="s">
        <v>199</v>
      </c>
      <c r="F4341">
        <v>8889</v>
      </c>
      <c r="G4341">
        <v>1444</v>
      </c>
    </row>
    <row r="4342" spans="2:7" x14ac:dyDescent="0.25">
      <c r="G4342">
        <v>1444</v>
      </c>
    </row>
    <row r="4343" spans="2:7" x14ac:dyDescent="0.25">
      <c r="B4343" t="s">
        <v>3932</v>
      </c>
      <c r="C4343" t="s">
        <v>2966</v>
      </c>
      <c r="D4343" s="30">
        <v>39416</v>
      </c>
      <c r="E4343" t="s">
        <v>199</v>
      </c>
      <c r="F4343">
        <v>1260</v>
      </c>
      <c r="G4343">
        <v>1445</v>
      </c>
    </row>
    <row r="4344" spans="2:7" x14ac:dyDescent="0.25">
      <c r="B4344" t="s">
        <v>3932</v>
      </c>
      <c r="C4344" t="s">
        <v>2967</v>
      </c>
      <c r="D4344" s="30">
        <v>39417</v>
      </c>
      <c r="E4344" t="s">
        <v>199</v>
      </c>
      <c r="F4344">
        <v>7039</v>
      </c>
      <c r="G4344">
        <v>1445</v>
      </c>
    </row>
    <row r="4345" spans="2:7" x14ac:dyDescent="0.25">
      <c r="G4345">
        <v>1445</v>
      </c>
    </row>
    <row r="4346" spans="2:7" x14ac:dyDescent="0.25">
      <c r="B4346" t="s">
        <v>3932</v>
      </c>
      <c r="C4346" t="s">
        <v>2968</v>
      </c>
      <c r="D4346" s="30">
        <v>39418</v>
      </c>
      <c r="E4346" t="s">
        <v>199</v>
      </c>
      <c r="F4346">
        <v>391</v>
      </c>
      <c r="G4346">
        <v>1446</v>
      </c>
    </row>
    <row r="4347" spans="2:7" x14ac:dyDescent="0.25">
      <c r="B4347" t="s">
        <v>3932</v>
      </c>
      <c r="C4347" t="s">
        <v>2969</v>
      </c>
      <c r="D4347" s="30">
        <v>39419</v>
      </c>
      <c r="E4347" t="s">
        <v>198</v>
      </c>
      <c r="F4347">
        <v>6507</v>
      </c>
      <c r="G4347">
        <v>1446</v>
      </c>
    </row>
    <row r="4348" spans="2:7" x14ac:dyDescent="0.25">
      <c r="G4348">
        <v>1446</v>
      </c>
    </row>
    <row r="4349" spans="2:7" x14ac:dyDescent="0.25">
      <c r="B4349" t="s">
        <v>3932</v>
      </c>
      <c r="C4349" t="s">
        <v>2970</v>
      </c>
      <c r="D4349" s="30">
        <v>39420</v>
      </c>
      <c r="E4349" t="s">
        <v>198</v>
      </c>
      <c r="F4349">
        <v>7371</v>
      </c>
      <c r="G4349">
        <v>1447</v>
      </c>
    </row>
    <row r="4350" spans="2:7" x14ac:dyDescent="0.25">
      <c r="B4350" t="s">
        <v>3932</v>
      </c>
      <c r="C4350" t="s">
        <v>2971</v>
      </c>
      <c r="D4350" s="30">
        <v>39421</v>
      </c>
      <c r="E4350" t="s">
        <v>198</v>
      </c>
      <c r="F4350">
        <v>9619</v>
      </c>
      <c r="G4350">
        <v>1447</v>
      </c>
    </row>
    <row r="4351" spans="2:7" x14ac:dyDescent="0.25">
      <c r="G4351">
        <v>1447</v>
      </c>
    </row>
    <row r="4352" spans="2:7" x14ac:dyDescent="0.25">
      <c r="B4352" t="s">
        <v>3932</v>
      </c>
      <c r="C4352" t="s">
        <v>2972</v>
      </c>
      <c r="D4352" s="30">
        <v>39422</v>
      </c>
      <c r="E4352" t="s">
        <v>200</v>
      </c>
      <c r="F4352">
        <v>7503</v>
      </c>
      <c r="G4352">
        <v>1448</v>
      </c>
    </row>
    <row r="4353" spans="2:7" x14ac:dyDescent="0.25">
      <c r="B4353" t="s">
        <v>3932</v>
      </c>
      <c r="C4353" t="s">
        <v>2973</v>
      </c>
      <c r="D4353" s="30">
        <v>39423</v>
      </c>
      <c r="E4353" t="s">
        <v>197</v>
      </c>
      <c r="F4353">
        <v>5454</v>
      </c>
      <c r="G4353">
        <v>1448</v>
      </c>
    </row>
    <row r="4354" spans="2:7" x14ac:dyDescent="0.25">
      <c r="G4354">
        <v>1448</v>
      </c>
    </row>
    <row r="4355" spans="2:7" x14ac:dyDescent="0.25">
      <c r="B4355" t="s">
        <v>3932</v>
      </c>
      <c r="C4355" t="s">
        <v>2974</v>
      </c>
      <c r="D4355" s="30">
        <v>39424</v>
      </c>
      <c r="E4355" t="s">
        <v>197</v>
      </c>
      <c r="F4355">
        <v>8143</v>
      </c>
      <c r="G4355">
        <v>1449</v>
      </c>
    </row>
    <row r="4356" spans="2:7" x14ac:dyDescent="0.25">
      <c r="B4356" t="s">
        <v>3932</v>
      </c>
      <c r="C4356" t="s">
        <v>2975</v>
      </c>
      <c r="D4356" s="30">
        <v>39425</v>
      </c>
      <c r="E4356" t="s">
        <v>200</v>
      </c>
      <c r="F4356">
        <v>3482</v>
      </c>
      <c r="G4356">
        <v>1449</v>
      </c>
    </row>
    <row r="4357" spans="2:7" x14ac:dyDescent="0.25">
      <c r="G4357">
        <v>1449</v>
      </c>
    </row>
    <row r="4358" spans="2:7" x14ac:dyDescent="0.25">
      <c r="B4358" t="s">
        <v>3932</v>
      </c>
      <c r="C4358" t="s">
        <v>2976</v>
      </c>
      <c r="D4358" s="30">
        <v>39426</v>
      </c>
      <c r="E4358" t="s">
        <v>199</v>
      </c>
      <c r="F4358">
        <v>523</v>
      </c>
      <c r="G4358">
        <v>1450</v>
      </c>
    </row>
    <row r="4359" spans="2:7" x14ac:dyDescent="0.25">
      <c r="B4359" t="s">
        <v>3932</v>
      </c>
      <c r="C4359" t="s">
        <v>2977</v>
      </c>
      <c r="D4359" s="30">
        <v>39427</v>
      </c>
      <c r="E4359" t="s">
        <v>196</v>
      </c>
      <c r="F4359">
        <v>5000</v>
      </c>
      <c r="G4359">
        <v>1450</v>
      </c>
    </row>
    <row r="4360" spans="2:7" x14ac:dyDescent="0.25">
      <c r="G4360">
        <v>1450</v>
      </c>
    </row>
    <row r="4361" spans="2:7" x14ac:dyDescent="0.25">
      <c r="B4361" t="s">
        <v>3932</v>
      </c>
      <c r="C4361" t="s">
        <v>2978</v>
      </c>
      <c r="D4361" s="30">
        <v>39428</v>
      </c>
      <c r="E4361" t="s">
        <v>196</v>
      </c>
      <c r="F4361">
        <v>5912</v>
      </c>
      <c r="G4361">
        <v>1451</v>
      </c>
    </row>
    <row r="4362" spans="2:7" x14ac:dyDescent="0.25">
      <c r="B4362" t="s">
        <v>3932</v>
      </c>
      <c r="C4362" t="s">
        <v>2979</v>
      </c>
      <c r="D4362" s="30">
        <v>39429</v>
      </c>
      <c r="E4362" t="s">
        <v>197</v>
      </c>
      <c r="F4362">
        <v>5390</v>
      </c>
      <c r="G4362">
        <v>1451</v>
      </c>
    </row>
    <row r="4363" spans="2:7" x14ac:dyDescent="0.25">
      <c r="G4363">
        <v>1451</v>
      </c>
    </row>
    <row r="4364" spans="2:7" x14ac:dyDescent="0.25">
      <c r="B4364" t="s">
        <v>3932</v>
      </c>
      <c r="C4364" t="s">
        <v>2980</v>
      </c>
      <c r="D4364" s="30">
        <v>39430</v>
      </c>
      <c r="E4364" t="s">
        <v>200</v>
      </c>
      <c r="F4364">
        <v>6117</v>
      </c>
      <c r="G4364">
        <v>1452</v>
      </c>
    </row>
    <row r="4365" spans="2:7" x14ac:dyDescent="0.25">
      <c r="B4365" t="s">
        <v>3932</v>
      </c>
      <c r="C4365" t="s">
        <v>477</v>
      </c>
      <c r="D4365" s="30">
        <v>39431</v>
      </c>
      <c r="E4365" t="s">
        <v>199</v>
      </c>
      <c r="F4365">
        <v>3033</v>
      </c>
      <c r="G4365">
        <v>1452</v>
      </c>
    </row>
    <row r="4366" spans="2:7" x14ac:dyDescent="0.25">
      <c r="G4366">
        <v>1452</v>
      </c>
    </row>
    <row r="4367" spans="2:7" x14ac:dyDescent="0.25">
      <c r="B4367" t="s">
        <v>3932</v>
      </c>
      <c r="C4367" t="s">
        <v>2981</v>
      </c>
      <c r="D4367" s="30">
        <v>39432</v>
      </c>
      <c r="E4367" t="s">
        <v>198</v>
      </c>
      <c r="F4367">
        <v>5648</v>
      </c>
      <c r="G4367">
        <v>1453</v>
      </c>
    </row>
    <row r="4368" spans="2:7" x14ac:dyDescent="0.25">
      <c r="B4368" t="s">
        <v>3932</v>
      </c>
      <c r="C4368" t="s">
        <v>2982</v>
      </c>
      <c r="D4368" s="30">
        <v>39433</v>
      </c>
      <c r="E4368" t="s">
        <v>198</v>
      </c>
      <c r="F4368">
        <v>6023</v>
      </c>
      <c r="G4368">
        <v>1453</v>
      </c>
    </row>
    <row r="4369" spans="2:7" x14ac:dyDescent="0.25">
      <c r="G4369">
        <v>1453</v>
      </c>
    </row>
    <row r="4370" spans="2:7" x14ac:dyDescent="0.25">
      <c r="B4370" t="s">
        <v>3932</v>
      </c>
      <c r="C4370" t="s">
        <v>2983</v>
      </c>
      <c r="D4370" s="30">
        <v>39434</v>
      </c>
      <c r="E4370" t="s">
        <v>199</v>
      </c>
      <c r="F4370">
        <v>4291</v>
      </c>
      <c r="G4370">
        <v>1454</v>
      </c>
    </row>
    <row r="4371" spans="2:7" x14ac:dyDescent="0.25">
      <c r="B4371" t="s">
        <v>3932</v>
      </c>
      <c r="C4371" t="s">
        <v>2984</v>
      </c>
      <c r="D4371" s="30">
        <v>39435</v>
      </c>
      <c r="E4371" t="s">
        <v>197</v>
      </c>
      <c r="F4371">
        <v>9635</v>
      </c>
      <c r="G4371">
        <v>1454</v>
      </c>
    </row>
    <row r="4372" spans="2:7" x14ac:dyDescent="0.25">
      <c r="G4372">
        <v>1454</v>
      </c>
    </row>
    <row r="4373" spans="2:7" x14ac:dyDescent="0.25">
      <c r="B4373" t="s">
        <v>3932</v>
      </c>
      <c r="C4373" t="s">
        <v>2985</v>
      </c>
      <c r="D4373" s="30">
        <v>39436</v>
      </c>
      <c r="E4373" t="s">
        <v>197</v>
      </c>
      <c r="F4373">
        <v>4058</v>
      </c>
      <c r="G4373">
        <v>1455</v>
      </c>
    </row>
    <row r="4374" spans="2:7" x14ac:dyDescent="0.25">
      <c r="B4374" t="s">
        <v>3932</v>
      </c>
      <c r="C4374" t="s">
        <v>2986</v>
      </c>
      <c r="D4374" s="30">
        <v>39437</v>
      </c>
      <c r="E4374" t="s">
        <v>200</v>
      </c>
      <c r="F4374">
        <v>3706</v>
      </c>
      <c r="G4374">
        <v>1455</v>
      </c>
    </row>
    <row r="4375" spans="2:7" x14ac:dyDescent="0.25">
      <c r="G4375">
        <v>1455</v>
      </c>
    </row>
    <row r="4376" spans="2:7" x14ac:dyDescent="0.25">
      <c r="B4376" t="s">
        <v>3932</v>
      </c>
      <c r="C4376" t="s">
        <v>2987</v>
      </c>
      <c r="D4376" s="30">
        <v>39438</v>
      </c>
      <c r="E4376" t="s">
        <v>198</v>
      </c>
      <c r="F4376">
        <v>2906</v>
      </c>
      <c r="G4376">
        <v>1456</v>
      </c>
    </row>
    <row r="4377" spans="2:7" x14ac:dyDescent="0.25">
      <c r="B4377" t="s">
        <v>3932</v>
      </c>
      <c r="C4377" t="s">
        <v>2988</v>
      </c>
      <c r="D4377" s="30">
        <v>39439</v>
      </c>
      <c r="E4377" t="s">
        <v>199</v>
      </c>
      <c r="F4377">
        <v>8509</v>
      </c>
      <c r="G4377">
        <v>1456</v>
      </c>
    </row>
    <row r="4378" spans="2:7" x14ac:dyDescent="0.25">
      <c r="G4378">
        <v>1456</v>
      </c>
    </row>
    <row r="4379" spans="2:7" x14ac:dyDescent="0.25">
      <c r="B4379" t="s">
        <v>3932</v>
      </c>
      <c r="C4379" t="s">
        <v>2989</v>
      </c>
      <c r="D4379" s="30">
        <v>39440</v>
      </c>
      <c r="E4379" t="s">
        <v>197</v>
      </c>
      <c r="F4379">
        <v>5495</v>
      </c>
      <c r="G4379">
        <v>1457</v>
      </c>
    </row>
    <row r="4380" spans="2:7" x14ac:dyDescent="0.25">
      <c r="B4380" t="s">
        <v>3932</v>
      </c>
      <c r="C4380" t="s">
        <v>2990</v>
      </c>
      <c r="D4380" s="30">
        <v>39441</v>
      </c>
      <c r="E4380" t="s">
        <v>197</v>
      </c>
      <c r="F4380">
        <v>9868</v>
      </c>
      <c r="G4380">
        <v>1457</v>
      </c>
    </row>
    <row r="4381" spans="2:7" x14ac:dyDescent="0.25">
      <c r="G4381">
        <v>1457</v>
      </c>
    </row>
    <row r="4382" spans="2:7" x14ac:dyDescent="0.25">
      <c r="B4382" t="s">
        <v>3932</v>
      </c>
      <c r="C4382" t="s">
        <v>300</v>
      </c>
      <c r="D4382" s="30">
        <v>39442</v>
      </c>
      <c r="E4382" t="s">
        <v>196</v>
      </c>
      <c r="F4382">
        <v>6558</v>
      </c>
      <c r="G4382">
        <v>1458</v>
      </c>
    </row>
    <row r="4383" spans="2:7" x14ac:dyDescent="0.25">
      <c r="B4383" t="s">
        <v>3932</v>
      </c>
      <c r="C4383" t="s">
        <v>1044</v>
      </c>
      <c r="D4383" s="30">
        <v>39443</v>
      </c>
      <c r="E4383" t="s">
        <v>197</v>
      </c>
      <c r="F4383">
        <v>8286</v>
      </c>
      <c r="G4383">
        <v>1458</v>
      </c>
    </row>
    <row r="4384" spans="2:7" x14ac:dyDescent="0.25">
      <c r="G4384">
        <v>1458</v>
      </c>
    </row>
    <row r="4385" spans="2:7" x14ac:dyDescent="0.25">
      <c r="B4385" t="s">
        <v>3932</v>
      </c>
      <c r="C4385" t="s">
        <v>2991</v>
      </c>
      <c r="D4385" s="30">
        <v>39444</v>
      </c>
      <c r="E4385" t="s">
        <v>199</v>
      </c>
      <c r="F4385">
        <v>1786</v>
      </c>
      <c r="G4385">
        <v>1459</v>
      </c>
    </row>
    <row r="4386" spans="2:7" x14ac:dyDescent="0.25">
      <c r="B4386" t="s">
        <v>3932</v>
      </c>
      <c r="C4386" t="s">
        <v>2992</v>
      </c>
      <c r="D4386" s="30">
        <v>39445</v>
      </c>
      <c r="E4386" t="s">
        <v>197</v>
      </c>
      <c r="F4386">
        <v>7368</v>
      </c>
      <c r="G4386">
        <v>1459</v>
      </c>
    </row>
    <row r="4387" spans="2:7" x14ac:dyDescent="0.25">
      <c r="G4387">
        <v>1459</v>
      </c>
    </row>
    <row r="4388" spans="2:7" x14ac:dyDescent="0.25">
      <c r="B4388" t="s">
        <v>3932</v>
      </c>
      <c r="C4388" t="s">
        <v>2993</v>
      </c>
      <c r="D4388" s="30">
        <v>39446</v>
      </c>
      <c r="E4388" t="s">
        <v>197</v>
      </c>
      <c r="F4388">
        <v>2657</v>
      </c>
      <c r="G4388">
        <v>1460</v>
      </c>
    </row>
    <row r="4389" spans="2:7" x14ac:dyDescent="0.25">
      <c r="B4389" t="s">
        <v>3932</v>
      </c>
      <c r="C4389" t="s">
        <v>2994</v>
      </c>
      <c r="D4389" s="30">
        <v>39447</v>
      </c>
      <c r="E4389" t="s">
        <v>196</v>
      </c>
      <c r="F4389">
        <v>6584</v>
      </c>
      <c r="G4389">
        <v>1460</v>
      </c>
    </row>
    <row r="4390" spans="2:7" x14ac:dyDescent="0.25">
      <c r="G4390">
        <v>1460</v>
      </c>
    </row>
    <row r="4391" spans="2:7" x14ac:dyDescent="0.25">
      <c r="B4391" t="s">
        <v>3932</v>
      </c>
      <c r="C4391" t="s">
        <v>2995</v>
      </c>
      <c r="D4391" s="30">
        <v>39448</v>
      </c>
      <c r="E4391" t="s">
        <v>196</v>
      </c>
      <c r="F4391">
        <v>607</v>
      </c>
      <c r="G4391">
        <v>1461</v>
      </c>
    </row>
    <row r="4392" spans="2:7" x14ac:dyDescent="0.25">
      <c r="B4392" t="s">
        <v>3932</v>
      </c>
      <c r="C4392" t="s">
        <v>2996</v>
      </c>
      <c r="D4392" s="30">
        <v>39449</v>
      </c>
      <c r="E4392" t="s">
        <v>198</v>
      </c>
      <c r="F4392">
        <v>9393</v>
      </c>
      <c r="G4392">
        <v>1461</v>
      </c>
    </row>
    <row r="4393" spans="2:7" x14ac:dyDescent="0.25">
      <c r="G4393">
        <v>1461</v>
      </c>
    </row>
    <row r="4394" spans="2:7" x14ac:dyDescent="0.25">
      <c r="B4394" t="s">
        <v>3932</v>
      </c>
      <c r="C4394" t="s">
        <v>2997</v>
      </c>
      <c r="D4394" s="30">
        <v>39450</v>
      </c>
      <c r="E4394" t="s">
        <v>197</v>
      </c>
      <c r="F4394">
        <v>7023</v>
      </c>
      <c r="G4394">
        <v>1462</v>
      </c>
    </row>
    <row r="4395" spans="2:7" x14ac:dyDescent="0.25">
      <c r="B4395" t="s">
        <v>3932</v>
      </c>
      <c r="C4395" t="s">
        <v>2998</v>
      </c>
      <c r="D4395" s="30">
        <v>39451</v>
      </c>
      <c r="E4395" t="s">
        <v>196</v>
      </c>
      <c r="F4395">
        <v>3264</v>
      </c>
      <c r="G4395">
        <v>1462</v>
      </c>
    </row>
    <row r="4396" spans="2:7" x14ac:dyDescent="0.25">
      <c r="G4396">
        <v>1462</v>
      </c>
    </row>
    <row r="4397" spans="2:7" x14ac:dyDescent="0.25">
      <c r="B4397" t="s">
        <v>3932</v>
      </c>
      <c r="C4397" t="s">
        <v>2999</v>
      </c>
      <c r="D4397" s="30">
        <v>39452</v>
      </c>
      <c r="E4397" t="s">
        <v>196</v>
      </c>
      <c r="F4397">
        <v>594</v>
      </c>
      <c r="G4397">
        <v>1463</v>
      </c>
    </row>
    <row r="4398" spans="2:7" x14ac:dyDescent="0.25">
      <c r="B4398" t="s">
        <v>3932</v>
      </c>
      <c r="C4398" t="s">
        <v>3000</v>
      </c>
      <c r="D4398" s="30">
        <v>39453</v>
      </c>
      <c r="E4398" t="s">
        <v>200</v>
      </c>
      <c r="F4398">
        <v>9476</v>
      </c>
      <c r="G4398">
        <v>1463</v>
      </c>
    </row>
    <row r="4399" spans="2:7" x14ac:dyDescent="0.25">
      <c r="G4399">
        <v>1463</v>
      </c>
    </row>
    <row r="4400" spans="2:7" x14ac:dyDescent="0.25">
      <c r="B4400" t="s">
        <v>3932</v>
      </c>
      <c r="C4400" t="s">
        <v>972</v>
      </c>
      <c r="D4400" s="30">
        <v>39454</v>
      </c>
      <c r="E4400" t="s">
        <v>200</v>
      </c>
      <c r="F4400">
        <v>1973</v>
      </c>
      <c r="G4400">
        <v>1464</v>
      </c>
    </row>
    <row r="4401" spans="2:7" x14ac:dyDescent="0.25">
      <c r="B4401" t="s">
        <v>3932</v>
      </c>
      <c r="C4401" t="s">
        <v>1952</v>
      </c>
      <c r="D4401" s="30">
        <v>39455</v>
      </c>
      <c r="E4401" t="s">
        <v>199</v>
      </c>
      <c r="F4401">
        <v>3648</v>
      </c>
      <c r="G4401">
        <v>1464</v>
      </c>
    </row>
    <row r="4402" spans="2:7" x14ac:dyDescent="0.25">
      <c r="G4402">
        <v>1464</v>
      </c>
    </row>
    <row r="4403" spans="2:7" x14ac:dyDescent="0.25">
      <c r="B4403" t="s">
        <v>3932</v>
      </c>
      <c r="C4403" t="s">
        <v>3001</v>
      </c>
      <c r="D4403" s="30">
        <v>39456</v>
      </c>
      <c r="E4403" t="s">
        <v>200</v>
      </c>
      <c r="F4403">
        <v>4781</v>
      </c>
      <c r="G4403">
        <v>1465</v>
      </c>
    </row>
    <row r="4404" spans="2:7" x14ac:dyDescent="0.25">
      <c r="B4404" t="s">
        <v>3932</v>
      </c>
      <c r="C4404" t="s">
        <v>3002</v>
      </c>
      <c r="D4404" s="30">
        <v>39457</v>
      </c>
      <c r="E4404" t="s">
        <v>197</v>
      </c>
      <c r="F4404">
        <v>8482</v>
      </c>
      <c r="G4404">
        <v>1465</v>
      </c>
    </row>
    <row r="4405" spans="2:7" x14ac:dyDescent="0.25">
      <c r="G4405">
        <v>1465</v>
      </c>
    </row>
    <row r="4406" spans="2:7" x14ac:dyDescent="0.25">
      <c r="B4406" t="s">
        <v>3932</v>
      </c>
      <c r="C4406" t="s">
        <v>3003</v>
      </c>
      <c r="D4406" s="30">
        <v>39458</v>
      </c>
      <c r="E4406" t="s">
        <v>200</v>
      </c>
      <c r="F4406">
        <v>6368</v>
      </c>
      <c r="G4406">
        <v>1466</v>
      </c>
    </row>
    <row r="4407" spans="2:7" x14ac:dyDescent="0.25">
      <c r="B4407" t="s">
        <v>3932</v>
      </c>
      <c r="C4407" t="s">
        <v>3004</v>
      </c>
      <c r="D4407" s="30">
        <v>39459</v>
      </c>
      <c r="E4407" t="s">
        <v>200</v>
      </c>
      <c r="F4407">
        <v>6639</v>
      </c>
      <c r="G4407">
        <v>1466</v>
      </c>
    </row>
    <row r="4408" spans="2:7" x14ac:dyDescent="0.25">
      <c r="G4408">
        <v>1466</v>
      </c>
    </row>
    <row r="4409" spans="2:7" x14ac:dyDescent="0.25">
      <c r="B4409" t="s">
        <v>3932</v>
      </c>
      <c r="C4409" t="s">
        <v>3005</v>
      </c>
      <c r="D4409" s="30">
        <v>39460</v>
      </c>
      <c r="E4409" t="s">
        <v>198</v>
      </c>
      <c r="F4409">
        <v>1271</v>
      </c>
      <c r="G4409">
        <v>1467</v>
      </c>
    </row>
    <row r="4410" spans="2:7" x14ac:dyDescent="0.25">
      <c r="B4410" t="s">
        <v>3932</v>
      </c>
      <c r="C4410" t="s">
        <v>3006</v>
      </c>
      <c r="D4410" s="30">
        <v>39461</v>
      </c>
      <c r="E4410" t="s">
        <v>196</v>
      </c>
      <c r="F4410">
        <v>6072</v>
      </c>
      <c r="G4410">
        <v>1467</v>
      </c>
    </row>
    <row r="4411" spans="2:7" x14ac:dyDescent="0.25">
      <c r="G4411">
        <v>1467</v>
      </c>
    </row>
    <row r="4412" spans="2:7" x14ac:dyDescent="0.25">
      <c r="B4412" t="s">
        <v>3932</v>
      </c>
      <c r="C4412" t="s">
        <v>3007</v>
      </c>
      <c r="D4412" s="30">
        <v>39462</v>
      </c>
      <c r="E4412" t="s">
        <v>196</v>
      </c>
      <c r="F4412">
        <v>9552</v>
      </c>
      <c r="G4412">
        <v>1468</v>
      </c>
    </row>
    <row r="4413" spans="2:7" x14ac:dyDescent="0.25">
      <c r="B4413" t="s">
        <v>3932</v>
      </c>
      <c r="C4413" t="s">
        <v>3008</v>
      </c>
      <c r="D4413" s="30">
        <v>39463</v>
      </c>
      <c r="E4413" t="s">
        <v>198</v>
      </c>
      <c r="F4413">
        <v>3288</v>
      </c>
      <c r="G4413">
        <v>1468</v>
      </c>
    </row>
    <row r="4414" spans="2:7" x14ac:dyDescent="0.25">
      <c r="G4414">
        <v>1468</v>
      </c>
    </row>
    <row r="4415" spans="2:7" x14ac:dyDescent="0.25">
      <c r="B4415" t="s">
        <v>3932</v>
      </c>
      <c r="C4415" t="s">
        <v>3009</v>
      </c>
      <c r="D4415" s="30">
        <v>39464</v>
      </c>
      <c r="E4415" t="s">
        <v>196</v>
      </c>
      <c r="F4415">
        <v>4434</v>
      </c>
      <c r="G4415">
        <v>1469</v>
      </c>
    </row>
    <row r="4416" spans="2:7" x14ac:dyDescent="0.25">
      <c r="B4416" t="s">
        <v>3932</v>
      </c>
      <c r="C4416" t="s">
        <v>2293</v>
      </c>
      <c r="D4416" s="30">
        <v>39465</v>
      </c>
      <c r="E4416" t="s">
        <v>197</v>
      </c>
      <c r="F4416">
        <v>801</v>
      </c>
      <c r="G4416">
        <v>1469</v>
      </c>
    </row>
    <row r="4417" spans="2:7" x14ac:dyDescent="0.25">
      <c r="G4417">
        <v>1469</v>
      </c>
    </row>
    <row r="4418" spans="2:7" x14ac:dyDescent="0.25">
      <c r="B4418" t="s">
        <v>3932</v>
      </c>
      <c r="C4418" t="s">
        <v>3010</v>
      </c>
      <c r="D4418" s="30">
        <v>39466</v>
      </c>
      <c r="E4418" t="s">
        <v>197</v>
      </c>
      <c r="F4418">
        <v>351</v>
      </c>
      <c r="G4418">
        <v>1470</v>
      </c>
    </row>
    <row r="4419" spans="2:7" x14ac:dyDescent="0.25">
      <c r="B4419" t="s">
        <v>3932</v>
      </c>
      <c r="C4419" t="s">
        <v>278</v>
      </c>
      <c r="D4419" s="30">
        <v>39467</v>
      </c>
      <c r="E4419" t="s">
        <v>200</v>
      </c>
      <c r="F4419">
        <v>4250</v>
      </c>
      <c r="G4419">
        <v>1470</v>
      </c>
    </row>
    <row r="4420" spans="2:7" x14ac:dyDescent="0.25">
      <c r="G4420">
        <v>1470</v>
      </c>
    </row>
    <row r="4421" spans="2:7" x14ac:dyDescent="0.25">
      <c r="B4421" t="s">
        <v>3932</v>
      </c>
      <c r="C4421" t="s">
        <v>1363</v>
      </c>
      <c r="D4421" s="30">
        <v>39468</v>
      </c>
      <c r="E4421" t="s">
        <v>198</v>
      </c>
      <c r="F4421">
        <v>397</v>
      </c>
      <c r="G4421">
        <v>1471</v>
      </c>
    </row>
    <row r="4422" spans="2:7" x14ac:dyDescent="0.25">
      <c r="B4422" t="s">
        <v>3932</v>
      </c>
      <c r="C4422" t="s">
        <v>3011</v>
      </c>
      <c r="D4422" s="30">
        <v>39469</v>
      </c>
      <c r="E4422" t="s">
        <v>200</v>
      </c>
      <c r="F4422">
        <v>877</v>
      </c>
      <c r="G4422">
        <v>1471</v>
      </c>
    </row>
    <row r="4423" spans="2:7" x14ac:dyDescent="0.25">
      <c r="G4423">
        <v>1471</v>
      </c>
    </row>
    <row r="4424" spans="2:7" x14ac:dyDescent="0.25">
      <c r="B4424" t="s">
        <v>3932</v>
      </c>
      <c r="C4424" t="s">
        <v>3012</v>
      </c>
      <c r="D4424" s="30">
        <v>39470</v>
      </c>
      <c r="E4424" t="s">
        <v>200</v>
      </c>
      <c r="F4424">
        <v>3882</v>
      </c>
      <c r="G4424">
        <v>1472</v>
      </c>
    </row>
    <row r="4425" spans="2:7" x14ac:dyDescent="0.25">
      <c r="B4425" t="s">
        <v>3932</v>
      </c>
      <c r="C4425" t="s">
        <v>3013</v>
      </c>
      <c r="D4425" s="30">
        <v>39471</v>
      </c>
      <c r="E4425" t="s">
        <v>196</v>
      </c>
      <c r="F4425">
        <v>567</v>
      </c>
      <c r="G4425">
        <v>1472</v>
      </c>
    </row>
    <row r="4426" spans="2:7" x14ac:dyDescent="0.25">
      <c r="G4426">
        <v>1472</v>
      </c>
    </row>
    <row r="4427" spans="2:7" x14ac:dyDescent="0.25">
      <c r="B4427" t="s">
        <v>3932</v>
      </c>
      <c r="C4427" t="s">
        <v>3014</v>
      </c>
      <c r="D4427" s="30">
        <v>39472</v>
      </c>
      <c r="E4427" t="s">
        <v>198</v>
      </c>
      <c r="F4427">
        <v>9328</v>
      </c>
      <c r="G4427">
        <v>1473</v>
      </c>
    </row>
    <row r="4428" spans="2:7" x14ac:dyDescent="0.25">
      <c r="B4428" t="s">
        <v>3932</v>
      </c>
      <c r="C4428" t="s">
        <v>203</v>
      </c>
      <c r="D4428" s="30">
        <v>39473</v>
      </c>
      <c r="E4428" t="s">
        <v>198</v>
      </c>
      <c r="F4428">
        <v>1049</v>
      </c>
      <c r="G4428">
        <v>1473</v>
      </c>
    </row>
    <row r="4429" spans="2:7" x14ac:dyDescent="0.25">
      <c r="G4429">
        <v>1473</v>
      </c>
    </row>
    <row r="4430" spans="2:7" x14ac:dyDescent="0.25">
      <c r="B4430" t="s">
        <v>3932</v>
      </c>
      <c r="C4430" t="s">
        <v>3015</v>
      </c>
      <c r="D4430" s="30">
        <v>39474</v>
      </c>
      <c r="E4430" t="s">
        <v>200</v>
      </c>
      <c r="F4430">
        <v>5831</v>
      </c>
      <c r="G4430">
        <v>1474</v>
      </c>
    </row>
    <row r="4431" spans="2:7" x14ac:dyDescent="0.25">
      <c r="B4431" t="s">
        <v>3932</v>
      </c>
      <c r="C4431" t="s">
        <v>3016</v>
      </c>
      <c r="D4431" s="30">
        <v>39475</v>
      </c>
      <c r="E4431" t="s">
        <v>199</v>
      </c>
      <c r="F4431">
        <v>700</v>
      </c>
      <c r="G4431">
        <v>1474</v>
      </c>
    </row>
    <row r="4432" spans="2:7" x14ac:dyDescent="0.25">
      <c r="G4432">
        <v>1474</v>
      </c>
    </row>
    <row r="4433" spans="2:7" x14ac:dyDescent="0.25">
      <c r="B4433" t="s">
        <v>3932</v>
      </c>
      <c r="C4433" t="s">
        <v>3017</v>
      </c>
      <c r="D4433" s="30">
        <v>39476</v>
      </c>
      <c r="E4433" t="s">
        <v>199</v>
      </c>
      <c r="F4433">
        <v>1822</v>
      </c>
      <c r="G4433">
        <v>1475</v>
      </c>
    </row>
    <row r="4434" spans="2:7" x14ac:dyDescent="0.25">
      <c r="B4434" t="s">
        <v>3932</v>
      </c>
      <c r="C4434" t="s">
        <v>3018</v>
      </c>
      <c r="D4434" s="30">
        <v>39477</v>
      </c>
      <c r="E4434" t="s">
        <v>198</v>
      </c>
      <c r="F4434">
        <v>8367</v>
      </c>
      <c r="G4434">
        <v>1475</v>
      </c>
    </row>
    <row r="4435" spans="2:7" x14ac:dyDescent="0.25">
      <c r="G4435">
        <v>1475</v>
      </c>
    </row>
    <row r="4436" spans="2:7" x14ac:dyDescent="0.25">
      <c r="B4436" t="s">
        <v>3932</v>
      </c>
      <c r="C4436" t="s">
        <v>3019</v>
      </c>
      <c r="D4436" s="30">
        <v>39478</v>
      </c>
      <c r="E4436" t="s">
        <v>197</v>
      </c>
      <c r="F4436">
        <v>6322</v>
      </c>
      <c r="G4436">
        <v>1476</v>
      </c>
    </row>
    <row r="4437" spans="2:7" x14ac:dyDescent="0.25">
      <c r="B4437" t="s">
        <v>3932</v>
      </c>
      <c r="C4437" t="s">
        <v>3020</v>
      </c>
      <c r="D4437" s="30">
        <v>39479</v>
      </c>
      <c r="E4437" t="s">
        <v>197</v>
      </c>
      <c r="F4437">
        <v>5540</v>
      </c>
      <c r="G4437">
        <v>1476</v>
      </c>
    </row>
    <row r="4438" spans="2:7" x14ac:dyDescent="0.25">
      <c r="G4438">
        <v>1476</v>
      </c>
    </row>
    <row r="4439" spans="2:7" x14ac:dyDescent="0.25">
      <c r="B4439" t="s">
        <v>3932</v>
      </c>
      <c r="C4439" t="s">
        <v>3021</v>
      </c>
      <c r="D4439" s="30">
        <v>39480</v>
      </c>
      <c r="E4439" t="s">
        <v>200</v>
      </c>
      <c r="F4439">
        <v>6439</v>
      </c>
      <c r="G4439">
        <v>1477</v>
      </c>
    </row>
    <row r="4440" spans="2:7" x14ac:dyDescent="0.25">
      <c r="B4440" t="s">
        <v>3932</v>
      </c>
      <c r="C4440" t="s">
        <v>3022</v>
      </c>
      <c r="D4440" s="30">
        <v>39481</v>
      </c>
      <c r="E4440" t="s">
        <v>198</v>
      </c>
      <c r="F4440">
        <v>8075</v>
      </c>
      <c r="G4440">
        <v>1477</v>
      </c>
    </row>
    <row r="4441" spans="2:7" x14ac:dyDescent="0.25">
      <c r="G4441">
        <v>1477</v>
      </c>
    </row>
    <row r="4442" spans="2:7" x14ac:dyDescent="0.25">
      <c r="B4442" t="s">
        <v>3932</v>
      </c>
      <c r="C4442" t="s">
        <v>3023</v>
      </c>
      <c r="D4442" s="30">
        <v>39482</v>
      </c>
      <c r="E4442" t="s">
        <v>196</v>
      </c>
      <c r="F4442">
        <v>6717</v>
      </c>
      <c r="G4442">
        <v>1478</v>
      </c>
    </row>
    <row r="4443" spans="2:7" x14ac:dyDescent="0.25">
      <c r="B4443" t="s">
        <v>3932</v>
      </c>
      <c r="C4443" t="s">
        <v>1291</v>
      </c>
      <c r="D4443" s="30">
        <v>39483</v>
      </c>
      <c r="E4443" t="s">
        <v>200</v>
      </c>
      <c r="F4443">
        <v>8069</v>
      </c>
      <c r="G4443">
        <v>1478</v>
      </c>
    </row>
    <row r="4444" spans="2:7" x14ac:dyDescent="0.25">
      <c r="G4444">
        <v>1478</v>
      </c>
    </row>
    <row r="4445" spans="2:7" x14ac:dyDescent="0.25">
      <c r="B4445" t="s">
        <v>3932</v>
      </c>
      <c r="C4445" t="s">
        <v>1121</v>
      </c>
      <c r="D4445" s="30">
        <v>39484</v>
      </c>
      <c r="E4445" t="s">
        <v>196</v>
      </c>
      <c r="F4445">
        <v>5287</v>
      </c>
      <c r="G4445">
        <v>1479</v>
      </c>
    </row>
    <row r="4446" spans="2:7" x14ac:dyDescent="0.25">
      <c r="B4446" t="s">
        <v>3932</v>
      </c>
      <c r="C4446" t="s">
        <v>3024</v>
      </c>
      <c r="D4446" s="30">
        <v>39485</v>
      </c>
      <c r="E4446" t="s">
        <v>198</v>
      </c>
      <c r="F4446">
        <v>8470</v>
      </c>
      <c r="G4446">
        <v>1479</v>
      </c>
    </row>
    <row r="4447" spans="2:7" x14ac:dyDescent="0.25">
      <c r="G4447">
        <v>1479</v>
      </c>
    </row>
    <row r="4448" spans="2:7" x14ac:dyDescent="0.25">
      <c r="B4448" t="s">
        <v>3932</v>
      </c>
      <c r="C4448" t="s">
        <v>513</v>
      </c>
      <c r="D4448" s="30">
        <v>39486</v>
      </c>
      <c r="E4448" t="s">
        <v>197</v>
      </c>
      <c r="F4448">
        <v>471</v>
      </c>
      <c r="G4448">
        <v>1480</v>
      </c>
    </row>
    <row r="4449" spans="2:7" x14ac:dyDescent="0.25">
      <c r="B4449" t="s">
        <v>3932</v>
      </c>
      <c r="C4449" t="s">
        <v>3025</v>
      </c>
      <c r="D4449" s="30">
        <v>39487</v>
      </c>
      <c r="E4449" t="s">
        <v>199</v>
      </c>
      <c r="F4449">
        <v>3650</v>
      </c>
      <c r="G4449">
        <v>1480</v>
      </c>
    </row>
    <row r="4450" spans="2:7" x14ac:dyDescent="0.25">
      <c r="G4450">
        <v>1480</v>
      </c>
    </row>
    <row r="4451" spans="2:7" x14ac:dyDescent="0.25">
      <c r="B4451" t="s">
        <v>3932</v>
      </c>
      <c r="C4451" t="s">
        <v>3026</v>
      </c>
      <c r="D4451" s="30">
        <v>39488</v>
      </c>
      <c r="E4451" t="s">
        <v>197</v>
      </c>
      <c r="F4451">
        <v>3639</v>
      </c>
      <c r="G4451">
        <v>1481</v>
      </c>
    </row>
    <row r="4452" spans="2:7" x14ac:dyDescent="0.25">
      <c r="B4452" t="s">
        <v>3932</v>
      </c>
      <c r="C4452" t="s">
        <v>3027</v>
      </c>
      <c r="D4452" s="30">
        <v>39489</v>
      </c>
      <c r="E4452" t="s">
        <v>200</v>
      </c>
      <c r="F4452">
        <v>8453</v>
      </c>
      <c r="G4452">
        <v>1481</v>
      </c>
    </row>
    <row r="4453" spans="2:7" x14ac:dyDescent="0.25">
      <c r="G4453">
        <v>1481</v>
      </c>
    </row>
    <row r="4454" spans="2:7" x14ac:dyDescent="0.25">
      <c r="B4454" t="s">
        <v>3932</v>
      </c>
      <c r="C4454" t="s">
        <v>3028</v>
      </c>
      <c r="D4454" s="30">
        <v>39490</v>
      </c>
      <c r="E4454" t="s">
        <v>200</v>
      </c>
      <c r="F4454">
        <v>8153</v>
      </c>
      <c r="G4454">
        <v>1482</v>
      </c>
    </row>
    <row r="4455" spans="2:7" x14ac:dyDescent="0.25">
      <c r="B4455" t="s">
        <v>3932</v>
      </c>
      <c r="C4455" t="s">
        <v>3029</v>
      </c>
      <c r="D4455" s="30">
        <v>39491</v>
      </c>
      <c r="E4455" t="s">
        <v>199</v>
      </c>
      <c r="F4455">
        <v>5754</v>
      </c>
      <c r="G4455">
        <v>1482</v>
      </c>
    </row>
    <row r="4456" spans="2:7" x14ac:dyDescent="0.25">
      <c r="G4456">
        <v>1482</v>
      </c>
    </row>
    <row r="4457" spans="2:7" x14ac:dyDescent="0.25">
      <c r="B4457" t="s">
        <v>3932</v>
      </c>
      <c r="C4457" t="s">
        <v>291</v>
      </c>
      <c r="D4457" s="30">
        <v>39492</v>
      </c>
      <c r="E4457" t="s">
        <v>197</v>
      </c>
      <c r="F4457">
        <v>1475</v>
      </c>
      <c r="G4457">
        <v>1483</v>
      </c>
    </row>
    <row r="4458" spans="2:7" x14ac:dyDescent="0.25">
      <c r="B4458" t="s">
        <v>3932</v>
      </c>
      <c r="C4458" t="s">
        <v>3030</v>
      </c>
      <c r="D4458" s="30">
        <v>39493</v>
      </c>
      <c r="E4458" t="s">
        <v>199</v>
      </c>
      <c r="F4458">
        <v>3514</v>
      </c>
      <c r="G4458">
        <v>1483</v>
      </c>
    </row>
    <row r="4459" spans="2:7" x14ac:dyDescent="0.25">
      <c r="G4459">
        <v>1483</v>
      </c>
    </row>
    <row r="4460" spans="2:7" x14ac:dyDescent="0.25">
      <c r="B4460" t="s">
        <v>3932</v>
      </c>
      <c r="C4460" t="s">
        <v>3031</v>
      </c>
      <c r="D4460" s="30">
        <v>39494</v>
      </c>
      <c r="E4460" t="s">
        <v>196</v>
      </c>
      <c r="F4460">
        <v>6308</v>
      </c>
      <c r="G4460">
        <v>1484</v>
      </c>
    </row>
    <row r="4461" spans="2:7" x14ac:dyDescent="0.25">
      <c r="B4461" t="s">
        <v>3932</v>
      </c>
      <c r="C4461" t="s">
        <v>3032</v>
      </c>
      <c r="D4461" s="30">
        <v>39495</v>
      </c>
      <c r="E4461" t="s">
        <v>197</v>
      </c>
      <c r="F4461">
        <v>2577</v>
      </c>
      <c r="G4461">
        <v>1484</v>
      </c>
    </row>
    <row r="4462" spans="2:7" x14ac:dyDescent="0.25">
      <c r="G4462">
        <v>1484</v>
      </c>
    </row>
    <row r="4463" spans="2:7" x14ac:dyDescent="0.25">
      <c r="B4463" t="s">
        <v>3932</v>
      </c>
      <c r="C4463" t="s">
        <v>3033</v>
      </c>
      <c r="D4463" s="30">
        <v>39496</v>
      </c>
      <c r="E4463" t="s">
        <v>196</v>
      </c>
      <c r="F4463">
        <v>3407</v>
      </c>
      <c r="G4463">
        <v>1485</v>
      </c>
    </row>
    <row r="4464" spans="2:7" x14ac:dyDescent="0.25">
      <c r="B4464" t="s">
        <v>3932</v>
      </c>
      <c r="C4464" t="s">
        <v>3034</v>
      </c>
      <c r="D4464" s="30">
        <v>39497</v>
      </c>
      <c r="E4464" t="s">
        <v>198</v>
      </c>
      <c r="F4464">
        <v>1822</v>
      </c>
      <c r="G4464">
        <v>1485</v>
      </c>
    </row>
    <row r="4465" spans="2:7" x14ac:dyDescent="0.25">
      <c r="G4465">
        <v>1485</v>
      </c>
    </row>
    <row r="4466" spans="2:7" x14ac:dyDescent="0.25">
      <c r="B4466" t="s">
        <v>3932</v>
      </c>
      <c r="C4466" t="s">
        <v>3035</v>
      </c>
      <c r="D4466" s="30">
        <v>39498</v>
      </c>
      <c r="E4466" t="s">
        <v>197</v>
      </c>
      <c r="F4466">
        <v>1042</v>
      </c>
      <c r="G4466">
        <v>1486</v>
      </c>
    </row>
    <row r="4467" spans="2:7" x14ac:dyDescent="0.25">
      <c r="B4467" t="s">
        <v>3932</v>
      </c>
      <c r="C4467" t="s">
        <v>3036</v>
      </c>
      <c r="D4467" s="30">
        <v>39499</v>
      </c>
      <c r="E4467" t="s">
        <v>197</v>
      </c>
      <c r="F4467">
        <v>8236</v>
      </c>
      <c r="G4467">
        <v>1486</v>
      </c>
    </row>
    <row r="4468" spans="2:7" x14ac:dyDescent="0.25">
      <c r="G4468">
        <v>1486</v>
      </c>
    </row>
    <row r="4469" spans="2:7" x14ac:dyDescent="0.25">
      <c r="B4469" t="s">
        <v>3932</v>
      </c>
      <c r="C4469" t="s">
        <v>501</v>
      </c>
      <c r="D4469" s="30">
        <v>39500</v>
      </c>
      <c r="E4469" t="s">
        <v>196</v>
      </c>
      <c r="F4469">
        <v>6455</v>
      </c>
      <c r="G4469">
        <v>1487</v>
      </c>
    </row>
    <row r="4470" spans="2:7" x14ac:dyDescent="0.25">
      <c r="B4470" t="s">
        <v>3932</v>
      </c>
      <c r="C4470" t="s">
        <v>3037</v>
      </c>
      <c r="D4470" s="30">
        <v>39501</v>
      </c>
      <c r="E4470" t="s">
        <v>200</v>
      </c>
      <c r="F4470">
        <v>3922</v>
      </c>
      <c r="G4470">
        <v>1487</v>
      </c>
    </row>
    <row r="4471" spans="2:7" x14ac:dyDescent="0.25">
      <c r="G4471">
        <v>1487</v>
      </c>
    </row>
    <row r="4472" spans="2:7" x14ac:dyDescent="0.25">
      <c r="B4472" t="s">
        <v>3932</v>
      </c>
      <c r="C4472" t="s">
        <v>3038</v>
      </c>
      <c r="D4472" s="30">
        <v>39502</v>
      </c>
      <c r="E4472" t="s">
        <v>199</v>
      </c>
      <c r="F4472">
        <v>8430</v>
      </c>
      <c r="G4472">
        <v>1488</v>
      </c>
    </row>
    <row r="4473" spans="2:7" x14ac:dyDescent="0.25">
      <c r="B4473" t="s">
        <v>3932</v>
      </c>
      <c r="C4473" t="s">
        <v>3039</v>
      </c>
      <c r="D4473" s="30">
        <v>39503</v>
      </c>
      <c r="E4473" t="s">
        <v>199</v>
      </c>
      <c r="F4473">
        <v>8442</v>
      </c>
      <c r="G4473">
        <v>1488</v>
      </c>
    </row>
    <row r="4474" spans="2:7" x14ac:dyDescent="0.25">
      <c r="G4474">
        <v>1488</v>
      </c>
    </row>
    <row r="4475" spans="2:7" x14ac:dyDescent="0.25">
      <c r="B4475" t="s">
        <v>3932</v>
      </c>
      <c r="C4475" t="s">
        <v>3040</v>
      </c>
      <c r="D4475" s="30">
        <v>39504</v>
      </c>
      <c r="E4475" t="s">
        <v>197</v>
      </c>
      <c r="F4475">
        <v>9761</v>
      </c>
      <c r="G4475">
        <v>1489</v>
      </c>
    </row>
    <row r="4476" spans="2:7" x14ac:dyDescent="0.25">
      <c r="B4476" t="s">
        <v>3932</v>
      </c>
      <c r="C4476" t="s">
        <v>3041</v>
      </c>
      <c r="D4476" s="30">
        <v>39505</v>
      </c>
      <c r="E4476" t="s">
        <v>197</v>
      </c>
      <c r="F4476">
        <v>7235</v>
      </c>
      <c r="G4476">
        <v>1489</v>
      </c>
    </row>
    <row r="4477" spans="2:7" x14ac:dyDescent="0.25">
      <c r="G4477">
        <v>1489</v>
      </c>
    </row>
    <row r="4478" spans="2:7" x14ac:dyDescent="0.25">
      <c r="B4478" t="s">
        <v>3932</v>
      </c>
      <c r="C4478" t="s">
        <v>3042</v>
      </c>
      <c r="D4478" s="30">
        <v>39506</v>
      </c>
      <c r="E4478" t="s">
        <v>196</v>
      </c>
      <c r="F4478">
        <v>4740</v>
      </c>
      <c r="G4478">
        <v>1490</v>
      </c>
    </row>
    <row r="4479" spans="2:7" x14ac:dyDescent="0.25">
      <c r="B4479" t="s">
        <v>3932</v>
      </c>
      <c r="C4479" t="s">
        <v>3043</v>
      </c>
      <c r="D4479" s="30">
        <v>39507</v>
      </c>
      <c r="E4479" t="s">
        <v>198</v>
      </c>
      <c r="F4479">
        <v>1740</v>
      </c>
      <c r="G4479">
        <v>1490</v>
      </c>
    </row>
    <row r="4480" spans="2:7" x14ac:dyDescent="0.25">
      <c r="G4480">
        <v>1490</v>
      </c>
    </row>
    <row r="4481" spans="2:7" x14ac:dyDescent="0.25">
      <c r="B4481" t="s">
        <v>3932</v>
      </c>
      <c r="C4481" t="s">
        <v>3044</v>
      </c>
      <c r="D4481" s="30">
        <v>39508</v>
      </c>
      <c r="E4481" t="s">
        <v>200</v>
      </c>
      <c r="F4481">
        <v>3694</v>
      </c>
      <c r="G4481">
        <v>1491</v>
      </c>
    </row>
    <row r="4482" spans="2:7" x14ac:dyDescent="0.25">
      <c r="B4482" t="s">
        <v>3932</v>
      </c>
      <c r="C4482" t="s">
        <v>3045</v>
      </c>
      <c r="D4482" s="30">
        <v>39509</v>
      </c>
      <c r="E4482" t="s">
        <v>199</v>
      </c>
      <c r="F4482">
        <v>6564</v>
      </c>
      <c r="G4482">
        <v>1491</v>
      </c>
    </row>
    <row r="4483" spans="2:7" x14ac:dyDescent="0.25">
      <c r="G4483">
        <v>1491</v>
      </c>
    </row>
    <row r="4484" spans="2:7" x14ac:dyDescent="0.25">
      <c r="B4484" t="s">
        <v>3932</v>
      </c>
      <c r="C4484" t="s">
        <v>3046</v>
      </c>
      <c r="D4484" s="30">
        <v>39510</v>
      </c>
      <c r="E4484" t="s">
        <v>197</v>
      </c>
      <c r="F4484">
        <v>4335</v>
      </c>
      <c r="G4484">
        <v>1492</v>
      </c>
    </row>
    <row r="4485" spans="2:7" x14ac:dyDescent="0.25">
      <c r="B4485" t="s">
        <v>3932</v>
      </c>
      <c r="C4485" t="s">
        <v>3047</v>
      </c>
      <c r="D4485" s="30">
        <v>39511</v>
      </c>
      <c r="E4485" t="s">
        <v>198</v>
      </c>
      <c r="F4485">
        <v>7912</v>
      </c>
      <c r="G4485">
        <v>1492</v>
      </c>
    </row>
    <row r="4486" spans="2:7" x14ac:dyDescent="0.25">
      <c r="G4486">
        <v>1492</v>
      </c>
    </row>
    <row r="4487" spans="2:7" x14ac:dyDescent="0.25">
      <c r="B4487" t="s">
        <v>3932</v>
      </c>
      <c r="C4487" t="s">
        <v>3048</v>
      </c>
      <c r="D4487" s="30">
        <v>39512</v>
      </c>
      <c r="E4487" t="s">
        <v>200</v>
      </c>
      <c r="F4487">
        <v>6144</v>
      </c>
      <c r="G4487">
        <v>1493</v>
      </c>
    </row>
    <row r="4488" spans="2:7" x14ac:dyDescent="0.25">
      <c r="B4488" t="s">
        <v>3932</v>
      </c>
      <c r="C4488" t="s">
        <v>3049</v>
      </c>
      <c r="D4488" s="30">
        <v>39513</v>
      </c>
      <c r="E4488" t="s">
        <v>200</v>
      </c>
      <c r="F4488">
        <v>5363</v>
      </c>
      <c r="G4488">
        <v>1493</v>
      </c>
    </row>
    <row r="4489" spans="2:7" x14ac:dyDescent="0.25">
      <c r="G4489">
        <v>1493</v>
      </c>
    </row>
    <row r="4490" spans="2:7" x14ac:dyDescent="0.25">
      <c r="B4490" t="s">
        <v>3932</v>
      </c>
      <c r="C4490" t="s">
        <v>3050</v>
      </c>
      <c r="D4490" s="30">
        <v>39514</v>
      </c>
      <c r="E4490" t="s">
        <v>198</v>
      </c>
      <c r="F4490">
        <v>6270</v>
      </c>
      <c r="G4490">
        <v>1494</v>
      </c>
    </row>
    <row r="4491" spans="2:7" x14ac:dyDescent="0.25">
      <c r="B4491" t="s">
        <v>3932</v>
      </c>
      <c r="C4491" t="s">
        <v>3051</v>
      </c>
      <c r="D4491" s="30">
        <v>39515</v>
      </c>
      <c r="E4491" t="s">
        <v>196</v>
      </c>
      <c r="F4491">
        <v>8042</v>
      </c>
      <c r="G4491">
        <v>1494</v>
      </c>
    </row>
    <row r="4492" spans="2:7" x14ac:dyDescent="0.25">
      <c r="G4492">
        <v>1494</v>
      </c>
    </row>
    <row r="4493" spans="2:7" x14ac:dyDescent="0.25">
      <c r="B4493" t="s">
        <v>3932</v>
      </c>
      <c r="C4493" t="s">
        <v>3052</v>
      </c>
      <c r="D4493" s="30">
        <v>39516</v>
      </c>
      <c r="E4493" t="s">
        <v>199</v>
      </c>
      <c r="F4493">
        <v>3505</v>
      </c>
      <c r="G4493">
        <v>1495</v>
      </c>
    </row>
    <row r="4494" spans="2:7" x14ac:dyDescent="0.25">
      <c r="B4494" t="s">
        <v>3932</v>
      </c>
      <c r="C4494" t="s">
        <v>3053</v>
      </c>
      <c r="D4494" s="30">
        <v>39517</v>
      </c>
      <c r="E4494" t="s">
        <v>200</v>
      </c>
      <c r="F4494">
        <v>5228</v>
      </c>
      <c r="G4494">
        <v>1495</v>
      </c>
    </row>
    <row r="4495" spans="2:7" x14ac:dyDescent="0.25">
      <c r="G4495">
        <v>1495</v>
      </c>
    </row>
    <row r="4496" spans="2:7" x14ac:dyDescent="0.25">
      <c r="B4496" t="s">
        <v>3932</v>
      </c>
      <c r="C4496" t="s">
        <v>3054</v>
      </c>
      <c r="D4496" s="30">
        <v>39518</v>
      </c>
      <c r="E4496" t="s">
        <v>196</v>
      </c>
      <c r="F4496">
        <v>2995</v>
      </c>
      <c r="G4496">
        <v>1496</v>
      </c>
    </row>
    <row r="4497" spans="2:7" x14ac:dyDescent="0.25">
      <c r="B4497" t="s">
        <v>3932</v>
      </c>
      <c r="C4497" t="s">
        <v>3055</v>
      </c>
      <c r="D4497" s="30">
        <v>39519</v>
      </c>
      <c r="E4497" t="s">
        <v>196</v>
      </c>
      <c r="F4497">
        <v>4123</v>
      </c>
      <c r="G4497">
        <v>1496</v>
      </c>
    </row>
    <row r="4498" spans="2:7" x14ac:dyDescent="0.25">
      <c r="G4498">
        <v>1496</v>
      </c>
    </row>
    <row r="4499" spans="2:7" x14ac:dyDescent="0.25">
      <c r="B4499" t="s">
        <v>3932</v>
      </c>
      <c r="C4499" t="s">
        <v>1084</v>
      </c>
      <c r="D4499" s="30">
        <v>39520</v>
      </c>
      <c r="E4499" t="s">
        <v>196</v>
      </c>
      <c r="F4499">
        <v>5753</v>
      </c>
      <c r="G4499">
        <v>1497</v>
      </c>
    </row>
    <row r="4500" spans="2:7" x14ac:dyDescent="0.25">
      <c r="B4500" t="s">
        <v>3932</v>
      </c>
      <c r="C4500" t="s">
        <v>3056</v>
      </c>
      <c r="D4500" s="30">
        <v>39521</v>
      </c>
      <c r="E4500" t="s">
        <v>196</v>
      </c>
      <c r="F4500">
        <v>9356</v>
      </c>
      <c r="G4500">
        <v>1497</v>
      </c>
    </row>
    <row r="4501" spans="2:7" x14ac:dyDescent="0.25">
      <c r="G4501">
        <v>1497</v>
      </c>
    </row>
    <row r="4502" spans="2:7" x14ac:dyDescent="0.25">
      <c r="B4502" t="s">
        <v>3932</v>
      </c>
      <c r="C4502" t="s">
        <v>3057</v>
      </c>
      <c r="D4502" s="30">
        <v>39522</v>
      </c>
      <c r="E4502" t="s">
        <v>198</v>
      </c>
      <c r="F4502">
        <v>5121</v>
      </c>
      <c r="G4502">
        <v>1498</v>
      </c>
    </row>
    <row r="4503" spans="2:7" x14ac:dyDescent="0.25">
      <c r="B4503" t="s">
        <v>3932</v>
      </c>
      <c r="C4503" t="s">
        <v>565</v>
      </c>
      <c r="D4503" s="30">
        <v>39523</v>
      </c>
      <c r="E4503" t="s">
        <v>200</v>
      </c>
      <c r="F4503">
        <v>5717</v>
      </c>
      <c r="G4503">
        <v>1498</v>
      </c>
    </row>
    <row r="4504" spans="2:7" x14ac:dyDescent="0.25">
      <c r="G4504">
        <v>1498</v>
      </c>
    </row>
    <row r="4505" spans="2:7" x14ac:dyDescent="0.25">
      <c r="B4505" t="s">
        <v>3932</v>
      </c>
      <c r="C4505" t="s">
        <v>3058</v>
      </c>
      <c r="D4505" s="30">
        <v>39524</v>
      </c>
      <c r="E4505" t="s">
        <v>198</v>
      </c>
      <c r="F4505">
        <v>5932</v>
      </c>
      <c r="G4505">
        <v>1499</v>
      </c>
    </row>
    <row r="4506" spans="2:7" x14ac:dyDescent="0.25">
      <c r="B4506" t="s">
        <v>3932</v>
      </c>
      <c r="C4506" t="s">
        <v>3059</v>
      </c>
      <c r="D4506" s="30">
        <v>39525</v>
      </c>
      <c r="E4506" t="s">
        <v>198</v>
      </c>
      <c r="F4506">
        <v>1331</v>
      </c>
      <c r="G4506">
        <v>1499</v>
      </c>
    </row>
    <row r="4507" spans="2:7" x14ac:dyDescent="0.25">
      <c r="G4507">
        <v>1499</v>
      </c>
    </row>
    <row r="4508" spans="2:7" x14ac:dyDescent="0.25">
      <c r="B4508" t="s">
        <v>3932</v>
      </c>
      <c r="C4508" t="s">
        <v>3060</v>
      </c>
      <c r="D4508" s="30">
        <v>39526</v>
      </c>
      <c r="E4508" t="s">
        <v>197</v>
      </c>
      <c r="F4508">
        <v>4695</v>
      </c>
      <c r="G4508">
        <v>1500</v>
      </c>
    </row>
    <row r="4509" spans="2:7" x14ac:dyDescent="0.25">
      <c r="B4509" t="s">
        <v>3932</v>
      </c>
      <c r="C4509" t="s">
        <v>3061</v>
      </c>
      <c r="D4509" s="30">
        <v>39527</v>
      </c>
      <c r="E4509" t="s">
        <v>197</v>
      </c>
      <c r="F4509">
        <v>1341</v>
      </c>
      <c r="G4509">
        <v>1500</v>
      </c>
    </row>
    <row r="4510" spans="2:7" x14ac:dyDescent="0.25">
      <c r="G4510">
        <v>1500</v>
      </c>
    </row>
    <row r="4511" spans="2:7" x14ac:dyDescent="0.25">
      <c r="B4511" t="s">
        <v>3932</v>
      </c>
      <c r="C4511" t="s">
        <v>3062</v>
      </c>
      <c r="D4511" s="30">
        <v>39528</v>
      </c>
      <c r="E4511" t="s">
        <v>199</v>
      </c>
      <c r="F4511">
        <v>199</v>
      </c>
      <c r="G4511">
        <v>1501</v>
      </c>
    </row>
    <row r="4512" spans="2:7" x14ac:dyDescent="0.25">
      <c r="B4512" t="s">
        <v>3932</v>
      </c>
      <c r="C4512" t="s">
        <v>3063</v>
      </c>
      <c r="D4512" s="30">
        <v>39529</v>
      </c>
      <c r="E4512" t="s">
        <v>198</v>
      </c>
      <c r="F4512">
        <v>160</v>
      </c>
      <c r="G4512">
        <v>1501</v>
      </c>
    </row>
    <row r="4513" spans="2:7" x14ac:dyDescent="0.25">
      <c r="G4513">
        <v>1501</v>
      </c>
    </row>
    <row r="4514" spans="2:7" x14ac:dyDescent="0.25">
      <c r="B4514" t="s">
        <v>3932</v>
      </c>
      <c r="C4514" t="s">
        <v>3064</v>
      </c>
      <c r="D4514" s="30">
        <v>39530</v>
      </c>
      <c r="E4514" t="s">
        <v>200</v>
      </c>
      <c r="F4514">
        <v>435</v>
      </c>
      <c r="G4514">
        <v>1502</v>
      </c>
    </row>
    <row r="4515" spans="2:7" x14ac:dyDescent="0.25">
      <c r="B4515" t="s">
        <v>3932</v>
      </c>
      <c r="C4515" t="s">
        <v>3065</v>
      </c>
      <c r="D4515" s="30">
        <v>39531</v>
      </c>
      <c r="E4515" t="s">
        <v>196</v>
      </c>
      <c r="F4515">
        <v>6660</v>
      </c>
      <c r="G4515">
        <v>1502</v>
      </c>
    </row>
    <row r="4516" spans="2:7" x14ac:dyDescent="0.25">
      <c r="G4516">
        <v>1502</v>
      </c>
    </row>
    <row r="4517" spans="2:7" x14ac:dyDescent="0.25">
      <c r="B4517" t="s">
        <v>3932</v>
      </c>
      <c r="C4517" t="s">
        <v>3066</v>
      </c>
      <c r="D4517" s="30">
        <v>39532</v>
      </c>
      <c r="E4517" t="s">
        <v>199</v>
      </c>
      <c r="F4517">
        <v>8119</v>
      </c>
      <c r="G4517">
        <v>1503</v>
      </c>
    </row>
    <row r="4518" spans="2:7" x14ac:dyDescent="0.25">
      <c r="B4518" t="s">
        <v>3932</v>
      </c>
      <c r="C4518" t="s">
        <v>3067</v>
      </c>
      <c r="D4518" s="30">
        <v>39533</v>
      </c>
      <c r="E4518" t="s">
        <v>198</v>
      </c>
      <c r="F4518">
        <v>1636</v>
      </c>
      <c r="G4518">
        <v>1503</v>
      </c>
    </row>
    <row r="4519" spans="2:7" x14ac:dyDescent="0.25">
      <c r="G4519">
        <v>1503</v>
      </c>
    </row>
    <row r="4520" spans="2:7" x14ac:dyDescent="0.25">
      <c r="B4520" t="s">
        <v>3932</v>
      </c>
      <c r="C4520" t="s">
        <v>3068</v>
      </c>
      <c r="D4520" s="30">
        <v>39534</v>
      </c>
      <c r="E4520" t="s">
        <v>198</v>
      </c>
      <c r="F4520">
        <v>3297</v>
      </c>
      <c r="G4520">
        <v>1504</v>
      </c>
    </row>
    <row r="4521" spans="2:7" x14ac:dyDescent="0.25">
      <c r="B4521" t="s">
        <v>3932</v>
      </c>
      <c r="C4521" t="s">
        <v>3069</v>
      </c>
      <c r="D4521" s="30">
        <v>39535</v>
      </c>
      <c r="E4521" t="s">
        <v>200</v>
      </c>
      <c r="F4521">
        <v>5637</v>
      </c>
      <c r="G4521">
        <v>1504</v>
      </c>
    </row>
    <row r="4522" spans="2:7" x14ac:dyDescent="0.25">
      <c r="G4522">
        <v>1504</v>
      </c>
    </row>
    <row r="4523" spans="2:7" x14ac:dyDescent="0.25">
      <c r="B4523" t="s">
        <v>3932</v>
      </c>
      <c r="C4523" t="s">
        <v>3070</v>
      </c>
      <c r="D4523" s="30">
        <v>39536</v>
      </c>
      <c r="E4523" t="s">
        <v>200</v>
      </c>
      <c r="F4523">
        <v>3806</v>
      </c>
      <c r="G4523">
        <v>1505</v>
      </c>
    </row>
    <row r="4524" spans="2:7" x14ac:dyDescent="0.25">
      <c r="B4524" t="s">
        <v>3932</v>
      </c>
      <c r="C4524" t="s">
        <v>3071</v>
      </c>
      <c r="D4524" s="30">
        <v>39537</v>
      </c>
      <c r="E4524" t="s">
        <v>197</v>
      </c>
      <c r="F4524">
        <v>3959</v>
      </c>
      <c r="G4524">
        <v>1505</v>
      </c>
    </row>
    <row r="4525" spans="2:7" x14ac:dyDescent="0.25">
      <c r="G4525">
        <v>1505</v>
      </c>
    </row>
    <row r="4526" spans="2:7" x14ac:dyDescent="0.25">
      <c r="B4526" t="s">
        <v>3932</v>
      </c>
      <c r="C4526" t="s">
        <v>3072</v>
      </c>
      <c r="D4526" s="30">
        <v>39538</v>
      </c>
      <c r="E4526" t="s">
        <v>200</v>
      </c>
      <c r="F4526">
        <v>8398</v>
      </c>
      <c r="G4526">
        <v>1506</v>
      </c>
    </row>
    <row r="4527" spans="2:7" x14ac:dyDescent="0.25">
      <c r="B4527" t="s">
        <v>3932</v>
      </c>
      <c r="C4527" t="s">
        <v>374</v>
      </c>
      <c r="D4527" s="30">
        <v>39539</v>
      </c>
      <c r="E4527" t="s">
        <v>198</v>
      </c>
      <c r="F4527">
        <v>6252</v>
      </c>
      <c r="G4527">
        <v>1506</v>
      </c>
    </row>
    <row r="4528" spans="2:7" x14ac:dyDescent="0.25">
      <c r="G4528">
        <v>1506</v>
      </c>
    </row>
    <row r="4529" spans="2:7" x14ac:dyDescent="0.25">
      <c r="B4529" t="s">
        <v>3932</v>
      </c>
      <c r="C4529" t="s">
        <v>3073</v>
      </c>
      <c r="D4529" s="30">
        <v>39540</v>
      </c>
      <c r="E4529" t="s">
        <v>200</v>
      </c>
      <c r="F4529">
        <v>4637</v>
      </c>
      <c r="G4529">
        <v>1507</v>
      </c>
    </row>
    <row r="4530" spans="2:7" x14ac:dyDescent="0.25">
      <c r="B4530" t="s">
        <v>3932</v>
      </c>
      <c r="C4530" t="s">
        <v>3074</v>
      </c>
      <c r="D4530" s="30">
        <v>39541</v>
      </c>
      <c r="E4530" t="s">
        <v>200</v>
      </c>
      <c r="F4530">
        <v>5907</v>
      </c>
      <c r="G4530">
        <v>1507</v>
      </c>
    </row>
    <row r="4531" spans="2:7" x14ac:dyDescent="0.25">
      <c r="G4531">
        <v>1507</v>
      </c>
    </row>
    <row r="4532" spans="2:7" x14ac:dyDescent="0.25">
      <c r="B4532" t="s">
        <v>3932</v>
      </c>
      <c r="C4532" t="s">
        <v>2555</v>
      </c>
      <c r="D4532" s="30">
        <v>39542</v>
      </c>
      <c r="E4532" t="s">
        <v>198</v>
      </c>
      <c r="F4532">
        <v>5773</v>
      </c>
      <c r="G4532">
        <v>1508</v>
      </c>
    </row>
    <row r="4533" spans="2:7" x14ac:dyDescent="0.25">
      <c r="B4533" t="s">
        <v>3932</v>
      </c>
      <c r="C4533" t="s">
        <v>3075</v>
      </c>
      <c r="D4533" s="30">
        <v>39543</v>
      </c>
      <c r="E4533" t="s">
        <v>199</v>
      </c>
      <c r="F4533">
        <v>2791</v>
      </c>
      <c r="G4533">
        <v>1508</v>
      </c>
    </row>
    <row r="4534" spans="2:7" x14ac:dyDescent="0.25">
      <c r="G4534">
        <v>1508</v>
      </c>
    </row>
    <row r="4535" spans="2:7" x14ac:dyDescent="0.25">
      <c r="B4535" t="s">
        <v>3932</v>
      </c>
      <c r="C4535" t="s">
        <v>2648</v>
      </c>
      <c r="D4535" s="30">
        <v>39544</v>
      </c>
      <c r="E4535" t="s">
        <v>197</v>
      </c>
      <c r="F4535">
        <v>8285</v>
      </c>
      <c r="G4535">
        <v>1509</v>
      </c>
    </row>
    <row r="4536" spans="2:7" x14ac:dyDescent="0.25">
      <c r="B4536" t="s">
        <v>3932</v>
      </c>
      <c r="C4536" t="s">
        <v>3076</v>
      </c>
      <c r="D4536" s="30">
        <v>39545</v>
      </c>
      <c r="E4536" t="s">
        <v>198</v>
      </c>
      <c r="F4536">
        <v>1636</v>
      </c>
      <c r="G4536">
        <v>1509</v>
      </c>
    </row>
    <row r="4537" spans="2:7" x14ac:dyDescent="0.25">
      <c r="G4537">
        <v>1509</v>
      </c>
    </row>
    <row r="4538" spans="2:7" x14ac:dyDescent="0.25">
      <c r="B4538" t="s">
        <v>3932</v>
      </c>
      <c r="C4538" t="s">
        <v>3077</v>
      </c>
      <c r="D4538" s="30">
        <v>39546</v>
      </c>
      <c r="E4538" t="s">
        <v>200</v>
      </c>
      <c r="F4538">
        <v>8371</v>
      </c>
      <c r="G4538">
        <v>1510</v>
      </c>
    </row>
    <row r="4539" spans="2:7" x14ac:dyDescent="0.25">
      <c r="B4539" t="s">
        <v>3932</v>
      </c>
      <c r="C4539" t="s">
        <v>3078</v>
      </c>
      <c r="D4539" s="30">
        <v>39547</v>
      </c>
      <c r="E4539" t="s">
        <v>199</v>
      </c>
      <c r="F4539">
        <v>6972</v>
      </c>
      <c r="G4539">
        <v>1510</v>
      </c>
    </row>
    <row r="4540" spans="2:7" x14ac:dyDescent="0.25">
      <c r="G4540">
        <v>1510</v>
      </c>
    </row>
    <row r="4541" spans="2:7" x14ac:dyDescent="0.25">
      <c r="B4541" t="s">
        <v>3932</v>
      </c>
      <c r="C4541" t="s">
        <v>2020</v>
      </c>
      <c r="D4541" s="30">
        <v>39548</v>
      </c>
      <c r="E4541" t="s">
        <v>198</v>
      </c>
      <c r="F4541">
        <v>5471</v>
      </c>
      <c r="G4541">
        <v>1511</v>
      </c>
    </row>
    <row r="4542" spans="2:7" x14ac:dyDescent="0.25">
      <c r="B4542" t="s">
        <v>3932</v>
      </c>
      <c r="C4542" t="s">
        <v>3079</v>
      </c>
      <c r="D4542" s="30">
        <v>39549</v>
      </c>
      <c r="E4542" t="s">
        <v>200</v>
      </c>
      <c r="F4542">
        <v>188</v>
      </c>
      <c r="G4542">
        <v>1511</v>
      </c>
    </row>
    <row r="4543" spans="2:7" x14ac:dyDescent="0.25">
      <c r="G4543">
        <v>1511</v>
      </c>
    </row>
    <row r="4544" spans="2:7" x14ac:dyDescent="0.25">
      <c r="B4544" t="s">
        <v>3932</v>
      </c>
      <c r="C4544" t="s">
        <v>3080</v>
      </c>
      <c r="D4544" s="30">
        <v>39550</v>
      </c>
      <c r="E4544" t="s">
        <v>197</v>
      </c>
      <c r="F4544">
        <v>9673</v>
      </c>
      <c r="G4544">
        <v>1512</v>
      </c>
    </row>
    <row r="4545" spans="2:7" x14ac:dyDescent="0.25">
      <c r="B4545" t="s">
        <v>3932</v>
      </c>
      <c r="C4545" t="s">
        <v>376</v>
      </c>
      <c r="D4545" s="30">
        <v>39551</v>
      </c>
      <c r="E4545" t="s">
        <v>200</v>
      </c>
      <c r="F4545">
        <v>8619</v>
      </c>
      <c r="G4545">
        <v>1512</v>
      </c>
    </row>
    <row r="4546" spans="2:7" x14ac:dyDescent="0.25">
      <c r="G4546">
        <v>1512</v>
      </c>
    </row>
    <row r="4547" spans="2:7" x14ac:dyDescent="0.25">
      <c r="B4547" t="s">
        <v>3932</v>
      </c>
      <c r="C4547" t="s">
        <v>3081</v>
      </c>
      <c r="D4547" s="30">
        <v>39552</v>
      </c>
      <c r="E4547" t="s">
        <v>200</v>
      </c>
      <c r="F4547">
        <v>5333</v>
      </c>
      <c r="G4547">
        <v>1513</v>
      </c>
    </row>
    <row r="4548" spans="2:7" x14ac:dyDescent="0.25">
      <c r="B4548" t="s">
        <v>3932</v>
      </c>
      <c r="C4548" t="s">
        <v>3082</v>
      </c>
      <c r="D4548" s="30">
        <v>39553</v>
      </c>
      <c r="E4548" t="s">
        <v>198</v>
      </c>
      <c r="F4548">
        <v>4715</v>
      </c>
      <c r="G4548">
        <v>1513</v>
      </c>
    </row>
    <row r="4549" spans="2:7" x14ac:dyDescent="0.25">
      <c r="G4549">
        <v>1513</v>
      </c>
    </row>
    <row r="4550" spans="2:7" x14ac:dyDescent="0.25">
      <c r="B4550" t="s">
        <v>3932</v>
      </c>
      <c r="C4550" t="s">
        <v>3083</v>
      </c>
      <c r="D4550" s="30">
        <v>39554</v>
      </c>
      <c r="E4550" t="s">
        <v>197</v>
      </c>
      <c r="F4550">
        <v>1216</v>
      </c>
      <c r="G4550">
        <v>1514</v>
      </c>
    </row>
    <row r="4551" spans="2:7" x14ac:dyDescent="0.25">
      <c r="B4551" t="s">
        <v>3932</v>
      </c>
      <c r="C4551" t="s">
        <v>3084</v>
      </c>
      <c r="D4551" s="30">
        <v>39555</v>
      </c>
      <c r="E4551" t="s">
        <v>197</v>
      </c>
      <c r="F4551">
        <v>1900</v>
      </c>
      <c r="G4551">
        <v>1514</v>
      </c>
    </row>
    <row r="4552" spans="2:7" x14ac:dyDescent="0.25">
      <c r="G4552">
        <v>1514</v>
      </c>
    </row>
    <row r="4553" spans="2:7" x14ac:dyDescent="0.25">
      <c r="B4553" t="s">
        <v>3932</v>
      </c>
      <c r="C4553" t="s">
        <v>3085</v>
      </c>
      <c r="D4553" s="30">
        <v>39556</v>
      </c>
      <c r="E4553" t="s">
        <v>196</v>
      </c>
      <c r="F4553">
        <v>411</v>
      </c>
      <c r="G4553">
        <v>1515</v>
      </c>
    </row>
    <row r="4554" spans="2:7" x14ac:dyDescent="0.25">
      <c r="B4554" t="s">
        <v>3932</v>
      </c>
      <c r="C4554" t="s">
        <v>3086</v>
      </c>
      <c r="D4554" s="30">
        <v>39557</v>
      </c>
      <c r="E4554" t="s">
        <v>196</v>
      </c>
      <c r="F4554">
        <v>1713</v>
      </c>
      <c r="G4554">
        <v>1515</v>
      </c>
    </row>
    <row r="4555" spans="2:7" x14ac:dyDescent="0.25">
      <c r="G4555">
        <v>1515</v>
      </c>
    </row>
    <row r="4556" spans="2:7" x14ac:dyDescent="0.25">
      <c r="B4556" t="s">
        <v>3932</v>
      </c>
      <c r="C4556" t="s">
        <v>3087</v>
      </c>
      <c r="D4556" s="30">
        <v>39558</v>
      </c>
      <c r="E4556" t="s">
        <v>196</v>
      </c>
      <c r="F4556">
        <v>6385</v>
      </c>
      <c r="G4556">
        <v>1516</v>
      </c>
    </row>
    <row r="4557" spans="2:7" x14ac:dyDescent="0.25">
      <c r="B4557" t="s">
        <v>3932</v>
      </c>
      <c r="C4557" t="s">
        <v>3088</v>
      </c>
      <c r="D4557" s="30">
        <v>39559</v>
      </c>
      <c r="E4557" t="s">
        <v>198</v>
      </c>
      <c r="F4557">
        <v>7138</v>
      </c>
      <c r="G4557">
        <v>1516</v>
      </c>
    </row>
    <row r="4558" spans="2:7" x14ac:dyDescent="0.25">
      <c r="G4558">
        <v>1516</v>
      </c>
    </row>
    <row r="4559" spans="2:7" x14ac:dyDescent="0.25">
      <c r="B4559" t="s">
        <v>3932</v>
      </c>
      <c r="C4559" t="s">
        <v>3089</v>
      </c>
      <c r="D4559" s="30">
        <v>39560</v>
      </c>
      <c r="E4559" t="s">
        <v>198</v>
      </c>
      <c r="F4559">
        <v>6293</v>
      </c>
      <c r="G4559">
        <v>1517</v>
      </c>
    </row>
    <row r="4560" spans="2:7" x14ac:dyDescent="0.25">
      <c r="B4560" t="s">
        <v>3932</v>
      </c>
      <c r="C4560" t="s">
        <v>3090</v>
      </c>
      <c r="D4560" s="30">
        <v>39561</v>
      </c>
      <c r="E4560" t="s">
        <v>198</v>
      </c>
      <c r="F4560">
        <v>9712</v>
      </c>
      <c r="G4560">
        <v>1517</v>
      </c>
    </row>
    <row r="4561" spans="2:7" x14ac:dyDescent="0.25">
      <c r="G4561">
        <v>1517</v>
      </c>
    </row>
    <row r="4562" spans="2:7" x14ac:dyDescent="0.25">
      <c r="B4562" t="s">
        <v>3932</v>
      </c>
      <c r="C4562" t="s">
        <v>3091</v>
      </c>
      <c r="D4562" s="30">
        <v>39562</v>
      </c>
      <c r="E4562" t="s">
        <v>199</v>
      </c>
      <c r="F4562">
        <v>696</v>
      </c>
      <c r="G4562">
        <v>1518</v>
      </c>
    </row>
    <row r="4563" spans="2:7" x14ac:dyDescent="0.25">
      <c r="B4563" t="s">
        <v>3932</v>
      </c>
      <c r="C4563" t="s">
        <v>3092</v>
      </c>
      <c r="D4563" s="30">
        <v>39563</v>
      </c>
      <c r="E4563" t="s">
        <v>196</v>
      </c>
      <c r="F4563">
        <v>4259</v>
      </c>
      <c r="G4563">
        <v>1518</v>
      </c>
    </row>
    <row r="4564" spans="2:7" x14ac:dyDescent="0.25">
      <c r="G4564">
        <v>1518</v>
      </c>
    </row>
    <row r="4565" spans="2:7" x14ac:dyDescent="0.25">
      <c r="B4565" t="s">
        <v>3932</v>
      </c>
      <c r="C4565" t="s">
        <v>3093</v>
      </c>
      <c r="D4565" s="30">
        <v>39564</v>
      </c>
      <c r="E4565" t="s">
        <v>196</v>
      </c>
      <c r="F4565">
        <v>1540</v>
      </c>
      <c r="G4565">
        <v>1519</v>
      </c>
    </row>
    <row r="4566" spans="2:7" x14ac:dyDescent="0.25">
      <c r="B4566" t="s">
        <v>3932</v>
      </c>
      <c r="C4566" t="s">
        <v>2521</v>
      </c>
      <c r="D4566" s="30">
        <v>39565</v>
      </c>
      <c r="E4566" t="s">
        <v>196</v>
      </c>
      <c r="F4566">
        <v>1391</v>
      </c>
      <c r="G4566">
        <v>1519</v>
      </c>
    </row>
    <row r="4567" spans="2:7" x14ac:dyDescent="0.25">
      <c r="G4567">
        <v>1519</v>
      </c>
    </row>
    <row r="4568" spans="2:7" x14ac:dyDescent="0.25">
      <c r="B4568" t="s">
        <v>3932</v>
      </c>
      <c r="C4568" t="s">
        <v>3094</v>
      </c>
      <c r="D4568" s="30">
        <v>39566</v>
      </c>
      <c r="E4568" t="s">
        <v>199</v>
      </c>
      <c r="F4568">
        <v>7613</v>
      </c>
      <c r="G4568">
        <v>1520</v>
      </c>
    </row>
    <row r="4569" spans="2:7" x14ac:dyDescent="0.25">
      <c r="B4569" t="s">
        <v>3932</v>
      </c>
      <c r="C4569" t="s">
        <v>3095</v>
      </c>
      <c r="D4569" s="30">
        <v>39567</v>
      </c>
      <c r="E4569" t="s">
        <v>200</v>
      </c>
      <c r="F4569">
        <v>7465</v>
      </c>
      <c r="G4569">
        <v>1520</v>
      </c>
    </row>
    <row r="4570" spans="2:7" x14ac:dyDescent="0.25">
      <c r="G4570">
        <v>1520</v>
      </c>
    </row>
    <row r="4571" spans="2:7" x14ac:dyDescent="0.25">
      <c r="B4571" t="s">
        <v>3932</v>
      </c>
      <c r="C4571" t="s">
        <v>3096</v>
      </c>
      <c r="D4571" s="30">
        <v>39568</v>
      </c>
      <c r="E4571" t="s">
        <v>197</v>
      </c>
      <c r="F4571">
        <v>8872</v>
      </c>
      <c r="G4571">
        <v>1521</v>
      </c>
    </row>
    <row r="4572" spans="2:7" x14ac:dyDescent="0.25">
      <c r="B4572" t="s">
        <v>3932</v>
      </c>
      <c r="C4572" t="s">
        <v>2623</v>
      </c>
      <c r="D4572" s="30">
        <v>39569</v>
      </c>
      <c r="E4572" t="s">
        <v>200</v>
      </c>
      <c r="F4572">
        <v>5621</v>
      </c>
      <c r="G4572">
        <v>1521</v>
      </c>
    </row>
    <row r="4573" spans="2:7" x14ac:dyDescent="0.25">
      <c r="G4573">
        <v>1521</v>
      </c>
    </row>
    <row r="4574" spans="2:7" x14ac:dyDescent="0.25">
      <c r="B4574" t="s">
        <v>3932</v>
      </c>
      <c r="C4574" t="s">
        <v>3097</v>
      </c>
      <c r="D4574" s="30">
        <v>39570</v>
      </c>
      <c r="E4574" t="s">
        <v>196</v>
      </c>
      <c r="F4574">
        <v>1676</v>
      </c>
      <c r="G4574">
        <v>1522</v>
      </c>
    </row>
    <row r="4575" spans="2:7" x14ac:dyDescent="0.25">
      <c r="B4575" t="s">
        <v>3932</v>
      </c>
      <c r="C4575" t="s">
        <v>3098</v>
      </c>
      <c r="D4575" s="30">
        <v>39571</v>
      </c>
      <c r="E4575" t="s">
        <v>199</v>
      </c>
      <c r="F4575">
        <v>3421</v>
      </c>
      <c r="G4575">
        <v>1522</v>
      </c>
    </row>
    <row r="4576" spans="2:7" x14ac:dyDescent="0.25">
      <c r="G4576">
        <v>1522</v>
      </c>
    </row>
    <row r="4577" spans="2:7" x14ac:dyDescent="0.25">
      <c r="B4577" t="s">
        <v>3932</v>
      </c>
      <c r="C4577" t="s">
        <v>3099</v>
      </c>
      <c r="D4577" s="30">
        <v>39572</v>
      </c>
      <c r="E4577" t="s">
        <v>197</v>
      </c>
      <c r="F4577">
        <v>337</v>
      </c>
      <c r="G4577">
        <v>1523</v>
      </c>
    </row>
    <row r="4578" spans="2:7" x14ac:dyDescent="0.25">
      <c r="B4578" t="s">
        <v>3932</v>
      </c>
      <c r="C4578" t="s">
        <v>3100</v>
      </c>
      <c r="D4578" s="30">
        <v>39573</v>
      </c>
      <c r="E4578" t="s">
        <v>197</v>
      </c>
      <c r="F4578">
        <v>9280</v>
      </c>
      <c r="G4578">
        <v>1523</v>
      </c>
    </row>
    <row r="4579" spans="2:7" x14ac:dyDescent="0.25">
      <c r="G4579">
        <v>1523</v>
      </c>
    </row>
    <row r="4580" spans="2:7" x14ac:dyDescent="0.25">
      <c r="B4580" t="s">
        <v>3932</v>
      </c>
      <c r="C4580" t="s">
        <v>1926</v>
      </c>
      <c r="D4580" s="30">
        <v>39574</v>
      </c>
      <c r="E4580" t="s">
        <v>197</v>
      </c>
      <c r="F4580">
        <v>5367</v>
      </c>
      <c r="G4580">
        <v>1524</v>
      </c>
    </row>
    <row r="4581" spans="2:7" x14ac:dyDescent="0.25">
      <c r="B4581" t="s">
        <v>3932</v>
      </c>
      <c r="C4581" t="s">
        <v>3101</v>
      </c>
      <c r="D4581" s="30">
        <v>39575</v>
      </c>
      <c r="E4581" t="s">
        <v>198</v>
      </c>
      <c r="F4581">
        <v>2619</v>
      </c>
      <c r="G4581">
        <v>1524</v>
      </c>
    </row>
    <row r="4582" spans="2:7" x14ac:dyDescent="0.25">
      <c r="G4582">
        <v>1524</v>
      </c>
    </row>
    <row r="4583" spans="2:7" x14ac:dyDescent="0.25">
      <c r="B4583" t="s">
        <v>3932</v>
      </c>
      <c r="C4583" t="s">
        <v>3102</v>
      </c>
      <c r="D4583" s="30">
        <v>39576</v>
      </c>
      <c r="E4583" t="s">
        <v>197</v>
      </c>
      <c r="F4583">
        <v>3079</v>
      </c>
      <c r="G4583">
        <v>1525</v>
      </c>
    </row>
    <row r="4584" spans="2:7" x14ac:dyDescent="0.25">
      <c r="B4584" t="s">
        <v>3932</v>
      </c>
      <c r="C4584" t="s">
        <v>3103</v>
      </c>
      <c r="D4584" s="30">
        <v>39577</v>
      </c>
      <c r="E4584" t="s">
        <v>197</v>
      </c>
      <c r="F4584">
        <v>5963</v>
      </c>
      <c r="G4584">
        <v>1525</v>
      </c>
    </row>
    <row r="4585" spans="2:7" x14ac:dyDescent="0.25">
      <c r="G4585">
        <v>1525</v>
      </c>
    </row>
    <row r="4586" spans="2:7" x14ac:dyDescent="0.25">
      <c r="B4586" t="s">
        <v>3932</v>
      </c>
      <c r="C4586" t="s">
        <v>3104</v>
      </c>
      <c r="D4586" s="30">
        <v>39578</v>
      </c>
      <c r="E4586" t="s">
        <v>197</v>
      </c>
      <c r="F4586">
        <v>3752</v>
      </c>
      <c r="G4586">
        <v>1526</v>
      </c>
    </row>
    <row r="4587" spans="2:7" x14ac:dyDescent="0.25">
      <c r="B4587" t="s">
        <v>3932</v>
      </c>
      <c r="C4587" t="s">
        <v>3105</v>
      </c>
      <c r="D4587" s="30">
        <v>39579</v>
      </c>
      <c r="E4587" t="s">
        <v>196</v>
      </c>
      <c r="F4587">
        <v>7281</v>
      </c>
      <c r="G4587">
        <v>1526</v>
      </c>
    </row>
    <row r="4588" spans="2:7" x14ac:dyDescent="0.25">
      <c r="G4588">
        <v>1526</v>
      </c>
    </row>
    <row r="4589" spans="2:7" x14ac:dyDescent="0.25">
      <c r="B4589" t="s">
        <v>3932</v>
      </c>
      <c r="C4589" t="s">
        <v>3106</v>
      </c>
      <c r="D4589" s="30">
        <v>39580</v>
      </c>
      <c r="E4589" t="s">
        <v>198</v>
      </c>
      <c r="F4589">
        <v>2398</v>
      </c>
      <c r="G4589">
        <v>1527</v>
      </c>
    </row>
    <row r="4590" spans="2:7" x14ac:dyDescent="0.25">
      <c r="B4590" t="s">
        <v>3932</v>
      </c>
      <c r="C4590" t="s">
        <v>3107</v>
      </c>
      <c r="D4590" s="30">
        <v>39581</v>
      </c>
      <c r="E4590" t="s">
        <v>196</v>
      </c>
      <c r="F4590">
        <v>3359</v>
      </c>
      <c r="G4590">
        <v>1527</v>
      </c>
    </row>
    <row r="4591" spans="2:7" x14ac:dyDescent="0.25">
      <c r="G4591">
        <v>1527</v>
      </c>
    </row>
    <row r="4592" spans="2:7" x14ac:dyDescent="0.25">
      <c r="B4592" t="s">
        <v>3932</v>
      </c>
      <c r="C4592" t="s">
        <v>3108</v>
      </c>
      <c r="D4592" s="30">
        <v>39582</v>
      </c>
      <c r="E4592" t="s">
        <v>196</v>
      </c>
      <c r="F4592">
        <v>8136</v>
      </c>
      <c r="G4592">
        <v>1528</v>
      </c>
    </row>
    <row r="4593" spans="2:7" x14ac:dyDescent="0.25">
      <c r="B4593" t="s">
        <v>3932</v>
      </c>
      <c r="C4593" t="s">
        <v>3109</v>
      </c>
      <c r="D4593" s="30">
        <v>39583</v>
      </c>
      <c r="E4593" t="s">
        <v>196</v>
      </c>
      <c r="F4593">
        <v>8411</v>
      </c>
      <c r="G4593">
        <v>1528</v>
      </c>
    </row>
    <row r="4594" spans="2:7" x14ac:dyDescent="0.25">
      <c r="G4594">
        <v>1528</v>
      </c>
    </row>
    <row r="4595" spans="2:7" x14ac:dyDescent="0.25">
      <c r="B4595" t="s">
        <v>3932</v>
      </c>
      <c r="C4595" t="s">
        <v>3110</v>
      </c>
      <c r="D4595" s="30">
        <v>39584</v>
      </c>
      <c r="E4595" t="s">
        <v>198</v>
      </c>
      <c r="F4595">
        <v>3369</v>
      </c>
      <c r="G4595">
        <v>1529</v>
      </c>
    </row>
    <row r="4596" spans="2:7" x14ac:dyDescent="0.25">
      <c r="B4596" t="s">
        <v>3932</v>
      </c>
      <c r="C4596" t="s">
        <v>1176</v>
      </c>
      <c r="D4596" s="30">
        <v>39585</v>
      </c>
      <c r="E4596" t="s">
        <v>200</v>
      </c>
      <c r="F4596">
        <v>3562</v>
      </c>
      <c r="G4596">
        <v>1529</v>
      </c>
    </row>
    <row r="4597" spans="2:7" x14ac:dyDescent="0.25">
      <c r="G4597">
        <v>1529</v>
      </c>
    </row>
    <row r="4598" spans="2:7" x14ac:dyDescent="0.25">
      <c r="B4598" t="s">
        <v>3932</v>
      </c>
      <c r="C4598" t="s">
        <v>1163</v>
      </c>
      <c r="D4598" s="30">
        <v>39586</v>
      </c>
      <c r="E4598" t="s">
        <v>197</v>
      </c>
      <c r="F4598">
        <v>3630</v>
      </c>
      <c r="G4598">
        <v>1530</v>
      </c>
    </row>
    <row r="4599" spans="2:7" x14ac:dyDescent="0.25">
      <c r="B4599" t="s">
        <v>3932</v>
      </c>
      <c r="C4599" t="s">
        <v>362</v>
      </c>
      <c r="D4599" s="30">
        <v>39587</v>
      </c>
      <c r="E4599" t="s">
        <v>196</v>
      </c>
      <c r="F4599">
        <v>2173</v>
      </c>
      <c r="G4599">
        <v>1530</v>
      </c>
    </row>
    <row r="4600" spans="2:7" x14ac:dyDescent="0.25">
      <c r="G4600">
        <v>1530</v>
      </c>
    </row>
    <row r="4601" spans="2:7" x14ac:dyDescent="0.25">
      <c r="B4601" t="s">
        <v>3932</v>
      </c>
      <c r="C4601" t="s">
        <v>3111</v>
      </c>
      <c r="D4601" s="30">
        <v>39588</v>
      </c>
      <c r="E4601" t="s">
        <v>198</v>
      </c>
      <c r="F4601">
        <v>9918</v>
      </c>
      <c r="G4601">
        <v>1531</v>
      </c>
    </row>
    <row r="4602" spans="2:7" x14ac:dyDescent="0.25">
      <c r="B4602" t="s">
        <v>3932</v>
      </c>
      <c r="C4602" t="s">
        <v>3112</v>
      </c>
      <c r="D4602" s="30">
        <v>39589</v>
      </c>
      <c r="E4602" t="s">
        <v>196</v>
      </c>
      <c r="F4602">
        <v>7696</v>
      </c>
      <c r="G4602">
        <v>1531</v>
      </c>
    </row>
    <row r="4603" spans="2:7" x14ac:dyDescent="0.25">
      <c r="G4603">
        <v>1531</v>
      </c>
    </row>
    <row r="4604" spans="2:7" x14ac:dyDescent="0.25">
      <c r="B4604" t="s">
        <v>3932</v>
      </c>
      <c r="C4604" t="s">
        <v>3113</v>
      </c>
      <c r="D4604" s="30">
        <v>39590</v>
      </c>
      <c r="E4604" t="s">
        <v>198</v>
      </c>
      <c r="F4604">
        <v>9951</v>
      </c>
      <c r="G4604">
        <v>1532</v>
      </c>
    </row>
    <row r="4605" spans="2:7" x14ac:dyDescent="0.25">
      <c r="B4605" t="s">
        <v>3932</v>
      </c>
      <c r="C4605" t="s">
        <v>3114</v>
      </c>
      <c r="D4605" s="30">
        <v>39591</v>
      </c>
      <c r="E4605" t="s">
        <v>200</v>
      </c>
      <c r="F4605">
        <v>7852</v>
      </c>
      <c r="G4605">
        <v>1532</v>
      </c>
    </row>
    <row r="4606" spans="2:7" x14ac:dyDescent="0.25">
      <c r="G4606">
        <v>1532</v>
      </c>
    </row>
    <row r="4607" spans="2:7" x14ac:dyDescent="0.25">
      <c r="B4607" t="s">
        <v>3932</v>
      </c>
      <c r="C4607" t="s">
        <v>3115</v>
      </c>
      <c r="D4607" s="30">
        <v>39592</v>
      </c>
      <c r="E4607" t="s">
        <v>196</v>
      </c>
      <c r="F4607">
        <v>8424</v>
      </c>
      <c r="G4607">
        <v>1533</v>
      </c>
    </row>
    <row r="4608" spans="2:7" x14ac:dyDescent="0.25">
      <c r="B4608" t="s">
        <v>3932</v>
      </c>
      <c r="C4608" t="s">
        <v>3116</v>
      </c>
      <c r="D4608" s="30">
        <v>39593</v>
      </c>
      <c r="E4608" t="s">
        <v>196</v>
      </c>
      <c r="F4608">
        <v>7947</v>
      </c>
      <c r="G4608">
        <v>1533</v>
      </c>
    </row>
    <row r="4609" spans="2:7" x14ac:dyDescent="0.25">
      <c r="G4609">
        <v>1533</v>
      </c>
    </row>
    <row r="4610" spans="2:7" x14ac:dyDescent="0.25">
      <c r="B4610" t="s">
        <v>3932</v>
      </c>
      <c r="C4610" t="s">
        <v>3117</v>
      </c>
      <c r="D4610" s="30">
        <v>39594</v>
      </c>
      <c r="E4610" t="s">
        <v>197</v>
      </c>
      <c r="F4610">
        <v>8276</v>
      </c>
      <c r="G4610">
        <v>1534</v>
      </c>
    </row>
    <row r="4611" spans="2:7" x14ac:dyDescent="0.25">
      <c r="B4611" t="s">
        <v>3932</v>
      </c>
      <c r="C4611" t="s">
        <v>3118</v>
      </c>
      <c r="D4611" s="30">
        <v>39595</v>
      </c>
      <c r="E4611" t="s">
        <v>197</v>
      </c>
      <c r="F4611">
        <v>1626</v>
      </c>
      <c r="G4611">
        <v>1534</v>
      </c>
    </row>
    <row r="4612" spans="2:7" x14ac:dyDescent="0.25">
      <c r="G4612">
        <v>1534</v>
      </c>
    </row>
    <row r="4613" spans="2:7" x14ac:dyDescent="0.25">
      <c r="B4613" t="s">
        <v>3932</v>
      </c>
      <c r="C4613" t="s">
        <v>3119</v>
      </c>
      <c r="D4613" s="30">
        <v>39596</v>
      </c>
      <c r="E4613" t="s">
        <v>200</v>
      </c>
      <c r="F4613">
        <v>9088</v>
      </c>
      <c r="G4613">
        <v>1535</v>
      </c>
    </row>
    <row r="4614" spans="2:7" x14ac:dyDescent="0.25">
      <c r="B4614" t="s">
        <v>3932</v>
      </c>
      <c r="C4614" t="s">
        <v>402</v>
      </c>
      <c r="D4614" s="30">
        <v>39597</v>
      </c>
      <c r="E4614" t="s">
        <v>200</v>
      </c>
      <c r="F4614">
        <v>7010</v>
      </c>
      <c r="G4614">
        <v>1535</v>
      </c>
    </row>
    <row r="4615" spans="2:7" x14ac:dyDescent="0.25">
      <c r="G4615">
        <v>1535</v>
      </c>
    </row>
    <row r="4616" spans="2:7" x14ac:dyDescent="0.25">
      <c r="B4616" t="s">
        <v>3932</v>
      </c>
      <c r="C4616" t="s">
        <v>3120</v>
      </c>
      <c r="D4616" s="30">
        <v>39598</v>
      </c>
      <c r="E4616" t="s">
        <v>197</v>
      </c>
      <c r="F4616">
        <v>3285</v>
      </c>
      <c r="G4616">
        <v>1536</v>
      </c>
    </row>
    <row r="4617" spans="2:7" x14ac:dyDescent="0.25">
      <c r="B4617" t="s">
        <v>3932</v>
      </c>
      <c r="C4617" t="s">
        <v>3121</v>
      </c>
      <c r="D4617" s="30">
        <v>39599</v>
      </c>
      <c r="E4617" t="s">
        <v>198</v>
      </c>
      <c r="F4617">
        <v>3843</v>
      </c>
      <c r="G4617">
        <v>1536</v>
      </c>
    </row>
    <row r="4618" spans="2:7" x14ac:dyDescent="0.25">
      <c r="G4618">
        <v>1536</v>
      </c>
    </row>
    <row r="4619" spans="2:7" x14ac:dyDescent="0.25">
      <c r="B4619" t="s">
        <v>3932</v>
      </c>
      <c r="C4619" t="s">
        <v>3122</v>
      </c>
      <c r="D4619" s="30">
        <v>39600</v>
      </c>
      <c r="E4619" t="s">
        <v>196</v>
      </c>
      <c r="F4619">
        <v>5836</v>
      </c>
      <c r="G4619">
        <v>1537</v>
      </c>
    </row>
    <row r="4620" spans="2:7" x14ac:dyDescent="0.25">
      <c r="B4620" t="s">
        <v>3932</v>
      </c>
      <c r="C4620" t="s">
        <v>3123</v>
      </c>
      <c r="D4620" s="30">
        <v>39601</v>
      </c>
      <c r="E4620" t="s">
        <v>197</v>
      </c>
      <c r="F4620">
        <v>4993</v>
      </c>
      <c r="G4620">
        <v>1537</v>
      </c>
    </row>
    <row r="4621" spans="2:7" x14ac:dyDescent="0.25">
      <c r="G4621">
        <v>1537</v>
      </c>
    </row>
    <row r="4622" spans="2:7" x14ac:dyDescent="0.25">
      <c r="B4622" t="s">
        <v>3932</v>
      </c>
      <c r="C4622" t="s">
        <v>3124</v>
      </c>
      <c r="D4622" s="30">
        <v>39602</v>
      </c>
      <c r="E4622" t="s">
        <v>199</v>
      </c>
      <c r="F4622">
        <v>6007</v>
      </c>
      <c r="G4622">
        <v>1538</v>
      </c>
    </row>
    <row r="4623" spans="2:7" x14ac:dyDescent="0.25">
      <c r="B4623" t="s">
        <v>3932</v>
      </c>
      <c r="C4623" t="s">
        <v>3125</v>
      </c>
      <c r="D4623" s="30">
        <v>39603</v>
      </c>
      <c r="E4623" t="s">
        <v>196</v>
      </c>
      <c r="F4623">
        <v>6304</v>
      </c>
      <c r="G4623">
        <v>1538</v>
      </c>
    </row>
    <row r="4624" spans="2:7" x14ac:dyDescent="0.25">
      <c r="G4624">
        <v>1538</v>
      </c>
    </row>
    <row r="4625" spans="2:7" x14ac:dyDescent="0.25">
      <c r="B4625" t="s">
        <v>3932</v>
      </c>
      <c r="C4625" t="s">
        <v>2882</v>
      </c>
      <c r="D4625" s="30">
        <v>39604</v>
      </c>
      <c r="E4625" t="s">
        <v>200</v>
      </c>
      <c r="F4625">
        <v>6968</v>
      </c>
      <c r="G4625">
        <v>1539</v>
      </c>
    </row>
    <row r="4626" spans="2:7" x14ac:dyDescent="0.25">
      <c r="B4626" t="s">
        <v>3932</v>
      </c>
      <c r="C4626" t="s">
        <v>3126</v>
      </c>
      <c r="D4626" s="30">
        <v>39605</v>
      </c>
      <c r="E4626" t="s">
        <v>200</v>
      </c>
      <c r="F4626">
        <v>5858</v>
      </c>
      <c r="G4626">
        <v>1539</v>
      </c>
    </row>
    <row r="4627" spans="2:7" x14ac:dyDescent="0.25">
      <c r="G4627">
        <v>1539</v>
      </c>
    </row>
    <row r="4628" spans="2:7" x14ac:dyDescent="0.25">
      <c r="B4628" t="s">
        <v>3932</v>
      </c>
      <c r="C4628" t="s">
        <v>3127</v>
      </c>
      <c r="D4628" s="30">
        <v>39606</v>
      </c>
      <c r="E4628" t="s">
        <v>196</v>
      </c>
      <c r="F4628">
        <v>8306</v>
      </c>
      <c r="G4628">
        <v>1540</v>
      </c>
    </row>
    <row r="4629" spans="2:7" x14ac:dyDescent="0.25">
      <c r="B4629" t="s">
        <v>3932</v>
      </c>
      <c r="C4629" t="s">
        <v>3128</v>
      </c>
      <c r="D4629" s="30">
        <v>39607</v>
      </c>
      <c r="E4629" t="s">
        <v>198</v>
      </c>
      <c r="F4629">
        <v>3539</v>
      </c>
      <c r="G4629">
        <v>1540</v>
      </c>
    </row>
    <row r="4630" spans="2:7" x14ac:dyDescent="0.25">
      <c r="G4630">
        <v>1540</v>
      </c>
    </row>
    <row r="4631" spans="2:7" x14ac:dyDescent="0.25">
      <c r="B4631" t="s">
        <v>3932</v>
      </c>
      <c r="C4631" t="s">
        <v>665</v>
      </c>
      <c r="D4631" s="30">
        <v>39608</v>
      </c>
      <c r="E4631" t="s">
        <v>197</v>
      </c>
      <c r="F4631">
        <v>8775</v>
      </c>
      <c r="G4631">
        <v>1541</v>
      </c>
    </row>
    <row r="4632" spans="2:7" x14ac:dyDescent="0.25">
      <c r="B4632" t="s">
        <v>3932</v>
      </c>
      <c r="C4632" t="s">
        <v>3129</v>
      </c>
      <c r="D4632" s="30">
        <v>39609</v>
      </c>
      <c r="E4632" t="s">
        <v>198</v>
      </c>
      <c r="F4632">
        <v>9401</v>
      </c>
      <c r="G4632">
        <v>1541</v>
      </c>
    </row>
    <row r="4633" spans="2:7" x14ac:dyDescent="0.25">
      <c r="G4633">
        <v>1541</v>
      </c>
    </row>
    <row r="4634" spans="2:7" x14ac:dyDescent="0.25">
      <c r="B4634" t="s">
        <v>3932</v>
      </c>
      <c r="C4634" t="s">
        <v>3130</v>
      </c>
      <c r="D4634" s="30">
        <v>39610</v>
      </c>
      <c r="E4634" t="s">
        <v>196</v>
      </c>
      <c r="F4634">
        <v>3097</v>
      </c>
      <c r="G4634">
        <v>1542</v>
      </c>
    </row>
    <row r="4635" spans="2:7" x14ac:dyDescent="0.25">
      <c r="B4635" t="s">
        <v>3932</v>
      </c>
      <c r="C4635" t="s">
        <v>3131</v>
      </c>
      <c r="D4635" s="30">
        <v>39611</v>
      </c>
      <c r="E4635" t="s">
        <v>197</v>
      </c>
      <c r="F4635">
        <v>464</v>
      </c>
      <c r="G4635">
        <v>1542</v>
      </c>
    </row>
    <row r="4636" spans="2:7" x14ac:dyDescent="0.25">
      <c r="G4636">
        <v>1542</v>
      </c>
    </row>
    <row r="4637" spans="2:7" x14ac:dyDescent="0.25">
      <c r="B4637" t="s">
        <v>3932</v>
      </c>
      <c r="C4637" t="s">
        <v>3132</v>
      </c>
      <c r="D4637" s="30">
        <v>39612</v>
      </c>
      <c r="E4637" t="s">
        <v>196</v>
      </c>
      <c r="F4637">
        <v>858</v>
      </c>
      <c r="G4637">
        <v>1543</v>
      </c>
    </row>
    <row r="4638" spans="2:7" x14ac:dyDescent="0.25">
      <c r="B4638" t="s">
        <v>3932</v>
      </c>
      <c r="C4638" t="s">
        <v>3133</v>
      </c>
      <c r="D4638" s="30">
        <v>39613</v>
      </c>
      <c r="E4638" t="s">
        <v>199</v>
      </c>
      <c r="F4638">
        <v>7918</v>
      </c>
      <c r="G4638">
        <v>1543</v>
      </c>
    </row>
    <row r="4639" spans="2:7" x14ac:dyDescent="0.25">
      <c r="G4639">
        <v>1543</v>
      </c>
    </row>
    <row r="4640" spans="2:7" x14ac:dyDescent="0.25">
      <c r="B4640" t="s">
        <v>3932</v>
      </c>
      <c r="C4640" t="s">
        <v>3134</v>
      </c>
      <c r="D4640" s="30">
        <v>39614</v>
      </c>
      <c r="E4640" t="s">
        <v>196</v>
      </c>
      <c r="F4640">
        <v>7890</v>
      </c>
      <c r="G4640">
        <v>1544</v>
      </c>
    </row>
    <row r="4641" spans="2:7" x14ac:dyDescent="0.25">
      <c r="B4641" t="s">
        <v>3932</v>
      </c>
      <c r="C4641" t="s">
        <v>3135</v>
      </c>
      <c r="D4641" s="30">
        <v>39615</v>
      </c>
      <c r="E4641" t="s">
        <v>197</v>
      </c>
      <c r="F4641">
        <v>4143</v>
      </c>
      <c r="G4641">
        <v>1544</v>
      </c>
    </row>
    <row r="4642" spans="2:7" x14ac:dyDescent="0.25">
      <c r="G4642">
        <v>1544</v>
      </c>
    </row>
    <row r="4643" spans="2:7" x14ac:dyDescent="0.25">
      <c r="B4643" t="s">
        <v>3932</v>
      </c>
      <c r="C4643" t="s">
        <v>3136</v>
      </c>
      <c r="D4643" s="30">
        <v>39616</v>
      </c>
      <c r="E4643" t="s">
        <v>200</v>
      </c>
      <c r="F4643">
        <v>1641</v>
      </c>
      <c r="G4643">
        <v>1545</v>
      </c>
    </row>
    <row r="4644" spans="2:7" x14ac:dyDescent="0.25">
      <c r="B4644" t="s">
        <v>3932</v>
      </c>
      <c r="C4644" t="s">
        <v>3137</v>
      </c>
      <c r="D4644" s="30">
        <v>39617</v>
      </c>
      <c r="E4644" t="s">
        <v>200</v>
      </c>
      <c r="F4644">
        <v>5422</v>
      </c>
      <c r="G4644">
        <v>1545</v>
      </c>
    </row>
    <row r="4645" spans="2:7" x14ac:dyDescent="0.25">
      <c r="G4645">
        <v>1545</v>
      </c>
    </row>
    <row r="4646" spans="2:7" x14ac:dyDescent="0.25">
      <c r="B4646" t="s">
        <v>3932</v>
      </c>
      <c r="C4646" t="s">
        <v>276</v>
      </c>
      <c r="D4646" s="30">
        <v>39618</v>
      </c>
      <c r="E4646" t="s">
        <v>199</v>
      </c>
      <c r="F4646">
        <v>150</v>
      </c>
      <c r="G4646">
        <v>1546</v>
      </c>
    </row>
    <row r="4647" spans="2:7" x14ac:dyDescent="0.25">
      <c r="B4647" t="s">
        <v>3932</v>
      </c>
      <c r="C4647" t="s">
        <v>3138</v>
      </c>
      <c r="D4647" s="30">
        <v>39619</v>
      </c>
      <c r="E4647" t="s">
        <v>198</v>
      </c>
      <c r="F4647">
        <v>5624</v>
      </c>
      <c r="G4647">
        <v>1546</v>
      </c>
    </row>
    <row r="4648" spans="2:7" x14ac:dyDescent="0.25">
      <c r="G4648">
        <v>1546</v>
      </c>
    </row>
    <row r="4649" spans="2:7" x14ac:dyDescent="0.25">
      <c r="B4649" t="s">
        <v>3932</v>
      </c>
      <c r="C4649" t="s">
        <v>3139</v>
      </c>
      <c r="D4649" s="30">
        <v>39620</v>
      </c>
      <c r="E4649" t="s">
        <v>196</v>
      </c>
      <c r="F4649">
        <v>7084</v>
      </c>
      <c r="G4649">
        <v>1547</v>
      </c>
    </row>
    <row r="4650" spans="2:7" x14ac:dyDescent="0.25">
      <c r="B4650" t="s">
        <v>3932</v>
      </c>
      <c r="C4650" t="s">
        <v>3140</v>
      </c>
      <c r="D4650" s="30">
        <v>39621</v>
      </c>
      <c r="E4650" t="s">
        <v>196</v>
      </c>
      <c r="F4650">
        <v>8045</v>
      </c>
      <c r="G4650">
        <v>1547</v>
      </c>
    </row>
    <row r="4651" spans="2:7" x14ac:dyDescent="0.25">
      <c r="G4651">
        <v>1547</v>
      </c>
    </row>
    <row r="4652" spans="2:7" x14ac:dyDescent="0.25">
      <c r="B4652" t="s">
        <v>3932</v>
      </c>
      <c r="C4652" t="s">
        <v>1345</v>
      </c>
      <c r="D4652" s="30">
        <v>39622</v>
      </c>
      <c r="E4652" t="s">
        <v>197</v>
      </c>
      <c r="F4652">
        <v>8175</v>
      </c>
      <c r="G4652">
        <v>1548</v>
      </c>
    </row>
    <row r="4653" spans="2:7" x14ac:dyDescent="0.25">
      <c r="B4653" t="s">
        <v>3932</v>
      </c>
      <c r="C4653" t="s">
        <v>3141</v>
      </c>
      <c r="D4653" s="30">
        <v>39623</v>
      </c>
      <c r="E4653" t="s">
        <v>198</v>
      </c>
      <c r="F4653">
        <v>6464</v>
      </c>
      <c r="G4653">
        <v>1548</v>
      </c>
    </row>
    <row r="4654" spans="2:7" x14ac:dyDescent="0.25">
      <c r="G4654">
        <v>1548</v>
      </c>
    </row>
    <row r="4655" spans="2:7" x14ac:dyDescent="0.25">
      <c r="B4655" t="s">
        <v>3932</v>
      </c>
      <c r="C4655" t="s">
        <v>3142</v>
      </c>
      <c r="D4655" s="30">
        <v>39624</v>
      </c>
      <c r="E4655" t="s">
        <v>199</v>
      </c>
      <c r="F4655">
        <v>5492</v>
      </c>
      <c r="G4655">
        <v>1549</v>
      </c>
    </row>
    <row r="4656" spans="2:7" x14ac:dyDescent="0.25">
      <c r="B4656" t="s">
        <v>3932</v>
      </c>
      <c r="C4656" t="s">
        <v>3143</v>
      </c>
      <c r="D4656" s="30">
        <v>39625</v>
      </c>
      <c r="E4656" t="s">
        <v>200</v>
      </c>
      <c r="F4656">
        <v>4234</v>
      </c>
      <c r="G4656">
        <v>1549</v>
      </c>
    </row>
    <row r="4657" spans="2:7" x14ac:dyDescent="0.25">
      <c r="G4657">
        <v>1549</v>
      </c>
    </row>
    <row r="4658" spans="2:7" x14ac:dyDescent="0.25">
      <c r="B4658" t="s">
        <v>3932</v>
      </c>
      <c r="C4658" t="s">
        <v>3144</v>
      </c>
      <c r="D4658" s="30">
        <v>39626</v>
      </c>
      <c r="E4658" t="s">
        <v>197</v>
      </c>
      <c r="F4658">
        <v>4929</v>
      </c>
      <c r="G4658">
        <v>1550</v>
      </c>
    </row>
    <row r="4659" spans="2:7" x14ac:dyDescent="0.25">
      <c r="B4659" t="s">
        <v>3932</v>
      </c>
      <c r="C4659" t="s">
        <v>3145</v>
      </c>
      <c r="D4659" s="30">
        <v>39627</v>
      </c>
      <c r="E4659" t="s">
        <v>196</v>
      </c>
      <c r="F4659">
        <v>3913</v>
      </c>
      <c r="G4659">
        <v>1550</v>
      </c>
    </row>
    <row r="4660" spans="2:7" x14ac:dyDescent="0.25">
      <c r="G4660">
        <v>1550</v>
      </c>
    </row>
    <row r="4661" spans="2:7" x14ac:dyDescent="0.25">
      <c r="B4661" t="s">
        <v>3932</v>
      </c>
      <c r="C4661" t="s">
        <v>3146</v>
      </c>
      <c r="D4661" s="30">
        <v>39628</v>
      </c>
      <c r="E4661" t="s">
        <v>198</v>
      </c>
      <c r="F4661">
        <v>2505</v>
      </c>
      <c r="G4661">
        <v>1551</v>
      </c>
    </row>
    <row r="4662" spans="2:7" x14ac:dyDescent="0.25">
      <c r="B4662" t="s">
        <v>3932</v>
      </c>
      <c r="C4662" t="s">
        <v>3147</v>
      </c>
      <c r="D4662" s="30">
        <v>39629</v>
      </c>
      <c r="E4662" t="s">
        <v>198</v>
      </c>
      <c r="F4662">
        <v>6012</v>
      </c>
      <c r="G4662">
        <v>1551</v>
      </c>
    </row>
    <row r="4663" spans="2:7" x14ac:dyDescent="0.25">
      <c r="G4663">
        <v>1551</v>
      </c>
    </row>
    <row r="4664" spans="2:7" x14ac:dyDescent="0.25">
      <c r="B4664" t="s">
        <v>3932</v>
      </c>
      <c r="C4664" t="s">
        <v>3148</v>
      </c>
      <c r="D4664" s="30">
        <v>39630</v>
      </c>
      <c r="E4664" t="s">
        <v>200</v>
      </c>
      <c r="F4664">
        <v>5474</v>
      </c>
      <c r="G4664">
        <v>1552</v>
      </c>
    </row>
    <row r="4665" spans="2:7" x14ac:dyDescent="0.25">
      <c r="B4665" t="s">
        <v>3932</v>
      </c>
      <c r="C4665" t="s">
        <v>3149</v>
      </c>
      <c r="D4665" s="30">
        <v>39631</v>
      </c>
      <c r="E4665" t="s">
        <v>198</v>
      </c>
      <c r="F4665">
        <v>5942</v>
      </c>
      <c r="G4665">
        <v>1552</v>
      </c>
    </row>
    <row r="4666" spans="2:7" x14ac:dyDescent="0.25">
      <c r="G4666">
        <v>1552</v>
      </c>
    </row>
    <row r="4667" spans="2:7" x14ac:dyDescent="0.25">
      <c r="B4667" t="s">
        <v>3932</v>
      </c>
      <c r="C4667" t="s">
        <v>3150</v>
      </c>
      <c r="D4667" s="30">
        <v>39632</v>
      </c>
      <c r="E4667" t="s">
        <v>200</v>
      </c>
      <c r="F4667">
        <v>499</v>
      </c>
      <c r="G4667">
        <v>1553</v>
      </c>
    </row>
    <row r="4668" spans="2:7" x14ac:dyDescent="0.25">
      <c r="B4668" t="s">
        <v>3932</v>
      </c>
      <c r="C4668" t="s">
        <v>3151</v>
      </c>
      <c r="D4668" s="30">
        <v>39633</v>
      </c>
      <c r="E4668" t="s">
        <v>197</v>
      </c>
      <c r="F4668">
        <v>8115</v>
      </c>
      <c r="G4668">
        <v>1553</v>
      </c>
    </row>
    <row r="4669" spans="2:7" x14ac:dyDescent="0.25">
      <c r="G4669">
        <v>1553</v>
      </c>
    </row>
    <row r="4670" spans="2:7" x14ac:dyDescent="0.25">
      <c r="B4670" t="s">
        <v>3932</v>
      </c>
      <c r="C4670" t="s">
        <v>2479</v>
      </c>
      <c r="D4670" s="30">
        <v>39634</v>
      </c>
      <c r="E4670" t="s">
        <v>200</v>
      </c>
      <c r="F4670">
        <v>7552</v>
      </c>
      <c r="G4670">
        <v>1554</v>
      </c>
    </row>
    <row r="4671" spans="2:7" x14ac:dyDescent="0.25">
      <c r="B4671" t="s">
        <v>3932</v>
      </c>
      <c r="C4671" t="s">
        <v>3152</v>
      </c>
      <c r="D4671" s="30">
        <v>39635</v>
      </c>
      <c r="E4671" t="s">
        <v>200</v>
      </c>
      <c r="F4671">
        <v>8034</v>
      </c>
      <c r="G4671">
        <v>1554</v>
      </c>
    </row>
    <row r="4672" spans="2:7" x14ac:dyDescent="0.25">
      <c r="G4672">
        <v>1554</v>
      </c>
    </row>
    <row r="4673" spans="2:7" x14ac:dyDescent="0.25">
      <c r="B4673" t="s">
        <v>3932</v>
      </c>
      <c r="C4673" t="s">
        <v>3153</v>
      </c>
      <c r="D4673" s="30">
        <v>39636</v>
      </c>
      <c r="E4673" t="s">
        <v>200</v>
      </c>
      <c r="F4673">
        <v>2861</v>
      </c>
      <c r="G4673">
        <v>1555</v>
      </c>
    </row>
    <row r="4674" spans="2:7" x14ac:dyDescent="0.25">
      <c r="B4674" t="s">
        <v>3932</v>
      </c>
      <c r="C4674" t="s">
        <v>3154</v>
      </c>
      <c r="D4674" s="30">
        <v>39637</v>
      </c>
      <c r="E4674" t="s">
        <v>200</v>
      </c>
      <c r="F4674">
        <v>2688</v>
      </c>
      <c r="G4674">
        <v>1555</v>
      </c>
    </row>
    <row r="4675" spans="2:7" x14ac:dyDescent="0.25">
      <c r="G4675">
        <v>1555</v>
      </c>
    </row>
    <row r="4676" spans="2:7" x14ac:dyDescent="0.25">
      <c r="B4676" t="s">
        <v>3932</v>
      </c>
      <c r="C4676" t="s">
        <v>2775</v>
      </c>
      <c r="D4676" s="30">
        <v>39638</v>
      </c>
      <c r="E4676" t="s">
        <v>198</v>
      </c>
      <c r="F4676">
        <v>436</v>
      </c>
      <c r="G4676">
        <v>1556</v>
      </c>
    </row>
    <row r="4677" spans="2:7" x14ac:dyDescent="0.25">
      <c r="B4677" t="s">
        <v>3932</v>
      </c>
      <c r="C4677" t="s">
        <v>965</v>
      </c>
      <c r="D4677" s="30">
        <v>39639</v>
      </c>
      <c r="E4677" t="s">
        <v>200</v>
      </c>
      <c r="F4677">
        <v>246</v>
      </c>
      <c r="G4677">
        <v>1556</v>
      </c>
    </row>
    <row r="4678" spans="2:7" x14ac:dyDescent="0.25">
      <c r="G4678">
        <v>1556</v>
      </c>
    </row>
    <row r="4679" spans="2:7" x14ac:dyDescent="0.25">
      <c r="B4679" t="s">
        <v>3932</v>
      </c>
      <c r="C4679" t="s">
        <v>3155</v>
      </c>
      <c r="D4679" s="30">
        <v>39640</v>
      </c>
      <c r="E4679" t="s">
        <v>199</v>
      </c>
      <c r="F4679">
        <v>782</v>
      </c>
      <c r="G4679">
        <v>1557</v>
      </c>
    </row>
    <row r="4680" spans="2:7" x14ac:dyDescent="0.25">
      <c r="B4680" t="s">
        <v>3932</v>
      </c>
      <c r="C4680" t="s">
        <v>3156</v>
      </c>
      <c r="D4680" s="30">
        <v>39641</v>
      </c>
      <c r="E4680" t="s">
        <v>199</v>
      </c>
      <c r="F4680">
        <v>1548</v>
      </c>
      <c r="G4680">
        <v>1557</v>
      </c>
    </row>
    <row r="4681" spans="2:7" x14ac:dyDescent="0.25">
      <c r="G4681">
        <v>1557</v>
      </c>
    </row>
    <row r="4682" spans="2:7" x14ac:dyDescent="0.25">
      <c r="B4682" t="s">
        <v>3932</v>
      </c>
      <c r="C4682" t="s">
        <v>3157</v>
      </c>
      <c r="D4682" s="30">
        <v>39642</v>
      </c>
      <c r="E4682" t="s">
        <v>197</v>
      </c>
      <c r="F4682">
        <v>3061</v>
      </c>
      <c r="G4682">
        <v>1558</v>
      </c>
    </row>
    <row r="4683" spans="2:7" x14ac:dyDescent="0.25">
      <c r="B4683" t="s">
        <v>3932</v>
      </c>
      <c r="C4683" t="s">
        <v>3158</v>
      </c>
      <c r="D4683" s="30">
        <v>39643</v>
      </c>
      <c r="E4683" t="s">
        <v>196</v>
      </c>
      <c r="F4683">
        <v>9653</v>
      </c>
      <c r="G4683">
        <v>1558</v>
      </c>
    </row>
    <row r="4684" spans="2:7" x14ac:dyDescent="0.25">
      <c r="G4684">
        <v>1558</v>
      </c>
    </row>
    <row r="4685" spans="2:7" x14ac:dyDescent="0.25">
      <c r="B4685" t="s">
        <v>3932</v>
      </c>
      <c r="C4685" t="s">
        <v>3159</v>
      </c>
      <c r="D4685" s="30">
        <v>39644</v>
      </c>
      <c r="E4685" t="s">
        <v>197</v>
      </c>
      <c r="F4685">
        <v>2047</v>
      </c>
      <c r="G4685">
        <v>1559</v>
      </c>
    </row>
    <row r="4686" spans="2:7" x14ac:dyDescent="0.25">
      <c r="B4686" t="s">
        <v>3932</v>
      </c>
      <c r="C4686" t="s">
        <v>3160</v>
      </c>
      <c r="D4686" s="30">
        <v>39645</v>
      </c>
      <c r="E4686" t="s">
        <v>199</v>
      </c>
      <c r="F4686">
        <v>7378</v>
      </c>
      <c r="G4686">
        <v>1559</v>
      </c>
    </row>
    <row r="4687" spans="2:7" x14ac:dyDescent="0.25">
      <c r="G4687">
        <v>1559</v>
      </c>
    </row>
    <row r="4688" spans="2:7" x14ac:dyDescent="0.25">
      <c r="B4688" t="s">
        <v>3932</v>
      </c>
      <c r="C4688" t="s">
        <v>3161</v>
      </c>
      <c r="D4688" s="30">
        <v>39646</v>
      </c>
      <c r="E4688" t="s">
        <v>200</v>
      </c>
      <c r="F4688">
        <v>9276</v>
      </c>
      <c r="G4688">
        <v>1560</v>
      </c>
    </row>
    <row r="4689" spans="2:7" x14ac:dyDescent="0.25">
      <c r="B4689" t="s">
        <v>3932</v>
      </c>
      <c r="C4689" t="s">
        <v>3162</v>
      </c>
      <c r="D4689" s="30">
        <v>39647</v>
      </c>
      <c r="E4689" t="s">
        <v>196</v>
      </c>
      <c r="F4689">
        <v>2006</v>
      </c>
      <c r="G4689">
        <v>1560</v>
      </c>
    </row>
    <row r="4690" spans="2:7" x14ac:dyDescent="0.25">
      <c r="G4690">
        <v>1560</v>
      </c>
    </row>
    <row r="4691" spans="2:7" x14ac:dyDescent="0.25">
      <c r="B4691" t="s">
        <v>3932</v>
      </c>
      <c r="C4691" t="s">
        <v>3163</v>
      </c>
      <c r="D4691" s="30">
        <v>39648</v>
      </c>
      <c r="E4691" t="s">
        <v>197</v>
      </c>
      <c r="F4691">
        <v>4990</v>
      </c>
      <c r="G4691">
        <v>1561</v>
      </c>
    </row>
    <row r="4692" spans="2:7" x14ac:dyDescent="0.25">
      <c r="B4692" t="s">
        <v>3932</v>
      </c>
      <c r="C4692" t="s">
        <v>3164</v>
      </c>
      <c r="D4692" s="30">
        <v>39649</v>
      </c>
      <c r="E4692" t="s">
        <v>197</v>
      </c>
      <c r="F4692">
        <v>7744</v>
      </c>
      <c r="G4692">
        <v>1561</v>
      </c>
    </row>
    <row r="4693" spans="2:7" x14ac:dyDescent="0.25">
      <c r="G4693">
        <v>1561</v>
      </c>
    </row>
    <row r="4694" spans="2:7" x14ac:dyDescent="0.25">
      <c r="B4694" t="s">
        <v>3932</v>
      </c>
      <c r="C4694" t="s">
        <v>3165</v>
      </c>
      <c r="D4694" s="30">
        <v>39650</v>
      </c>
      <c r="E4694" t="s">
        <v>197</v>
      </c>
      <c r="F4694">
        <v>2840</v>
      </c>
      <c r="G4694">
        <v>1562</v>
      </c>
    </row>
    <row r="4695" spans="2:7" x14ac:dyDescent="0.25">
      <c r="B4695" t="s">
        <v>3932</v>
      </c>
      <c r="C4695" t="s">
        <v>1305</v>
      </c>
      <c r="D4695" s="30">
        <v>39651</v>
      </c>
      <c r="E4695" t="s">
        <v>197</v>
      </c>
      <c r="F4695">
        <v>5805</v>
      </c>
      <c r="G4695">
        <v>1562</v>
      </c>
    </row>
    <row r="4696" spans="2:7" x14ac:dyDescent="0.25">
      <c r="G4696">
        <v>1562</v>
      </c>
    </row>
    <row r="4697" spans="2:7" x14ac:dyDescent="0.25">
      <c r="B4697" t="s">
        <v>3932</v>
      </c>
      <c r="C4697" t="s">
        <v>3166</v>
      </c>
      <c r="D4697" s="30">
        <v>39652</v>
      </c>
      <c r="E4697" t="s">
        <v>196</v>
      </c>
      <c r="F4697">
        <v>9904</v>
      </c>
      <c r="G4697">
        <v>1563</v>
      </c>
    </row>
    <row r="4698" spans="2:7" x14ac:dyDescent="0.25">
      <c r="B4698" t="s">
        <v>3932</v>
      </c>
      <c r="C4698" t="s">
        <v>3167</v>
      </c>
      <c r="D4698" s="30">
        <v>39653</v>
      </c>
      <c r="E4698" t="s">
        <v>198</v>
      </c>
      <c r="F4698">
        <v>143</v>
      </c>
      <c r="G4698">
        <v>1563</v>
      </c>
    </row>
    <row r="4699" spans="2:7" x14ac:dyDescent="0.25">
      <c r="G4699">
        <v>1563</v>
      </c>
    </row>
    <row r="4700" spans="2:7" x14ac:dyDescent="0.25">
      <c r="B4700" t="s">
        <v>3932</v>
      </c>
      <c r="C4700" t="s">
        <v>3168</v>
      </c>
      <c r="D4700" s="30">
        <v>39654</v>
      </c>
      <c r="E4700" t="s">
        <v>199</v>
      </c>
      <c r="F4700">
        <v>4573</v>
      </c>
      <c r="G4700">
        <v>1564</v>
      </c>
    </row>
    <row r="4701" spans="2:7" x14ac:dyDescent="0.25">
      <c r="B4701" t="s">
        <v>3932</v>
      </c>
      <c r="C4701" t="s">
        <v>2906</v>
      </c>
      <c r="D4701" s="30">
        <v>39655</v>
      </c>
      <c r="E4701" t="s">
        <v>200</v>
      </c>
      <c r="F4701">
        <v>7144</v>
      </c>
      <c r="G4701">
        <v>1564</v>
      </c>
    </row>
    <row r="4702" spans="2:7" x14ac:dyDescent="0.25">
      <c r="G4702">
        <v>1564</v>
      </c>
    </row>
    <row r="4703" spans="2:7" x14ac:dyDescent="0.25">
      <c r="B4703" t="s">
        <v>3932</v>
      </c>
      <c r="C4703" t="s">
        <v>3169</v>
      </c>
      <c r="D4703" s="30">
        <v>39656</v>
      </c>
      <c r="E4703" t="s">
        <v>200</v>
      </c>
      <c r="F4703">
        <v>5655</v>
      </c>
      <c r="G4703">
        <v>1565</v>
      </c>
    </row>
    <row r="4704" spans="2:7" x14ac:dyDescent="0.25">
      <c r="B4704" t="s">
        <v>3932</v>
      </c>
      <c r="C4704" t="s">
        <v>3170</v>
      </c>
      <c r="D4704" s="30">
        <v>39657</v>
      </c>
      <c r="E4704" t="s">
        <v>200</v>
      </c>
      <c r="F4704">
        <v>1452</v>
      </c>
      <c r="G4704">
        <v>1565</v>
      </c>
    </row>
    <row r="4705" spans="2:7" x14ac:dyDescent="0.25">
      <c r="G4705">
        <v>1565</v>
      </c>
    </row>
    <row r="4706" spans="2:7" x14ac:dyDescent="0.25">
      <c r="B4706" t="s">
        <v>3932</v>
      </c>
      <c r="C4706" t="s">
        <v>3171</v>
      </c>
      <c r="D4706" s="30">
        <v>39658</v>
      </c>
      <c r="E4706" t="s">
        <v>196</v>
      </c>
      <c r="F4706">
        <v>5559</v>
      </c>
      <c r="G4706">
        <v>1566</v>
      </c>
    </row>
    <row r="4707" spans="2:7" x14ac:dyDescent="0.25">
      <c r="B4707" t="s">
        <v>3932</v>
      </c>
      <c r="C4707" t="s">
        <v>3172</v>
      </c>
      <c r="D4707" s="30">
        <v>39659</v>
      </c>
      <c r="E4707" t="s">
        <v>198</v>
      </c>
      <c r="F4707">
        <v>8728</v>
      </c>
      <c r="G4707">
        <v>1566</v>
      </c>
    </row>
    <row r="4708" spans="2:7" x14ac:dyDescent="0.25">
      <c r="G4708">
        <v>1566</v>
      </c>
    </row>
    <row r="4709" spans="2:7" x14ac:dyDescent="0.25">
      <c r="B4709" t="s">
        <v>3932</v>
      </c>
      <c r="C4709" t="s">
        <v>3173</v>
      </c>
      <c r="D4709" s="30">
        <v>39660</v>
      </c>
      <c r="E4709" t="s">
        <v>197</v>
      </c>
      <c r="F4709">
        <v>9982</v>
      </c>
      <c r="G4709">
        <v>1567</v>
      </c>
    </row>
    <row r="4710" spans="2:7" x14ac:dyDescent="0.25">
      <c r="B4710" t="s">
        <v>3932</v>
      </c>
      <c r="C4710" t="s">
        <v>3174</v>
      </c>
      <c r="D4710" s="30">
        <v>39661</v>
      </c>
      <c r="E4710" t="s">
        <v>197</v>
      </c>
      <c r="F4710">
        <v>8926</v>
      </c>
      <c r="G4710">
        <v>1567</v>
      </c>
    </row>
    <row r="4711" spans="2:7" x14ac:dyDescent="0.25">
      <c r="G4711">
        <v>1567</v>
      </c>
    </row>
    <row r="4712" spans="2:7" x14ac:dyDescent="0.25">
      <c r="B4712" t="s">
        <v>3932</v>
      </c>
      <c r="C4712" t="s">
        <v>2390</v>
      </c>
      <c r="D4712" s="30">
        <v>39662</v>
      </c>
      <c r="E4712" t="s">
        <v>197</v>
      </c>
      <c r="F4712">
        <v>8137</v>
      </c>
      <c r="G4712">
        <v>1568</v>
      </c>
    </row>
    <row r="4713" spans="2:7" x14ac:dyDescent="0.25">
      <c r="B4713" t="s">
        <v>3932</v>
      </c>
      <c r="C4713" t="s">
        <v>3175</v>
      </c>
      <c r="D4713" s="30">
        <v>39663</v>
      </c>
      <c r="E4713" t="s">
        <v>197</v>
      </c>
      <c r="F4713">
        <v>9211</v>
      </c>
      <c r="G4713">
        <v>1568</v>
      </c>
    </row>
    <row r="4714" spans="2:7" x14ac:dyDescent="0.25">
      <c r="G4714">
        <v>1568</v>
      </c>
    </row>
    <row r="4715" spans="2:7" x14ac:dyDescent="0.25">
      <c r="B4715" t="s">
        <v>3932</v>
      </c>
      <c r="C4715" t="s">
        <v>3176</v>
      </c>
      <c r="D4715" s="30">
        <v>39664</v>
      </c>
      <c r="E4715" t="s">
        <v>199</v>
      </c>
      <c r="F4715">
        <v>985</v>
      </c>
      <c r="G4715">
        <v>1569</v>
      </c>
    </row>
    <row r="4716" spans="2:7" x14ac:dyDescent="0.25">
      <c r="B4716" t="s">
        <v>3932</v>
      </c>
      <c r="C4716" t="s">
        <v>3177</v>
      </c>
      <c r="D4716" s="30">
        <v>39665</v>
      </c>
      <c r="E4716" t="s">
        <v>196</v>
      </c>
      <c r="F4716">
        <v>3225</v>
      </c>
      <c r="G4716">
        <v>1569</v>
      </c>
    </row>
    <row r="4717" spans="2:7" x14ac:dyDescent="0.25">
      <c r="G4717">
        <v>1569</v>
      </c>
    </row>
    <row r="4718" spans="2:7" x14ac:dyDescent="0.25">
      <c r="B4718" t="s">
        <v>3932</v>
      </c>
      <c r="C4718" t="s">
        <v>3178</v>
      </c>
      <c r="D4718" s="30">
        <v>39666</v>
      </c>
      <c r="E4718" t="s">
        <v>200</v>
      </c>
      <c r="F4718">
        <v>5351</v>
      </c>
      <c r="G4718">
        <v>1570</v>
      </c>
    </row>
    <row r="4719" spans="2:7" x14ac:dyDescent="0.25">
      <c r="B4719" t="s">
        <v>3932</v>
      </c>
      <c r="C4719" t="s">
        <v>3179</v>
      </c>
      <c r="D4719" s="30">
        <v>39667</v>
      </c>
      <c r="E4719" t="s">
        <v>199</v>
      </c>
      <c r="F4719">
        <v>2596</v>
      </c>
      <c r="G4719">
        <v>1570</v>
      </c>
    </row>
    <row r="4720" spans="2:7" x14ac:dyDescent="0.25">
      <c r="G4720">
        <v>1570</v>
      </c>
    </row>
    <row r="4721" spans="2:7" x14ac:dyDescent="0.25">
      <c r="B4721" t="s">
        <v>3932</v>
      </c>
      <c r="C4721" t="s">
        <v>3180</v>
      </c>
      <c r="D4721" s="30">
        <v>39668</v>
      </c>
      <c r="E4721" t="s">
        <v>199</v>
      </c>
      <c r="F4721">
        <v>1276</v>
      </c>
      <c r="G4721">
        <v>1571</v>
      </c>
    </row>
    <row r="4722" spans="2:7" x14ac:dyDescent="0.25">
      <c r="B4722" t="s">
        <v>3932</v>
      </c>
      <c r="C4722" t="s">
        <v>3181</v>
      </c>
      <c r="D4722" s="30">
        <v>39669</v>
      </c>
      <c r="E4722" t="s">
        <v>200</v>
      </c>
      <c r="F4722">
        <v>279</v>
      </c>
      <c r="G4722">
        <v>1571</v>
      </c>
    </row>
    <row r="4723" spans="2:7" x14ac:dyDescent="0.25">
      <c r="G4723">
        <v>1571</v>
      </c>
    </row>
    <row r="4724" spans="2:7" x14ac:dyDescent="0.25">
      <c r="B4724" t="s">
        <v>3932</v>
      </c>
      <c r="C4724" t="s">
        <v>3182</v>
      </c>
      <c r="D4724" s="30">
        <v>39670</v>
      </c>
      <c r="E4724" t="s">
        <v>198</v>
      </c>
      <c r="F4724">
        <v>774</v>
      </c>
      <c r="G4724">
        <v>1572</v>
      </c>
    </row>
    <row r="4725" spans="2:7" x14ac:dyDescent="0.25">
      <c r="B4725" t="s">
        <v>3932</v>
      </c>
      <c r="C4725" t="s">
        <v>3183</v>
      </c>
      <c r="D4725" s="30">
        <v>39671</v>
      </c>
      <c r="E4725" t="s">
        <v>198</v>
      </c>
      <c r="F4725">
        <v>646</v>
      </c>
      <c r="G4725">
        <v>1572</v>
      </c>
    </row>
    <row r="4726" spans="2:7" x14ac:dyDescent="0.25">
      <c r="G4726">
        <v>1572</v>
      </c>
    </row>
    <row r="4727" spans="2:7" x14ac:dyDescent="0.25">
      <c r="B4727" t="s">
        <v>3932</v>
      </c>
      <c r="C4727" t="s">
        <v>2966</v>
      </c>
      <c r="D4727" s="30">
        <v>39672</v>
      </c>
      <c r="E4727" t="s">
        <v>200</v>
      </c>
      <c r="F4727">
        <v>281</v>
      </c>
      <c r="G4727">
        <v>1573</v>
      </c>
    </row>
    <row r="4728" spans="2:7" x14ac:dyDescent="0.25">
      <c r="B4728" t="s">
        <v>3932</v>
      </c>
      <c r="C4728" t="s">
        <v>3184</v>
      </c>
      <c r="D4728" s="30">
        <v>39673</v>
      </c>
      <c r="E4728" t="s">
        <v>196</v>
      </c>
      <c r="F4728">
        <v>6680</v>
      </c>
      <c r="G4728">
        <v>1573</v>
      </c>
    </row>
    <row r="4729" spans="2:7" x14ac:dyDescent="0.25">
      <c r="G4729">
        <v>1573</v>
      </c>
    </row>
    <row r="4730" spans="2:7" x14ac:dyDescent="0.25">
      <c r="B4730" t="s">
        <v>3932</v>
      </c>
      <c r="C4730" t="s">
        <v>3185</v>
      </c>
      <c r="D4730" s="30">
        <v>39674</v>
      </c>
      <c r="E4730" t="s">
        <v>199</v>
      </c>
      <c r="F4730">
        <v>2794</v>
      </c>
      <c r="G4730">
        <v>1574</v>
      </c>
    </row>
    <row r="4731" spans="2:7" x14ac:dyDescent="0.25">
      <c r="B4731" t="s">
        <v>3932</v>
      </c>
      <c r="C4731" t="s">
        <v>3186</v>
      </c>
      <c r="D4731" s="30">
        <v>39675</v>
      </c>
      <c r="E4731" t="s">
        <v>199</v>
      </c>
      <c r="F4731">
        <v>7998</v>
      </c>
      <c r="G4731">
        <v>1574</v>
      </c>
    </row>
    <row r="4732" spans="2:7" x14ac:dyDescent="0.25">
      <c r="G4732">
        <v>1574</v>
      </c>
    </row>
    <row r="4733" spans="2:7" x14ac:dyDescent="0.25">
      <c r="B4733" t="s">
        <v>3932</v>
      </c>
      <c r="C4733" t="s">
        <v>3187</v>
      </c>
      <c r="D4733" s="30">
        <v>39676</v>
      </c>
      <c r="E4733" t="s">
        <v>200</v>
      </c>
      <c r="F4733">
        <v>7099</v>
      </c>
      <c r="G4733">
        <v>1575</v>
      </c>
    </row>
    <row r="4734" spans="2:7" x14ac:dyDescent="0.25">
      <c r="B4734" t="s">
        <v>3932</v>
      </c>
      <c r="C4734" t="s">
        <v>3188</v>
      </c>
      <c r="D4734" s="30">
        <v>39677</v>
      </c>
      <c r="E4734" t="s">
        <v>198</v>
      </c>
      <c r="F4734">
        <v>6929</v>
      </c>
      <c r="G4734">
        <v>1575</v>
      </c>
    </row>
    <row r="4735" spans="2:7" x14ac:dyDescent="0.25">
      <c r="G4735">
        <v>1575</v>
      </c>
    </row>
    <row r="4736" spans="2:7" x14ac:dyDescent="0.25">
      <c r="B4736" t="s">
        <v>3932</v>
      </c>
      <c r="C4736" t="s">
        <v>3189</v>
      </c>
      <c r="D4736" s="30">
        <v>39678</v>
      </c>
      <c r="E4736" t="s">
        <v>200</v>
      </c>
      <c r="F4736">
        <v>7023</v>
      </c>
      <c r="G4736">
        <v>1576</v>
      </c>
    </row>
    <row r="4737" spans="2:7" x14ac:dyDescent="0.25">
      <c r="B4737" t="s">
        <v>3932</v>
      </c>
      <c r="C4737" t="s">
        <v>3190</v>
      </c>
      <c r="D4737" s="30">
        <v>39679</v>
      </c>
      <c r="E4737" t="s">
        <v>197</v>
      </c>
      <c r="F4737">
        <v>4029</v>
      </c>
      <c r="G4737">
        <v>1576</v>
      </c>
    </row>
    <row r="4738" spans="2:7" x14ac:dyDescent="0.25">
      <c r="G4738">
        <v>1576</v>
      </c>
    </row>
    <row r="4739" spans="2:7" x14ac:dyDescent="0.25">
      <c r="B4739" t="s">
        <v>3932</v>
      </c>
      <c r="C4739" t="s">
        <v>3191</v>
      </c>
      <c r="D4739" s="30">
        <v>39680</v>
      </c>
      <c r="E4739" t="s">
        <v>200</v>
      </c>
      <c r="F4739">
        <v>2522</v>
      </c>
      <c r="G4739">
        <v>1577</v>
      </c>
    </row>
    <row r="4740" spans="2:7" x14ac:dyDescent="0.25">
      <c r="B4740" t="s">
        <v>3932</v>
      </c>
      <c r="C4740" t="s">
        <v>3192</v>
      </c>
      <c r="D4740" s="30">
        <v>39681</v>
      </c>
      <c r="E4740" t="s">
        <v>198</v>
      </c>
      <c r="F4740">
        <v>7327</v>
      </c>
      <c r="G4740">
        <v>1577</v>
      </c>
    </row>
    <row r="4741" spans="2:7" x14ac:dyDescent="0.25">
      <c r="G4741">
        <v>1577</v>
      </c>
    </row>
    <row r="4742" spans="2:7" x14ac:dyDescent="0.25">
      <c r="B4742" t="s">
        <v>3932</v>
      </c>
      <c r="C4742" t="s">
        <v>3193</v>
      </c>
      <c r="D4742" s="30">
        <v>39682</v>
      </c>
      <c r="E4742" t="s">
        <v>200</v>
      </c>
      <c r="F4742">
        <v>3719</v>
      </c>
      <c r="G4742">
        <v>1578</v>
      </c>
    </row>
    <row r="4743" spans="2:7" x14ac:dyDescent="0.25">
      <c r="B4743" t="s">
        <v>3932</v>
      </c>
      <c r="C4743" t="s">
        <v>3194</v>
      </c>
      <c r="D4743" s="30">
        <v>39683</v>
      </c>
      <c r="E4743" t="s">
        <v>196</v>
      </c>
      <c r="F4743">
        <v>9104</v>
      </c>
      <c r="G4743">
        <v>1578</v>
      </c>
    </row>
    <row r="4744" spans="2:7" x14ac:dyDescent="0.25">
      <c r="G4744">
        <v>1578</v>
      </c>
    </row>
    <row r="4745" spans="2:7" x14ac:dyDescent="0.25">
      <c r="B4745" t="s">
        <v>3932</v>
      </c>
      <c r="C4745" t="s">
        <v>3195</v>
      </c>
      <c r="D4745" s="30">
        <v>39684</v>
      </c>
      <c r="E4745" t="s">
        <v>197</v>
      </c>
      <c r="F4745">
        <v>3542</v>
      </c>
      <c r="G4745">
        <v>1579</v>
      </c>
    </row>
    <row r="4746" spans="2:7" x14ac:dyDescent="0.25">
      <c r="B4746" t="s">
        <v>3932</v>
      </c>
      <c r="C4746" t="s">
        <v>627</v>
      </c>
      <c r="D4746" s="30">
        <v>39685</v>
      </c>
      <c r="E4746" t="s">
        <v>197</v>
      </c>
      <c r="F4746">
        <v>2777</v>
      </c>
      <c r="G4746">
        <v>1579</v>
      </c>
    </row>
    <row r="4747" spans="2:7" x14ac:dyDescent="0.25">
      <c r="G4747">
        <v>1579</v>
      </c>
    </row>
    <row r="4748" spans="2:7" x14ac:dyDescent="0.25">
      <c r="B4748" t="s">
        <v>3932</v>
      </c>
      <c r="C4748" t="s">
        <v>3196</v>
      </c>
      <c r="D4748" s="30">
        <v>39686</v>
      </c>
      <c r="E4748" t="s">
        <v>198</v>
      </c>
      <c r="F4748">
        <v>5194</v>
      </c>
      <c r="G4748">
        <v>1580</v>
      </c>
    </row>
    <row r="4749" spans="2:7" x14ac:dyDescent="0.25">
      <c r="B4749" t="s">
        <v>3932</v>
      </c>
      <c r="C4749" t="s">
        <v>3197</v>
      </c>
      <c r="D4749" s="30">
        <v>39687</v>
      </c>
      <c r="E4749" t="s">
        <v>198</v>
      </c>
      <c r="F4749">
        <v>5012</v>
      </c>
      <c r="G4749">
        <v>1580</v>
      </c>
    </row>
    <row r="4750" spans="2:7" x14ac:dyDescent="0.25">
      <c r="G4750">
        <v>1580</v>
      </c>
    </row>
    <row r="4751" spans="2:7" x14ac:dyDescent="0.25">
      <c r="B4751" t="s">
        <v>3932</v>
      </c>
      <c r="C4751" t="s">
        <v>3198</v>
      </c>
      <c r="D4751" s="30">
        <v>39688</v>
      </c>
      <c r="E4751" t="s">
        <v>199</v>
      </c>
      <c r="F4751">
        <v>5226</v>
      </c>
      <c r="G4751">
        <v>1581</v>
      </c>
    </row>
    <row r="4752" spans="2:7" x14ac:dyDescent="0.25">
      <c r="B4752" t="s">
        <v>3932</v>
      </c>
      <c r="C4752" t="s">
        <v>3199</v>
      </c>
      <c r="D4752" s="30">
        <v>39689</v>
      </c>
      <c r="E4752" t="s">
        <v>199</v>
      </c>
      <c r="F4752">
        <v>2187</v>
      </c>
      <c r="G4752">
        <v>1581</v>
      </c>
    </row>
    <row r="4753" spans="2:7" x14ac:dyDescent="0.25">
      <c r="G4753">
        <v>1581</v>
      </c>
    </row>
    <row r="4754" spans="2:7" x14ac:dyDescent="0.25">
      <c r="B4754" t="s">
        <v>3932</v>
      </c>
      <c r="C4754" t="s">
        <v>3200</v>
      </c>
      <c r="D4754" s="30">
        <v>39690</v>
      </c>
      <c r="E4754" t="s">
        <v>197</v>
      </c>
      <c r="F4754">
        <v>8694</v>
      </c>
      <c r="G4754">
        <v>1582</v>
      </c>
    </row>
    <row r="4755" spans="2:7" x14ac:dyDescent="0.25">
      <c r="B4755" t="s">
        <v>3932</v>
      </c>
      <c r="C4755" t="s">
        <v>2278</v>
      </c>
      <c r="D4755" s="30">
        <v>39691</v>
      </c>
      <c r="E4755" t="s">
        <v>200</v>
      </c>
      <c r="F4755">
        <v>3200</v>
      </c>
      <c r="G4755">
        <v>1582</v>
      </c>
    </row>
    <row r="4756" spans="2:7" x14ac:dyDescent="0.25">
      <c r="G4756">
        <v>1582</v>
      </c>
    </row>
    <row r="4757" spans="2:7" x14ac:dyDescent="0.25">
      <c r="B4757" t="s">
        <v>3932</v>
      </c>
      <c r="C4757" t="s">
        <v>3201</v>
      </c>
      <c r="D4757" s="30">
        <v>39692</v>
      </c>
      <c r="E4757" t="s">
        <v>196</v>
      </c>
      <c r="F4757">
        <v>9873</v>
      </c>
      <c r="G4757">
        <v>1583</v>
      </c>
    </row>
    <row r="4758" spans="2:7" x14ac:dyDescent="0.25">
      <c r="B4758" t="s">
        <v>3932</v>
      </c>
      <c r="C4758" t="s">
        <v>3202</v>
      </c>
      <c r="D4758" s="30">
        <v>39693</v>
      </c>
      <c r="E4758" t="s">
        <v>197</v>
      </c>
      <c r="F4758">
        <v>8139</v>
      </c>
      <c r="G4758">
        <v>1583</v>
      </c>
    </row>
    <row r="4759" spans="2:7" x14ac:dyDescent="0.25">
      <c r="G4759">
        <v>1583</v>
      </c>
    </row>
    <row r="4760" spans="2:7" x14ac:dyDescent="0.25">
      <c r="B4760" t="s">
        <v>3932</v>
      </c>
      <c r="C4760" t="s">
        <v>3203</v>
      </c>
      <c r="D4760" s="30">
        <v>39694</v>
      </c>
      <c r="E4760" t="s">
        <v>197</v>
      </c>
      <c r="F4760">
        <v>6039</v>
      </c>
      <c r="G4760">
        <v>1584</v>
      </c>
    </row>
    <row r="4761" spans="2:7" x14ac:dyDescent="0.25">
      <c r="B4761" t="s">
        <v>3932</v>
      </c>
      <c r="C4761" t="s">
        <v>3204</v>
      </c>
      <c r="D4761" s="30">
        <v>39695</v>
      </c>
      <c r="E4761" t="s">
        <v>196</v>
      </c>
      <c r="F4761">
        <v>7551</v>
      </c>
      <c r="G4761">
        <v>1584</v>
      </c>
    </row>
    <row r="4762" spans="2:7" x14ac:dyDescent="0.25">
      <c r="G4762">
        <v>1584</v>
      </c>
    </row>
    <row r="4763" spans="2:7" x14ac:dyDescent="0.25">
      <c r="B4763" t="s">
        <v>3932</v>
      </c>
      <c r="C4763" t="s">
        <v>3205</v>
      </c>
      <c r="D4763" s="30">
        <v>39696</v>
      </c>
      <c r="E4763" t="s">
        <v>198</v>
      </c>
      <c r="F4763">
        <v>8405</v>
      </c>
      <c r="G4763">
        <v>1585</v>
      </c>
    </row>
    <row r="4764" spans="2:7" x14ac:dyDescent="0.25">
      <c r="B4764" t="s">
        <v>3932</v>
      </c>
      <c r="C4764" t="s">
        <v>3206</v>
      </c>
      <c r="D4764" s="30">
        <v>39697</v>
      </c>
      <c r="E4764" t="s">
        <v>196</v>
      </c>
      <c r="F4764">
        <v>864</v>
      </c>
      <c r="G4764">
        <v>1585</v>
      </c>
    </row>
    <row r="4765" spans="2:7" x14ac:dyDescent="0.25">
      <c r="G4765">
        <v>1585</v>
      </c>
    </row>
    <row r="4766" spans="2:7" x14ac:dyDescent="0.25">
      <c r="B4766" t="s">
        <v>3932</v>
      </c>
      <c r="C4766" t="s">
        <v>3207</v>
      </c>
      <c r="D4766" s="30">
        <v>39698</v>
      </c>
      <c r="E4766" t="s">
        <v>200</v>
      </c>
      <c r="F4766">
        <v>5512</v>
      </c>
      <c r="G4766">
        <v>1586</v>
      </c>
    </row>
    <row r="4767" spans="2:7" x14ac:dyDescent="0.25">
      <c r="B4767" t="s">
        <v>3932</v>
      </c>
      <c r="C4767" t="s">
        <v>3208</v>
      </c>
      <c r="D4767" s="30">
        <v>39699</v>
      </c>
      <c r="E4767" t="s">
        <v>197</v>
      </c>
      <c r="F4767">
        <v>4275</v>
      </c>
      <c r="G4767">
        <v>1586</v>
      </c>
    </row>
    <row r="4768" spans="2:7" x14ac:dyDescent="0.25">
      <c r="G4768">
        <v>1586</v>
      </c>
    </row>
    <row r="4769" spans="2:7" x14ac:dyDescent="0.25">
      <c r="B4769" t="s">
        <v>3932</v>
      </c>
      <c r="C4769" t="s">
        <v>3209</v>
      </c>
      <c r="D4769" s="30">
        <v>39700</v>
      </c>
      <c r="E4769" t="s">
        <v>197</v>
      </c>
      <c r="F4769">
        <v>5841</v>
      </c>
      <c r="G4769">
        <v>1587</v>
      </c>
    </row>
    <row r="4770" spans="2:7" x14ac:dyDescent="0.25">
      <c r="B4770" t="s">
        <v>3932</v>
      </c>
      <c r="C4770" t="s">
        <v>3210</v>
      </c>
      <c r="D4770" s="30">
        <v>39701</v>
      </c>
      <c r="E4770" t="s">
        <v>196</v>
      </c>
      <c r="F4770">
        <v>3242</v>
      </c>
      <c r="G4770">
        <v>1587</v>
      </c>
    </row>
    <row r="4771" spans="2:7" x14ac:dyDescent="0.25">
      <c r="G4771">
        <v>1587</v>
      </c>
    </row>
    <row r="4772" spans="2:7" x14ac:dyDescent="0.25">
      <c r="B4772" t="s">
        <v>3932</v>
      </c>
      <c r="C4772" t="s">
        <v>3211</v>
      </c>
      <c r="D4772" s="30">
        <v>39702</v>
      </c>
      <c r="E4772" t="s">
        <v>197</v>
      </c>
      <c r="F4772">
        <v>3223</v>
      </c>
      <c r="G4772">
        <v>1588</v>
      </c>
    </row>
    <row r="4773" spans="2:7" x14ac:dyDescent="0.25">
      <c r="B4773" t="s">
        <v>3932</v>
      </c>
      <c r="C4773" t="s">
        <v>3212</v>
      </c>
      <c r="D4773" s="30">
        <v>39703</v>
      </c>
      <c r="E4773" t="s">
        <v>199</v>
      </c>
      <c r="F4773">
        <v>3072</v>
      </c>
      <c r="G4773">
        <v>1588</v>
      </c>
    </row>
    <row r="4774" spans="2:7" x14ac:dyDescent="0.25">
      <c r="G4774">
        <v>1588</v>
      </c>
    </row>
    <row r="4775" spans="2:7" x14ac:dyDescent="0.25">
      <c r="B4775" t="s">
        <v>3932</v>
      </c>
      <c r="C4775" t="s">
        <v>3213</v>
      </c>
      <c r="D4775" s="30">
        <v>39704</v>
      </c>
      <c r="E4775" t="s">
        <v>199</v>
      </c>
      <c r="F4775">
        <v>7137</v>
      </c>
      <c r="G4775">
        <v>1589</v>
      </c>
    </row>
    <row r="4776" spans="2:7" x14ac:dyDescent="0.25">
      <c r="B4776" t="s">
        <v>3932</v>
      </c>
      <c r="C4776" t="s">
        <v>3214</v>
      </c>
      <c r="D4776" s="30">
        <v>39705</v>
      </c>
      <c r="E4776" t="s">
        <v>198</v>
      </c>
      <c r="F4776">
        <v>1831</v>
      </c>
      <c r="G4776">
        <v>1589</v>
      </c>
    </row>
    <row r="4777" spans="2:7" x14ac:dyDescent="0.25">
      <c r="G4777">
        <v>1589</v>
      </c>
    </row>
    <row r="4778" spans="2:7" x14ac:dyDescent="0.25">
      <c r="B4778" t="s">
        <v>3932</v>
      </c>
      <c r="C4778" t="s">
        <v>3215</v>
      </c>
      <c r="D4778" s="30">
        <v>39706</v>
      </c>
      <c r="E4778" t="s">
        <v>198</v>
      </c>
      <c r="F4778">
        <v>6327</v>
      </c>
      <c r="G4778">
        <v>1590</v>
      </c>
    </row>
    <row r="4779" spans="2:7" x14ac:dyDescent="0.25">
      <c r="B4779" t="s">
        <v>3932</v>
      </c>
      <c r="C4779" t="s">
        <v>3216</v>
      </c>
      <c r="D4779" s="30">
        <v>39707</v>
      </c>
      <c r="E4779" t="s">
        <v>197</v>
      </c>
      <c r="F4779">
        <v>6321</v>
      </c>
      <c r="G4779">
        <v>1590</v>
      </c>
    </row>
    <row r="4780" spans="2:7" x14ac:dyDescent="0.25">
      <c r="G4780">
        <v>1590</v>
      </c>
    </row>
    <row r="4781" spans="2:7" x14ac:dyDescent="0.25">
      <c r="B4781" t="s">
        <v>3932</v>
      </c>
      <c r="C4781" t="s">
        <v>3217</v>
      </c>
      <c r="D4781" s="30">
        <v>39708</v>
      </c>
      <c r="E4781" t="s">
        <v>196</v>
      </c>
      <c r="F4781">
        <v>9648</v>
      </c>
      <c r="G4781">
        <v>1591</v>
      </c>
    </row>
    <row r="4782" spans="2:7" x14ac:dyDescent="0.25">
      <c r="B4782" t="s">
        <v>3932</v>
      </c>
      <c r="C4782" t="s">
        <v>3218</v>
      </c>
      <c r="D4782" s="30">
        <v>39709</v>
      </c>
      <c r="E4782" t="s">
        <v>200</v>
      </c>
      <c r="F4782">
        <v>3788</v>
      </c>
      <c r="G4782">
        <v>1591</v>
      </c>
    </row>
    <row r="4783" spans="2:7" x14ac:dyDescent="0.25">
      <c r="G4783">
        <v>1591</v>
      </c>
    </row>
    <row r="4784" spans="2:7" x14ac:dyDescent="0.25">
      <c r="B4784" t="s">
        <v>3932</v>
      </c>
      <c r="C4784" t="s">
        <v>3219</v>
      </c>
      <c r="D4784" s="30">
        <v>39710</v>
      </c>
      <c r="E4784" t="s">
        <v>197</v>
      </c>
      <c r="F4784">
        <v>1955</v>
      </c>
      <c r="G4784">
        <v>1592</v>
      </c>
    </row>
    <row r="4785" spans="2:7" x14ac:dyDescent="0.25">
      <c r="B4785" t="s">
        <v>3932</v>
      </c>
      <c r="C4785" t="s">
        <v>3220</v>
      </c>
      <c r="D4785" s="30">
        <v>39711</v>
      </c>
      <c r="E4785" t="s">
        <v>199</v>
      </c>
      <c r="F4785">
        <v>6190</v>
      </c>
      <c r="G4785">
        <v>1592</v>
      </c>
    </row>
    <row r="4786" spans="2:7" x14ac:dyDescent="0.25">
      <c r="G4786">
        <v>1592</v>
      </c>
    </row>
    <row r="4787" spans="2:7" x14ac:dyDescent="0.25">
      <c r="B4787" t="s">
        <v>3932</v>
      </c>
      <c r="C4787" t="s">
        <v>3221</v>
      </c>
      <c r="D4787" s="30">
        <v>39712</v>
      </c>
      <c r="E4787" t="s">
        <v>196</v>
      </c>
      <c r="F4787">
        <v>6512</v>
      </c>
      <c r="G4787">
        <v>1593</v>
      </c>
    </row>
    <row r="4788" spans="2:7" x14ac:dyDescent="0.25">
      <c r="B4788" t="s">
        <v>3932</v>
      </c>
      <c r="C4788" t="s">
        <v>3222</v>
      </c>
      <c r="D4788" s="30">
        <v>39713</v>
      </c>
      <c r="E4788" t="s">
        <v>198</v>
      </c>
      <c r="F4788">
        <v>3907</v>
      </c>
      <c r="G4788">
        <v>1593</v>
      </c>
    </row>
    <row r="4789" spans="2:7" x14ac:dyDescent="0.25">
      <c r="G4789">
        <v>1593</v>
      </c>
    </row>
    <row r="4790" spans="2:7" x14ac:dyDescent="0.25">
      <c r="B4790" t="s">
        <v>3932</v>
      </c>
      <c r="C4790" t="s">
        <v>3223</v>
      </c>
      <c r="D4790" s="30">
        <v>39714</v>
      </c>
      <c r="E4790" t="s">
        <v>196</v>
      </c>
      <c r="F4790">
        <v>3438</v>
      </c>
      <c r="G4790">
        <v>1594</v>
      </c>
    </row>
    <row r="4791" spans="2:7" x14ac:dyDescent="0.25">
      <c r="B4791" t="s">
        <v>3932</v>
      </c>
      <c r="C4791" t="s">
        <v>3224</v>
      </c>
      <c r="D4791" s="30">
        <v>39715</v>
      </c>
      <c r="E4791" t="s">
        <v>199</v>
      </c>
      <c r="F4791">
        <v>2235</v>
      </c>
      <c r="G4791">
        <v>1594</v>
      </c>
    </row>
    <row r="4792" spans="2:7" x14ac:dyDescent="0.25">
      <c r="G4792">
        <v>1594</v>
      </c>
    </row>
    <row r="4793" spans="2:7" x14ac:dyDescent="0.25">
      <c r="B4793" t="s">
        <v>3932</v>
      </c>
      <c r="C4793" t="s">
        <v>3225</v>
      </c>
      <c r="D4793" s="30">
        <v>39716</v>
      </c>
      <c r="E4793" t="s">
        <v>197</v>
      </c>
      <c r="F4793">
        <v>5884</v>
      </c>
      <c r="G4793">
        <v>1595</v>
      </c>
    </row>
    <row r="4794" spans="2:7" x14ac:dyDescent="0.25">
      <c r="B4794" t="s">
        <v>3932</v>
      </c>
      <c r="C4794" t="s">
        <v>383</v>
      </c>
      <c r="D4794" s="30">
        <v>39717</v>
      </c>
      <c r="E4794" t="s">
        <v>198</v>
      </c>
      <c r="F4794">
        <v>7516</v>
      </c>
      <c r="G4794">
        <v>1595</v>
      </c>
    </row>
    <row r="4795" spans="2:7" x14ac:dyDescent="0.25">
      <c r="G4795">
        <v>1595</v>
      </c>
    </row>
    <row r="4796" spans="2:7" x14ac:dyDescent="0.25">
      <c r="B4796" t="s">
        <v>3932</v>
      </c>
      <c r="C4796" t="s">
        <v>3226</v>
      </c>
      <c r="D4796" s="30">
        <v>39718</v>
      </c>
      <c r="E4796" t="s">
        <v>199</v>
      </c>
      <c r="F4796">
        <v>6924</v>
      </c>
      <c r="G4796">
        <v>1596</v>
      </c>
    </row>
    <row r="4797" spans="2:7" x14ac:dyDescent="0.25">
      <c r="B4797" t="s">
        <v>3932</v>
      </c>
      <c r="C4797" t="s">
        <v>3227</v>
      </c>
      <c r="D4797" s="30">
        <v>39719</v>
      </c>
      <c r="E4797" t="s">
        <v>199</v>
      </c>
      <c r="F4797">
        <v>6330</v>
      </c>
      <c r="G4797">
        <v>1596</v>
      </c>
    </row>
    <row r="4798" spans="2:7" x14ac:dyDescent="0.25">
      <c r="G4798">
        <v>1596</v>
      </c>
    </row>
    <row r="4799" spans="2:7" x14ac:dyDescent="0.25">
      <c r="B4799" t="s">
        <v>3932</v>
      </c>
      <c r="C4799" t="s">
        <v>3228</v>
      </c>
      <c r="D4799" s="30">
        <v>39720</v>
      </c>
      <c r="E4799" t="s">
        <v>198</v>
      </c>
      <c r="F4799">
        <v>8056</v>
      </c>
      <c r="G4799">
        <v>1597</v>
      </c>
    </row>
    <row r="4800" spans="2:7" x14ac:dyDescent="0.25">
      <c r="B4800" t="s">
        <v>3932</v>
      </c>
      <c r="C4800" t="s">
        <v>3229</v>
      </c>
      <c r="D4800" s="30">
        <v>39721</v>
      </c>
      <c r="E4800" t="s">
        <v>197</v>
      </c>
      <c r="F4800">
        <v>5276</v>
      </c>
      <c r="G4800">
        <v>1597</v>
      </c>
    </row>
    <row r="4801" spans="2:7" x14ac:dyDescent="0.25">
      <c r="G4801">
        <v>1597</v>
      </c>
    </row>
    <row r="4802" spans="2:7" x14ac:dyDescent="0.25">
      <c r="B4802" t="s">
        <v>3932</v>
      </c>
      <c r="C4802" t="s">
        <v>3230</v>
      </c>
      <c r="D4802" s="30">
        <v>39722</v>
      </c>
      <c r="E4802" t="s">
        <v>196</v>
      </c>
      <c r="F4802">
        <v>7190</v>
      </c>
      <c r="G4802">
        <v>1598</v>
      </c>
    </row>
    <row r="4803" spans="2:7" x14ac:dyDescent="0.25">
      <c r="B4803" t="s">
        <v>3932</v>
      </c>
      <c r="C4803" t="s">
        <v>3231</v>
      </c>
      <c r="D4803" s="30">
        <v>39723</v>
      </c>
      <c r="E4803" t="s">
        <v>196</v>
      </c>
      <c r="F4803">
        <v>4930</v>
      </c>
      <c r="G4803">
        <v>1598</v>
      </c>
    </row>
    <row r="4804" spans="2:7" x14ac:dyDescent="0.25">
      <c r="G4804">
        <v>1598</v>
      </c>
    </row>
    <row r="4805" spans="2:7" x14ac:dyDescent="0.25">
      <c r="B4805" t="s">
        <v>3932</v>
      </c>
      <c r="C4805" t="s">
        <v>3232</v>
      </c>
      <c r="D4805" s="30">
        <v>39724</v>
      </c>
      <c r="E4805" t="s">
        <v>200</v>
      </c>
      <c r="F4805">
        <v>1067</v>
      </c>
      <c r="G4805">
        <v>1599</v>
      </c>
    </row>
    <row r="4806" spans="2:7" x14ac:dyDescent="0.25">
      <c r="B4806" t="s">
        <v>3932</v>
      </c>
      <c r="C4806" t="s">
        <v>3233</v>
      </c>
      <c r="D4806" s="30">
        <v>39725</v>
      </c>
      <c r="E4806" t="s">
        <v>197</v>
      </c>
      <c r="F4806">
        <v>9932</v>
      </c>
      <c r="G4806">
        <v>1599</v>
      </c>
    </row>
    <row r="4807" spans="2:7" x14ac:dyDescent="0.25">
      <c r="G4807">
        <v>1599</v>
      </c>
    </row>
    <row r="4808" spans="2:7" x14ac:dyDescent="0.25">
      <c r="B4808" t="s">
        <v>3932</v>
      </c>
      <c r="C4808" t="s">
        <v>3234</v>
      </c>
      <c r="D4808" s="30">
        <v>39726</v>
      </c>
      <c r="E4808" t="s">
        <v>198</v>
      </c>
      <c r="F4808">
        <v>5255</v>
      </c>
      <c r="G4808">
        <v>1600</v>
      </c>
    </row>
    <row r="4809" spans="2:7" x14ac:dyDescent="0.25">
      <c r="B4809" t="s">
        <v>3932</v>
      </c>
      <c r="C4809" t="s">
        <v>3235</v>
      </c>
      <c r="D4809" s="30">
        <v>39727</v>
      </c>
      <c r="E4809" t="s">
        <v>200</v>
      </c>
      <c r="F4809">
        <v>3831</v>
      </c>
      <c r="G4809">
        <v>1600</v>
      </c>
    </row>
    <row r="4810" spans="2:7" x14ac:dyDescent="0.25">
      <c r="G4810">
        <v>1600</v>
      </c>
    </row>
    <row r="4811" spans="2:7" x14ac:dyDescent="0.25">
      <c r="B4811" t="s">
        <v>3932</v>
      </c>
      <c r="C4811" t="s">
        <v>3236</v>
      </c>
      <c r="D4811" s="30">
        <v>39728</v>
      </c>
      <c r="E4811" t="s">
        <v>200</v>
      </c>
      <c r="F4811">
        <v>6114</v>
      </c>
      <c r="G4811">
        <v>1601</v>
      </c>
    </row>
    <row r="4812" spans="2:7" x14ac:dyDescent="0.25">
      <c r="B4812" t="s">
        <v>3932</v>
      </c>
      <c r="C4812" t="s">
        <v>3237</v>
      </c>
      <c r="D4812" s="30">
        <v>39729</v>
      </c>
      <c r="E4812" t="s">
        <v>199</v>
      </c>
      <c r="F4812">
        <v>6628</v>
      </c>
      <c r="G4812">
        <v>1601</v>
      </c>
    </row>
    <row r="4813" spans="2:7" x14ac:dyDescent="0.25">
      <c r="G4813">
        <v>1601</v>
      </c>
    </row>
    <row r="4814" spans="2:7" x14ac:dyDescent="0.25">
      <c r="B4814" t="s">
        <v>3932</v>
      </c>
      <c r="C4814" t="s">
        <v>3238</v>
      </c>
      <c r="D4814" s="30">
        <v>39730</v>
      </c>
      <c r="E4814" t="s">
        <v>198</v>
      </c>
      <c r="F4814">
        <v>5184</v>
      </c>
      <c r="G4814">
        <v>1602</v>
      </c>
    </row>
    <row r="4815" spans="2:7" x14ac:dyDescent="0.25">
      <c r="B4815" t="s">
        <v>3932</v>
      </c>
      <c r="C4815" t="s">
        <v>3239</v>
      </c>
      <c r="D4815" s="30">
        <v>39731</v>
      </c>
      <c r="E4815" t="s">
        <v>196</v>
      </c>
      <c r="F4815">
        <v>760</v>
      </c>
      <c r="G4815">
        <v>1602</v>
      </c>
    </row>
    <row r="4816" spans="2:7" x14ac:dyDescent="0.25">
      <c r="G4816">
        <v>1602</v>
      </c>
    </row>
    <row r="4817" spans="2:7" x14ac:dyDescent="0.25">
      <c r="B4817" t="s">
        <v>3932</v>
      </c>
      <c r="C4817" t="s">
        <v>3240</v>
      </c>
      <c r="D4817" s="30">
        <v>39732</v>
      </c>
      <c r="E4817" t="s">
        <v>197</v>
      </c>
      <c r="F4817">
        <v>6867</v>
      </c>
      <c r="G4817">
        <v>1603</v>
      </c>
    </row>
    <row r="4818" spans="2:7" x14ac:dyDescent="0.25">
      <c r="B4818" t="s">
        <v>3932</v>
      </c>
      <c r="C4818" t="s">
        <v>3241</v>
      </c>
      <c r="D4818" s="30">
        <v>39733</v>
      </c>
      <c r="E4818" t="s">
        <v>199</v>
      </c>
      <c r="F4818">
        <v>8147</v>
      </c>
      <c r="G4818">
        <v>1603</v>
      </c>
    </row>
    <row r="4819" spans="2:7" x14ac:dyDescent="0.25">
      <c r="G4819">
        <v>1603</v>
      </c>
    </row>
    <row r="4820" spans="2:7" x14ac:dyDescent="0.25">
      <c r="B4820" t="s">
        <v>3932</v>
      </c>
      <c r="C4820" t="s">
        <v>3242</v>
      </c>
      <c r="D4820" s="30">
        <v>39734</v>
      </c>
      <c r="E4820" t="s">
        <v>198</v>
      </c>
      <c r="F4820">
        <v>4124</v>
      </c>
      <c r="G4820">
        <v>1604</v>
      </c>
    </row>
    <row r="4821" spans="2:7" x14ac:dyDescent="0.25">
      <c r="B4821" t="s">
        <v>3932</v>
      </c>
      <c r="C4821" t="s">
        <v>3243</v>
      </c>
      <c r="D4821" s="30">
        <v>39735</v>
      </c>
      <c r="E4821" t="s">
        <v>198</v>
      </c>
      <c r="F4821">
        <v>3709</v>
      </c>
      <c r="G4821">
        <v>1604</v>
      </c>
    </row>
    <row r="4822" spans="2:7" x14ac:dyDescent="0.25">
      <c r="G4822">
        <v>1604</v>
      </c>
    </row>
    <row r="4823" spans="2:7" x14ac:dyDescent="0.25">
      <c r="B4823" t="s">
        <v>3932</v>
      </c>
      <c r="C4823" t="s">
        <v>3244</v>
      </c>
      <c r="D4823" s="30">
        <v>39736</v>
      </c>
      <c r="E4823" t="s">
        <v>196</v>
      </c>
      <c r="F4823">
        <v>4371</v>
      </c>
      <c r="G4823">
        <v>1605</v>
      </c>
    </row>
    <row r="4824" spans="2:7" x14ac:dyDescent="0.25">
      <c r="B4824" t="s">
        <v>3932</v>
      </c>
      <c r="C4824" t="s">
        <v>887</v>
      </c>
      <c r="D4824" s="30">
        <v>39737</v>
      </c>
      <c r="E4824" t="s">
        <v>200</v>
      </c>
      <c r="F4824">
        <v>993</v>
      </c>
      <c r="G4824">
        <v>1605</v>
      </c>
    </row>
    <row r="4825" spans="2:7" x14ac:dyDescent="0.25">
      <c r="G4825">
        <v>1605</v>
      </c>
    </row>
    <row r="4826" spans="2:7" x14ac:dyDescent="0.25">
      <c r="B4826" t="s">
        <v>3932</v>
      </c>
      <c r="C4826" t="s">
        <v>3245</v>
      </c>
      <c r="D4826" s="30">
        <v>39738</v>
      </c>
      <c r="E4826" t="s">
        <v>197</v>
      </c>
      <c r="F4826">
        <v>7507</v>
      </c>
      <c r="G4826">
        <v>1606</v>
      </c>
    </row>
    <row r="4827" spans="2:7" x14ac:dyDescent="0.25">
      <c r="B4827" t="s">
        <v>3932</v>
      </c>
      <c r="C4827" t="s">
        <v>3246</v>
      </c>
      <c r="D4827" s="30">
        <v>39739</v>
      </c>
      <c r="E4827" t="s">
        <v>199</v>
      </c>
      <c r="F4827">
        <v>3245</v>
      </c>
      <c r="G4827">
        <v>1606</v>
      </c>
    </row>
    <row r="4828" spans="2:7" x14ac:dyDescent="0.25">
      <c r="G4828">
        <v>1606</v>
      </c>
    </row>
    <row r="4829" spans="2:7" x14ac:dyDescent="0.25">
      <c r="B4829" t="s">
        <v>3932</v>
      </c>
      <c r="C4829" t="s">
        <v>3247</v>
      </c>
      <c r="D4829" s="30">
        <v>39740</v>
      </c>
      <c r="E4829" t="s">
        <v>197</v>
      </c>
      <c r="F4829">
        <v>4245</v>
      </c>
      <c r="G4829">
        <v>1607</v>
      </c>
    </row>
    <row r="4830" spans="2:7" x14ac:dyDescent="0.25">
      <c r="B4830" t="s">
        <v>3932</v>
      </c>
      <c r="C4830" t="s">
        <v>3248</v>
      </c>
      <c r="D4830" s="30">
        <v>39741</v>
      </c>
      <c r="E4830" t="s">
        <v>198</v>
      </c>
      <c r="F4830">
        <v>8511</v>
      </c>
      <c r="G4830">
        <v>1607</v>
      </c>
    </row>
    <row r="4831" spans="2:7" x14ac:dyDescent="0.25">
      <c r="G4831">
        <v>1607</v>
      </c>
    </row>
    <row r="4832" spans="2:7" x14ac:dyDescent="0.25">
      <c r="B4832" t="s">
        <v>3932</v>
      </c>
      <c r="C4832" t="s">
        <v>3249</v>
      </c>
      <c r="D4832" s="30">
        <v>39742</v>
      </c>
      <c r="E4832" t="s">
        <v>199</v>
      </c>
      <c r="F4832">
        <v>4350</v>
      </c>
      <c r="G4832">
        <v>1608</v>
      </c>
    </row>
    <row r="4833" spans="2:7" x14ac:dyDescent="0.25">
      <c r="B4833" t="s">
        <v>3932</v>
      </c>
      <c r="C4833" t="s">
        <v>329</v>
      </c>
      <c r="D4833" s="30">
        <v>39743</v>
      </c>
      <c r="E4833" t="s">
        <v>198</v>
      </c>
      <c r="F4833">
        <v>4289</v>
      </c>
      <c r="G4833">
        <v>1608</v>
      </c>
    </row>
    <row r="4834" spans="2:7" x14ac:dyDescent="0.25">
      <c r="G4834">
        <v>1608</v>
      </c>
    </row>
    <row r="4835" spans="2:7" x14ac:dyDescent="0.25">
      <c r="B4835" t="s">
        <v>3932</v>
      </c>
      <c r="C4835" t="s">
        <v>1602</v>
      </c>
      <c r="D4835" s="30">
        <v>39744</v>
      </c>
      <c r="E4835" t="s">
        <v>196</v>
      </c>
      <c r="F4835">
        <v>2882</v>
      </c>
      <c r="G4835">
        <v>1609</v>
      </c>
    </row>
    <row r="4836" spans="2:7" x14ac:dyDescent="0.25">
      <c r="B4836" t="s">
        <v>3932</v>
      </c>
      <c r="C4836" t="s">
        <v>3250</v>
      </c>
      <c r="D4836" s="30">
        <v>39745</v>
      </c>
      <c r="E4836" t="s">
        <v>196</v>
      </c>
      <c r="F4836">
        <v>4668</v>
      </c>
      <c r="G4836">
        <v>1609</v>
      </c>
    </row>
    <row r="4837" spans="2:7" x14ac:dyDescent="0.25">
      <c r="G4837">
        <v>1609</v>
      </c>
    </row>
    <row r="4838" spans="2:7" x14ac:dyDescent="0.25">
      <c r="B4838" t="s">
        <v>3932</v>
      </c>
      <c r="C4838" t="s">
        <v>3251</v>
      </c>
      <c r="D4838" s="30">
        <v>39746</v>
      </c>
      <c r="E4838" t="s">
        <v>198</v>
      </c>
      <c r="F4838">
        <v>9385</v>
      </c>
      <c r="G4838">
        <v>1610</v>
      </c>
    </row>
    <row r="4839" spans="2:7" x14ac:dyDescent="0.25">
      <c r="B4839" t="s">
        <v>3932</v>
      </c>
      <c r="C4839" t="s">
        <v>3252</v>
      </c>
      <c r="D4839" s="30">
        <v>39747</v>
      </c>
      <c r="E4839" t="s">
        <v>198</v>
      </c>
      <c r="F4839">
        <v>901</v>
      </c>
      <c r="G4839">
        <v>1610</v>
      </c>
    </row>
    <row r="4840" spans="2:7" x14ac:dyDescent="0.25">
      <c r="G4840">
        <v>1610</v>
      </c>
    </row>
    <row r="4841" spans="2:7" x14ac:dyDescent="0.25">
      <c r="B4841" t="s">
        <v>3932</v>
      </c>
      <c r="C4841" t="s">
        <v>3253</v>
      </c>
      <c r="D4841" s="30">
        <v>39748</v>
      </c>
      <c r="E4841" t="s">
        <v>196</v>
      </c>
      <c r="F4841">
        <v>4697</v>
      </c>
      <c r="G4841">
        <v>1611</v>
      </c>
    </row>
    <row r="4842" spans="2:7" x14ac:dyDescent="0.25">
      <c r="B4842" t="s">
        <v>3932</v>
      </c>
      <c r="C4842" t="s">
        <v>3254</v>
      </c>
      <c r="D4842" s="30">
        <v>39749</v>
      </c>
      <c r="E4842" t="s">
        <v>199</v>
      </c>
      <c r="F4842">
        <v>4678</v>
      </c>
      <c r="G4842">
        <v>1611</v>
      </c>
    </row>
    <row r="4843" spans="2:7" x14ac:dyDescent="0.25">
      <c r="G4843">
        <v>1611</v>
      </c>
    </row>
    <row r="4844" spans="2:7" x14ac:dyDescent="0.25">
      <c r="B4844" t="s">
        <v>3932</v>
      </c>
      <c r="C4844" t="s">
        <v>3255</v>
      </c>
      <c r="D4844" s="30">
        <v>39750</v>
      </c>
      <c r="E4844" t="s">
        <v>197</v>
      </c>
      <c r="F4844">
        <v>2454</v>
      </c>
      <c r="G4844">
        <v>1612</v>
      </c>
    </row>
    <row r="4845" spans="2:7" x14ac:dyDescent="0.25">
      <c r="B4845" t="s">
        <v>3932</v>
      </c>
      <c r="C4845" t="s">
        <v>3256</v>
      </c>
      <c r="D4845" s="30">
        <v>39751</v>
      </c>
      <c r="E4845" t="s">
        <v>199</v>
      </c>
      <c r="F4845">
        <v>9735</v>
      </c>
      <c r="G4845">
        <v>1612</v>
      </c>
    </row>
    <row r="4846" spans="2:7" x14ac:dyDescent="0.25">
      <c r="G4846">
        <v>1612</v>
      </c>
    </row>
    <row r="4847" spans="2:7" x14ac:dyDescent="0.25">
      <c r="B4847" t="s">
        <v>3932</v>
      </c>
      <c r="C4847" t="s">
        <v>3257</v>
      </c>
      <c r="D4847" s="30">
        <v>39752</v>
      </c>
      <c r="E4847" t="s">
        <v>198</v>
      </c>
      <c r="F4847">
        <v>6340</v>
      </c>
      <c r="G4847">
        <v>1613</v>
      </c>
    </row>
    <row r="4848" spans="2:7" x14ac:dyDescent="0.25">
      <c r="B4848" t="s">
        <v>3932</v>
      </c>
      <c r="C4848" t="s">
        <v>3258</v>
      </c>
      <c r="D4848" s="30">
        <v>39753</v>
      </c>
      <c r="E4848" t="s">
        <v>197</v>
      </c>
      <c r="F4848">
        <v>3123</v>
      </c>
      <c r="G4848">
        <v>1613</v>
      </c>
    </row>
    <row r="4849" spans="2:7" x14ac:dyDescent="0.25">
      <c r="G4849">
        <v>1613</v>
      </c>
    </row>
    <row r="4850" spans="2:7" x14ac:dyDescent="0.25">
      <c r="B4850" t="s">
        <v>3932</v>
      </c>
      <c r="C4850" t="s">
        <v>3259</v>
      </c>
      <c r="D4850" s="30">
        <v>39754</v>
      </c>
      <c r="E4850" t="s">
        <v>197</v>
      </c>
      <c r="F4850">
        <v>3672</v>
      </c>
      <c r="G4850">
        <v>1614</v>
      </c>
    </row>
    <row r="4851" spans="2:7" x14ac:dyDescent="0.25">
      <c r="B4851" t="s">
        <v>3932</v>
      </c>
      <c r="C4851" t="s">
        <v>3260</v>
      </c>
      <c r="D4851" s="30">
        <v>39755</v>
      </c>
      <c r="E4851" t="s">
        <v>199</v>
      </c>
      <c r="F4851">
        <v>6636</v>
      </c>
      <c r="G4851">
        <v>1614</v>
      </c>
    </row>
    <row r="4852" spans="2:7" x14ac:dyDescent="0.25">
      <c r="G4852">
        <v>1614</v>
      </c>
    </row>
    <row r="4853" spans="2:7" x14ac:dyDescent="0.25">
      <c r="B4853" t="s">
        <v>3932</v>
      </c>
      <c r="C4853" t="s">
        <v>3261</v>
      </c>
      <c r="D4853" s="30">
        <v>39756</v>
      </c>
      <c r="E4853" t="s">
        <v>196</v>
      </c>
      <c r="F4853">
        <v>2262</v>
      </c>
      <c r="G4853">
        <v>1615</v>
      </c>
    </row>
    <row r="4854" spans="2:7" x14ac:dyDescent="0.25">
      <c r="B4854" t="s">
        <v>3932</v>
      </c>
      <c r="C4854" t="s">
        <v>3262</v>
      </c>
      <c r="D4854" s="30">
        <v>39757</v>
      </c>
      <c r="E4854" t="s">
        <v>200</v>
      </c>
      <c r="F4854">
        <v>4782</v>
      </c>
      <c r="G4854">
        <v>1615</v>
      </c>
    </row>
    <row r="4855" spans="2:7" x14ac:dyDescent="0.25">
      <c r="G4855">
        <v>1615</v>
      </c>
    </row>
    <row r="4856" spans="2:7" x14ac:dyDescent="0.25">
      <c r="B4856" t="s">
        <v>3932</v>
      </c>
      <c r="C4856" t="s">
        <v>3263</v>
      </c>
      <c r="D4856" s="30">
        <v>39758</v>
      </c>
      <c r="E4856" t="s">
        <v>199</v>
      </c>
      <c r="F4856">
        <v>5671</v>
      </c>
      <c r="G4856">
        <v>1616</v>
      </c>
    </row>
    <row r="4857" spans="2:7" x14ac:dyDescent="0.25">
      <c r="B4857" t="s">
        <v>3932</v>
      </c>
      <c r="C4857" t="s">
        <v>3264</v>
      </c>
      <c r="D4857" s="30">
        <v>39759</v>
      </c>
      <c r="E4857" t="s">
        <v>197</v>
      </c>
      <c r="F4857">
        <v>6248</v>
      </c>
      <c r="G4857">
        <v>1616</v>
      </c>
    </row>
    <row r="4858" spans="2:7" x14ac:dyDescent="0.25">
      <c r="G4858">
        <v>1616</v>
      </c>
    </row>
    <row r="4859" spans="2:7" x14ac:dyDescent="0.25">
      <c r="B4859" t="s">
        <v>3932</v>
      </c>
      <c r="C4859" t="s">
        <v>3265</v>
      </c>
      <c r="D4859" s="30">
        <v>39760</v>
      </c>
      <c r="E4859" t="s">
        <v>199</v>
      </c>
      <c r="F4859">
        <v>3588</v>
      </c>
      <c r="G4859">
        <v>1617</v>
      </c>
    </row>
    <row r="4860" spans="2:7" x14ac:dyDescent="0.25">
      <c r="B4860" t="s">
        <v>3932</v>
      </c>
      <c r="C4860" t="s">
        <v>3266</v>
      </c>
      <c r="D4860" s="30">
        <v>39761</v>
      </c>
      <c r="E4860" t="s">
        <v>199</v>
      </c>
      <c r="F4860">
        <v>2765</v>
      </c>
      <c r="G4860">
        <v>1617</v>
      </c>
    </row>
    <row r="4861" spans="2:7" x14ac:dyDescent="0.25">
      <c r="G4861">
        <v>1617</v>
      </c>
    </row>
    <row r="4862" spans="2:7" x14ac:dyDescent="0.25">
      <c r="B4862" t="s">
        <v>3932</v>
      </c>
      <c r="C4862" t="s">
        <v>3267</v>
      </c>
      <c r="D4862" s="30">
        <v>39762</v>
      </c>
      <c r="E4862" t="s">
        <v>199</v>
      </c>
      <c r="F4862">
        <v>3314</v>
      </c>
      <c r="G4862">
        <v>1618</v>
      </c>
    </row>
    <row r="4863" spans="2:7" x14ac:dyDescent="0.25">
      <c r="B4863" t="s">
        <v>3932</v>
      </c>
      <c r="C4863" t="s">
        <v>793</v>
      </c>
      <c r="D4863" s="30">
        <v>39763</v>
      </c>
      <c r="E4863" t="s">
        <v>200</v>
      </c>
      <c r="F4863">
        <v>7002</v>
      </c>
      <c r="G4863">
        <v>1618</v>
      </c>
    </row>
    <row r="4864" spans="2:7" x14ac:dyDescent="0.25">
      <c r="G4864">
        <v>1618</v>
      </c>
    </row>
    <row r="4865" spans="2:7" x14ac:dyDescent="0.25">
      <c r="B4865" t="s">
        <v>3932</v>
      </c>
      <c r="C4865" t="s">
        <v>3268</v>
      </c>
      <c r="D4865" s="30">
        <v>39764</v>
      </c>
      <c r="E4865" t="s">
        <v>199</v>
      </c>
      <c r="F4865">
        <v>9535</v>
      </c>
      <c r="G4865">
        <v>1619</v>
      </c>
    </row>
    <row r="4866" spans="2:7" x14ac:dyDescent="0.25">
      <c r="B4866" t="s">
        <v>3932</v>
      </c>
      <c r="C4866" t="s">
        <v>3269</v>
      </c>
      <c r="D4866" s="30">
        <v>39765</v>
      </c>
      <c r="E4866" t="s">
        <v>198</v>
      </c>
      <c r="F4866">
        <v>4141</v>
      </c>
      <c r="G4866">
        <v>1619</v>
      </c>
    </row>
    <row r="4867" spans="2:7" x14ac:dyDescent="0.25">
      <c r="G4867">
        <v>1619</v>
      </c>
    </row>
    <row r="4868" spans="2:7" x14ac:dyDescent="0.25">
      <c r="B4868" t="s">
        <v>3932</v>
      </c>
      <c r="C4868" t="s">
        <v>2154</v>
      </c>
      <c r="D4868" s="30">
        <v>39766</v>
      </c>
      <c r="E4868" t="s">
        <v>200</v>
      </c>
      <c r="F4868">
        <v>2263</v>
      </c>
      <c r="G4868">
        <v>1620</v>
      </c>
    </row>
    <row r="4869" spans="2:7" x14ac:dyDescent="0.25">
      <c r="B4869" t="s">
        <v>3932</v>
      </c>
      <c r="C4869" t="s">
        <v>3270</v>
      </c>
      <c r="D4869" s="30">
        <v>39767</v>
      </c>
      <c r="E4869" t="s">
        <v>200</v>
      </c>
      <c r="F4869">
        <v>9535</v>
      </c>
      <c r="G4869">
        <v>1620</v>
      </c>
    </row>
    <row r="4870" spans="2:7" x14ac:dyDescent="0.25">
      <c r="G4870">
        <v>1620</v>
      </c>
    </row>
    <row r="4871" spans="2:7" x14ac:dyDescent="0.25">
      <c r="B4871" t="s">
        <v>3932</v>
      </c>
      <c r="C4871" t="s">
        <v>3271</v>
      </c>
      <c r="D4871" s="30">
        <v>39768</v>
      </c>
      <c r="E4871" t="s">
        <v>198</v>
      </c>
      <c r="F4871">
        <v>6483</v>
      </c>
      <c r="G4871">
        <v>1621</v>
      </c>
    </row>
    <row r="4872" spans="2:7" x14ac:dyDescent="0.25">
      <c r="B4872" t="s">
        <v>3932</v>
      </c>
      <c r="C4872" t="s">
        <v>3272</v>
      </c>
      <c r="D4872" s="30">
        <v>39769</v>
      </c>
      <c r="E4872" t="s">
        <v>197</v>
      </c>
      <c r="F4872">
        <v>8213</v>
      </c>
      <c r="G4872">
        <v>1621</v>
      </c>
    </row>
    <row r="4873" spans="2:7" x14ac:dyDescent="0.25">
      <c r="G4873">
        <v>1621</v>
      </c>
    </row>
    <row r="4874" spans="2:7" x14ac:dyDescent="0.25">
      <c r="B4874" t="s">
        <v>3932</v>
      </c>
      <c r="C4874" t="s">
        <v>3273</v>
      </c>
      <c r="D4874" s="30">
        <v>39770</v>
      </c>
      <c r="E4874" t="s">
        <v>198</v>
      </c>
      <c r="F4874">
        <v>1444</v>
      </c>
      <c r="G4874">
        <v>1622</v>
      </c>
    </row>
    <row r="4875" spans="2:7" x14ac:dyDescent="0.25">
      <c r="B4875" t="s">
        <v>3932</v>
      </c>
      <c r="C4875" t="s">
        <v>3274</v>
      </c>
      <c r="D4875" s="30">
        <v>39771</v>
      </c>
      <c r="E4875" t="s">
        <v>198</v>
      </c>
      <c r="F4875">
        <v>1033</v>
      </c>
      <c r="G4875">
        <v>1622</v>
      </c>
    </row>
    <row r="4876" spans="2:7" x14ac:dyDescent="0.25">
      <c r="G4876">
        <v>1622</v>
      </c>
    </row>
    <row r="4877" spans="2:7" x14ac:dyDescent="0.25">
      <c r="B4877" t="s">
        <v>3932</v>
      </c>
      <c r="C4877" t="s">
        <v>2593</v>
      </c>
      <c r="D4877" s="30">
        <v>39772</v>
      </c>
      <c r="E4877" t="s">
        <v>200</v>
      </c>
      <c r="F4877">
        <v>3046</v>
      </c>
      <c r="G4877">
        <v>1623</v>
      </c>
    </row>
    <row r="4878" spans="2:7" x14ac:dyDescent="0.25">
      <c r="B4878" t="s">
        <v>3932</v>
      </c>
      <c r="C4878" t="s">
        <v>3275</v>
      </c>
      <c r="D4878" s="30">
        <v>39773</v>
      </c>
      <c r="E4878" t="s">
        <v>199</v>
      </c>
      <c r="F4878">
        <v>7485</v>
      </c>
      <c r="G4878">
        <v>1623</v>
      </c>
    </row>
    <row r="4879" spans="2:7" x14ac:dyDescent="0.25">
      <c r="G4879">
        <v>1623</v>
      </c>
    </row>
    <row r="4880" spans="2:7" x14ac:dyDescent="0.25">
      <c r="B4880" t="s">
        <v>3932</v>
      </c>
      <c r="C4880" t="s">
        <v>1276</v>
      </c>
      <c r="D4880" s="30">
        <v>39774</v>
      </c>
      <c r="E4880" t="s">
        <v>199</v>
      </c>
      <c r="F4880">
        <v>7883</v>
      </c>
      <c r="G4880">
        <v>1624</v>
      </c>
    </row>
    <row r="4881" spans="2:7" x14ac:dyDescent="0.25">
      <c r="B4881" t="s">
        <v>3932</v>
      </c>
      <c r="C4881" t="s">
        <v>3276</v>
      </c>
      <c r="D4881" s="30">
        <v>39775</v>
      </c>
      <c r="E4881" t="s">
        <v>196</v>
      </c>
      <c r="F4881">
        <v>3520</v>
      </c>
      <c r="G4881">
        <v>1624</v>
      </c>
    </row>
    <row r="4882" spans="2:7" x14ac:dyDescent="0.25">
      <c r="G4882">
        <v>1624</v>
      </c>
    </row>
    <row r="4883" spans="2:7" x14ac:dyDescent="0.25">
      <c r="B4883" t="s">
        <v>3932</v>
      </c>
      <c r="C4883" t="s">
        <v>3277</v>
      </c>
      <c r="D4883" s="30">
        <v>39776</v>
      </c>
      <c r="E4883" t="s">
        <v>197</v>
      </c>
      <c r="F4883">
        <v>627</v>
      </c>
      <c r="G4883">
        <v>1625</v>
      </c>
    </row>
    <row r="4884" spans="2:7" x14ac:dyDescent="0.25">
      <c r="B4884" t="s">
        <v>3932</v>
      </c>
      <c r="C4884" t="s">
        <v>3278</v>
      </c>
      <c r="D4884" s="30">
        <v>39777</v>
      </c>
      <c r="E4884" t="s">
        <v>199</v>
      </c>
      <c r="F4884">
        <v>2314</v>
      </c>
      <c r="G4884">
        <v>1625</v>
      </c>
    </row>
    <row r="4885" spans="2:7" x14ac:dyDescent="0.25">
      <c r="G4885">
        <v>1625</v>
      </c>
    </row>
    <row r="4886" spans="2:7" x14ac:dyDescent="0.25">
      <c r="B4886" t="s">
        <v>3932</v>
      </c>
      <c r="C4886" t="s">
        <v>3279</v>
      </c>
      <c r="D4886" s="30">
        <v>39778</v>
      </c>
      <c r="E4886" t="s">
        <v>200</v>
      </c>
      <c r="F4886">
        <v>7526</v>
      </c>
      <c r="G4886">
        <v>1626</v>
      </c>
    </row>
    <row r="4887" spans="2:7" x14ac:dyDescent="0.25">
      <c r="B4887" t="s">
        <v>3932</v>
      </c>
      <c r="C4887" t="s">
        <v>3280</v>
      </c>
      <c r="D4887" s="30">
        <v>39779</v>
      </c>
      <c r="E4887" t="s">
        <v>197</v>
      </c>
      <c r="F4887">
        <v>6514</v>
      </c>
      <c r="G4887">
        <v>1626</v>
      </c>
    </row>
    <row r="4888" spans="2:7" x14ac:dyDescent="0.25">
      <c r="G4888">
        <v>1626</v>
      </c>
    </row>
    <row r="4889" spans="2:7" x14ac:dyDescent="0.25">
      <c r="B4889" t="s">
        <v>3932</v>
      </c>
      <c r="C4889" t="s">
        <v>3281</v>
      </c>
      <c r="D4889" s="30">
        <v>39780</v>
      </c>
      <c r="E4889" t="s">
        <v>200</v>
      </c>
      <c r="F4889">
        <v>9358</v>
      </c>
      <c r="G4889">
        <v>1627</v>
      </c>
    </row>
    <row r="4890" spans="2:7" x14ac:dyDescent="0.25">
      <c r="B4890" t="s">
        <v>3932</v>
      </c>
      <c r="C4890" t="s">
        <v>3282</v>
      </c>
      <c r="D4890" s="30">
        <v>39781</v>
      </c>
      <c r="E4890" t="s">
        <v>198</v>
      </c>
      <c r="F4890">
        <v>4748</v>
      </c>
      <c r="G4890">
        <v>1627</v>
      </c>
    </row>
    <row r="4891" spans="2:7" x14ac:dyDescent="0.25">
      <c r="G4891">
        <v>1627</v>
      </c>
    </row>
    <row r="4892" spans="2:7" x14ac:dyDescent="0.25">
      <c r="B4892" t="s">
        <v>3932</v>
      </c>
      <c r="C4892" t="s">
        <v>3283</v>
      </c>
      <c r="D4892" s="30">
        <v>39782</v>
      </c>
      <c r="E4892" t="s">
        <v>198</v>
      </c>
      <c r="F4892">
        <v>6988</v>
      </c>
      <c r="G4892">
        <v>1628</v>
      </c>
    </row>
    <row r="4893" spans="2:7" x14ac:dyDescent="0.25">
      <c r="B4893" t="s">
        <v>3932</v>
      </c>
      <c r="C4893" t="s">
        <v>3284</v>
      </c>
      <c r="D4893" s="30">
        <v>39783</v>
      </c>
      <c r="E4893" t="s">
        <v>198</v>
      </c>
      <c r="F4893">
        <v>840</v>
      </c>
      <c r="G4893">
        <v>1628</v>
      </c>
    </row>
    <row r="4894" spans="2:7" x14ac:dyDescent="0.25">
      <c r="G4894">
        <v>1628</v>
      </c>
    </row>
    <row r="4895" spans="2:7" x14ac:dyDescent="0.25">
      <c r="B4895" t="s">
        <v>3932</v>
      </c>
      <c r="C4895" t="s">
        <v>3285</v>
      </c>
      <c r="D4895" s="30">
        <v>39784</v>
      </c>
      <c r="E4895" t="s">
        <v>199</v>
      </c>
      <c r="F4895">
        <v>7024</v>
      </c>
      <c r="G4895">
        <v>1629</v>
      </c>
    </row>
    <row r="4896" spans="2:7" x14ac:dyDescent="0.25">
      <c r="B4896" t="s">
        <v>3932</v>
      </c>
      <c r="C4896" t="s">
        <v>3286</v>
      </c>
      <c r="D4896" s="30">
        <v>39785</v>
      </c>
      <c r="E4896" t="s">
        <v>200</v>
      </c>
      <c r="F4896">
        <v>8953</v>
      </c>
      <c r="G4896">
        <v>1629</v>
      </c>
    </row>
    <row r="4897" spans="2:7" x14ac:dyDescent="0.25">
      <c r="G4897">
        <v>1629</v>
      </c>
    </row>
    <row r="4898" spans="2:7" x14ac:dyDescent="0.25">
      <c r="B4898" t="s">
        <v>3932</v>
      </c>
      <c r="C4898" t="s">
        <v>3287</v>
      </c>
      <c r="D4898" s="30">
        <v>39786</v>
      </c>
      <c r="E4898" t="s">
        <v>196</v>
      </c>
      <c r="F4898">
        <v>1078</v>
      </c>
      <c r="G4898">
        <v>1630</v>
      </c>
    </row>
    <row r="4899" spans="2:7" x14ac:dyDescent="0.25">
      <c r="B4899" t="s">
        <v>3932</v>
      </c>
      <c r="C4899" t="s">
        <v>3288</v>
      </c>
      <c r="D4899" s="30">
        <v>39787</v>
      </c>
      <c r="E4899" t="s">
        <v>200</v>
      </c>
      <c r="F4899">
        <v>2225</v>
      </c>
      <c r="G4899">
        <v>1630</v>
      </c>
    </row>
    <row r="4900" spans="2:7" x14ac:dyDescent="0.25">
      <c r="G4900">
        <v>1630</v>
      </c>
    </row>
    <row r="4901" spans="2:7" x14ac:dyDescent="0.25">
      <c r="B4901" t="s">
        <v>3932</v>
      </c>
      <c r="C4901" t="s">
        <v>3289</v>
      </c>
      <c r="D4901" s="30">
        <v>39788</v>
      </c>
      <c r="E4901" t="s">
        <v>199</v>
      </c>
      <c r="F4901">
        <v>6166</v>
      </c>
      <c r="G4901">
        <v>1631</v>
      </c>
    </row>
    <row r="4902" spans="2:7" x14ac:dyDescent="0.25">
      <c r="B4902" t="s">
        <v>3932</v>
      </c>
      <c r="C4902" t="s">
        <v>3290</v>
      </c>
      <c r="D4902" s="30">
        <v>39789</v>
      </c>
      <c r="E4902" t="s">
        <v>196</v>
      </c>
      <c r="F4902">
        <v>2019</v>
      </c>
      <c r="G4902">
        <v>1631</v>
      </c>
    </row>
    <row r="4903" spans="2:7" x14ac:dyDescent="0.25">
      <c r="G4903">
        <v>1631</v>
      </c>
    </row>
    <row r="4904" spans="2:7" x14ac:dyDescent="0.25">
      <c r="B4904" t="s">
        <v>3932</v>
      </c>
      <c r="C4904" t="s">
        <v>3291</v>
      </c>
      <c r="D4904" s="30">
        <v>39790</v>
      </c>
      <c r="E4904" t="s">
        <v>196</v>
      </c>
      <c r="F4904">
        <v>373</v>
      </c>
      <c r="G4904">
        <v>1632</v>
      </c>
    </row>
    <row r="4905" spans="2:7" x14ac:dyDescent="0.25">
      <c r="B4905" t="s">
        <v>3932</v>
      </c>
      <c r="C4905" t="s">
        <v>3292</v>
      </c>
      <c r="D4905" s="30">
        <v>39791</v>
      </c>
      <c r="E4905" t="s">
        <v>198</v>
      </c>
      <c r="F4905">
        <v>3258</v>
      </c>
      <c r="G4905">
        <v>1632</v>
      </c>
    </row>
    <row r="4906" spans="2:7" x14ac:dyDescent="0.25">
      <c r="G4906">
        <v>1632</v>
      </c>
    </row>
    <row r="4907" spans="2:7" x14ac:dyDescent="0.25">
      <c r="B4907" t="s">
        <v>3932</v>
      </c>
      <c r="C4907" t="s">
        <v>781</v>
      </c>
      <c r="D4907" s="30">
        <v>39792</v>
      </c>
      <c r="E4907" t="s">
        <v>200</v>
      </c>
      <c r="F4907">
        <v>9852</v>
      </c>
      <c r="G4907">
        <v>1633</v>
      </c>
    </row>
    <row r="4908" spans="2:7" x14ac:dyDescent="0.25">
      <c r="B4908" t="s">
        <v>3932</v>
      </c>
      <c r="C4908" t="s">
        <v>3293</v>
      </c>
      <c r="D4908" s="30">
        <v>39793</v>
      </c>
      <c r="E4908" t="s">
        <v>199</v>
      </c>
      <c r="F4908">
        <v>7672</v>
      </c>
      <c r="G4908">
        <v>1633</v>
      </c>
    </row>
    <row r="4909" spans="2:7" x14ac:dyDescent="0.25">
      <c r="G4909">
        <v>1633</v>
      </c>
    </row>
    <row r="4910" spans="2:7" x14ac:dyDescent="0.25">
      <c r="B4910" t="s">
        <v>3932</v>
      </c>
      <c r="C4910" t="s">
        <v>3294</v>
      </c>
      <c r="D4910" s="30">
        <v>39794</v>
      </c>
      <c r="E4910" t="s">
        <v>199</v>
      </c>
      <c r="F4910">
        <v>4107</v>
      </c>
      <c r="G4910">
        <v>1634</v>
      </c>
    </row>
    <row r="4911" spans="2:7" x14ac:dyDescent="0.25">
      <c r="B4911" t="s">
        <v>3932</v>
      </c>
      <c r="C4911" t="s">
        <v>3295</v>
      </c>
      <c r="D4911" s="30">
        <v>39795</v>
      </c>
      <c r="E4911" t="s">
        <v>199</v>
      </c>
      <c r="F4911">
        <v>8529</v>
      </c>
      <c r="G4911">
        <v>1634</v>
      </c>
    </row>
    <row r="4912" spans="2:7" x14ac:dyDescent="0.25">
      <c r="G4912">
        <v>1634</v>
      </c>
    </row>
    <row r="4913" spans="2:7" x14ac:dyDescent="0.25">
      <c r="B4913" t="s">
        <v>3932</v>
      </c>
      <c r="C4913" t="s">
        <v>3296</v>
      </c>
      <c r="D4913" s="30">
        <v>39796</v>
      </c>
      <c r="E4913" t="s">
        <v>200</v>
      </c>
      <c r="F4913">
        <v>4789</v>
      </c>
      <c r="G4913">
        <v>1635</v>
      </c>
    </row>
    <row r="4914" spans="2:7" x14ac:dyDescent="0.25">
      <c r="B4914" t="s">
        <v>3932</v>
      </c>
      <c r="C4914" t="s">
        <v>3297</v>
      </c>
      <c r="D4914" s="30">
        <v>39797</v>
      </c>
      <c r="E4914" t="s">
        <v>199</v>
      </c>
      <c r="F4914">
        <v>6578</v>
      </c>
      <c r="G4914">
        <v>1635</v>
      </c>
    </row>
    <row r="4915" spans="2:7" x14ac:dyDescent="0.25">
      <c r="G4915">
        <v>1635</v>
      </c>
    </row>
    <row r="4916" spans="2:7" x14ac:dyDescent="0.25">
      <c r="B4916" t="s">
        <v>3932</v>
      </c>
      <c r="C4916" t="s">
        <v>3298</v>
      </c>
      <c r="D4916" s="30">
        <v>39798</v>
      </c>
      <c r="E4916" t="s">
        <v>197</v>
      </c>
      <c r="F4916">
        <v>858</v>
      </c>
      <c r="G4916">
        <v>1636</v>
      </c>
    </row>
    <row r="4917" spans="2:7" x14ac:dyDescent="0.25">
      <c r="B4917" t="s">
        <v>3932</v>
      </c>
      <c r="C4917" t="s">
        <v>3299</v>
      </c>
      <c r="D4917" s="30">
        <v>39799</v>
      </c>
      <c r="E4917" t="s">
        <v>199</v>
      </c>
      <c r="F4917">
        <v>3000</v>
      </c>
      <c r="G4917">
        <v>1636</v>
      </c>
    </row>
    <row r="4918" spans="2:7" x14ac:dyDescent="0.25">
      <c r="G4918">
        <v>1636</v>
      </c>
    </row>
    <row r="4919" spans="2:7" x14ac:dyDescent="0.25">
      <c r="B4919" t="s">
        <v>3932</v>
      </c>
      <c r="C4919" t="s">
        <v>3300</v>
      </c>
      <c r="D4919" s="30">
        <v>39800</v>
      </c>
      <c r="E4919" t="s">
        <v>197</v>
      </c>
      <c r="F4919">
        <v>9800</v>
      </c>
      <c r="G4919">
        <v>1637</v>
      </c>
    </row>
    <row r="4920" spans="2:7" x14ac:dyDescent="0.25">
      <c r="B4920" t="s">
        <v>3932</v>
      </c>
      <c r="C4920" t="s">
        <v>3301</v>
      </c>
      <c r="D4920" s="30">
        <v>39801</v>
      </c>
      <c r="E4920" t="s">
        <v>198</v>
      </c>
      <c r="F4920">
        <v>9333</v>
      </c>
      <c r="G4920">
        <v>1637</v>
      </c>
    </row>
    <row r="4921" spans="2:7" x14ac:dyDescent="0.25">
      <c r="G4921">
        <v>1637</v>
      </c>
    </row>
    <row r="4922" spans="2:7" x14ac:dyDescent="0.25">
      <c r="B4922" t="s">
        <v>3932</v>
      </c>
      <c r="C4922" t="s">
        <v>3302</v>
      </c>
      <c r="D4922" s="30">
        <v>39802</v>
      </c>
      <c r="E4922" t="s">
        <v>200</v>
      </c>
      <c r="F4922">
        <v>3439</v>
      </c>
      <c r="G4922">
        <v>1638</v>
      </c>
    </row>
    <row r="4923" spans="2:7" x14ac:dyDescent="0.25">
      <c r="B4923" t="s">
        <v>3932</v>
      </c>
      <c r="C4923" t="s">
        <v>3303</v>
      </c>
      <c r="D4923" s="30">
        <v>39803</v>
      </c>
      <c r="E4923" t="s">
        <v>196</v>
      </c>
      <c r="F4923">
        <v>5763</v>
      </c>
      <c r="G4923">
        <v>1638</v>
      </c>
    </row>
    <row r="4924" spans="2:7" x14ac:dyDescent="0.25">
      <c r="G4924">
        <v>1638</v>
      </c>
    </row>
    <row r="4925" spans="2:7" x14ac:dyDescent="0.25">
      <c r="B4925" t="s">
        <v>3932</v>
      </c>
      <c r="C4925" t="s">
        <v>3304</v>
      </c>
      <c r="D4925" s="30">
        <v>39804</v>
      </c>
      <c r="E4925" t="s">
        <v>196</v>
      </c>
      <c r="F4925">
        <v>5547</v>
      </c>
      <c r="G4925">
        <v>1639</v>
      </c>
    </row>
    <row r="4926" spans="2:7" x14ac:dyDescent="0.25">
      <c r="B4926" t="s">
        <v>3932</v>
      </c>
      <c r="C4926" t="s">
        <v>2377</v>
      </c>
      <c r="D4926" s="30">
        <v>39805</v>
      </c>
      <c r="E4926" t="s">
        <v>198</v>
      </c>
      <c r="F4926">
        <v>380</v>
      </c>
      <c r="G4926">
        <v>1639</v>
      </c>
    </row>
    <row r="4927" spans="2:7" x14ac:dyDescent="0.25">
      <c r="G4927">
        <v>1639</v>
      </c>
    </row>
    <row r="4928" spans="2:7" x14ac:dyDescent="0.25">
      <c r="B4928" t="s">
        <v>3932</v>
      </c>
      <c r="C4928" t="s">
        <v>3305</v>
      </c>
      <c r="D4928" s="30">
        <v>39806</v>
      </c>
      <c r="E4928" t="s">
        <v>199</v>
      </c>
      <c r="F4928">
        <v>4007</v>
      </c>
      <c r="G4928">
        <v>1640</v>
      </c>
    </row>
    <row r="4929" spans="2:7" x14ac:dyDescent="0.25">
      <c r="B4929" t="s">
        <v>3932</v>
      </c>
      <c r="C4929" t="s">
        <v>3306</v>
      </c>
      <c r="D4929" s="30">
        <v>39807</v>
      </c>
      <c r="E4929" t="s">
        <v>197</v>
      </c>
      <c r="F4929">
        <v>8982</v>
      </c>
      <c r="G4929">
        <v>1640</v>
      </c>
    </row>
    <row r="4930" spans="2:7" x14ac:dyDescent="0.25">
      <c r="G4930">
        <v>1640</v>
      </c>
    </row>
    <row r="4931" spans="2:7" x14ac:dyDescent="0.25">
      <c r="B4931" t="s">
        <v>3932</v>
      </c>
      <c r="C4931" t="s">
        <v>3307</v>
      </c>
      <c r="D4931" s="30">
        <v>39808</v>
      </c>
      <c r="E4931" t="s">
        <v>200</v>
      </c>
      <c r="F4931">
        <v>645</v>
      </c>
      <c r="G4931">
        <v>1641</v>
      </c>
    </row>
    <row r="4932" spans="2:7" x14ac:dyDescent="0.25">
      <c r="B4932" t="s">
        <v>3932</v>
      </c>
      <c r="C4932" t="s">
        <v>3308</v>
      </c>
      <c r="D4932" s="30">
        <v>39809</v>
      </c>
      <c r="E4932" t="s">
        <v>199</v>
      </c>
      <c r="F4932">
        <v>3340</v>
      </c>
      <c r="G4932">
        <v>1641</v>
      </c>
    </row>
    <row r="4933" spans="2:7" x14ac:dyDescent="0.25">
      <c r="G4933">
        <v>1641</v>
      </c>
    </row>
    <row r="4934" spans="2:7" x14ac:dyDescent="0.25">
      <c r="B4934" t="s">
        <v>3932</v>
      </c>
      <c r="C4934" t="s">
        <v>3309</v>
      </c>
      <c r="D4934" s="30">
        <v>39810</v>
      </c>
      <c r="E4934" t="s">
        <v>196</v>
      </c>
      <c r="F4934">
        <v>9751</v>
      </c>
      <c r="G4934">
        <v>1642</v>
      </c>
    </row>
    <row r="4935" spans="2:7" x14ac:dyDescent="0.25">
      <c r="B4935" t="s">
        <v>3932</v>
      </c>
      <c r="C4935" t="s">
        <v>3310</v>
      </c>
      <c r="D4935" s="30">
        <v>39811</v>
      </c>
      <c r="E4935" t="s">
        <v>200</v>
      </c>
      <c r="F4935">
        <v>1322</v>
      </c>
      <c r="G4935">
        <v>1642</v>
      </c>
    </row>
    <row r="4936" spans="2:7" x14ac:dyDescent="0.25">
      <c r="G4936">
        <v>1642</v>
      </c>
    </row>
    <row r="4937" spans="2:7" x14ac:dyDescent="0.25">
      <c r="B4937" t="s">
        <v>3932</v>
      </c>
      <c r="C4937" t="s">
        <v>3311</v>
      </c>
      <c r="D4937" s="30">
        <v>39812</v>
      </c>
      <c r="E4937" t="s">
        <v>199</v>
      </c>
      <c r="F4937">
        <v>7595</v>
      </c>
      <c r="G4937">
        <v>1643</v>
      </c>
    </row>
    <row r="4938" spans="2:7" x14ac:dyDescent="0.25">
      <c r="B4938" t="s">
        <v>3932</v>
      </c>
      <c r="C4938" t="s">
        <v>3312</v>
      </c>
      <c r="D4938" s="30">
        <v>39813</v>
      </c>
      <c r="E4938" t="s">
        <v>200</v>
      </c>
      <c r="F4938">
        <v>1101</v>
      </c>
      <c r="G4938">
        <v>1643</v>
      </c>
    </row>
    <row r="4939" spans="2:7" x14ac:dyDescent="0.25">
      <c r="G4939">
        <v>1643</v>
      </c>
    </row>
    <row r="4940" spans="2:7" x14ac:dyDescent="0.25">
      <c r="B4940" t="s">
        <v>3932</v>
      </c>
      <c r="C4940" t="s">
        <v>3313</v>
      </c>
      <c r="D4940" s="30">
        <v>39814</v>
      </c>
      <c r="E4940" t="s">
        <v>196</v>
      </c>
      <c r="F4940">
        <v>6352</v>
      </c>
      <c r="G4940">
        <v>1644</v>
      </c>
    </row>
    <row r="4941" spans="2:7" x14ac:dyDescent="0.25">
      <c r="B4941" t="s">
        <v>3932</v>
      </c>
      <c r="C4941" t="s">
        <v>3314</v>
      </c>
      <c r="D4941" s="30">
        <v>39815</v>
      </c>
      <c r="E4941" t="s">
        <v>196</v>
      </c>
      <c r="F4941">
        <v>1760</v>
      </c>
      <c r="G4941">
        <v>1644</v>
      </c>
    </row>
    <row r="4942" spans="2:7" x14ac:dyDescent="0.25">
      <c r="G4942">
        <v>1644</v>
      </c>
    </row>
    <row r="4943" spans="2:7" x14ac:dyDescent="0.25">
      <c r="B4943" t="s">
        <v>3932</v>
      </c>
      <c r="C4943" t="s">
        <v>3315</v>
      </c>
      <c r="D4943" s="30">
        <v>39816</v>
      </c>
      <c r="E4943" t="s">
        <v>199</v>
      </c>
      <c r="F4943">
        <v>6701</v>
      </c>
      <c r="G4943">
        <v>1645</v>
      </c>
    </row>
    <row r="4944" spans="2:7" x14ac:dyDescent="0.25">
      <c r="B4944" t="s">
        <v>3932</v>
      </c>
      <c r="C4944" t="s">
        <v>3316</v>
      </c>
      <c r="D4944" s="30">
        <v>39817</v>
      </c>
      <c r="E4944" t="s">
        <v>198</v>
      </c>
      <c r="F4944">
        <v>5789</v>
      </c>
      <c r="G4944">
        <v>1645</v>
      </c>
    </row>
    <row r="4945" spans="2:7" x14ac:dyDescent="0.25">
      <c r="G4945">
        <v>1645</v>
      </c>
    </row>
    <row r="4946" spans="2:7" x14ac:dyDescent="0.25">
      <c r="B4946" t="s">
        <v>3932</v>
      </c>
      <c r="C4946" t="s">
        <v>3317</v>
      </c>
      <c r="D4946" s="30">
        <v>39818</v>
      </c>
      <c r="E4946" t="s">
        <v>199</v>
      </c>
      <c r="F4946">
        <v>777</v>
      </c>
      <c r="G4946">
        <v>1646</v>
      </c>
    </row>
    <row r="4947" spans="2:7" x14ac:dyDescent="0.25">
      <c r="B4947" t="s">
        <v>3932</v>
      </c>
      <c r="C4947" t="s">
        <v>3318</v>
      </c>
      <c r="D4947" s="30">
        <v>39819</v>
      </c>
      <c r="E4947" t="s">
        <v>198</v>
      </c>
      <c r="F4947">
        <v>6271</v>
      </c>
      <c r="G4947">
        <v>1646</v>
      </c>
    </row>
    <row r="4948" spans="2:7" x14ac:dyDescent="0.25">
      <c r="G4948">
        <v>1646</v>
      </c>
    </row>
    <row r="4949" spans="2:7" x14ac:dyDescent="0.25">
      <c r="B4949" t="s">
        <v>3932</v>
      </c>
      <c r="C4949" t="s">
        <v>3319</v>
      </c>
      <c r="D4949" s="30">
        <v>39820</v>
      </c>
      <c r="E4949" t="s">
        <v>197</v>
      </c>
      <c r="F4949">
        <v>8910</v>
      </c>
      <c r="G4949">
        <v>1647</v>
      </c>
    </row>
    <row r="4950" spans="2:7" x14ac:dyDescent="0.25">
      <c r="B4950" t="s">
        <v>3932</v>
      </c>
      <c r="C4950" t="s">
        <v>3320</v>
      </c>
      <c r="D4950" s="30">
        <v>39821</v>
      </c>
      <c r="E4950" t="s">
        <v>196</v>
      </c>
      <c r="F4950">
        <v>1435</v>
      </c>
      <c r="G4950">
        <v>1647</v>
      </c>
    </row>
    <row r="4951" spans="2:7" x14ac:dyDescent="0.25">
      <c r="G4951">
        <v>1647</v>
      </c>
    </row>
    <row r="4952" spans="2:7" x14ac:dyDescent="0.25">
      <c r="B4952" t="s">
        <v>3932</v>
      </c>
      <c r="C4952" t="s">
        <v>3321</v>
      </c>
      <c r="D4952" s="30">
        <v>39822</v>
      </c>
      <c r="E4952" t="s">
        <v>196</v>
      </c>
      <c r="F4952">
        <v>6575</v>
      </c>
      <c r="G4952">
        <v>1648</v>
      </c>
    </row>
    <row r="4953" spans="2:7" x14ac:dyDescent="0.25">
      <c r="B4953" t="s">
        <v>3932</v>
      </c>
      <c r="C4953" t="s">
        <v>3322</v>
      </c>
      <c r="D4953" s="30">
        <v>39823</v>
      </c>
      <c r="E4953" t="s">
        <v>198</v>
      </c>
      <c r="F4953">
        <v>7019</v>
      </c>
      <c r="G4953">
        <v>1648</v>
      </c>
    </row>
    <row r="4954" spans="2:7" x14ac:dyDescent="0.25">
      <c r="G4954">
        <v>1648</v>
      </c>
    </row>
    <row r="4955" spans="2:7" x14ac:dyDescent="0.25">
      <c r="B4955" t="s">
        <v>3932</v>
      </c>
      <c r="C4955" t="s">
        <v>3273</v>
      </c>
      <c r="D4955" s="30">
        <v>39824</v>
      </c>
      <c r="E4955" t="s">
        <v>198</v>
      </c>
      <c r="F4955">
        <v>6549</v>
      </c>
      <c r="G4955">
        <v>1649</v>
      </c>
    </row>
    <row r="4956" spans="2:7" x14ac:dyDescent="0.25">
      <c r="B4956" t="s">
        <v>3932</v>
      </c>
      <c r="C4956" t="s">
        <v>3323</v>
      </c>
      <c r="D4956" s="30">
        <v>39825</v>
      </c>
      <c r="E4956" t="s">
        <v>199</v>
      </c>
      <c r="F4956">
        <v>4543</v>
      </c>
      <c r="G4956">
        <v>1649</v>
      </c>
    </row>
    <row r="4957" spans="2:7" x14ac:dyDescent="0.25">
      <c r="G4957">
        <v>1649</v>
      </c>
    </row>
    <row r="4958" spans="2:7" x14ac:dyDescent="0.25">
      <c r="B4958" t="s">
        <v>3932</v>
      </c>
      <c r="C4958" t="s">
        <v>3324</v>
      </c>
      <c r="D4958" s="30">
        <v>39826</v>
      </c>
      <c r="E4958" t="s">
        <v>200</v>
      </c>
      <c r="F4958">
        <v>7644</v>
      </c>
      <c r="G4958">
        <v>1650</v>
      </c>
    </row>
    <row r="4959" spans="2:7" x14ac:dyDescent="0.25">
      <c r="B4959" t="s">
        <v>3932</v>
      </c>
      <c r="C4959" t="s">
        <v>3325</v>
      </c>
      <c r="D4959" s="30">
        <v>39827</v>
      </c>
      <c r="E4959" t="s">
        <v>196</v>
      </c>
      <c r="F4959">
        <v>2300</v>
      </c>
      <c r="G4959">
        <v>1650</v>
      </c>
    </row>
    <row r="4960" spans="2:7" x14ac:dyDescent="0.25">
      <c r="G4960">
        <v>1650</v>
      </c>
    </row>
    <row r="4961" spans="2:7" x14ac:dyDescent="0.25">
      <c r="B4961" t="s">
        <v>3932</v>
      </c>
      <c r="C4961" t="s">
        <v>3326</v>
      </c>
      <c r="D4961" s="30">
        <v>39828</v>
      </c>
      <c r="E4961" t="s">
        <v>199</v>
      </c>
      <c r="F4961">
        <v>124</v>
      </c>
      <c r="G4961">
        <v>1651</v>
      </c>
    </row>
    <row r="4962" spans="2:7" x14ac:dyDescent="0.25">
      <c r="B4962" t="s">
        <v>3932</v>
      </c>
      <c r="C4962" t="s">
        <v>727</v>
      </c>
      <c r="D4962" s="30">
        <v>39829</v>
      </c>
      <c r="E4962" t="s">
        <v>196</v>
      </c>
      <c r="F4962">
        <v>7679</v>
      </c>
      <c r="G4962">
        <v>1651</v>
      </c>
    </row>
    <row r="4963" spans="2:7" x14ac:dyDescent="0.25">
      <c r="G4963">
        <v>1651</v>
      </c>
    </row>
    <row r="4964" spans="2:7" x14ac:dyDescent="0.25">
      <c r="B4964" t="s">
        <v>3932</v>
      </c>
      <c r="C4964" t="s">
        <v>3327</v>
      </c>
      <c r="D4964" s="30">
        <v>39830</v>
      </c>
      <c r="E4964" t="s">
        <v>196</v>
      </c>
      <c r="F4964">
        <v>4170</v>
      </c>
      <c r="G4964">
        <v>1652</v>
      </c>
    </row>
    <row r="4965" spans="2:7" x14ac:dyDescent="0.25">
      <c r="B4965" t="s">
        <v>3932</v>
      </c>
      <c r="C4965" t="s">
        <v>3328</v>
      </c>
      <c r="D4965" s="30">
        <v>39831</v>
      </c>
      <c r="E4965" t="s">
        <v>196</v>
      </c>
      <c r="F4965">
        <v>9526</v>
      </c>
      <c r="G4965">
        <v>1652</v>
      </c>
    </row>
    <row r="4966" spans="2:7" x14ac:dyDescent="0.25">
      <c r="G4966">
        <v>1652</v>
      </c>
    </row>
    <row r="4967" spans="2:7" x14ac:dyDescent="0.25">
      <c r="B4967" t="s">
        <v>3932</v>
      </c>
      <c r="C4967" t="s">
        <v>3329</v>
      </c>
      <c r="D4967" s="30">
        <v>39832</v>
      </c>
      <c r="E4967" t="s">
        <v>198</v>
      </c>
      <c r="F4967">
        <v>3870</v>
      </c>
      <c r="G4967">
        <v>1653</v>
      </c>
    </row>
    <row r="4968" spans="2:7" x14ac:dyDescent="0.25">
      <c r="B4968" t="s">
        <v>3932</v>
      </c>
      <c r="C4968" t="s">
        <v>3330</v>
      </c>
      <c r="D4968" s="30">
        <v>39833</v>
      </c>
      <c r="E4968" t="s">
        <v>199</v>
      </c>
      <c r="F4968">
        <v>6756</v>
      </c>
      <c r="G4968">
        <v>1653</v>
      </c>
    </row>
    <row r="4969" spans="2:7" x14ac:dyDescent="0.25">
      <c r="G4969">
        <v>1653</v>
      </c>
    </row>
    <row r="4970" spans="2:7" x14ac:dyDescent="0.25">
      <c r="B4970" t="s">
        <v>3932</v>
      </c>
      <c r="C4970" t="s">
        <v>3331</v>
      </c>
      <c r="D4970" s="30">
        <v>39834</v>
      </c>
      <c r="E4970" t="s">
        <v>197</v>
      </c>
      <c r="F4970">
        <v>7445</v>
      </c>
      <c r="G4970">
        <v>1654</v>
      </c>
    </row>
    <row r="4971" spans="2:7" x14ac:dyDescent="0.25">
      <c r="B4971" t="s">
        <v>3932</v>
      </c>
      <c r="C4971" t="s">
        <v>3332</v>
      </c>
      <c r="D4971" s="30">
        <v>39835</v>
      </c>
      <c r="E4971" t="s">
        <v>197</v>
      </c>
      <c r="F4971">
        <v>804</v>
      </c>
      <c r="G4971">
        <v>1654</v>
      </c>
    </row>
    <row r="4972" spans="2:7" x14ac:dyDescent="0.25">
      <c r="G4972">
        <v>1654</v>
      </c>
    </row>
    <row r="4973" spans="2:7" x14ac:dyDescent="0.25">
      <c r="B4973" t="s">
        <v>3932</v>
      </c>
      <c r="C4973" t="s">
        <v>3333</v>
      </c>
      <c r="D4973" s="30">
        <v>39836</v>
      </c>
      <c r="E4973" t="s">
        <v>199</v>
      </c>
      <c r="F4973">
        <v>3992</v>
      </c>
      <c r="G4973">
        <v>1655</v>
      </c>
    </row>
    <row r="4974" spans="2:7" x14ac:dyDescent="0.25">
      <c r="B4974" t="s">
        <v>3932</v>
      </c>
      <c r="C4974" t="s">
        <v>3334</v>
      </c>
      <c r="D4974" s="30">
        <v>39837</v>
      </c>
      <c r="E4974" t="s">
        <v>200</v>
      </c>
      <c r="F4974">
        <v>3208</v>
      </c>
      <c r="G4974">
        <v>1655</v>
      </c>
    </row>
    <row r="4975" spans="2:7" x14ac:dyDescent="0.25">
      <c r="G4975">
        <v>1655</v>
      </c>
    </row>
    <row r="4976" spans="2:7" x14ac:dyDescent="0.25">
      <c r="B4976" t="s">
        <v>3932</v>
      </c>
      <c r="C4976" t="s">
        <v>3335</v>
      </c>
      <c r="D4976" s="30">
        <v>39838</v>
      </c>
      <c r="E4976" t="s">
        <v>199</v>
      </c>
      <c r="F4976">
        <v>6839</v>
      </c>
      <c r="G4976">
        <v>1656</v>
      </c>
    </row>
    <row r="4977" spans="2:7" x14ac:dyDescent="0.25">
      <c r="B4977" t="s">
        <v>3932</v>
      </c>
      <c r="C4977" t="s">
        <v>3336</v>
      </c>
      <c r="D4977" s="30">
        <v>39839</v>
      </c>
      <c r="E4977" t="s">
        <v>196</v>
      </c>
      <c r="F4977">
        <v>806</v>
      </c>
      <c r="G4977">
        <v>1656</v>
      </c>
    </row>
    <row r="4978" spans="2:7" x14ac:dyDescent="0.25">
      <c r="G4978">
        <v>1656</v>
      </c>
    </row>
    <row r="4979" spans="2:7" x14ac:dyDescent="0.25">
      <c r="B4979" t="s">
        <v>3932</v>
      </c>
      <c r="C4979" t="s">
        <v>3337</v>
      </c>
      <c r="D4979" s="30">
        <v>39840</v>
      </c>
      <c r="E4979" t="s">
        <v>197</v>
      </c>
      <c r="F4979">
        <v>1590</v>
      </c>
      <c r="G4979">
        <v>1657</v>
      </c>
    </row>
    <row r="4980" spans="2:7" x14ac:dyDescent="0.25">
      <c r="B4980" t="s">
        <v>3932</v>
      </c>
      <c r="C4980" t="s">
        <v>3338</v>
      </c>
      <c r="D4980" s="30">
        <v>39841</v>
      </c>
      <c r="E4980" t="s">
        <v>198</v>
      </c>
      <c r="F4980">
        <v>4017</v>
      </c>
      <c r="G4980">
        <v>1657</v>
      </c>
    </row>
    <row r="4981" spans="2:7" x14ac:dyDescent="0.25">
      <c r="G4981">
        <v>1657</v>
      </c>
    </row>
    <row r="4982" spans="2:7" x14ac:dyDescent="0.25">
      <c r="B4982" t="s">
        <v>3932</v>
      </c>
      <c r="C4982" t="s">
        <v>3339</v>
      </c>
      <c r="D4982" s="30">
        <v>39842</v>
      </c>
      <c r="E4982" t="s">
        <v>198</v>
      </c>
      <c r="F4982">
        <v>3147</v>
      </c>
      <c r="G4982">
        <v>1658</v>
      </c>
    </row>
    <row r="4983" spans="2:7" x14ac:dyDescent="0.25">
      <c r="B4983" t="s">
        <v>3932</v>
      </c>
      <c r="C4983" t="s">
        <v>3340</v>
      </c>
      <c r="D4983" s="30">
        <v>39843</v>
      </c>
      <c r="E4983" t="s">
        <v>196</v>
      </c>
      <c r="F4983">
        <v>6798</v>
      </c>
      <c r="G4983">
        <v>1658</v>
      </c>
    </row>
    <row r="4984" spans="2:7" x14ac:dyDescent="0.25">
      <c r="G4984">
        <v>1658</v>
      </c>
    </row>
    <row r="4985" spans="2:7" x14ac:dyDescent="0.25">
      <c r="B4985" t="s">
        <v>3932</v>
      </c>
      <c r="C4985" t="s">
        <v>3341</v>
      </c>
      <c r="D4985" s="30">
        <v>39844</v>
      </c>
      <c r="E4985" t="s">
        <v>198</v>
      </c>
      <c r="F4985">
        <v>2643</v>
      </c>
      <c r="G4985">
        <v>1659</v>
      </c>
    </row>
    <row r="4986" spans="2:7" x14ac:dyDescent="0.25">
      <c r="B4986" t="s">
        <v>3932</v>
      </c>
      <c r="C4986" t="s">
        <v>3342</v>
      </c>
      <c r="D4986" s="30">
        <v>39845</v>
      </c>
      <c r="E4986" t="s">
        <v>200</v>
      </c>
      <c r="F4986">
        <v>1174</v>
      </c>
      <c r="G4986">
        <v>1659</v>
      </c>
    </row>
    <row r="4987" spans="2:7" x14ac:dyDescent="0.25">
      <c r="G4987">
        <v>1659</v>
      </c>
    </row>
    <row r="4988" spans="2:7" x14ac:dyDescent="0.25">
      <c r="B4988" t="s">
        <v>3932</v>
      </c>
      <c r="C4988" t="s">
        <v>3343</v>
      </c>
      <c r="D4988" s="30">
        <v>39846</v>
      </c>
      <c r="E4988" t="s">
        <v>197</v>
      </c>
      <c r="F4988">
        <v>5316</v>
      </c>
      <c r="G4988">
        <v>1660</v>
      </c>
    </row>
    <row r="4989" spans="2:7" x14ac:dyDescent="0.25">
      <c r="B4989" t="s">
        <v>3932</v>
      </c>
      <c r="C4989" t="s">
        <v>3344</v>
      </c>
      <c r="D4989" s="30">
        <v>39847</v>
      </c>
      <c r="E4989" t="s">
        <v>200</v>
      </c>
      <c r="F4989">
        <v>286</v>
      </c>
      <c r="G4989">
        <v>1660</v>
      </c>
    </row>
    <row r="4990" spans="2:7" x14ac:dyDescent="0.25">
      <c r="G4990">
        <v>1660</v>
      </c>
    </row>
    <row r="4991" spans="2:7" x14ac:dyDescent="0.25">
      <c r="B4991" t="s">
        <v>3932</v>
      </c>
      <c r="C4991" t="s">
        <v>3345</v>
      </c>
      <c r="D4991" s="30">
        <v>39848</v>
      </c>
      <c r="E4991" t="s">
        <v>196</v>
      </c>
      <c r="F4991">
        <v>3782</v>
      </c>
      <c r="G4991">
        <v>1661</v>
      </c>
    </row>
    <row r="4992" spans="2:7" x14ac:dyDescent="0.25">
      <c r="B4992" t="s">
        <v>3932</v>
      </c>
      <c r="C4992" t="s">
        <v>3346</v>
      </c>
      <c r="D4992" s="30">
        <v>39849</v>
      </c>
      <c r="E4992" t="s">
        <v>200</v>
      </c>
      <c r="F4992">
        <v>6847</v>
      </c>
      <c r="G4992">
        <v>1661</v>
      </c>
    </row>
    <row r="4993" spans="2:7" x14ac:dyDescent="0.25">
      <c r="G4993">
        <v>1661</v>
      </c>
    </row>
    <row r="4994" spans="2:7" x14ac:dyDescent="0.25">
      <c r="B4994" t="s">
        <v>3932</v>
      </c>
      <c r="C4994" t="s">
        <v>269</v>
      </c>
      <c r="D4994" s="30">
        <v>39850</v>
      </c>
      <c r="E4994" t="s">
        <v>200</v>
      </c>
      <c r="F4994">
        <v>880</v>
      </c>
      <c r="G4994">
        <v>1662</v>
      </c>
    </row>
    <row r="4995" spans="2:7" x14ac:dyDescent="0.25">
      <c r="B4995" t="s">
        <v>3932</v>
      </c>
      <c r="C4995" t="s">
        <v>3347</v>
      </c>
      <c r="D4995" s="30">
        <v>39851</v>
      </c>
      <c r="E4995" t="s">
        <v>196</v>
      </c>
      <c r="F4995">
        <v>9389</v>
      </c>
      <c r="G4995">
        <v>1662</v>
      </c>
    </row>
    <row r="4996" spans="2:7" x14ac:dyDescent="0.25">
      <c r="G4996">
        <v>1662</v>
      </c>
    </row>
    <row r="4997" spans="2:7" x14ac:dyDescent="0.25">
      <c r="B4997" t="s">
        <v>3932</v>
      </c>
      <c r="C4997" t="s">
        <v>3348</v>
      </c>
      <c r="D4997" s="30">
        <v>39852</v>
      </c>
      <c r="E4997" t="s">
        <v>199</v>
      </c>
      <c r="F4997">
        <v>9886</v>
      </c>
      <c r="G4997">
        <v>1663</v>
      </c>
    </row>
    <row r="4998" spans="2:7" x14ac:dyDescent="0.25">
      <c r="B4998" t="s">
        <v>3932</v>
      </c>
      <c r="C4998" t="s">
        <v>270</v>
      </c>
      <c r="D4998" s="30">
        <v>39853</v>
      </c>
      <c r="E4998" t="s">
        <v>196</v>
      </c>
      <c r="F4998">
        <v>6640</v>
      </c>
      <c r="G4998">
        <v>1663</v>
      </c>
    </row>
    <row r="4999" spans="2:7" x14ac:dyDescent="0.25">
      <c r="G4999">
        <v>1663</v>
      </c>
    </row>
    <row r="5000" spans="2:7" x14ac:dyDescent="0.25">
      <c r="B5000" t="s">
        <v>3932</v>
      </c>
      <c r="C5000" t="s">
        <v>3349</v>
      </c>
      <c r="D5000" s="30">
        <v>39854</v>
      </c>
      <c r="E5000" t="s">
        <v>196</v>
      </c>
      <c r="F5000">
        <v>378</v>
      </c>
      <c r="G5000">
        <v>1664</v>
      </c>
    </row>
    <row r="5001" spans="2:7" x14ac:dyDescent="0.25">
      <c r="B5001" t="s">
        <v>3932</v>
      </c>
      <c r="C5001" t="s">
        <v>478</v>
      </c>
      <c r="D5001" s="30">
        <v>39855</v>
      </c>
      <c r="E5001" t="s">
        <v>196</v>
      </c>
      <c r="F5001">
        <v>3615</v>
      </c>
      <c r="G5001">
        <v>1664</v>
      </c>
    </row>
    <row r="5002" spans="2:7" x14ac:dyDescent="0.25">
      <c r="G5002">
        <v>1664</v>
      </c>
    </row>
    <row r="5003" spans="2:7" x14ac:dyDescent="0.25">
      <c r="B5003" t="s">
        <v>3932</v>
      </c>
      <c r="C5003" t="s">
        <v>3350</v>
      </c>
      <c r="D5003" s="30">
        <v>39856</v>
      </c>
      <c r="E5003" t="s">
        <v>198</v>
      </c>
      <c r="F5003">
        <v>2437</v>
      </c>
      <c r="G5003">
        <v>1665</v>
      </c>
    </row>
    <row r="5004" spans="2:7" x14ac:dyDescent="0.25">
      <c r="B5004" t="s">
        <v>3932</v>
      </c>
      <c r="C5004" t="s">
        <v>3351</v>
      </c>
      <c r="D5004" s="30">
        <v>39857</v>
      </c>
      <c r="E5004" t="s">
        <v>198</v>
      </c>
      <c r="F5004">
        <v>6767</v>
      </c>
      <c r="G5004">
        <v>1665</v>
      </c>
    </row>
    <row r="5005" spans="2:7" x14ac:dyDescent="0.25">
      <c r="G5005">
        <v>1665</v>
      </c>
    </row>
    <row r="5006" spans="2:7" x14ac:dyDescent="0.25">
      <c r="B5006" t="s">
        <v>3932</v>
      </c>
      <c r="C5006" t="s">
        <v>3352</v>
      </c>
      <c r="D5006" s="30">
        <v>39858</v>
      </c>
      <c r="E5006" t="s">
        <v>199</v>
      </c>
      <c r="F5006">
        <v>582</v>
      </c>
      <c r="G5006">
        <v>1666</v>
      </c>
    </row>
    <row r="5007" spans="2:7" x14ac:dyDescent="0.25">
      <c r="B5007" t="s">
        <v>3932</v>
      </c>
      <c r="C5007" t="s">
        <v>3353</v>
      </c>
      <c r="D5007" s="30">
        <v>39859</v>
      </c>
      <c r="E5007" t="s">
        <v>198</v>
      </c>
      <c r="F5007">
        <v>7027</v>
      </c>
      <c r="G5007">
        <v>1666</v>
      </c>
    </row>
    <row r="5008" spans="2:7" x14ac:dyDescent="0.25">
      <c r="G5008">
        <v>1666</v>
      </c>
    </row>
    <row r="5009" spans="2:7" x14ac:dyDescent="0.25">
      <c r="B5009" t="s">
        <v>3932</v>
      </c>
      <c r="C5009" t="s">
        <v>3354</v>
      </c>
      <c r="D5009" s="30">
        <v>39860</v>
      </c>
      <c r="E5009" t="s">
        <v>199</v>
      </c>
      <c r="F5009">
        <v>7929</v>
      </c>
      <c r="G5009">
        <v>1667</v>
      </c>
    </row>
    <row r="5010" spans="2:7" x14ac:dyDescent="0.25">
      <c r="B5010" t="s">
        <v>3932</v>
      </c>
      <c r="C5010" t="s">
        <v>3355</v>
      </c>
      <c r="D5010" s="30">
        <v>39861</v>
      </c>
      <c r="E5010" t="s">
        <v>198</v>
      </c>
      <c r="F5010">
        <v>7233</v>
      </c>
      <c r="G5010">
        <v>1667</v>
      </c>
    </row>
    <row r="5011" spans="2:7" x14ac:dyDescent="0.25">
      <c r="G5011">
        <v>1667</v>
      </c>
    </row>
    <row r="5012" spans="2:7" x14ac:dyDescent="0.25">
      <c r="B5012" t="s">
        <v>3932</v>
      </c>
      <c r="C5012" t="s">
        <v>3356</v>
      </c>
      <c r="D5012" s="30">
        <v>39862</v>
      </c>
      <c r="E5012" t="s">
        <v>200</v>
      </c>
      <c r="F5012">
        <v>8668</v>
      </c>
      <c r="G5012">
        <v>1668</v>
      </c>
    </row>
    <row r="5013" spans="2:7" x14ac:dyDescent="0.25">
      <c r="B5013" t="s">
        <v>3932</v>
      </c>
      <c r="C5013" t="s">
        <v>3357</v>
      </c>
      <c r="D5013" s="30">
        <v>39863</v>
      </c>
      <c r="E5013" t="s">
        <v>197</v>
      </c>
      <c r="F5013">
        <v>771</v>
      </c>
      <c r="G5013">
        <v>1668</v>
      </c>
    </row>
    <row r="5014" spans="2:7" x14ac:dyDescent="0.25">
      <c r="G5014">
        <v>1668</v>
      </c>
    </row>
    <row r="5015" spans="2:7" x14ac:dyDescent="0.25">
      <c r="B5015" t="s">
        <v>3932</v>
      </c>
      <c r="C5015" t="s">
        <v>3358</v>
      </c>
      <c r="D5015" s="30">
        <v>39864</v>
      </c>
      <c r="E5015" t="s">
        <v>199</v>
      </c>
      <c r="F5015">
        <v>6943</v>
      </c>
      <c r="G5015">
        <v>1669</v>
      </c>
    </row>
    <row r="5016" spans="2:7" x14ac:dyDescent="0.25">
      <c r="B5016" t="s">
        <v>3932</v>
      </c>
      <c r="C5016" t="s">
        <v>3359</v>
      </c>
      <c r="D5016" s="30">
        <v>39865</v>
      </c>
      <c r="E5016" t="s">
        <v>197</v>
      </c>
      <c r="F5016">
        <v>5613</v>
      </c>
      <c r="G5016">
        <v>1669</v>
      </c>
    </row>
    <row r="5017" spans="2:7" x14ac:dyDescent="0.25">
      <c r="G5017">
        <v>1669</v>
      </c>
    </row>
    <row r="5018" spans="2:7" x14ac:dyDescent="0.25">
      <c r="B5018" t="s">
        <v>3932</v>
      </c>
      <c r="C5018" t="s">
        <v>3360</v>
      </c>
      <c r="D5018" s="30">
        <v>39866</v>
      </c>
      <c r="E5018" t="s">
        <v>199</v>
      </c>
      <c r="F5018">
        <v>3120</v>
      </c>
      <c r="G5018">
        <v>1670</v>
      </c>
    </row>
    <row r="5019" spans="2:7" x14ac:dyDescent="0.25">
      <c r="B5019" t="s">
        <v>3932</v>
      </c>
      <c r="C5019" t="s">
        <v>405</v>
      </c>
      <c r="D5019" s="30">
        <v>39867</v>
      </c>
      <c r="E5019" t="s">
        <v>196</v>
      </c>
      <c r="F5019">
        <v>2660</v>
      </c>
      <c r="G5019">
        <v>1670</v>
      </c>
    </row>
    <row r="5020" spans="2:7" x14ac:dyDescent="0.25">
      <c r="G5020">
        <v>1670</v>
      </c>
    </row>
    <row r="5021" spans="2:7" x14ac:dyDescent="0.25">
      <c r="B5021" t="s">
        <v>3932</v>
      </c>
      <c r="C5021" t="s">
        <v>2693</v>
      </c>
      <c r="D5021" s="30">
        <v>39868</v>
      </c>
      <c r="E5021" t="s">
        <v>196</v>
      </c>
      <c r="F5021">
        <v>5001</v>
      </c>
      <c r="G5021">
        <v>1671</v>
      </c>
    </row>
    <row r="5022" spans="2:7" x14ac:dyDescent="0.25">
      <c r="B5022" t="s">
        <v>3932</v>
      </c>
      <c r="C5022" t="s">
        <v>3361</v>
      </c>
      <c r="D5022" s="30">
        <v>39869</v>
      </c>
      <c r="E5022" t="s">
        <v>200</v>
      </c>
      <c r="F5022">
        <v>5329</v>
      </c>
      <c r="G5022">
        <v>1671</v>
      </c>
    </row>
    <row r="5023" spans="2:7" x14ac:dyDescent="0.25">
      <c r="G5023">
        <v>1671</v>
      </c>
    </row>
    <row r="5024" spans="2:7" x14ac:dyDescent="0.25">
      <c r="B5024" t="s">
        <v>3932</v>
      </c>
      <c r="C5024" t="s">
        <v>3362</v>
      </c>
      <c r="D5024" s="30">
        <v>39870</v>
      </c>
      <c r="E5024" t="s">
        <v>198</v>
      </c>
      <c r="F5024">
        <v>2189</v>
      </c>
      <c r="G5024">
        <v>1672</v>
      </c>
    </row>
    <row r="5025" spans="2:7" x14ac:dyDescent="0.25">
      <c r="B5025" t="s">
        <v>3932</v>
      </c>
      <c r="C5025" t="s">
        <v>3363</v>
      </c>
      <c r="D5025" s="30">
        <v>39871</v>
      </c>
      <c r="E5025" t="s">
        <v>199</v>
      </c>
      <c r="F5025">
        <v>6192</v>
      </c>
      <c r="G5025">
        <v>1672</v>
      </c>
    </row>
    <row r="5026" spans="2:7" x14ac:dyDescent="0.25">
      <c r="G5026">
        <v>1672</v>
      </c>
    </row>
    <row r="5027" spans="2:7" x14ac:dyDescent="0.25">
      <c r="B5027" t="s">
        <v>3932</v>
      </c>
      <c r="C5027" t="s">
        <v>3364</v>
      </c>
      <c r="D5027" s="30">
        <v>39872</v>
      </c>
      <c r="E5027" t="s">
        <v>198</v>
      </c>
      <c r="F5027">
        <v>4605</v>
      </c>
      <c r="G5027">
        <v>1673</v>
      </c>
    </row>
    <row r="5028" spans="2:7" x14ac:dyDescent="0.25">
      <c r="B5028" t="s">
        <v>3932</v>
      </c>
      <c r="C5028" t="s">
        <v>3365</v>
      </c>
      <c r="D5028" s="30">
        <v>39873</v>
      </c>
      <c r="E5028" t="s">
        <v>200</v>
      </c>
      <c r="F5028">
        <v>3458</v>
      </c>
      <c r="G5028">
        <v>1673</v>
      </c>
    </row>
    <row r="5029" spans="2:7" x14ac:dyDescent="0.25">
      <c r="G5029">
        <v>1673</v>
      </c>
    </row>
    <row r="5030" spans="2:7" x14ac:dyDescent="0.25">
      <c r="B5030" t="s">
        <v>3932</v>
      </c>
      <c r="C5030" t="s">
        <v>3366</v>
      </c>
      <c r="D5030" s="30">
        <v>39874</v>
      </c>
      <c r="E5030" t="s">
        <v>198</v>
      </c>
      <c r="F5030">
        <v>6325</v>
      </c>
      <c r="G5030">
        <v>1674</v>
      </c>
    </row>
    <row r="5031" spans="2:7" x14ac:dyDescent="0.25">
      <c r="B5031" t="s">
        <v>3932</v>
      </c>
      <c r="C5031" t="s">
        <v>3367</v>
      </c>
      <c r="D5031" s="30">
        <v>39875</v>
      </c>
      <c r="E5031" t="s">
        <v>200</v>
      </c>
      <c r="F5031">
        <v>9309</v>
      </c>
      <c r="G5031">
        <v>1674</v>
      </c>
    </row>
    <row r="5032" spans="2:7" x14ac:dyDescent="0.25">
      <c r="G5032">
        <v>1674</v>
      </c>
    </row>
    <row r="5033" spans="2:7" x14ac:dyDescent="0.25">
      <c r="B5033" t="s">
        <v>3932</v>
      </c>
      <c r="C5033" t="s">
        <v>3368</v>
      </c>
      <c r="D5033" s="30">
        <v>39876</v>
      </c>
      <c r="E5033" t="s">
        <v>196</v>
      </c>
      <c r="F5033">
        <v>5870</v>
      </c>
      <c r="G5033">
        <v>1675</v>
      </c>
    </row>
    <row r="5034" spans="2:7" x14ac:dyDescent="0.25">
      <c r="B5034" t="s">
        <v>3932</v>
      </c>
      <c r="C5034" t="s">
        <v>3369</v>
      </c>
      <c r="D5034" s="30">
        <v>39877</v>
      </c>
      <c r="E5034" t="s">
        <v>198</v>
      </c>
      <c r="F5034">
        <v>3505</v>
      </c>
      <c r="G5034">
        <v>1675</v>
      </c>
    </row>
    <row r="5035" spans="2:7" x14ac:dyDescent="0.25">
      <c r="G5035">
        <v>1675</v>
      </c>
    </row>
    <row r="5036" spans="2:7" x14ac:dyDescent="0.25">
      <c r="B5036" t="s">
        <v>3932</v>
      </c>
      <c r="C5036" t="s">
        <v>3370</v>
      </c>
      <c r="D5036" s="30">
        <v>39878</v>
      </c>
      <c r="E5036" t="s">
        <v>200</v>
      </c>
      <c r="F5036">
        <v>8236</v>
      </c>
      <c r="G5036">
        <v>1676</v>
      </c>
    </row>
    <row r="5037" spans="2:7" x14ac:dyDescent="0.25">
      <c r="B5037" t="s">
        <v>3932</v>
      </c>
      <c r="C5037" t="s">
        <v>3371</v>
      </c>
      <c r="D5037" s="30">
        <v>39879</v>
      </c>
      <c r="E5037" t="s">
        <v>198</v>
      </c>
      <c r="F5037">
        <v>8661</v>
      </c>
      <c r="G5037">
        <v>1676</v>
      </c>
    </row>
    <row r="5038" spans="2:7" x14ac:dyDescent="0.25">
      <c r="G5038">
        <v>1676</v>
      </c>
    </row>
    <row r="5039" spans="2:7" x14ac:dyDescent="0.25">
      <c r="B5039" t="s">
        <v>3932</v>
      </c>
      <c r="C5039" t="s">
        <v>3372</v>
      </c>
      <c r="D5039" s="30">
        <v>39880</v>
      </c>
      <c r="E5039" t="s">
        <v>200</v>
      </c>
      <c r="F5039">
        <v>3872</v>
      </c>
      <c r="G5039">
        <v>1677</v>
      </c>
    </row>
    <row r="5040" spans="2:7" x14ac:dyDescent="0.25">
      <c r="B5040" t="s">
        <v>3932</v>
      </c>
      <c r="C5040" t="s">
        <v>3373</v>
      </c>
      <c r="D5040" s="30">
        <v>39881</v>
      </c>
      <c r="E5040" t="s">
        <v>200</v>
      </c>
      <c r="F5040">
        <v>6633</v>
      </c>
      <c r="G5040">
        <v>1677</v>
      </c>
    </row>
    <row r="5041" spans="2:7" x14ac:dyDescent="0.25">
      <c r="G5041">
        <v>1677</v>
      </c>
    </row>
    <row r="5042" spans="2:7" x14ac:dyDescent="0.25">
      <c r="B5042" t="s">
        <v>3932</v>
      </c>
      <c r="C5042" t="s">
        <v>3374</v>
      </c>
      <c r="D5042" s="30">
        <v>39882</v>
      </c>
      <c r="E5042" t="s">
        <v>200</v>
      </c>
      <c r="F5042">
        <v>2719</v>
      </c>
      <c r="G5042">
        <v>1678</v>
      </c>
    </row>
    <row r="5043" spans="2:7" x14ac:dyDescent="0.25">
      <c r="B5043" t="s">
        <v>3932</v>
      </c>
      <c r="C5043" t="s">
        <v>3375</v>
      </c>
      <c r="D5043" s="30">
        <v>39883</v>
      </c>
      <c r="E5043" t="s">
        <v>199</v>
      </c>
      <c r="F5043">
        <v>2912</v>
      </c>
      <c r="G5043">
        <v>1678</v>
      </c>
    </row>
    <row r="5044" spans="2:7" x14ac:dyDescent="0.25">
      <c r="G5044">
        <v>1678</v>
      </c>
    </row>
    <row r="5045" spans="2:7" x14ac:dyDescent="0.25">
      <c r="B5045" t="s">
        <v>3932</v>
      </c>
      <c r="C5045" t="s">
        <v>3376</v>
      </c>
      <c r="D5045" s="30">
        <v>39884</v>
      </c>
      <c r="E5045" t="s">
        <v>198</v>
      </c>
      <c r="F5045">
        <v>7617</v>
      </c>
      <c r="G5045">
        <v>1679</v>
      </c>
    </row>
    <row r="5046" spans="2:7" x14ac:dyDescent="0.25">
      <c r="B5046" t="s">
        <v>3932</v>
      </c>
      <c r="C5046" t="s">
        <v>3377</v>
      </c>
      <c r="D5046" s="30">
        <v>39885</v>
      </c>
      <c r="E5046" t="s">
        <v>198</v>
      </c>
      <c r="F5046">
        <v>404</v>
      </c>
      <c r="G5046">
        <v>1679</v>
      </c>
    </row>
    <row r="5047" spans="2:7" x14ac:dyDescent="0.25">
      <c r="G5047">
        <v>1679</v>
      </c>
    </row>
    <row r="5048" spans="2:7" x14ac:dyDescent="0.25">
      <c r="B5048" t="s">
        <v>3932</v>
      </c>
      <c r="C5048" t="s">
        <v>3378</v>
      </c>
      <c r="D5048" s="30">
        <v>39886</v>
      </c>
      <c r="E5048" t="s">
        <v>196</v>
      </c>
      <c r="F5048">
        <v>4339</v>
      </c>
      <c r="G5048">
        <v>1680</v>
      </c>
    </row>
    <row r="5049" spans="2:7" x14ac:dyDescent="0.25">
      <c r="B5049" t="s">
        <v>3932</v>
      </c>
      <c r="C5049" t="s">
        <v>3379</v>
      </c>
      <c r="D5049" s="30">
        <v>39887</v>
      </c>
      <c r="E5049" t="s">
        <v>198</v>
      </c>
      <c r="F5049">
        <v>4928</v>
      </c>
      <c r="G5049">
        <v>1680</v>
      </c>
    </row>
    <row r="5050" spans="2:7" x14ac:dyDescent="0.25">
      <c r="G5050">
        <v>1680</v>
      </c>
    </row>
    <row r="5051" spans="2:7" x14ac:dyDescent="0.25">
      <c r="B5051" t="s">
        <v>3932</v>
      </c>
      <c r="C5051" t="s">
        <v>3380</v>
      </c>
      <c r="D5051" s="30">
        <v>39888</v>
      </c>
      <c r="E5051" t="s">
        <v>200</v>
      </c>
      <c r="F5051">
        <v>1134</v>
      </c>
      <c r="G5051">
        <v>1681</v>
      </c>
    </row>
    <row r="5052" spans="2:7" x14ac:dyDescent="0.25">
      <c r="B5052" t="s">
        <v>3932</v>
      </c>
      <c r="C5052" t="s">
        <v>3381</v>
      </c>
      <c r="D5052" s="30">
        <v>39889</v>
      </c>
      <c r="E5052" t="s">
        <v>198</v>
      </c>
      <c r="F5052">
        <v>435</v>
      </c>
      <c r="G5052">
        <v>1681</v>
      </c>
    </row>
    <row r="5053" spans="2:7" x14ac:dyDescent="0.25">
      <c r="G5053">
        <v>1681</v>
      </c>
    </row>
    <row r="5054" spans="2:7" x14ac:dyDescent="0.25">
      <c r="B5054" t="s">
        <v>3932</v>
      </c>
      <c r="C5054" t="s">
        <v>2998</v>
      </c>
      <c r="D5054" s="30">
        <v>39890</v>
      </c>
      <c r="E5054" t="s">
        <v>198</v>
      </c>
      <c r="F5054">
        <v>1021</v>
      </c>
      <c r="G5054">
        <v>1682</v>
      </c>
    </row>
    <row r="5055" spans="2:7" x14ac:dyDescent="0.25">
      <c r="B5055" t="s">
        <v>3932</v>
      </c>
      <c r="C5055" t="s">
        <v>3382</v>
      </c>
      <c r="D5055" s="30">
        <v>39891</v>
      </c>
      <c r="E5055" t="s">
        <v>199</v>
      </c>
      <c r="F5055">
        <v>933</v>
      </c>
      <c r="G5055">
        <v>1682</v>
      </c>
    </row>
    <row r="5056" spans="2:7" x14ac:dyDescent="0.25">
      <c r="G5056">
        <v>1682</v>
      </c>
    </row>
    <row r="5057" spans="2:7" x14ac:dyDescent="0.25">
      <c r="B5057" t="s">
        <v>3932</v>
      </c>
      <c r="C5057" t="s">
        <v>3383</v>
      </c>
      <c r="D5057" s="30">
        <v>39892</v>
      </c>
      <c r="E5057" t="s">
        <v>200</v>
      </c>
      <c r="F5057">
        <v>1942</v>
      </c>
      <c r="G5057">
        <v>1683</v>
      </c>
    </row>
    <row r="5058" spans="2:7" x14ac:dyDescent="0.25">
      <c r="B5058" t="s">
        <v>3932</v>
      </c>
      <c r="C5058" t="s">
        <v>3384</v>
      </c>
      <c r="D5058" s="30">
        <v>39893</v>
      </c>
      <c r="E5058" t="s">
        <v>199</v>
      </c>
      <c r="F5058">
        <v>3871</v>
      </c>
      <c r="G5058">
        <v>1683</v>
      </c>
    </row>
    <row r="5059" spans="2:7" x14ac:dyDescent="0.25">
      <c r="G5059">
        <v>1683</v>
      </c>
    </row>
    <row r="5060" spans="2:7" x14ac:dyDescent="0.25">
      <c r="B5060" t="s">
        <v>3932</v>
      </c>
      <c r="C5060" t="s">
        <v>3385</v>
      </c>
      <c r="D5060" s="30">
        <v>39894</v>
      </c>
      <c r="E5060" t="s">
        <v>197</v>
      </c>
      <c r="F5060">
        <v>4117</v>
      </c>
      <c r="G5060">
        <v>1684</v>
      </c>
    </row>
    <row r="5061" spans="2:7" x14ac:dyDescent="0.25">
      <c r="B5061" t="s">
        <v>3932</v>
      </c>
      <c r="C5061" t="s">
        <v>3386</v>
      </c>
      <c r="D5061" s="30">
        <v>39895</v>
      </c>
      <c r="E5061" t="s">
        <v>196</v>
      </c>
      <c r="F5061">
        <v>1927</v>
      </c>
      <c r="G5061">
        <v>1684</v>
      </c>
    </row>
    <row r="5062" spans="2:7" x14ac:dyDescent="0.25">
      <c r="G5062">
        <v>1684</v>
      </c>
    </row>
    <row r="5063" spans="2:7" x14ac:dyDescent="0.25">
      <c r="B5063" t="s">
        <v>3932</v>
      </c>
      <c r="C5063" t="s">
        <v>3387</v>
      </c>
      <c r="D5063" s="30">
        <v>39896</v>
      </c>
      <c r="E5063" t="s">
        <v>196</v>
      </c>
      <c r="F5063">
        <v>6421</v>
      </c>
      <c r="G5063">
        <v>1685</v>
      </c>
    </row>
    <row r="5064" spans="2:7" x14ac:dyDescent="0.25">
      <c r="B5064" t="s">
        <v>3932</v>
      </c>
      <c r="C5064" t="s">
        <v>3388</v>
      </c>
      <c r="D5064" s="30">
        <v>39897</v>
      </c>
      <c r="E5064" t="s">
        <v>199</v>
      </c>
      <c r="F5064">
        <v>862</v>
      </c>
      <c r="G5064">
        <v>1685</v>
      </c>
    </row>
    <row r="5065" spans="2:7" x14ac:dyDescent="0.25">
      <c r="G5065">
        <v>1685</v>
      </c>
    </row>
    <row r="5066" spans="2:7" x14ac:dyDescent="0.25">
      <c r="B5066" t="s">
        <v>3932</v>
      </c>
      <c r="C5066" t="s">
        <v>3389</v>
      </c>
      <c r="D5066" s="30">
        <v>39898</v>
      </c>
      <c r="E5066" t="s">
        <v>197</v>
      </c>
      <c r="F5066">
        <v>8048</v>
      </c>
      <c r="G5066">
        <v>1686</v>
      </c>
    </row>
    <row r="5067" spans="2:7" x14ac:dyDescent="0.25">
      <c r="B5067" t="s">
        <v>3932</v>
      </c>
      <c r="C5067" t="s">
        <v>2712</v>
      </c>
      <c r="D5067" s="30">
        <v>39899</v>
      </c>
      <c r="E5067" t="s">
        <v>196</v>
      </c>
      <c r="F5067">
        <v>6316</v>
      </c>
      <c r="G5067">
        <v>1686</v>
      </c>
    </row>
    <row r="5068" spans="2:7" x14ac:dyDescent="0.25">
      <c r="G5068">
        <v>1686</v>
      </c>
    </row>
    <row r="5069" spans="2:7" x14ac:dyDescent="0.25">
      <c r="B5069" t="s">
        <v>3932</v>
      </c>
      <c r="C5069" t="s">
        <v>3390</v>
      </c>
      <c r="D5069" s="30">
        <v>39900</v>
      </c>
      <c r="E5069" t="s">
        <v>196</v>
      </c>
      <c r="F5069">
        <v>2398</v>
      </c>
      <c r="G5069">
        <v>1687</v>
      </c>
    </row>
    <row r="5070" spans="2:7" x14ac:dyDescent="0.25">
      <c r="B5070" t="s">
        <v>3932</v>
      </c>
      <c r="C5070" t="s">
        <v>3391</v>
      </c>
      <c r="D5070" s="30">
        <v>39901</v>
      </c>
      <c r="E5070" t="s">
        <v>199</v>
      </c>
      <c r="F5070">
        <v>9554</v>
      </c>
      <c r="G5070">
        <v>1687</v>
      </c>
    </row>
    <row r="5071" spans="2:7" x14ac:dyDescent="0.25">
      <c r="G5071">
        <v>1687</v>
      </c>
    </row>
    <row r="5072" spans="2:7" x14ac:dyDescent="0.25">
      <c r="B5072" t="s">
        <v>3932</v>
      </c>
      <c r="C5072" t="s">
        <v>3392</v>
      </c>
      <c r="D5072" s="30">
        <v>39902</v>
      </c>
      <c r="E5072" t="s">
        <v>200</v>
      </c>
      <c r="F5072">
        <v>6765</v>
      </c>
      <c r="G5072">
        <v>1688</v>
      </c>
    </row>
    <row r="5073" spans="2:7" x14ac:dyDescent="0.25">
      <c r="B5073" t="s">
        <v>3932</v>
      </c>
      <c r="C5073" t="s">
        <v>3393</v>
      </c>
      <c r="D5073" s="30">
        <v>39903</v>
      </c>
      <c r="E5073" t="s">
        <v>196</v>
      </c>
      <c r="F5073">
        <v>4350</v>
      </c>
      <c r="G5073">
        <v>1688</v>
      </c>
    </row>
    <row r="5074" spans="2:7" x14ac:dyDescent="0.25">
      <c r="G5074">
        <v>1688</v>
      </c>
    </row>
    <row r="5075" spans="2:7" x14ac:dyDescent="0.25">
      <c r="B5075" t="s">
        <v>3932</v>
      </c>
      <c r="C5075" t="s">
        <v>3394</v>
      </c>
      <c r="D5075" s="30">
        <v>39904</v>
      </c>
      <c r="E5075" t="s">
        <v>200</v>
      </c>
      <c r="F5075">
        <v>3900</v>
      </c>
      <c r="G5075">
        <v>1689</v>
      </c>
    </row>
    <row r="5076" spans="2:7" x14ac:dyDescent="0.25">
      <c r="B5076" t="s">
        <v>3932</v>
      </c>
      <c r="C5076" t="s">
        <v>3245</v>
      </c>
      <c r="D5076" s="30">
        <v>39905</v>
      </c>
      <c r="E5076" t="s">
        <v>199</v>
      </c>
      <c r="F5076">
        <v>4316</v>
      </c>
      <c r="G5076">
        <v>1689</v>
      </c>
    </row>
    <row r="5077" spans="2:7" x14ac:dyDescent="0.25">
      <c r="G5077">
        <v>1689</v>
      </c>
    </row>
    <row r="5078" spans="2:7" x14ac:dyDescent="0.25">
      <c r="B5078" t="s">
        <v>3932</v>
      </c>
      <c r="C5078" t="s">
        <v>3395</v>
      </c>
      <c r="D5078" s="30">
        <v>39906</v>
      </c>
      <c r="E5078" t="s">
        <v>197</v>
      </c>
      <c r="F5078">
        <v>6971</v>
      </c>
      <c r="G5078">
        <v>1690</v>
      </c>
    </row>
    <row r="5079" spans="2:7" x14ac:dyDescent="0.25">
      <c r="B5079" t="s">
        <v>3932</v>
      </c>
      <c r="C5079" t="s">
        <v>3396</v>
      </c>
      <c r="D5079" s="30">
        <v>39907</v>
      </c>
      <c r="E5079" t="s">
        <v>200</v>
      </c>
      <c r="F5079">
        <v>4684</v>
      </c>
      <c r="G5079">
        <v>1690</v>
      </c>
    </row>
    <row r="5080" spans="2:7" x14ac:dyDescent="0.25">
      <c r="G5080">
        <v>1690</v>
      </c>
    </row>
    <row r="5081" spans="2:7" x14ac:dyDescent="0.25">
      <c r="B5081" t="s">
        <v>3932</v>
      </c>
      <c r="C5081" t="s">
        <v>3397</v>
      </c>
      <c r="D5081" s="30">
        <v>39908</v>
      </c>
      <c r="E5081" t="s">
        <v>196</v>
      </c>
      <c r="F5081">
        <v>3070</v>
      </c>
      <c r="G5081">
        <v>1691</v>
      </c>
    </row>
    <row r="5082" spans="2:7" x14ac:dyDescent="0.25">
      <c r="B5082" t="s">
        <v>3932</v>
      </c>
      <c r="C5082" t="s">
        <v>3398</v>
      </c>
      <c r="D5082" s="30">
        <v>39909</v>
      </c>
      <c r="E5082" t="s">
        <v>196</v>
      </c>
      <c r="F5082">
        <v>2668</v>
      </c>
      <c r="G5082">
        <v>1691</v>
      </c>
    </row>
    <row r="5083" spans="2:7" x14ac:dyDescent="0.25">
      <c r="G5083">
        <v>1691</v>
      </c>
    </row>
    <row r="5084" spans="2:7" x14ac:dyDescent="0.25">
      <c r="B5084" t="s">
        <v>3932</v>
      </c>
      <c r="C5084" t="s">
        <v>3399</v>
      </c>
      <c r="D5084" s="30">
        <v>39910</v>
      </c>
      <c r="E5084" t="s">
        <v>199</v>
      </c>
      <c r="F5084">
        <v>6860</v>
      </c>
      <c r="G5084">
        <v>1692</v>
      </c>
    </row>
    <row r="5085" spans="2:7" x14ac:dyDescent="0.25">
      <c r="B5085" t="s">
        <v>3932</v>
      </c>
      <c r="C5085" t="s">
        <v>3400</v>
      </c>
      <c r="D5085" s="30">
        <v>39911</v>
      </c>
      <c r="E5085" t="s">
        <v>196</v>
      </c>
      <c r="F5085">
        <v>7773</v>
      </c>
      <c r="G5085">
        <v>1692</v>
      </c>
    </row>
    <row r="5086" spans="2:7" x14ac:dyDescent="0.25">
      <c r="G5086">
        <v>1692</v>
      </c>
    </row>
    <row r="5087" spans="2:7" x14ac:dyDescent="0.25">
      <c r="B5087" t="s">
        <v>3932</v>
      </c>
      <c r="C5087" t="s">
        <v>3401</v>
      </c>
      <c r="D5087" s="30">
        <v>39912</v>
      </c>
      <c r="E5087" t="s">
        <v>197</v>
      </c>
      <c r="F5087">
        <v>4068</v>
      </c>
      <c r="G5087">
        <v>1693</v>
      </c>
    </row>
    <row r="5088" spans="2:7" x14ac:dyDescent="0.25">
      <c r="B5088" t="s">
        <v>3932</v>
      </c>
      <c r="C5088" t="s">
        <v>3402</v>
      </c>
      <c r="D5088" s="30">
        <v>39913</v>
      </c>
      <c r="E5088" t="s">
        <v>197</v>
      </c>
      <c r="F5088">
        <v>138</v>
      </c>
      <c r="G5088">
        <v>1693</v>
      </c>
    </row>
    <row r="5089" spans="2:7" x14ac:dyDescent="0.25">
      <c r="G5089">
        <v>1693</v>
      </c>
    </row>
    <row r="5090" spans="2:7" x14ac:dyDescent="0.25">
      <c r="B5090" t="s">
        <v>3932</v>
      </c>
      <c r="C5090" t="s">
        <v>3403</v>
      </c>
      <c r="D5090" s="30">
        <v>39914</v>
      </c>
      <c r="E5090" t="s">
        <v>196</v>
      </c>
      <c r="F5090">
        <v>6786</v>
      </c>
      <c r="G5090">
        <v>1694</v>
      </c>
    </row>
    <row r="5091" spans="2:7" x14ac:dyDescent="0.25">
      <c r="B5091" t="s">
        <v>3932</v>
      </c>
      <c r="C5091" t="s">
        <v>3404</v>
      </c>
      <c r="D5091" s="30">
        <v>39915</v>
      </c>
      <c r="E5091" t="s">
        <v>197</v>
      </c>
      <c r="F5091">
        <v>4789</v>
      </c>
      <c r="G5091">
        <v>1694</v>
      </c>
    </row>
    <row r="5092" spans="2:7" x14ac:dyDescent="0.25">
      <c r="G5092">
        <v>1694</v>
      </c>
    </row>
    <row r="5093" spans="2:7" x14ac:dyDescent="0.25">
      <c r="B5093" t="s">
        <v>3932</v>
      </c>
      <c r="C5093" t="s">
        <v>3405</v>
      </c>
      <c r="D5093" s="30">
        <v>39916</v>
      </c>
      <c r="E5093" t="s">
        <v>196</v>
      </c>
      <c r="F5093">
        <v>6832</v>
      </c>
      <c r="G5093">
        <v>1695</v>
      </c>
    </row>
    <row r="5094" spans="2:7" x14ac:dyDescent="0.25">
      <c r="B5094" t="s">
        <v>3932</v>
      </c>
      <c r="C5094" t="s">
        <v>3406</v>
      </c>
      <c r="D5094" s="30">
        <v>39917</v>
      </c>
      <c r="E5094" t="s">
        <v>198</v>
      </c>
      <c r="F5094">
        <v>2248</v>
      </c>
      <c r="G5094">
        <v>1695</v>
      </c>
    </row>
    <row r="5095" spans="2:7" x14ac:dyDescent="0.25">
      <c r="G5095">
        <v>1695</v>
      </c>
    </row>
    <row r="5096" spans="2:7" x14ac:dyDescent="0.25">
      <c r="B5096" t="s">
        <v>3932</v>
      </c>
      <c r="C5096" t="s">
        <v>3407</v>
      </c>
      <c r="D5096" s="30">
        <v>39918</v>
      </c>
      <c r="E5096" t="s">
        <v>200</v>
      </c>
      <c r="F5096">
        <v>8900</v>
      </c>
      <c r="G5096">
        <v>1696</v>
      </c>
    </row>
    <row r="5097" spans="2:7" x14ac:dyDescent="0.25">
      <c r="B5097" t="s">
        <v>3932</v>
      </c>
      <c r="C5097" t="s">
        <v>3408</v>
      </c>
      <c r="D5097" s="30">
        <v>39919</v>
      </c>
      <c r="E5097" t="s">
        <v>200</v>
      </c>
      <c r="F5097">
        <v>1024</v>
      </c>
      <c r="G5097">
        <v>1696</v>
      </c>
    </row>
    <row r="5098" spans="2:7" x14ac:dyDescent="0.25">
      <c r="G5098">
        <v>1696</v>
      </c>
    </row>
    <row r="5099" spans="2:7" x14ac:dyDescent="0.25">
      <c r="B5099" t="s">
        <v>3932</v>
      </c>
      <c r="C5099" t="s">
        <v>3409</v>
      </c>
      <c r="D5099" s="30">
        <v>39920</v>
      </c>
      <c r="E5099" t="s">
        <v>197</v>
      </c>
      <c r="F5099">
        <v>6080</v>
      </c>
      <c r="G5099">
        <v>1697</v>
      </c>
    </row>
    <row r="5100" spans="2:7" x14ac:dyDescent="0.25">
      <c r="B5100" t="s">
        <v>3932</v>
      </c>
      <c r="C5100" t="s">
        <v>3410</v>
      </c>
      <c r="D5100" s="30">
        <v>39921</v>
      </c>
      <c r="E5100" t="s">
        <v>198</v>
      </c>
      <c r="F5100">
        <v>6528</v>
      </c>
      <c r="G5100">
        <v>1697</v>
      </c>
    </row>
    <row r="5101" spans="2:7" x14ac:dyDescent="0.25">
      <c r="G5101">
        <v>1697</v>
      </c>
    </row>
    <row r="5102" spans="2:7" x14ac:dyDescent="0.25">
      <c r="B5102" t="s">
        <v>3932</v>
      </c>
      <c r="C5102" t="s">
        <v>692</v>
      </c>
      <c r="D5102" s="30">
        <v>39922</v>
      </c>
      <c r="E5102" t="s">
        <v>197</v>
      </c>
      <c r="F5102">
        <v>606</v>
      </c>
      <c r="G5102">
        <v>1698</v>
      </c>
    </row>
    <row r="5103" spans="2:7" x14ac:dyDescent="0.25">
      <c r="B5103" t="s">
        <v>3932</v>
      </c>
      <c r="C5103" t="s">
        <v>3364</v>
      </c>
      <c r="D5103" s="30">
        <v>39923</v>
      </c>
      <c r="E5103" t="s">
        <v>200</v>
      </c>
      <c r="F5103">
        <v>6381</v>
      </c>
      <c r="G5103">
        <v>1698</v>
      </c>
    </row>
    <row r="5104" spans="2:7" x14ac:dyDescent="0.25">
      <c r="G5104">
        <v>1698</v>
      </c>
    </row>
    <row r="5105" spans="2:7" x14ac:dyDescent="0.25">
      <c r="B5105" t="s">
        <v>3932</v>
      </c>
      <c r="C5105" t="s">
        <v>3411</v>
      </c>
      <c r="D5105" s="30">
        <v>39924</v>
      </c>
      <c r="E5105" t="s">
        <v>197</v>
      </c>
      <c r="F5105">
        <v>8954</v>
      </c>
      <c r="G5105">
        <v>1699</v>
      </c>
    </row>
    <row r="5106" spans="2:7" x14ac:dyDescent="0.25">
      <c r="B5106" t="s">
        <v>3932</v>
      </c>
      <c r="C5106" t="s">
        <v>3412</v>
      </c>
      <c r="D5106" s="30">
        <v>39925</v>
      </c>
      <c r="E5106" t="s">
        <v>200</v>
      </c>
      <c r="F5106">
        <v>213</v>
      </c>
      <c r="G5106">
        <v>1699</v>
      </c>
    </row>
    <row r="5107" spans="2:7" x14ac:dyDescent="0.25">
      <c r="G5107">
        <v>1699</v>
      </c>
    </row>
    <row r="5108" spans="2:7" x14ac:dyDescent="0.25">
      <c r="B5108" t="s">
        <v>3932</v>
      </c>
      <c r="C5108" t="s">
        <v>3413</v>
      </c>
      <c r="D5108" s="30">
        <v>39926</v>
      </c>
      <c r="E5108" t="s">
        <v>196</v>
      </c>
      <c r="F5108">
        <v>3580</v>
      </c>
      <c r="G5108">
        <v>1700</v>
      </c>
    </row>
    <row r="5109" spans="2:7" x14ac:dyDescent="0.25">
      <c r="B5109" t="s">
        <v>3932</v>
      </c>
      <c r="C5109" t="s">
        <v>3414</v>
      </c>
      <c r="D5109" s="30">
        <v>39927</v>
      </c>
      <c r="E5109" t="s">
        <v>200</v>
      </c>
      <c r="F5109">
        <v>6116</v>
      </c>
      <c r="G5109">
        <v>1700</v>
      </c>
    </row>
    <row r="5110" spans="2:7" x14ac:dyDescent="0.25">
      <c r="G5110">
        <v>1700</v>
      </c>
    </row>
    <row r="5111" spans="2:7" x14ac:dyDescent="0.25">
      <c r="B5111" t="s">
        <v>3932</v>
      </c>
      <c r="C5111" t="s">
        <v>1612</v>
      </c>
      <c r="D5111" s="30">
        <v>39928</v>
      </c>
      <c r="E5111" t="s">
        <v>199</v>
      </c>
      <c r="F5111">
        <v>7077</v>
      </c>
      <c r="G5111">
        <v>1701</v>
      </c>
    </row>
    <row r="5112" spans="2:7" x14ac:dyDescent="0.25">
      <c r="B5112" t="s">
        <v>3932</v>
      </c>
      <c r="C5112" t="s">
        <v>3140</v>
      </c>
      <c r="D5112" s="30">
        <v>39929</v>
      </c>
      <c r="E5112" t="s">
        <v>198</v>
      </c>
      <c r="F5112">
        <v>530</v>
      </c>
      <c r="G5112">
        <v>1701</v>
      </c>
    </row>
    <row r="5113" spans="2:7" x14ac:dyDescent="0.25">
      <c r="G5113">
        <v>1701</v>
      </c>
    </row>
    <row r="5114" spans="2:7" x14ac:dyDescent="0.25">
      <c r="B5114" t="s">
        <v>3932</v>
      </c>
      <c r="C5114" t="s">
        <v>3415</v>
      </c>
      <c r="D5114" s="30">
        <v>39930</v>
      </c>
      <c r="E5114" t="s">
        <v>198</v>
      </c>
      <c r="F5114">
        <v>8356</v>
      </c>
      <c r="G5114">
        <v>1702</v>
      </c>
    </row>
    <row r="5115" spans="2:7" x14ac:dyDescent="0.25">
      <c r="B5115" t="s">
        <v>3932</v>
      </c>
      <c r="C5115" t="s">
        <v>3416</v>
      </c>
      <c r="D5115" s="30">
        <v>39931</v>
      </c>
      <c r="E5115" t="s">
        <v>197</v>
      </c>
      <c r="F5115">
        <v>5430</v>
      </c>
      <c r="G5115">
        <v>1702</v>
      </c>
    </row>
    <row r="5116" spans="2:7" x14ac:dyDescent="0.25">
      <c r="G5116">
        <v>1702</v>
      </c>
    </row>
    <row r="5117" spans="2:7" x14ac:dyDescent="0.25">
      <c r="B5117" t="s">
        <v>3932</v>
      </c>
      <c r="C5117" t="s">
        <v>3417</v>
      </c>
      <c r="D5117" s="30">
        <v>39932</v>
      </c>
      <c r="E5117" t="s">
        <v>199</v>
      </c>
      <c r="F5117">
        <v>1195</v>
      </c>
      <c r="G5117">
        <v>1703</v>
      </c>
    </row>
    <row r="5118" spans="2:7" x14ac:dyDescent="0.25">
      <c r="B5118" t="s">
        <v>3932</v>
      </c>
      <c r="C5118" t="s">
        <v>3418</v>
      </c>
      <c r="D5118" s="30">
        <v>39933</v>
      </c>
      <c r="E5118" t="s">
        <v>198</v>
      </c>
      <c r="F5118">
        <v>3518</v>
      </c>
      <c r="G5118">
        <v>1703</v>
      </c>
    </row>
    <row r="5119" spans="2:7" x14ac:dyDescent="0.25">
      <c r="G5119">
        <v>1703</v>
      </c>
    </row>
    <row r="5120" spans="2:7" x14ac:dyDescent="0.25">
      <c r="B5120" t="s">
        <v>3932</v>
      </c>
      <c r="C5120" t="s">
        <v>3419</v>
      </c>
      <c r="D5120" s="30">
        <v>39934</v>
      </c>
      <c r="E5120" t="s">
        <v>197</v>
      </c>
      <c r="F5120">
        <v>9394</v>
      </c>
      <c r="G5120">
        <v>1704</v>
      </c>
    </row>
    <row r="5121" spans="2:7" x14ac:dyDescent="0.25">
      <c r="B5121" t="s">
        <v>3932</v>
      </c>
      <c r="C5121" t="s">
        <v>3420</v>
      </c>
      <c r="D5121" s="30">
        <v>39935</v>
      </c>
      <c r="E5121" t="s">
        <v>196</v>
      </c>
      <c r="F5121">
        <v>6108</v>
      </c>
      <c r="G5121">
        <v>1704</v>
      </c>
    </row>
    <row r="5122" spans="2:7" x14ac:dyDescent="0.25">
      <c r="G5122">
        <v>1704</v>
      </c>
    </row>
    <row r="5123" spans="2:7" x14ac:dyDescent="0.25">
      <c r="B5123" t="s">
        <v>3932</v>
      </c>
      <c r="C5123" t="s">
        <v>3421</v>
      </c>
      <c r="D5123" s="30">
        <v>39936</v>
      </c>
      <c r="E5123" t="s">
        <v>199</v>
      </c>
      <c r="F5123">
        <v>7375</v>
      </c>
      <c r="G5123">
        <v>1705</v>
      </c>
    </row>
    <row r="5124" spans="2:7" x14ac:dyDescent="0.25">
      <c r="B5124" t="s">
        <v>3932</v>
      </c>
      <c r="C5124" t="s">
        <v>3422</v>
      </c>
      <c r="D5124" s="30">
        <v>39937</v>
      </c>
      <c r="E5124" t="s">
        <v>197</v>
      </c>
      <c r="F5124">
        <v>4527</v>
      </c>
      <c r="G5124">
        <v>1705</v>
      </c>
    </row>
    <row r="5125" spans="2:7" x14ac:dyDescent="0.25">
      <c r="G5125">
        <v>1705</v>
      </c>
    </row>
    <row r="5126" spans="2:7" x14ac:dyDescent="0.25">
      <c r="B5126" t="s">
        <v>3932</v>
      </c>
      <c r="C5126" t="s">
        <v>964</v>
      </c>
      <c r="D5126" s="30">
        <v>39938</v>
      </c>
      <c r="E5126" t="s">
        <v>200</v>
      </c>
      <c r="F5126">
        <v>4249</v>
      </c>
      <c r="G5126">
        <v>1706</v>
      </c>
    </row>
    <row r="5127" spans="2:7" x14ac:dyDescent="0.25">
      <c r="B5127" t="s">
        <v>3932</v>
      </c>
      <c r="C5127" t="s">
        <v>3423</v>
      </c>
      <c r="D5127" s="30">
        <v>39939</v>
      </c>
      <c r="E5127" t="s">
        <v>199</v>
      </c>
      <c r="F5127">
        <v>8715</v>
      </c>
      <c r="G5127">
        <v>1706</v>
      </c>
    </row>
    <row r="5128" spans="2:7" x14ac:dyDescent="0.25">
      <c r="G5128">
        <v>1706</v>
      </c>
    </row>
    <row r="5129" spans="2:7" x14ac:dyDescent="0.25">
      <c r="B5129" t="s">
        <v>3932</v>
      </c>
      <c r="C5129" t="s">
        <v>3424</v>
      </c>
      <c r="D5129" s="30">
        <v>39940</v>
      </c>
      <c r="E5129" t="s">
        <v>196</v>
      </c>
      <c r="F5129">
        <v>9881</v>
      </c>
      <c r="G5129">
        <v>1707</v>
      </c>
    </row>
    <row r="5130" spans="2:7" x14ac:dyDescent="0.25">
      <c r="B5130" t="s">
        <v>3932</v>
      </c>
      <c r="C5130" t="s">
        <v>3425</v>
      </c>
      <c r="D5130" s="30">
        <v>39941</v>
      </c>
      <c r="E5130" t="s">
        <v>200</v>
      </c>
      <c r="F5130">
        <v>9192</v>
      </c>
      <c r="G5130">
        <v>1707</v>
      </c>
    </row>
    <row r="5131" spans="2:7" x14ac:dyDescent="0.25">
      <c r="G5131">
        <v>1707</v>
      </c>
    </row>
    <row r="5132" spans="2:7" x14ac:dyDescent="0.25">
      <c r="B5132" t="s">
        <v>3932</v>
      </c>
      <c r="C5132" t="s">
        <v>3426</v>
      </c>
      <c r="D5132" s="30">
        <v>39942</v>
      </c>
      <c r="E5132" t="s">
        <v>199</v>
      </c>
      <c r="F5132">
        <v>287</v>
      </c>
      <c r="G5132">
        <v>1708</v>
      </c>
    </row>
    <row r="5133" spans="2:7" x14ac:dyDescent="0.25">
      <c r="B5133" t="s">
        <v>3932</v>
      </c>
      <c r="C5133" t="s">
        <v>3427</v>
      </c>
      <c r="D5133" s="30">
        <v>39943</v>
      </c>
      <c r="E5133" t="s">
        <v>200</v>
      </c>
      <c r="F5133">
        <v>711</v>
      </c>
      <c r="G5133">
        <v>1708</v>
      </c>
    </row>
    <row r="5134" spans="2:7" x14ac:dyDescent="0.25">
      <c r="G5134">
        <v>1708</v>
      </c>
    </row>
    <row r="5135" spans="2:7" x14ac:dyDescent="0.25">
      <c r="B5135" t="s">
        <v>3932</v>
      </c>
      <c r="C5135" t="s">
        <v>3428</v>
      </c>
      <c r="D5135" s="30">
        <v>39944</v>
      </c>
      <c r="E5135" t="s">
        <v>196</v>
      </c>
      <c r="F5135">
        <v>4430</v>
      </c>
      <c r="G5135">
        <v>1709</v>
      </c>
    </row>
    <row r="5136" spans="2:7" x14ac:dyDescent="0.25">
      <c r="B5136" t="s">
        <v>3932</v>
      </c>
      <c r="C5136" t="s">
        <v>3429</v>
      </c>
      <c r="D5136" s="30">
        <v>39945</v>
      </c>
      <c r="E5136" t="s">
        <v>200</v>
      </c>
      <c r="F5136">
        <v>4947</v>
      </c>
      <c r="G5136">
        <v>1709</v>
      </c>
    </row>
    <row r="5137" spans="2:7" x14ac:dyDescent="0.25">
      <c r="G5137">
        <v>1709</v>
      </c>
    </row>
    <row r="5138" spans="2:7" x14ac:dyDescent="0.25">
      <c r="B5138" t="s">
        <v>3932</v>
      </c>
      <c r="C5138" t="s">
        <v>3430</v>
      </c>
      <c r="D5138" s="30">
        <v>39946</v>
      </c>
      <c r="E5138" t="s">
        <v>199</v>
      </c>
      <c r="F5138">
        <v>5022</v>
      </c>
      <c r="G5138">
        <v>1710</v>
      </c>
    </row>
    <row r="5139" spans="2:7" x14ac:dyDescent="0.25">
      <c r="B5139" t="s">
        <v>3932</v>
      </c>
      <c r="C5139" t="s">
        <v>3431</v>
      </c>
      <c r="D5139" s="30">
        <v>39947</v>
      </c>
      <c r="E5139" t="s">
        <v>199</v>
      </c>
      <c r="F5139">
        <v>7750</v>
      </c>
      <c r="G5139">
        <v>1710</v>
      </c>
    </row>
    <row r="5140" spans="2:7" x14ac:dyDescent="0.25">
      <c r="G5140">
        <v>1710</v>
      </c>
    </row>
    <row r="5141" spans="2:7" x14ac:dyDescent="0.25">
      <c r="B5141" t="s">
        <v>3932</v>
      </c>
      <c r="C5141" t="s">
        <v>3432</v>
      </c>
      <c r="D5141" s="30">
        <v>39948</v>
      </c>
      <c r="E5141" t="s">
        <v>199</v>
      </c>
      <c r="F5141">
        <v>7996</v>
      </c>
      <c r="G5141">
        <v>1711</v>
      </c>
    </row>
    <row r="5142" spans="2:7" x14ac:dyDescent="0.25">
      <c r="B5142" t="s">
        <v>3932</v>
      </c>
      <c r="C5142" t="s">
        <v>3433</v>
      </c>
      <c r="D5142" s="30">
        <v>39949</v>
      </c>
      <c r="E5142" t="s">
        <v>198</v>
      </c>
      <c r="F5142">
        <v>4897</v>
      </c>
      <c r="G5142">
        <v>1711</v>
      </c>
    </row>
    <row r="5143" spans="2:7" x14ac:dyDescent="0.25">
      <c r="G5143">
        <v>1711</v>
      </c>
    </row>
    <row r="5144" spans="2:7" x14ac:dyDescent="0.25">
      <c r="B5144" t="s">
        <v>3932</v>
      </c>
      <c r="C5144" t="s">
        <v>3434</v>
      </c>
      <c r="D5144" s="30">
        <v>39950</v>
      </c>
      <c r="E5144" t="s">
        <v>198</v>
      </c>
      <c r="F5144">
        <v>7103</v>
      </c>
      <c r="G5144">
        <v>1712</v>
      </c>
    </row>
    <row r="5145" spans="2:7" x14ac:dyDescent="0.25">
      <c r="B5145" t="s">
        <v>3932</v>
      </c>
      <c r="C5145" t="s">
        <v>3435</v>
      </c>
      <c r="D5145" s="30">
        <v>39951</v>
      </c>
      <c r="E5145" t="s">
        <v>196</v>
      </c>
      <c r="F5145">
        <v>2332</v>
      </c>
      <c r="G5145">
        <v>1712</v>
      </c>
    </row>
    <row r="5146" spans="2:7" x14ac:dyDescent="0.25">
      <c r="G5146">
        <v>1712</v>
      </c>
    </row>
    <row r="5147" spans="2:7" x14ac:dyDescent="0.25">
      <c r="B5147" t="s">
        <v>3932</v>
      </c>
      <c r="C5147" t="s">
        <v>3436</v>
      </c>
      <c r="D5147" s="30">
        <v>39952</v>
      </c>
      <c r="E5147" t="s">
        <v>199</v>
      </c>
      <c r="F5147">
        <v>1101</v>
      </c>
      <c r="G5147">
        <v>1713</v>
      </c>
    </row>
    <row r="5148" spans="2:7" x14ac:dyDescent="0.25">
      <c r="B5148" t="s">
        <v>3932</v>
      </c>
      <c r="C5148" t="s">
        <v>2258</v>
      </c>
      <c r="D5148" s="30">
        <v>39953</v>
      </c>
      <c r="E5148" t="s">
        <v>197</v>
      </c>
      <c r="F5148">
        <v>1709</v>
      </c>
      <c r="G5148">
        <v>1713</v>
      </c>
    </row>
    <row r="5149" spans="2:7" x14ac:dyDescent="0.25">
      <c r="G5149">
        <v>1713</v>
      </c>
    </row>
    <row r="5150" spans="2:7" x14ac:dyDescent="0.25">
      <c r="B5150" t="s">
        <v>3932</v>
      </c>
      <c r="C5150" t="s">
        <v>3437</v>
      </c>
      <c r="D5150" s="30">
        <v>39954</v>
      </c>
      <c r="E5150" t="s">
        <v>196</v>
      </c>
      <c r="F5150">
        <v>3343</v>
      </c>
      <c r="G5150">
        <v>1714</v>
      </c>
    </row>
    <row r="5151" spans="2:7" x14ac:dyDescent="0.25">
      <c r="B5151" t="s">
        <v>3932</v>
      </c>
      <c r="C5151" t="s">
        <v>3438</v>
      </c>
      <c r="D5151" s="30">
        <v>39955</v>
      </c>
      <c r="E5151" t="s">
        <v>197</v>
      </c>
      <c r="F5151">
        <v>3317</v>
      </c>
      <c r="G5151">
        <v>1714</v>
      </c>
    </row>
    <row r="5152" spans="2:7" x14ac:dyDescent="0.25">
      <c r="G5152">
        <v>1714</v>
      </c>
    </row>
    <row r="5153" spans="2:7" x14ac:dyDescent="0.25">
      <c r="B5153" t="s">
        <v>3932</v>
      </c>
      <c r="C5153" t="s">
        <v>3439</v>
      </c>
      <c r="D5153" s="30">
        <v>39956</v>
      </c>
      <c r="E5153" t="s">
        <v>199</v>
      </c>
      <c r="F5153">
        <v>6796</v>
      </c>
      <c r="G5153">
        <v>1715</v>
      </c>
    </row>
    <row r="5154" spans="2:7" x14ac:dyDescent="0.25">
      <c r="B5154" t="s">
        <v>3932</v>
      </c>
      <c r="C5154" t="s">
        <v>3440</v>
      </c>
      <c r="D5154" s="30">
        <v>39957</v>
      </c>
      <c r="E5154" t="s">
        <v>196</v>
      </c>
      <c r="F5154">
        <v>1922</v>
      </c>
      <c r="G5154">
        <v>1715</v>
      </c>
    </row>
    <row r="5155" spans="2:7" x14ac:dyDescent="0.25">
      <c r="G5155">
        <v>1715</v>
      </c>
    </row>
    <row r="5156" spans="2:7" x14ac:dyDescent="0.25">
      <c r="B5156" t="s">
        <v>3932</v>
      </c>
      <c r="C5156" t="s">
        <v>3441</v>
      </c>
      <c r="D5156" s="30">
        <v>39958</v>
      </c>
      <c r="E5156" t="s">
        <v>196</v>
      </c>
      <c r="F5156">
        <v>8385</v>
      </c>
      <c r="G5156">
        <v>1716</v>
      </c>
    </row>
    <row r="5157" spans="2:7" x14ac:dyDescent="0.25">
      <c r="B5157" t="s">
        <v>3932</v>
      </c>
      <c r="C5157" t="s">
        <v>3442</v>
      </c>
      <c r="D5157" s="30">
        <v>39959</v>
      </c>
      <c r="E5157" t="s">
        <v>198</v>
      </c>
      <c r="F5157">
        <v>649</v>
      </c>
      <c r="G5157">
        <v>1716</v>
      </c>
    </row>
    <row r="5158" spans="2:7" x14ac:dyDescent="0.25">
      <c r="G5158">
        <v>1716</v>
      </c>
    </row>
    <row r="5159" spans="2:7" x14ac:dyDescent="0.25">
      <c r="B5159" t="s">
        <v>3932</v>
      </c>
      <c r="C5159" t="s">
        <v>3443</v>
      </c>
      <c r="D5159" s="30">
        <v>39960</v>
      </c>
      <c r="E5159" t="s">
        <v>199</v>
      </c>
      <c r="F5159">
        <v>2405</v>
      </c>
      <c r="G5159">
        <v>1717</v>
      </c>
    </row>
    <row r="5160" spans="2:7" x14ac:dyDescent="0.25">
      <c r="B5160" t="s">
        <v>3932</v>
      </c>
      <c r="C5160" t="s">
        <v>3444</v>
      </c>
      <c r="D5160" s="30">
        <v>39961</v>
      </c>
      <c r="E5160" t="s">
        <v>197</v>
      </c>
      <c r="F5160">
        <v>9680</v>
      </c>
      <c r="G5160">
        <v>1717</v>
      </c>
    </row>
    <row r="5161" spans="2:7" x14ac:dyDescent="0.25">
      <c r="G5161">
        <v>1717</v>
      </c>
    </row>
    <row r="5162" spans="2:7" x14ac:dyDescent="0.25">
      <c r="B5162" t="s">
        <v>3932</v>
      </c>
      <c r="C5162" t="s">
        <v>3445</v>
      </c>
      <c r="D5162" s="30">
        <v>39962</v>
      </c>
      <c r="E5162" t="s">
        <v>196</v>
      </c>
      <c r="F5162">
        <v>3196</v>
      </c>
      <c r="G5162">
        <v>1718</v>
      </c>
    </row>
    <row r="5163" spans="2:7" x14ac:dyDescent="0.25">
      <c r="B5163" t="s">
        <v>3932</v>
      </c>
      <c r="C5163" t="s">
        <v>3446</v>
      </c>
      <c r="D5163" s="30">
        <v>39963</v>
      </c>
      <c r="E5163" t="s">
        <v>197</v>
      </c>
      <c r="F5163">
        <v>2580</v>
      </c>
      <c r="G5163">
        <v>1718</v>
      </c>
    </row>
    <row r="5164" spans="2:7" x14ac:dyDescent="0.25">
      <c r="G5164">
        <v>1718</v>
      </c>
    </row>
    <row r="5165" spans="2:7" x14ac:dyDescent="0.25">
      <c r="B5165" t="s">
        <v>3932</v>
      </c>
      <c r="C5165" t="s">
        <v>2647</v>
      </c>
      <c r="D5165" s="30">
        <v>39964</v>
      </c>
      <c r="E5165" t="s">
        <v>197</v>
      </c>
      <c r="F5165">
        <v>4242</v>
      </c>
      <c r="G5165">
        <v>1719</v>
      </c>
    </row>
    <row r="5166" spans="2:7" x14ac:dyDescent="0.25">
      <c r="B5166" t="s">
        <v>3932</v>
      </c>
      <c r="C5166" t="s">
        <v>3447</v>
      </c>
      <c r="D5166" s="30">
        <v>39965</v>
      </c>
      <c r="E5166" t="s">
        <v>197</v>
      </c>
      <c r="F5166">
        <v>5200</v>
      </c>
      <c r="G5166">
        <v>1719</v>
      </c>
    </row>
    <row r="5167" spans="2:7" x14ac:dyDescent="0.25">
      <c r="G5167">
        <v>1719</v>
      </c>
    </row>
    <row r="5168" spans="2:7" x14ac:dyDescent="0.25">
      <c r="B5168" t="s">
        <v>3932</v>
      </c>
      <c r="C5168" t="s">
        <v>3448</v>
      </c>
      <c r="D5168" s="30">
        <v>39966</v>
      </c>
      <c r="E5168" t="s">
        <v>197</v>
      </c>
      <c r="F5168">
        <v>4591</v>
      </c>
      <c r="G5168">
        <v>1720</v>
      </c>
    </row>
    <row r="5169" spans="2:7" x14ac:dyDescent="0.25">
      <c r="B5169" t="s">
        <v>3932</v>
      </c>
      <c r="C5169" t="s">
        <v>3449</v>
      </c>
      <c r="D5169" s="30">
        <v>39967</v>
      </c>
      <c r="E5169" t="s">
        <v>198</v>
      </c>
      <c r="F5169">
        <v>2364</v>
      </c>
      <c r="G5169">
        <v>1720</v>
      </c>
    </row>
    <row r="5170" spans="2:7" x14ac:dyDescent="0.25">
      <c r="G5170">
        <v>1720</v>
      </c>
    </row>
    <row r="5171" spans="2:7" x14ac:dyDescent="0.25">
      <c r="B5171" t="s">
        <v>3932</v>
      </c>
      <c r="C5171" t="s">
        <v>3450</v>
      </c>
      <c r="D5171" s="30">
        <v>39968</v>
      </c>
      <c r="E5171" t="s">
        <v>197</v>
      </c>
      <c r="F5171">
        <v>9481</v>
      </c>
      <c r="G5171">
        <v>1721</v>
      </c>
    </row>
    <row r="5172" spans="2:7" x14ac:dyDescent="0.25">
      <c r="B5172" t="s">
        <v>3932</v>
      </c>
      <c r="C5172" t="s">
        <v>903</v>
      </c>
      <c r="D5172" s="30">
        <v>39969</v>
      </c>
      <c r="E5172" t="s">
        <v>200</v>
      </c>
      <c r="F5172">
        <v>2445</v>
      </c>
      <c r="G5172">
        <v>1721</v>
      </c>
    </row>
    <row r="5173" spans="2:7" x14ac:dyDescent="0.25">
      <c r="G5173">
        <v>1721</v>
      </c>
    </row>
    <row r="5174" spans="2:7" x14ac:dyDescent="0.25">
      <c r="B5174" t="s">
        <v>3932</v>
      </c>
      <c r="C5174" t="s">
        <v>3451</v>
      </c>
      <c r="D5174" s="30">
        <v>39970</v>
      </c>
      <c r="E5174" t="s">
        <v>198</v>
      </c>
      <c r="F5174">
        <v>6246</v>
      </c>
      <c r="G5174">
        <v>1722</v>
      </c>
    </row>
    <row r="5175" spans="2:7" x14ac:dyDescent="0.25">
      <c r="B5175" t="s">
        <v>3932</v>
      </c>
      <c r="C5175" t="s">
        <v>896</v>
      </c>
      <c r="D5175" s="30">
        <v>39971</v>
      </c>
      <c r="E5175" t="s">
        <v>198</v>
      </c>
      <c r="F5175">
        <v>1596</v>
      </c>
      <c r="G5175">
        <v>1722</v>
      </c>
    </row>
    <row r="5176" spans="2:7" x14ac:dyDescent="0.25">
      <c r="G5176">
        <v>1722</v>
      </c>
    </row>
    <row r="5177" spans="2:7" x14ac:dyDescent="0.25">
      <c r="B5177" t="s">
        <v>3932</v>
      </c>
      <c r="C5177" t="s">
        <v>3452</v>
      </c>
      <c r="D5177" s="30">
        <v>39972</v>
      </c>
      <c r="E5177" t="s">
        <v>197</v>
      </c>
      <c r="F5177">
        <v>1617</v>
      </c>
      <c r="G5177">
        <v>1723</v>
      </c>
    </row>
    <row r="5178" spans="2:7" x14ac:dyDescent="0.25">
      <c r="B5178" t="s">
        <v>3932</v>
      </c>
      <c r="C5178" t="s">
        <v>3453</v>
      </c>
      <c r="D5178" s="30">
        <v>39973</v>
      </c>
      <c r="E5178" t="s">
        <v>199</v>
      </c>
      <c r="F5178">
        <v>4368</v>
      </c>
      <c r="G5178">
        <v>1723</v>
      </c>
    </row>
    <row r="5179" spans="2:7" x14ac:dyDescent="0.25">
      <c r="G5179">
        <v>1723</v>
      </c>
    </row>
    <row r="5180" spans="2:7" x14ac:dyDescent="0.25">
      <c r="B5180" t="s">
        <v>3932</v>
      </c>
      <c r="C5180" t="s">
        <v>3454</v>
      </c>
      <c r="D5180" s="30">
        <v>39974</v>
      </c>
      <c r="E5180" t="s">
        <v>198</v>
      </c>
      <c r="F5180">
        <v>2978</v>
      </c>
      <c r="G5180">
        <v>1724</v>
      </c>
    </row>
    <row r="5181" spans="2:7" x14ac:dyDescent="0.25">
      <c r="B5181" t="s">
        <v>3932</v>
      </c>
      <c r="C5181" t="s">
        <v>3455</v>
      </c>
      <c r="D5181" s="30">
        <v>39975</v>
      </c>
      <c r="E5181" t="s">
        <v>196</v>
      </c>
      <c r="F5181">
        <v>6820</v>
      </c>
      <c r="G5181">
        <v>1724</v>
      </c>
    </row>
    <row r="5182" spans="2:7" x14ac:dyDescent="0.25">
      <c r="G5182">
        <v>1724</v>
      </c>
    </row>
    <row r="5183" spans="2:7" x14ac:dyDescent="0.25">
      <c r="B5183" t="s">
        <v>3932</v>
      </c>
      <c r="C5183" t="s">
        <v>3456</v>
      </c>
      <c r="D5183" s="30">
        <v>39976</v>
      </c>
      <c r="E5183" t="s">
        <v>197</v>
      </c>
      <c r="F5183">
        <v>8404</v>
      </c>
      <c r="G5183">
        <v>1725</v>
      </c>
    </row>
    <row r="5184" spans="2:7" x14ac:dyDescent="0.25">
      <c r="B5184" t="s">
        <v>3932</v>
      </c>
      <c r="C5184" t="s">
        <v>3457</v>
      </c>
      <c r="D5184" s="30">
        <v>39977</v>
      </c>
      <c r="E5184" t="s">
        <v>198</v>
      </c>
      <c r="F5184">
        <v>9157</v>
      </c>
      <c r="G5184">
        <v>1725</v>
      </c>
    </row>
    <row r="5185" spans="2:7" x14ac:dyDescent="0.25">
      <c r="G5185">
        <v>1725</v>
      </c>
    </row>
    <row r="5186" spans="2:7" x14ac:dyDescent="0.25">
      <c r="B5186" t="s">
        <v>3932</v>
      </c>
      <c r="C5186" t="s">
        <v>895</v>
      </c>
      <c r="D5186" s="30">
        <v>39978</v>
      </c>
      <c r="E5186" t="s">
        <v>197</v>
      </c>
      <c r="F5186">
        <v>1660</v>
      </c>
      <c r="G5186">
        <v>1726</v>
      </c>
    </row>
    <row r="5187" spans="2:7" x14ac:dyDescent="0.25">
      <c r="B5187" t="s">
        <v>3932</v>
      </c>
      <c r="C5187" t="s">
        <v>3458</v>
      </c>
      <c r="D5187" s="30">
        <v>39979</v>
      </c>
      <c r="E5187" t="s">
        <v>200</v>
      </c>
      <c r="F5187">
        <v>9491</v>
      </c>
      <c r="G5187">
        <v>1726</v>
      </c>
    </row>
    <row r="5188" spans="2:7" x14ac:dyDescent="0.25">
      <c r="G5188">
        <v>1726</v>
      </c>
    </row>
    <row r="5189" spans="2:7" x14ac:dyDescent="0.25">
      <c r="B5189" t="s">
        <v>3932</v>
      </c>
      <c r="C5189" t="s">
        <v>3459</v>
      </c>
      <c r="D5189" s="30">
        <v>39980</v>
      </c>
      <c r="E5189" t="s">
        <v>198</v>
      </c>
      <c r="F5189">
        <v>4230</v>
      </c>
      <c r="G5189">
        <v>1727</v>
      </c>
    </row>
    <row r="5190" spans="2:7" x14ac:dyDescent="0.25">
      <c r="B5190" t="s">
        <v>3932</v>
      </c>
      <c r="C5190" t="s">
        <v>3460</v>
      </c>
      <c r="D5190" s="30">
        <v>39981</v>
      </c>
      <c r="E5190" t="s">
        <v>197</v>
      </c>
      <c r="F5190">
        <v>6711</v>
      </c>
      <c r="G5190">
        <v>1727</v>
      </c>
    </row>
    <row r="5191" spans="2:7" x14ac:dyDescent="0.25">
      <c r="G5191">
        <v>1727</v>
      </c>
    </row>
    <row r="5192" spans="2:7" x14ac:dyDescent="0.25">
      <c r="B5192" t="s">
        <v>3932</v>
      </c>
      <c r="C5192" t="s">
        <v>3461</v>
      </c>
      <c r="D5192" s="30">
        <v>39982</v>
      </c>
      <c r="E5192" t="s">
        <v>200</v>
      </c>
      <c r="F5192">
        <v>8487</v>
      </c>
      <c r="G5192">
        <v>1728</v>
      </c>
    </row>
    <row r="5193" spans="2:7" x14ac:dyDescent="0.25">
      <c r="B5193" t="s">
        <v>3932</v>
      </c>
      <c r="C5193" t="s">
        <v>3462</v>
      </c>
      <c r="D5193" s="30">
        <v>39983</v>
      </c>
      <c r="E5193" t="s">
        <v>200</v>
      </c>
      <c r="F5193">
        <v>2563</v>
      </c>
      <c r="G5193">
        <v>1728</v>
      </c>
    </row>
    <row r="5194" spans="2:7" x14ac:dyDescent="0.25">
      <c r="G5194">
        <v>1728</v>
      </c>
    </row>
    <row r="5195" spans="2:7" x14ac:dyDescent="0.25">
      <c r="B5195" t="s">
        <v>3932</v>
      </c>
      <c r="C5195" t="s">
        <v>3463</v>
      </c>
      <c r="D5195" s="30">
        <v>39984</v>
      </c>
      <c r="E5195" t="s">
        <v>199</v>
      </c>
      <c r="F5195">
        <v>7621</v>
      </c>
      <c r="G5195">
        <v>1729</v>
      </c>
    </row>
    <row r="5196" spans="2:7" x14ac:dyDescent="0.25">
      <c r="B5196" t="s">
        <v>3932</v>
      </c>
      <c r="C5196" t="s">
        <v>765</v>
      </c>
      <c r="D5196" s="30">
        <v>39985</v>
      </c>
      <c r="E5196" t="s">
        <v>199</v>
      </c>
      <c r="F5196">
        <v>2941</v>
      </c>
      <c r="G5196">
        <v>1729</v>
      </c>
    </row>
    <row r="5197" spans="2:7" x14ac:dyDescent="0.25">
      <c r="G5197">
        <v>1729</v>
      </c>
    </row>
    <row r="5198" spans="2:7" x14ac:dyDescent="0.25">
      <c r="B5198" t="s">
        <v>3932</v>
      </c>
      <c r="C5198" t="s">
        <v>3464</v>
      </c>
      <c r="D5198" s="30">
        <v>39986</v>
      </c>
      <c r="E5198" t="s">
        <v>199</v>
      </c>
      <c r="F5198">
        <v>792</v>
      </c>
      <c r="G5198">
        <v>1730</v>
      </c>
    </row>
    <row r="5199" spans="2:7" x14ac:dyDescent="0.25">
      <c r="B5199" t="s">
        <v>3932</v>
      </c>
      <c r="C5199" t="s">
        <v>3465</v>
      </c>
      <c r="D5199" s="30">
        <v>39987</v>
      </c>
      <c r="E5199" t="s">
        <v>199</v>
      </c>
      <c r="F5199">
        <v>1966</v>
      </c>
      <c r="G5199">
        <v>1730</v>
      </c>
    </row>
    <row r="5200" spans="2:7" x14ac:dyDescent="0.25">
      <c r="G5200">
        <v>1730</v>
      </c>
    </row>
    <row r="5201" spans="2:7" x14ac:dyDescent="0.25">
      <c r="B5201" t="s">
        <v>3932</v>
      </c>
      <c r="C5201" t="s">
        <v>3466</v>
      </c>
      <c r="D5201" s="30">
        <v>39988</v>
      </c>
      <c r="E5201" t="s">
        <v>198</v>
      </c>
      <c r="F5201">
        <v>2068</v>
      </c>
      <c r="G5201">
        <v>1731</v>
      </c>
    </row>
    <row r="5202" spans="2:7" x14ac:dyDescent="0.25">
      <c r="B5202" t="s">
        <v>3932</v>
      </c>
      <c r="C5202" t="s">
        <v>3467</v>
      </c>
      <c r="D5202" s="30">
        <v>39989</v>
      </c>
      <c r="E5202" t="s">
        <v>198</v>
      </c>
      <c r="F5202">
        <v>3698</v>
      </c>
      <c r="G5202">
        <v>1731</v>
      </c>
    </row>
    <row r="5203" spans="2:7" x14ac:dyDescent="0.25">
      <c r="G5203">
        <v>1731</v>
      </c>
    </row>
    <row r="5204" spans="2:7" x14ac:dyDescent="0.25">
      <c r="B5204" t="s">
        <v>3932</v>
      </c>
      <c r="C5204" t="s">
        <v>3468</v>
      </c>
      <c r="D5204" s="30">
        <v>39990</v>
      </c>
      <c r="E5204" t="s">
        <v>196</v>
      </c>
      <c r="F5204">
        <v>2963</v>
      </c>
      <c r="G5204">
        <v>1732</v>
      </c>
    </row>
    <row r="5205" spans="2:7" x14ac:dyDescent="0.25">
      <c r="B5205" t="s">
        <v>3932</v>
      </c>
      <c r="C5205" t="s">
        <v>3469</v>
      </c>
      <c r="D5205" s="30">
        <v>39991</v>
      </c>
      <c r="E5205" t="s">
        <v>197</v>
      </c>
      <c r="F5205">
        <v>4357</v>
      </c>
      <c r="G5205">
        <v>1732</v>
      </c>
    </row>
    <row r="5206" spans="2:7" x14ac:dyDescent="0.25">
      <c r="G5206">
        <v>1732</v>
      </c>
    </row>
    <row r="5207" spans="2:7" x14ac:dyDescent="0.25">
      <c r="B5207" t="s">
        <v>3932</v>
      </c>
      <c r="C5207" t="s">
        <v>3470</v>
      </c>
      <c r="D5207" s="30">
        <v>39992</v>
      </c>
      <c r="E5207" t="s">
        <v>198</v>
      </c>
      <c r="F5207">
        <v>9205</v>
      </c>
      <c r="G5207">
        <v>1733</v>
      </c>
    </row>
    <row r="5208" spans="2:7" x14ac:dyDescent="0.25">
      <c r="B5208" t="s">
        <v>3932</v>
      </c>
      <c r="C5208" t="s">
        <v>1191</v>
      </c>
      <c r="D5208" s="30">
        <v>39993</v>
      </c>
      <c r="E5208" t="s">
        <v>200</v>
      </c>
      <c r="F5208">
        <v>3295</v>
      </c>
      <c r="G5208">
        <v>1733</v>
      </c>
    </row>
    <row r="5209" spans="2:7" x14ac:dyDescent="0.25">
      <c r="G5209">
        <v>1733</v>
      </c>
    </row>
    <row r="5210" spans="2:7" x14ac:dyDescent="0.25">
      <c r="B5210" t="s">
        <v>3932</v>
      </c>
      <c r="C5210" t="s">
        <v>3471</v>
      </c>
      <c r="D5210" s="30">
        <v>39994</v>
      </c>
      <c r="E5210" t="s">
        <v>200</v>
      </c>
      <c r="F5210">
        <v>1070</v>
      </c>
      <c r="G5210">
        <v>1734</v>
      </c>
    </row>
    <row r="5211" spans="2:7" x14ac:dyDescent="0.25">
      <c r="B5211" t="s">
        <v>3932</v>
      </c>
      <c r="C5211" t="s">
        <v>3472</v>
      </c>
      <c r="D5211" s="30">
        <v>39995</v>
      </c>
      <c r="E5211" t="s">
        <v>199</v>
      </c>
      <c r="F5211">
        <v>9053</v>
      </c>
      <c r="G5211">
        <v>1734</v>
      </c>
    </row>
    <row r="5212" spans="2:7" x14ac:dyDescent="0.25">
      <c r="G5212">
        <v>1734</v>
      </c>
    </row>
    <row r="5213" spans="2:7" x14ac:dyDescent="0.25">
      <c r="B5213" t="s">
        <v>3932</v>
      </c>
      <c r="C5213" t="s">
        <v>3473</v>
      </c>
      <c r="D5213" s="30">
        <v>39996</v>
      </c>
      <c r="E5213" t="s">
        <v>198</v>
      </c>
      <c r="F5213">
        <v>9220</v>
      </c>
      <c r="G5213">
        <v>1735</v>
      </c>
    </row>
    <row r="5214" spans="2:7" x14ac:dyDescent="0.25">
      <c r="B5214" t="s">
        <v>3932</v>
      </c>
      <c r="C5214" t="s">
        <v>3474</v>
      </c>
      <c r="D5214" s="30">
        <v>39997</v>
      </c>
      <c r="E5214" t="s">
        <v>199</v>
      </c>
      <c r="F5214">
        <v>2559</v>
      </c>
      <c r="G5214">
        <v>1735</v>
      </c>
    </row>
    <row r="5215" spans="2:7" x14ac:dyDescent="0.25">
      <c r="G5215">
        <v>1735</v>
      </c>
    </row>
    <row r="5216" spans="2:7" x14ac:dyDescent="0.25">
      <c r="B5216" t="s">
        <v>3932</v>
      </c>
      <c r="C5216" t="s">
        <v>2496</v>
      </c>
      <c r="D5216" s="30">
        <v>39998</v>
      </c>
      <c r="E5216" t="s">
        <v>197</v>
      </c>
      <c r="F5216">
        <v>2165</v>
      </c>
      <c r="G5216">
        <v>1736</v>
      </c>
    </row>
    <row r="5217" spans="2:7" x14ac:dyDescent="0.25">
      <c r="B5217" t="s">
        <v>3932</v>
      </c>
      <c r="C5217" t="s">
        <v>3475</v>
      </c>
      <c r="D5217" s="30">
        <v>39999</v>
      </c>
      <c r="E5217" t="s">
        <v>199</v>
      </c>
      <c r="F5217">
        <v>1670</v>
      </c>
      <c r="G5217">
        <v>1736</v>
      </c>
    </row>
    <row r="5218" spans="2:7" x14ac:dyDescent="0.25">
      <c r="G5218">
        <v>1736</v>
      </c>
    </row>
    <row r="5219" spans="2:7" x14ac:dyDescent="0.25">
      <c r="B5219" t="s">
        <v>3932</v>
      </c>
      <c r="C5219" t="s">
        <v>3476</v>
      </c>
      <c r="D5219" s="30">
        <v>40000</v>
      </c>
      <c r="E5219" t="s">
        <v>199</v>
      </c>
      <c r="F5219">
        <v>6627</v>
      </c>
      <c r="G5219">
        <v>1737</v>
      </c>
    </row>
    <row r="5220" spans="2:7" x14ac:dyDescent="0.25">
      <c r="B5220" t="s">
        <v>3932</v>
      </c>
      <c r="C5220" t="s">
        <v>3477</v>
      </c>
      <c r="D5220" s="30">
        <v>40001</v>
      </c>
      <c r="E5220" t="s">
        <v>198</v>
      </c>
      <c r="F5220">
        <v>4976</v>
      </c>
      <c r="G5220">
        <v>1737</v>
      </c>
    </row>
    <row r="5221" spans="2:7" x14ac:dyDescent="0.25">
      <c r="G5221">
        <v>1737</v>
      </c>
    </row>
    <row r="5222" spans="2:7" x14ac:dyDescent="0.25">
      <c r="B5222" t="s">
        <v>3932</v>
      </c>
      <c r="C5222" t="s">
        <v>3478</v>
      </c>
      <c r="D5222" s="30">
        <v>40002</v>
      </c>
      <c r="E5222" t="s">
        <v>200</v>
      </c>
      <c r="F5222">
        <v>8225</v>
      </c>
      <c r="G5222">
        <v>1738</v>
      </c>
    </row>
    <row r="5223" spans="2:7" x14ac:dyDescent="0.25">
      <c r="B5223" t="s">
        <v>3932</v>
      </c>
      <c r="C5223" t="s">
        <v>3479</v>
      </c>
      <c r="D5223" s="30">
        <v>40003</v>
      </c>
      <c r="E5223" t="s">
        <v>198</v>
      </c>
      <c r="F5223">
        <v>7870</v>
      </c>
      <c r="G5223">
        <v>1738</v>
      </c>
    </row>
    <row r="5224" spans="2:7" x14ac:dyDescent="0.25">
      <c r="G5224">
        <v>1738</v>
      </c>
    </row>
    <row r="5225" spans="2:7" x14ac:dyDescent="0.25">
      <c r="B5225" t="s">
        <v>3932</v>
      </c>
      <c r="C5225" t="s">
        <v>3480</v>
      </c>
      <c r="D5225" s="30">
        <v>40004</v>
      </c>
      <c r="E5225" t="s">
        <v>200</v>
      </c>
      <c r="F5225">
        <v>4009</v>
      </c>
      <c r="G5225">
        <v>1739</v>
      </c>
    </row>
    <row r="5226" spans="2:7" x14ac:dyDescent="0.25">
      <c r="B5226" t="s">
        <v>3932</v>
      </c>
      <c r="C5226" t="s">
        <v>3481</v>
      </c>
      <c r="D5226" s="30">
        <v>40005</v>
      </c>
      <c r="E5226" t="s">
        <v>196</v>
      </c>
      <c r="F5226">
        <v>1117</v>
      </c>
      <c r="G5226">
        <v>1739</v>
      </c>
    </row>
    <row r="5227" spans="2:7" x14ac:dyDescent="0.25">
      <c r="G5227">
        <v>1739</v>
      </c>
    </row>
    <row r="5228" spans="2:7" x14ac:dyDescent="0.25">
      <c r="B5228" t="s">
        <v>3932</v>
      </c>
      <c r="C5228" t="s">
        <v>3482</v>
      </c>
      <c r="D5228" s="30">
        <v>40006</v>
      </c>
      <c r="E5228" t="s">
        <v>198</v>
      </c>
      <c r="F5228">
        <v>235</v>
      </c>
      <c r="G5228">
        <v>1740</v>
      </c>
    </row>
    <row r="5229" spans="2:7" x14ac:dyDescent="0.25">
      <c r="B5229" t="s">
        <v>3932</v>
      </c>
      <c r="C5229" t="s">
        <v>1843</v>
      </c>
      <c r="D5229" s="30">
        <v>40007</v>
      </c>
      <c r="E5229" t="s">
        <v>199</v>
      </c>
      <c r="F5229">
        <v>2643</v>
      </c>
      <c r="G5229">
        <v>1740</v>
      </c>
    </row>
    <row r="5230" spans="2:7" x14ac:dyDescent="0.25">
      <c r="G5230">
        <v>1740</v>
      </c>
    </row>
    <row r="5231" spans="2:7" x14ac:dyDescent="0.25">
      <c r="B5231" t="s">
        <v>3932</v>
      </c>
      <c r="C5231" t="s">
        <v>3483</v>
      </c>
      <c r="D5231" s="30">
        <v>40008</v>
      </c>
      <c r="E5231" t="s">
        <v>200</v>
      </c>
      <c r="F5231">
        <v>4069</v>
      </c>
      <c r="G5231">
        <v>1741</v>
      </c>
    </row>
    <row r="5232" spans="2:7" x14ac:dyDescent="0.25">
      <c r="B5232" t="s">
        <v>3932</v>
      </c>
      <c r="C5232" t="s">
        <v>3484</v>
      </c>
      <c r="D5232" s="30">
        <v>40009</v>
      </c>
      <c r="E5232" t="s">
        <v>200</v>
      </c>
      <c r="F5232">
        <v>3219</v>
      </c>
      <c r="G5232">
        <v>1741</v>
      </c>
    </row>
    <row r="5233" spans="2:7" x14ac:dyDescent="0.25">
      <c r="G5233">
        <v>1741</v>
      </c>
    </row>
    <row r="5234" spans="2:7" x14ac:dyDescent="0.25">
      <c r="B5234" t="s">
        <v>3932</v>
      </c>
      <c r="C5234" t="s">
        <v>868</v>
      </c>
      <c r="D5234" s="30">
        <v>40010</v>
      </c>
      <c r="E5234" t="s">
        <v>196</v>
      </c>
      <c r="F5234">
        <v>3389</v>
      </c>
      <c r="G5234">
        <v>1742</v>
      </c>
    </row>
    <row r="5235" spans="2:7" x14ac:dyDescent="0.25">
      <c r="B5235" t="s">
        <v>3932</v>
      </c>
      <c r="C5235" t="s">
        <v>3485</v>
      </c>
      <c r="D5235" s="30">
        <v>40011</v>
      </c>
      <c r="E5235" t="s">
        <v>199</v>
      </c>
      <c r="F5235">
        <v>1200</v>
      </c>
      <c r="G5235">
        <v>1742</v>
      </c>
    </row>
    <row r="5236" spans="2:7" x14ac:dyDescent="0.25">
      <c r="G5236">
        <v>1742</v>
      </c>
    </row>
    <row r="5237" spans="2:7" x14ac:dyDescent="0.25">
      <c r="B5237" t="s">
        <v>3932</v>
      </c>
      <c r="C5237" t="s">
        <v>3486</v>
      </c>
      <c r="D5237" s="30">
        <v>40012</v>
      </c>
      <c r="E5237" t="s">
        <v>197</v>
      </c>
      <c r="F5237">
        <v>7315</v>
      </c>
      <c r="G5237">
        <v>1743</v>
      </c>
    </row>
    <row r="5238" spans="2:7" x14ac:dyDescent="0.25">
      <c r="B5238" t="s">
        <v>3932</v>
      </c>
      <c r="C5238" t="s">
        <v>3487</v>
      </c>
      <c r="D5238" s="30">
        <v>40013</v>
      </c>
      <c r="E5238" t="s">
        <v>200</v>
      </c>
      <c r="F5238">
        <v>6262</v>
      </c>
      <c r="G5238">
        <v>1743</v>
      </c>
    </row>
    <row r="5239" spans="2:7" x14ac:dyDescent="0.25">
      <c r="G5239">
        <v>1743</v>
      </c>
    </row>
    <row r="5240" spans="2:7" x14ac:dyDescent="0.25">
      <c r="B5240" t="s">
        <v>3932</v>
      </c>
      <c r="C5240" t="s">
        <v>3488</v>
      </c>
      <c r="D5240" s="30">
        <v>40014</v>
      </c>
      <c r="E5240" t="s">
        <v>200</v>
      </c>
      <c r="F5240">
        <v>6855</v>
      </c>
      <c r="G5240">
        <v>1744</v>
      </c>
    </row>
    <row r="5241" spans="2:7" x14ac:dyDescent="0.25">
      <c r="B5241" t="s">
        <v>3932</v>
      </c>
      <c r="C5241" t="s">
        <v>3489</v>
      </c>
      <c r="D5241" s="30">
        <v>40015</v>
      </c>
      <c r="E5241" t="s">
        <v>200</v>
      </c>
      <c r="F5241">
        <v>1585</v>
      </c>
      <c r="G5241">
        <v>1744</v>
      </c>
    </row>
    <row r="5242" spans="2:7" x14ac:dyDescent="0.25">
      <c r="G5242">
        <v>1744</v>
      </c>
    </row>
    <row r="5243" spans="2:7" x14ac:dyDescent="0.25">
      <c r="B5243" t="s">
        <v>3932</v>
      </c>
      <c r="C5243" t="s">
        <v>3490</v>
      </c>
      <c r="D5243" s="30">
        <v>40016</v>
      </c>
      <c r="E5243" t="s">
        <v>196</v>
      </c>
      <c r="F5243">
        <v>7796</v>
      </c>
      <c r="G5243">
        <v>1745</v>
      </c>
    </row>
    <row r="5244" spans="2:7" x14ac:dyDescent="0.25">
      <c r="B5244" t="s">
        <v>3932</v>
      </c>
      <c r="C5244" t="s">
        <v>3491</v>
      </c>
      <c r="D5244" s="30">
        <v>40017</v>
      </c>
      <c r="E5244" t="s">
        <v>199</v>
      </c>
      <c r="F5244">
        <v>9536</v>
      </c>
      <c r="G5244">
        <v>1745</v>
      </c>
    </row>
    <row r="5245" spans="2:7" x14ac:dyDescent="0.25">
      <c r="G5245">
        <v>1745</v>
      </c>
    </row>
    <row r="5246" spans="2:7" x14ac:dyDescent="0.25">
      <c r="B5246" t="s">
        <v>3932</v>
      </c>
      <c r="C5246" t="s">
        <v>3492</v>
      </c>
      <c r="D5246" s="30">
        <v>40018</v>
      </c>
      <c r="E5246" t="s">
        <v>197</v>
      </c>
      <c r="F5246">
        <v>142</v>
      </c>
      <c r="G5246">
        <v>1746</v>
      </c>
    </row>
    <row r="5247" spans="2:7" x14ac:dyDescent="0.25">
      <c r="B5247" t="s">
        <v>3932</v>
      </c>
      <c r="C5247" t="s">
        <v>3493</v>
      </c>
      <c r="D5247" s="30">
        <v>40019</v>
      </c>
      <c r="E5247" t="s">
        <v>197</v>
      </c>
      <c r="F5247">
        <v>8538</v>
      </c>
      <c r="G5247">
        <v>1746</v>
      </c>
    </row>
    <row r="5248" spans="2:7" x14ac:dyDescent="0.25">
      <c r="G5248">
        <v>1746</v>
      </c>
    </row>
    <row r="5249" spans="2:7" x14ac:dyDescent="0.25">
      <c r="B5249" t="s">
        <v>3932</v>
      </c>
      <c r="C5249" t="s">
        <v>3494</v>
      </c>
      <c r="D5249" s="30">
        <v>40020</v>
      </c>
      <c r="E5249" t="s">
        <v>199</v>
      </c>
      <c r="F5249">
        <v>5276</v>
      </c>
      <c r="G5249">
        <v>1747</v>
      </c>
    </row>
    <row r="5250" spans="2:7" x14ac:dyDescent="0.25">
      <c r="B5250" t="s">
        <v>3932</v>
      </c>
      <c r="C5250" t="s">
        <v>3495</v>
      </c>
      <c r="D5250" s="30">
        <v>40021</v>
      </c>
      <c r="E5250" t="s">
        <v>196</v>
      </c>
      <c r="F5250">
        <v>5739</v>
      </c>
      <c r="G5250">
        <v>1747</v>
      </c>
    </row>
    <row r="5251" spans="2:7" x14ac:dyDescent="0.25">
      <c r="G5251">
        <v>1747</v>
      </c>
    </row>
    <row r="5252" spans="2:7" x14ac:dyDescent="0.25">
      <c r="B5252" t="s">
        <v>3932</v>
      </c>
      <c r="C5252" t="s">
        <v>3496</v>
      </c>
      <c r="D5252" s="30">
        <v>40022</v>
      </c>
      <c r="E5252" t="s">
        <v>200</v>
      </c>
      <c r="F5252">
        <v>2940</v>
      </c>
      <c r="G5252">
        <v>1748</v>
      </c>
    </row>
    <row r="5253" spans="2:7" x14ac:dyDescent="0.25">
      <c r="B5253" t="s">
        <v>3932</v>
      </c>
      <c r="C5253" t="s">
        <v>2507</v>
      </c>
      <c r="D5253" s="30">
        <v>40023</v>
      </c>
      <c r="E5253" t="s">
        <v>196</v>
      </c>
      <c r="F5253">
        <v>1984</v>
      </c>
      <c r="G5253">
        <v>1748</v>
      </c>
    </row>
    <row r="5254" spans="2:7" x14ac:dyDescent="0.25">
      <c r="G5254">
        <v>1748</v>
      </c>
    </row>
    <row r="5255" spans="2:7" x14ac:dyDescent="0.25">
      <c r="B5255" t="s">
        <v>3932</v>
      </c>
      <c r="C5255" t="s">
        <v>3497</v>
      </c>
      <c r="D5255" s="30">
        <v>40024</v>
      </c>
      <c r="E5255" t="s">
        <v>198</v>
      </c>
      <c r="F5255">
        <v>1266</v>
      </c>
      <c r="G5255">
        <v>1749</v>
      </c>
    </row>
    <row r="5256" spans="2:7" x14ac:dyDescent="0.25">
      <c r="B5256" t="s">
        <v>3932</v>
      </c>
      <c r="C5256" t="s">
        <v>3498</v>
      </c>
      <c r="D5256" s="30">
        <v>40025</v>
      </c>
      <c r="E5256" t="s">
        <v>198</v>
      </c>
      <c r="F5256">
        <v>4615</v>
      </c>
      <c r="G5256">
        <v>1749</v>
      </c>
    </row>
    <row r="5257" spans="2:7" x14ac:dyDescent="0.25">
      <c r="G5257">
        <v>1749</v>
      </c>
    </row>
    <row r="5258" spans="2:7" x14ac:dyDescent="0.25">
      <c r="B5258" t="s">
        <v>3932</v>
      </c>
      <c r="C5258" t="s">
        <v>3499</v>
      </c>
      <c r="D5258" s="30">
        <v>40026</v>
      </c>
      <c r="E5258" t="s">
        <v>199</v>
      </c>
      <c r="F5258">
        <v>6283</v>
      </c>
      <c r="G5258">
        <v>1750</v>
      </c>
    </row>
    <row r="5259" spans="2:7" x14ac:dyDescent="0.25">
      <c r="B5259" t="s">
        <v>3932</v>
      </c>
      <c r="C5259" t="s">
        <v>3500</v>
      </c>
      <c r="D5259" s="30">
        <v>40027</v>
      </c>
      <c r="E5259" t="s">
        <v>196</v>
      </c>
      <c r="F5259">
        <v>7315</v>
      </c>
      <c r="G5259">
        <v>1750</v>
      </c>
    </row>
    <row r="5260" spans="2:7" x14ac:dyDescent="0.25">
      <c r="G5260">
        <v>1750</v>
      </c>
    </row>
    <row r="5261" spans="2:7" x14ac:dyDescent="0.25">
      <c r="B5261" t="s">
        <v>3932</v>
      </c>
      <c r="C5261" t="s">
        <v>3501</v>
      </c>
      <c r="D5261" s="30">
        <v>40028</v>
      </c>
      <c r="E5261" t="s">
        <v>198</v>
      </c>
      <c r="F5261">
        <v>5252</v>
      </c>
      <c r="G5261">
        <v>1751</v>
      </c>
    </row>
    <row r="5262" spans="2:7" x14ac:dyDescent="0.25">
      <c r="B5262" t="s">
        <v>3932</v>
      </c>
      <c r="C5262" t="s">
        <v>784</v>
      </c>
      <c r="D5262" s="30">
        <v>40029</v>
      </c>
      <c r="E5262" t="s">
        <v>196</v>
      </c>
      <c r="F5262">
        <v>9202</v>
      </c>
      <c r="G5262">
        <v>1751</v>
      </c>
    </row>
    <row r="5263" spans="2:7" x14ac:dyDescent="0.25">
      <c r="G5263">
        <v>1751</v>
      </c>
    </row>
    <row r="5264" spans="2:7" x14ac:dyDescent="0.25">
      <c r="B5264" t="s">
        <v>3932</v>
      </c>
      <c r="C5264" t="s">
        <v>3502</v>
      </c>
      <c r="D5264" s="30">
        <v>40030</v>
      </c>
      <c r="E5264" t="s">
        <v>200</v>
      </c>
      <c r="F5264">
        <v>6420</v>
      </c>
      <c r="G5264">
        <v>1752</v>
      </c>
    </row>
    <row r="5265" spans="2:7" x14ac:dyDescent="0.25">
      <c r="B5265" t="s">
        <v>3932</v>
      </c>
      <c r="C5265" t="s">
        <v>3503</v>
      </c>
      <c r="D5265" s="30">
        <v>40031</v>
      </c>
      <c r="E5265" t="s">
        <v>200</v>
      </c>
      <c r="F5265">
        <v>9384</v>
      </c>
      <c r="G5265">
        <v>1752</v>
      </c>
    </row>
    <row r="5266" spans="2:7" x14ac:dyDescent="0.25">
      <c r="G5266">
        <v>1752</v>
      </c>
    </row>
    <row r="5267" spans="2:7" x14ac:dyDescent="0.25">
      <c r="B5267" t="s">
        <v>3932</v>
      </c>
      <c r="C5267" t="s">
        <v>3504</v>
      </c>
      <c r="D5267" s="30">
        <v>40032</v>
      </c>
      <c r="E5267" t="s">
        <v>200</v>
      </c>
      <c r="F5267">
        <v>5863</v>
      </c>
      <c r="G5267">
        <v>1753</v>
      </c>
    </row>
    <row r="5268" spans="2:7" x14ac:dyDescent="0.25">
      <c r="B5268" t="s">
        <v>3932</v>
      </c>
      <c r="C5268" t="s">
        <v>3505</v>
      </c>
      <c r="D5268" s="30">
        <v>40033</v>
      </c>
      <c r="E5268" t="s">
        <v>198</v>
      </c>
      <c r="F5268">
        <v>2263</v>
      </c>
      <c r="G5268">
        <v>1753</v>
      </c>
    </row>
    <row r="5269" spans="2:7" x14ac:dyDescent="0.25">
      <c r="G5269">
        <v>1753</v>
      </c>
    </row>
    <row r="5270" spans="2:7" x14ac:dyDescent="0.25">
      <c r="B5270" t="s">
        <v>3932</v>
      </c>
      <c r="C5270" t="s">
        <v>3506</v>
      </c>
      <c r="D5270" s="30">
        <v>40034</v>
      </c>
      <c r="E5270" t="s">
        <v>199</v>
      </c>
      <c r="F5270">
        <v>3405</v>
      </c>
      <c r="G5270">
        <v>1754</v>
      </c>
    </row>
    <row r="5271" spans="2:7" x14ac:dyDescent="0.25">
      <c r="B5271" t="s">
        <v>3932</v>
      </c>
      <c r="C5271" t="s">
        <v>1737</v>
      </c>
      <c r="D5271" s="30">
        <v>40035</v>
      </c>
      <c r="E5271" t="s">
        <v>197</v>
      </c>
      <c r="F5271">
        <v>8340</v>
      </c>
      <c r="G5271">
        <v>1754</v>
      </c>
    </row>
    <row r="5272" spans="2:7" x14ac:dyDescent="0.25">
      <c r="G5272">
        <v>1754</v>
      </c>
    </row>
    <row r="5273" spans="2:7" x14ac:dyDescent="0.25">
      <c r="B5273" t="s">
        <v>3932</v>
      </c>
      <c r="C5273" t="s">
        <v>2257</v>
      </c>
      <c r="D5273" s="30">
        <v>40036</v>
      </c>
      <c r="E5273" t="s">
        <v>198</v>
      </c>
      <c r="F5273">
        <v>3740</v>
      </c>
      <c r="G5273">
        <v>1755</v>
      </c>
    </row>
    <row r="5274" spans="2:7" x14ac:dyDescent="0.25">
      <c r="B5274" t="s">
        <v>3932</v>
      </c>
      <c r="C5274" t="s">
        <v>3507</v>
      </c>
      <c r="D5274" s="30">
        <v>40037</v>
      </c>
      <c r="E5274" t="s">
        <v>196</v>
      </c>
      <c r="F5274">
        <v>9728</v>
      </c>
      <c r="G5274">
        <v>1755</v>
      </c>
    </row>
    <row r="5275" spans="2:7" x14ac:dyDescent="0.25">
      <c r="G5275">
        <v>1755</v>
      </c>
    </row>
    <row r="5276" spans="2:7" x14ac:dyDescent="0.25">
      <c r="B5276" t="s">
        <v>3932</v>
      </c>
      <c r="C5276" t="s">
        <v>3508</v>
      </c>
      <c r="D5276" s="30">
        <v>40038</v>
      </c>
      <c r="E5276" t="s">
        <v>198</v>
      </c>
      <c r="F5276">
        <v>7807</v>
      </c>
      <c r="G5276">
        <v>1756</v>
      </c>
    </row>
    <row r="5277" spans="2:7" x14ac:dyDescent="0.25">
      <c r="B5277" t="s">
        <v>3932</v>
      </c>
      <c r="C5277" t="s">
        <v>3509</v>
      </c>
      <c r="D5277" s="30">
        <v>40039</v>
      </c>
      <c r="E5277" t="s">
        <v>197</v>
      </c>
      <c r="F5277">
        <v>4471</v>
      </c>
      <c r="G5277">
        <v>1756</v>
      </c>
    </row>
    <row r="5278" spans="2:7" x14ac:dyDescent="0.25">
      <c r="G5278">
        <v>1756</v>
      </c>
    </row>
    <row r="5279" spans="2:7" x14ac:dyDescent="0.25">
      <c r="B5279" t="s">
        <v>3932</v>
      </c>
      <c r="C5279" t="s">
        <v>3510</v>
      </c>
      <c r="D5279" s="30">
        <v>40040</v>
      </c>
      <c r="E5279" t="s">
        <v>196</v>
      </c>
      <c r="F5279">
        <v>8046</v>
      </c>
      <c r="G5279">
        <v>1757</v>
      </c>
    </row>
    <row r="5280" spans="2:7" x14ac:dyDescent="0.25">
      <c r="B5280" t="s">
        <v>3932</v>
      </c>
      <c r="C5280" t="s">
        <v>3511</v>
      </c>
      <c r="D5280" s="30">
        <v>40041</v>
      </c>
      <c r="E5280" t="s">
        <v>196</v>
      </c>
      <c r="F5280">
        <v>4548</v>
      </c>
      <c r="G5280">
        <v>1757</v>
      </c>
    </row>
    <row r="5281" spans="2:7" x14ac:dyDescent="0.25">
      <c r="G5281">
        <v>1757</v>
      </c>
    </row>
    <row r="5282" spans="2:7" x14ac:dyDescent="0.25">
      <c r="B5282" t="s">
        <v>3932</v>
      </c>
      <c r="C5282" t="s">
        <v>3512</v>
      </c>
      <c r="D5282" s="30">
        <v>40042</v>
      </c>
      <c r="E5282" t="s">
        <v>198</v>
      </c>
      <c r="F5282">
        <v>7667</v>
      </c>
      <c r="G5282">
        <v>1758</v>
      </c>
    </row>
    <row r="5283" spans="2:7" x14ac:dyDescent="0.25">
      <c r="B5283" t="s">
        <v>3932</v>
      </c>
      <c r="C5283" t="s">
        <v>3513</v>
      </c>
      <c r="D5283" s="30">
        <v>40043</v>
      </c>
      <c r="E5283" t="s">
        <v>196</v>
      </c>
      <c r="F5283">
        <v>4692</v>
      </c>
      <c r="G5283">
        <v>1758</v>
      </c>
    </row>
    <row r="5284" spans="2:7" x14ac:dyDescent="0.25">
      <c r="G5284">
        <v>1758</v>
      </c>
    </row>
    <row r="5285" spans="2:7" x14ac:dyDescent="0.25">
      <c r="B5285" t="s">
        <v>3932</v>
      </c>
      <c r="C5285" t="s">
        <v>3514</v>
      </c>
      <c r="D5285" s="30">
        <v>40044</v>
      </c>
      <c r="E5285" t="s">
        <v>198</v>
      </c>
      <c r="F5285">
        <v>1015</v>
      </c>
      <c r="G5285">
        <v>1759</v>
      </c>
    </row>
    <row r="5286" spans="2:7" x14ac:dyDescent="0.25">
      <c r="B5286" t="s">
        <v>3932</v>
      </c>
      <c r="C5286" t="s">
        <v>3515</v>
      </c>
      <c r="D5286" s="30">
        <v>40045</v>
      </c>
      <c r="E5286" t="s">
        <v>200</v>
      </c>
      <c r="F5286">
        <v>5817</v>
      </c>
      <c r="G5286">
        <v>1759</v>
      </c>
    </row>
    <row r="5287" spans="2:7" x14ac:dyDescent="0.25">
      <c r="G5287">
        <v>1759</v>
      </c>
    </row>
    <row r="5288" spans="2:7" x14ac:dyDescent="0.25">
      <c r="B5288" t="s">
        <v>3932</v>
      </c>
      <c r="C5288" t="s">
        <v>3516</v>
      </c>
      <c r="D5288" s="30">
        <v>40046</v>
      </c>
      <c r="E5288" t="s">
        <v>196</v>
      </c>
      <c r="F5288">
        <v>7128</v>
      </c>
      <c r="G5288">
        <v>1760</v>
      </c>
    </row>
    <row r="5289" spans="2:7" x14ac:dyDescent="0.25">
      <c r="B5289" t="s">
        <v>3932</v>
      </c>
      <c r="C5289" t="s">
        <v>3517</v>
      </c>
      <c r="D5289" s="30">
        <v>40047</v>
      </c>
      <c r="E5289" t="s">
        <v>199</v>
      </c>
      <c r="F5289">
        <v>4764</v>
      </c>
      <c r="G5289">
        <v>1760</v>
      </c>
    </row>
    <row r="5290" spans="2:7" x14ac:dyDescent="0.25">
      <c r="G5290">
        <v>1760</v>
      </c>
    </row>
    <row r="5291" spans="2:7" x14ac:dyDescent="0.25">
      <c r="B5291" t="s">
        <v>3932</v>
      </c>
      <c r="C5291" t="s">
        <v>3518</v>
      </c>
      <c r="D5291" s="30">
        <v>40048</v>
      </c>
      <c r="E5291" t="s">
        <v>200</v>
      </c>
      <c r="F5291">
        <v>8462</v>
      </c>
      <c r="G5291">
        <v>1761</v>
      </c>
    </row>
    <row r="5292" spans="2:7" x14ac:dyDescent="0.25">
      <c r="B5292" t="s">
        <v>3932</v>
      </c>
      <c r="C5292" t="s">
        <v>3519</v>
      </c>
      <c r="D5292" s="30">
        <v>40049</v>
      </c>
      <c r="E5292" t="s">
        <v>200</v>
      </c>
      <c r="F5292">
        <v>6192</v>
      </c>
      <c r="G5292">
        <v>1761</v>
      </c>
    </row>
    <row r="5293" spans="2:7" x14ac:dyDescent="0.25">
      <c r="G5293">
        <v>1761</v>
      </c>
    </row>
    <row r="5294" spans="2:7" x14ac:dyDescent="0.25">
      <c r="B5294" t="s">
        <v>3932</v>
      </c>
      <c r="C5294" t="s">
        <v>3520</v>
      </c>
      <c r="D5294" s="30">
        <v>40050</v>
      </c>
      <c r="E5294" t="s">
        <v>199</v>
      </c>
      <c r="F5294">
        <v>8045</v>
      </c>
      <c r="G5294">
        <v>1762</v>
      </c>
    </row>
    <row r="5295" spans="2:7" x14ac:dyDescent="0.25">
      <c r="B5295" t="s">
        <v>3932</v>
      </c>
      <c r="C5295" t="s">
        <v>1725</v>
      </c>
      <c r="D5295" s="30">
        <v>40051</v>
      </c>
      <c r="E5295" t="s">
        <v>198</v>
      </c>
      <c r="F5295">
        <v>4581</v>
      </c>
      <c r="G5295">
        <v>1762</v>
      </c>
    </row>
    <row r="5296" spans="2:7" x14ac:dyDescent="0.25">
      <c r="G5296">
        <v>1762</v>
      </c>
    </row>
    <row r="5297" spans="2:7" x14ac:dyDescent="0.25">
      <c r="B5297" t="s">
        <v>3932</v>
      </c>
      <c r="C5297" t="s">
        <v>2850</v>
      </c>
      <c r="D5297" s="30">
        <v>40052</v>
      </c>
      <c r="E5297" t="s">
        <v>199</v>
      </c>
      <c r="F5297">
        <v>9102</v>
      </c>
      <c r="G5297">
        <v>1763</v>
      </c>
    </row>
    <row r="5298" spans="2:7" x14ac:dyDescent="0.25">
      <c r="B5298" t="s">
        <v>3932</v>
      </c>
      <c r="C5298" t="s">
        <v>1990</v>
      </c>
      <c r="D5298" s="30">
        <v>40053</v>
      </c>
      <c r="E5298" t="s">
        <v>199</v>
      </c>
      <c r="F5298">
        <v>363</v>
      </c>
      <c r="G5298">
        <v>1763</v>
      </c>
    </row>
    <row r="5299" spans="2:7" x14ac:dyDescent="0.25">
      <c r="G5299">
        <v>1763</v>
      </c>
    </row>
    <row r="5300" spans="2:7" x14ac:dyDescent="0.25">
      <c r="B5300" t="s">
        <v>3932</v>
      </c>
      <c r="C5300" t="s">
        <v>3521</v>
      </c>
      <c r="D5300" s="30">
        <v>40054</v>
      </c>
      <c r="E5300" t="s">
        <v>197</v>
      </c>
      <c r="F5300">
        <v>9195</v>
      </c>
      <c r="G5300">
        <v>1764</v>
      </c>
    </row>
    <row r="5301" spans="2:7" x14ac:dyDescent="0.25">
      <c r="B5301" t="s">
        <v>3932</v>
      </c>
      <c r="C5301" t="s">
        <v>3522</v>
      </c>
      <c r="D5301" s="30">
        <v>40055</v>
      </c>
      <c r="E5301" t="s">
        <v>198</v>
      </c>
      <c r="F5301">
        <v>2725</v>
      </c>
      <c r="G5301">
        <v>1764</v>
      </c>
    </row>
    <row r="5302" spans="2:7" x14ac:dyDescent="0.25">
      <c r="G5302">
        <v>1764</v>
      </c>
    </row>
    <row r="5303" spans="2:7" x14ac:dyDescent="0.25">
      <c r="B5303" t="s">
        <v>3932</v>
      </c>
      <c r="C5303" t="s">
        <v>3523</v>
      </c>
      <c r="D5303" s="30">
        <v>40056</v>
      </c>
      <c r="E5303" t="s">
        <v>196</v>
      </c>
      <c r="F5303">
        <v>8981</v>
      </c>
      <c r="G5303">
        <v>1765</v>
      </c>
    </row>
    <row r="5304" spans="2:7" x14ac:dyDescent="0.25">
      <c r="B5304" t="s">
        <v>3932</v>
      </c>
      <c r="C5304" t="s">
        <v>3524</v>
      </c>
      <c r="D5304" s="30">
        <v>40057</v>
      </c>
      <c r="E5304" t="s">
        <v>196</v>
      </c>
      <c r="F5304">
        <v>7840</v>
      </c>
      <c r="G5304">
        <v>1765</v>
      </c>
    </row>
    <row r="5305" spans="2:7" x14ac:dyDescent="0.25">
      <c r="G5305">
        <v>1765</v>
      </c>
    </row>
    <row r="5306" spans="2:7" x14ac:dyDescent="0.25">
      <c r="B5306" t="s">
        <v>3932</v>
      </c>
      <c r="C5306" t="s">
        <v>3525</v>
      </c>
      <c r="D5306" s="30">
        <v>40058</v>
      </c>
      <c r="E5306" t="s">
        <v>197</v>
      </c>
      <c r="F5306">
        <v>7196</v>
      </c>
      <c r="G5306">
        <v>1766</v>
      </c>
    </row>
    <row r="5307" spans="2:7" x14ac:dyDescent="0.25">
      <c r="B5307" t="s">
        <v>3932</v>
      </c>
      <c r="C5307" t="s">
        <v>3100</v>
      </c>
      <c r="D5307" s="30">
        <v>40059</v>
      </c>
      <c r="E5307" t="s">
        <v>197</v>
      </c>
      <c r="F5307">
        <v>5984</v>
      </c>
      <c r="G5307">
        <v>1766</v>
      </c>
    </row>
    <row r="5308" spans="2:7" x14ac:dyDescent="0.25">
      <c r="G5308">
        <v>1766</v>
      </c>
    </row>
    <row r="5309" spans="2:7" x14ac:dyDescent="0.25">
      <c r="B5309" t="s">
        <v>3932</v>
      </c>
      <c r="C5309" t="s">
        <v>3526</v>
      </c>
      <c r="D5309" s="30">
        <v>40060</v>
      </c>
      <c r="E5309" t="s">
        <v>197</v>
      </c>
      <c r="F5309">
        <v>4672</v>
      </c>
      <c r="G5309">
        <v>1767</v>
      </c>
    </row>
    <row r="5310" spans="2:7" x14ac:dyDescent="0.25">
      <c r="B5310" t="s">
        <v>3932</v>
      </c>
      <c r="C5310" t="s">
        <v>3527</v>
      </c>
      <c r="D5310" s="30">
        <v>40061</v>
      </c>
      <c r="E5310" t="s">
        <v>199</v>
      </c>
      <c r="F5310">
        <v>8063</v>
      </c>
      <c r="G5310">
        <v>1767</v>
      </c>
    </row>
    <row r="5311" spans="2:7" x14ac:dyDescent="0.25">
      <c r="G5311">
        <v>1767</v>
      </c>
    </row>
    <row r="5312" spans="2:7" x14ac:dyDescent="0.25">
      <c r="B5312" t="s">
        <v>3932</v>
      </c>
      <c r="C5312" t="s">
        <v>3528</v>
      </c>
      <c r="D5312" s="30">
        <v>40062</v>
      </c>
      <c r="E5312" t="s">
        <v>200</v>
      </c>
      <c r="F5312">
        <v>719</v>
      </c>
      <c r="G5312">
        <v>1768</v>
      </c>
    </row>
    <row r="5313" spans="2:7" x14ac:dyDescent="0.25">
      <c r="B5313" t="s">
        <v>3932</v>
      </c>
      <c r="C5313" t="s">
        <v>3529</v>
      </c>
      <c r="D5313" s="30">
        <v>40063</v>
      </c>
      <c r="E5313" t="s">
        <v>198</v>
      </c>
      <c r="F5313">
        <v>1690</v>
      </c>
      <c r="G5313">
        <v>1768</v>
      </c>
    </row>
    <row r="5314" spans="2:7" x14ac:dyDescent="0.25">
      <c r="G5314">
        <v>1768</v>
      </c>
    </row>
    <row r="5315" spans="2:7" x14ac:dyDescent="0.25">
      <c r="B5315" t="s">
        <v>3932</v>
      </c>
      <c r="C5315" t="s">
        <v>1004</v>
      </c>
      <c r="D5315" s="30">
        <v>40064</v>
      </c>
      <c r="E5315" t="s">
        <v>198</v>
      </c>
      <c r="F5315">
        <v>2468</v>
      </c>
      <c r="G5315">
        <v>1769</v>
      </c>
    </row>
    <row r="5316" spans="2:7" x14ac:dyDescent="0.25">
      <c r="B5316" t="s">
        <v>3932</v>
      </c>
      <c r="C5316" t="s">
        <v>3530</v>
      </c>
      <c r="D5316" s="30">
        <v>40065</v>
      </c>
      <c r="E5316" t="s">
        <v>198</v>
      </c>
      <c r="F5316">
        <v>4401</v>
      </c>
      <c r="G5316">
        <v>1769</v>
      </c>
    </row>
    <row r="5317" spans="2:7" x14ac:dyDescent="0.25">
      <c r="G5317">
        <v>1769</v>
      </c>
    </row>
    <row r="5318" spans="2:7" x14ac:dyDescent="0.25">
      <c r="B5318" t="s">
        <v>3932</v>
      </c>
      <c r="C5318" t="s">
        <v>3531</v>
      </c>
      <c r="D5318" s="30">
        <v>40066</v>
      </c>
      <c r="E5318" t="s">
        <v>196</v>
      </c>
      <c r="F5318">
        <v>1914</v>
      </c>
      <c r="G5318">
        <v>1770</v>
      </c>
    </row>
    <row r="5319" spans="2:7" x14ac:dyDescent="0.25">
      <c r="B5319" t="s">
        <v>3932</v>
      </c>
      <c r="C5319" t="s">
        <v>3532</v>
      </c>
      <c r="D5319" s="30">
        <v>40067</v>
      </c>
      <c r="E5319" t="s">
        <v>198</v>
      </c>
      <c r="F5319">
        <v>1887</v>
      </c>
      <c r="G5319">
        <v>1770</v>
      </c>
    </row>
    <row r="5320" spans="2:7" x14ac:dyDescent="0.25">
      <c r="G5320">
        <v>1770</v>
      </c>
    </row>
    <row r="5321" spans="2:7" x14ac:dyDescent="0.25">
      <c r="B5321" t="s">
        <v>3932</v>
      </c>
      <c r="C5321" t="s">
        <v>3533</v>
      </c>
      <c r="D5321" s="30">
        <v>40068</v>
      </c>
      <c r="E5321" t="s">
        <v>197</v>
      </c>
      <c r="F5321">
        <v>7995</v>
      </c>
      <c r="G5321">
        <v>1771</v>
      </c>
    </row>
    <row r="5322" spans="2:7" x14ac:dyDescent="0.25">
      <c r="B5322" t="s">
        <v>3932</v>
      </c>
      <c r="C5322" t="s">
        <v>3534</v>
      </c>
      <c r="D5322" s="30">
        <v>40069</v>
      </c>
      <c r="E5322" t="s">
        <v>198</v>
      </c>
      <c r="F5322">
        <v>9256</v>
      </c>
      <c r="G5322">
        <v>1771</v>
      </c>
    </row>
    <row r="5323" spans="2:7" x14ac:dyDescent="0.25">
      <c r="G5323">
        <v>1771</v>
      </c>
    </row>
    <row r="5324" spans="2:7" x14ac:dyDescent="0.25">
      <c r="B5324" t="s">
        <v>3932</v>
      </c>
      <c r="C5324" t="s">
        <v>3535</v>
      </c>
      <c r="D5324" s="30">
        <v>40070</v>
      </c>
      <c r="E5324" t="s">
        <v>199</v>
      </c>
      <c r="F5324">
        <v>4478</v>
      </c>
      <c r="G5324">
        <v>1772</v>
      </c>
    </row>
    <row r="5325" spans="2:7" x14ac:dyDescent="0.25">
      <c r="B5325" t="s">
        <v>3932</v>
      </c>
      <c r="C5325" t="s">
        <v>3536</v>
      </c>
      <c r="D5325" s="30">
        <v>40071</v>
      </c>
      <c r="E5325" t="s">
        <v>199</v>
      </c>
      <c r="F5325">
        <v>7620</v>
      </c>
      <c r="G5325">
        <v>1772</v>
      </c>
    </row>
    <row r="5326" spans="2:7" x14ac:dyDescent="0.25">
      <c r="G5326">
        <v>1772</v>
      </c>
    </row>
    <row r="5327" spans="2:7" x14ac:dyDescent="0.25">
      <c r="B5327" t="s">
        <v>3932</v>
      </c>
      <c r="C5327" t="s">
        <v>3537</v>
      </c>
      <c r="D5327" s="30">
        <v>40072</v>
      </c>
      <c r="E5327" t="s">
        <v>198</v>
      </c>
      <c r="F5327">
        <v>2401</v>
      </c>
      <c r="G5327">
        <v>1773</v>
      </c>
    </row>
    <row r="5328" spans="2:7" x14ac:dyDescent="0.25">
      <c r="B5328" t="s">
        <v>3932</v>
      </c>
      <c r="C5328" t="s">
        <v>3538</v>
      </c>
      <c r="D5328" s="30">
        <v>40073</v>
      </c>
      <c r="E5328" t="s">
        <v>200</v>
      </c>
      <c r="F5328">
        <v>7023</v>
      </c>
      <c r="G5328">
        <v>1773</v>
      </c>
    </row>
    <row r="5329" spans="2:7" x14ac:dyDescent="0.25">
      <c r="G5329">
        <v>1773</v>
      </c>
    </row>
    <row r="5330" spans="2:7" x14ac:dyDescent="0.25">
      <c r="B5330" t="s">
        <v>3932</v>
      </c>
      <c r="C5330" t="s">
        <v>3539</v>
      </c>
      <c r="D5330" s="30">
        <v>40074</v>
      </c>
      <c r="E5330" t="s">
        <v>196</v>
      </c>
      <c r="F5330">
        <v>5805</v>
      </c>
      <c r="G5330">
        <v>1774</v>
      </c>
    </row>
    <row r="5331" spans="2:7" x14ac:dyDescent="0.25">
      <c r="B5331" t="s">
        <v>3932</v>
      </c>
      <c r="C5331" t="s">
        <v>3540</v>
      </c>
      <c r="D5331" s="30">
        <v>40075</v>
      </c>
      <c r="E5331" t="s">
        <v>199</v>
      </c>
      <c r="F5331">
        <v>1367</v>
      </c>
      <c r="G5331">
        <v>1774</v>
      </c>
    </row>
    <row r="5332" spans="2:7" x14ac:dyDescent="0.25">
      <c r="G5332">
        <v>1774</v>
      </c>
    </row>
    <row r="5333" spans="2:7" x14ac:dyDescent="0.25">
      <c r="B5333" t="s">
        <v>3932</v>
      </c>
      <c r="C5333" t="s">
        <v>3541</v>
      </c>
      <c r="D5333" s="30">
        <v>40076</v>
      </c>
      <c r="E5333" t="s">
        <v>196</v>
      </c>
      <c r="F5333">
        <v>5563</v>
      </c>
      <c r="G5333">
        <v>1775</v>
      </c>
    </row>
    <row r="5334" spans="2:7" x14ac:dyDescent="0.25">
      <c r="B5334" t="s">
        <v>3932</v>
      </c>
      <c r="C5334" t="s">
        <v>3542</v>
      </c>
      <c r="D5334" s="30">
        <v>40077</v>
      </c>
      <c r="E5334" t="s">
        <v>199</v>
      </c>
      <c r="F5334">
        <v>6276</v>
      </c>
      <c r="G5334">
        <v>1775</v>
      </c>
    </row>
    <row r="5335" spans="2:7" x14ac:dyDescent="0.25">
      <c r="G5335">
        <v>1775</v>
      </c>
    </row>
    <row r="5336" spans="2:7" x14ac:dyDescent="0.25">
      <c r="B5336" t="s">
        <v>3932</v>
      </c>
      <c r="C5336" t="s">
        <v>3543</v>
      </c>
      <c r="D5336" s="30">
        <v>40078</v>
      </c>
      <c r="E5336" t="s">
        <v>196</v>
      </c>
      <c r="F5336">
        <v>4946</v>
      </c>
      <c r="G5336">
        <v>1776</v>
      </c>
    </row>
    <row r="5337" spans="2:7" x14ac:dyDescent="0.25">
      <c r="B5337" t="s">
        <v>3932</v>
      </c>
      <c r="C5337" t="s">
        <v>3544</v>
      </c>
      <c r="D5337" s="30">
        <v>40079</v>
      </c>
      <c r="E5337" t="s">
        <v>197</v>
      </c>
      <c r="F5337">
        <v>210</v>
      </c>
      <c r="G5337">
        <v>1776</v>
      </c>
    </row>
    <row r="5338" spans="2:7" x14ac:dyDescent="0.25">
      <c r="G5338">
        <v>1776</v>
      </c>
    </row>
    <row r="5339" spans="2:7" x14ac:dyDescent="0.25">
      <c r="B5339" t="s">
        <v>3932</v>
      </c>
      <c r="C5339" t="s">
        <v>3545</v>
      </c>
      <c r="D5339" s="30">
        <v>40080</v>
      </c>
      <c r="E5339" t="s">
        <v>198</v>
      </c>
      <c r="F5339">
        <v>7406</v>
      </c>
      <c r="G5339">
        <v>1777</v>
      </c>
    </row>
    <row r="5340" spans="2:7" x14ac:dyDescent="0.25">
      <c r="B5340" t="s">
        <v>3932</v>
      </c>
      <c r="C5340" t="s">
        <v>3546</v>
      </c>
      <c r="D5340" s="30">
        <v>40081</v>
      </c>
      <c r="E5340" t="s">
        <v>196</v>
      </c>
      <c r="F5340">
        <v>5128</v>
      </c>
      <c r="G5340">
        <v>1777</v>
      </c>
    </row>
    <row r="5341" spans="2:7" x14ac:dyDescent="0.25">
      <c r="G5341">
        <v>1777</v>
      </c>
    </row>
    <row r="5342" spans="2:7" x14ac:dyDescent="0.25">
      <c r="B5342" t="s">
        <v>3932</v>
      </c>
      <c r="C5342" t="s">
        <v>3547</v>
      </c>
      <c r="D5342" s="30">
        <v>40082</v>
      </c>
      <c r="E5342" t="s">
        <v>200</v>
      </c>
      <c r="F5342">
        <v>116</v>
      </c>
      <c r="G5342">
        <v>1778</v>
      </c>
    </row>
    <row r="5343" spans="2:7" x14ac:dyDescent="0.25">
      <c r="B5343" t="s">
        <v>3932</v>
      </c>
      <c r="C5343" t="s">
        <v>3548</v>
      </c>
      <c r="D5343" s="30">
        <v>40083</v>
      </c>
      <c r="E5343" t="s">
        <v>196</v>
      </c>
      <c r="F5343">
        <v>3073</v>
      </c>
      <c r="G5343">
        <v>1778</v>
      </c>
    </row>
    <row r="5344" spans="2:7" x14ac:dyDescent="0.25">
      <c r="G5344">
        <v>1778</v>
      </c>
    </row>
    <row r="5345" spans="2:7" x14ac:dyDescent="0.25">
      <c r="B5345" t="s">
        <v>3932</v>
      </c>
      <c r="C5345" t="s">
        <v>3549</v>
      </c>
      <c r="D5345" s="30">
        <v>40084</v>
      </c>
      <c r="E5345" t="s">
        <v>200</v>
      </c>
      <c r="F5345">
        <v>3726</v>
      </c>
      <c r="G5345">
        <v>1779</v>
      </c>
    </row>
    <row r="5346" spans="2:7" x14ac:dyDescent="0.25">
      <c r="B5346" t="s">
        <v>3932</v>
      </c>
      <c r="C5346" t="s">
        <v>358</v>
      </c>
      <c r="D5346" s="30">
        <v>40085</v>
      </c>
      <c r="E5346" t="s">
        <v>199</v>
      </c>
      <c r="F5346">
        <v>7914</v>
      </c>
      <c r="G5346">
        <v>1779</v>
      </c>
    </row>
    <row r="5347" spans="2:7" x14ac:dyDescent="0.25">
      <c r="G5347">
        <v>1779</v>
      </c>
    </row>
    <row r="5348" spans="2:7" x14ac:dyDescent="0.25">
      <c r="B5348" t="s">
        <v>3932</v>
      </c>
      <c r="C5348" t="s">
        <v>3550</v>
      </c>
      <c r="D5348" s="30">
        <v>40086</v>
      </c>
      <c r="E5348" t="s">
        <v>196</v>
      </c>
      <c r="F5348">
        <v>6213</v>
      </c>
      <c r="G5348">
        <v>1780</v>
      </c>
    </row>
    <row r="5349" spans="2:7" x14ac:dyDescent="0.25">
      <c r="B5349" t="s">
        <v>3932</v>
      </c>
      <c r="C5349" t="s">
        <v>2056</v>
      </c>
      <c r="D5349" s="30">
        <v>40087</v>
      </c>
      <c r="E5349" t="s">
        <v>197</v>
      </c>
      <c r="F5349">
        <v>2803</v>
      </c>
      <c r="G5349">
        <v>1780</v>
      </c>
    </row>
    <row r="5350" spans="2:7" x14ac:dyDescent="0.25">
      <c r="G5350">
        <v>1780</v>
      </c>
    </row>
    <row r="5351" spans="2:7" x14ac:dyDescent="0.25">
      <c r="B5351" t="s">
        <v>3932</v>
      </c>
      <c r="C5351" t="s">
        <v>3551</v>
      </c>
      <c r="D5351" s="30">
        <v>40088</v>
      </c>
      <c r="E5351" t="s">
        <v>200</v>
      </c>
      <c r="F5351">
        <v>2412</v>
      </c>
      <c r="G5351">
        <v>1781</v>
      </c>
    </row>
    <row r="5352" spans="2:7" x14ac:dyDescent="0.25">
      <c r="B5352" t="s">
        <v>3932</v>
      </c>
      <c r="C5352" t="s">
        <v>3552</v>
      </c>
      <c r="D5352" s="30">
        <v>40089</v>
      </c>
      <c r="E5352" t="s">
        <v>199</v>
      </c>
      <c r="F5352">
        <v>2927</v>
      </c>
      <c r="G5352">
        <v>1781</v>
      </c>
    </row>
    <row r="5353" spans="2:7" x14ac:dyDescent="0.25">
      <c r="G5353">
        <v>1781</v>
      </c>
    </row>
    <row r="5354" spans="2:7" x14ac:dyDescent="0.25">
      <c r="B5354" t="s">
        <v>3932</v>
      </c>
      <c r="C5354" t="s">
        <v>3118</v>
      </c>
      <c r="D5354" s="30">
        <v>40090</v>
      </c>
      <c r="E5354" t="s">
        <v>197</v>
      </c>
      <c r="F5354">
        <v>5884</v>
      </c>
      <c r="G5354">
        <v>1782</v>
      </c>
    </row>
    <row r="5355" spans="2:7" x14ac:dyDescent="0.25">
      <c r="B5355" t="s">
        <v>3932</v>
      </c>
      <c r="C5355" t="s">
        <v>3553</v>
      </c>
      <c r="D5355" s="30">
        <v>40091</v>
      </c>
      <c r="E5355" t="s">
        <v>197</v>
      </c>
      <c r="F5355">
        <v>8671</v>
      </c>
      <c r="G5355">
        <v>1782</v>
      </c>
    </row>
    <row r="5356" spans="2:7" x14ac:dyDescent="0.25">
      <c r="G5356">
        <v>1782</v>
      </c>
    </row>
    <row r="5357" spans="2:7" x14ac:dyDescent="0.25">
      <c r="B5357" t="s">
        <v>3932</v>
      </c>
      <c r="C5357" t="s">
        <v>3554</v>
      </c>
      <c r="D5357" s="30">
        <v>40092</v>
      </c>
      <c r="E5357" t="s">
        <v>200</v>
      </c>
      <c r="F5357">
        <v>7503</v>
      </c>
      <c r="G5357">
        <v>1783</v>
      </c>
    </row>
    <row r="5358" spans="2:7" x14ac:dyDescent="0.25">
      <c r="B5358" t="s">
        <v>3932</v>
      </c>
      <c r="C5358" t="s">
        <v>3555</v>
      </c>
      <c r="D5358" s="30">
        <v>40093</v>
      </c>
      <c r="E5358" t="s">
        <v>197</v>
      </c>
      <c r="F5358">
        <v>9613</v>
      </c>
      <c r="G5358">
        <v>1783</v>
      </c>
    </row>
    <row r="5359" spans="2:7" x14ac:dyDescent="0.25">
      <c r="G5359">
        <v>1783</v>
      </c>
    </row>
    <row r="5360" spans="2:7" x14ac:dyDescent="0.25">
      <c r="B5360" t="s">
        <v>3932</v>
      </c>
      <c r="C5360" t="s">
        <v>3556</v>
      </c>
      <c r="D5360" s="30">
        <v>40094</v>
      </c>
      <c r="E5360" t="s">
        <v>198</v>
      </c>
      <c r="F5360">
        <v>1706</v>
      </c>
      <c r="G5360">
        <v>1784</v>
      </c>
    </row>
    <row r="5361" spans="2:7" x14ac:dyDescent="0.25">
      <c r="B5361" t="s">
        <v>3932</v>
      </c>
      <c r="C5361" t="s">
        <v>1345</v>
      </c>
      <c r="D5361" s="30">
        <v>40095</v>
      </c>
      <c r="E5361" t="s">
        <v>199</v>
      </c>
      <c r="F5361">
        <v>2327</v>
      </c>
      <c r="G5361">
        <v>1784</v>
      </c>
    </row>
    <row r="5362" spans="2:7" x14ac:dyDescent="0.25">
      <c r="G5362">
        <v>1784</v>
      </c>
    </row>
    <row r="5363" spans="2:7" x14ac:dyDescent="0.25">
      <c r="B5363" t="s">
        <v>3932</v>
      </c>
      <c r="C5363" t="s">
        <v>3557</v>
      </c>
      <c r="D5363" s="30">
        <v>40096</v>
      </c>
      <c r="E5363" t="s">
        <v>196</v>
      </c>
      <c r="F5363">
        <v>1966</v>
      </c>
      <c r="G5363">
        <v>1785</v>
      </c>
    </row>
    <row r="5364" spans="2:7" x14ac:dyDescent="0.25">
      <c r="B5364" t="s">
        <v>3932</v>
      </c>
      <c r="C5364" t="s">
        <v>3558</v>
      </c>
      <c r="D5364" s="30">
        <v>40097</v>
      </c>
      <c r="E5364" t="s">
        <v>196</v>
      </c>
      <c r="F5364">
        <v>5416</v>
      </c>
      <c r="G5364">
        <v>1785</v>
      </c>
    </row>
    <row r="5365" spans="2:7" x14ac:dyDescent="0.25">
      <c r="G5365">
        <v>1785</v>
      </c>
    </row>
    <row r="5366" spans="2:7" x14ac:dyDescent="0.25">
      <c r="B5366" t="s">
        <v>3932</v>
      </c>
      <c r="C5366" t="s">
        <v>3559</v>
      </c>
      <c r="D5366" s="30">
        <v>40098</v>
      </c>
      <c r="E5366" t="s">
        <v>196</v>
      </c>
      <c r="F5366">
        <v>2501</v>
      </c>
      <c r="G5366">
        <v>1786</v>
      </c>
    </row>
    <row r="5367" spans="2:7" x14ac:dyDescent="0.25">
      <c r="B5367" t="s">
        <v>3932</v>
      </c>
      <c r="C5367" t="s">
        <v>3560</v>
      </c>
      <c r="D5367" s="30">
        <v>40099</v>
      </c>
      <c r="E5367" t="s">
        <v>197</v>
      </c>
      <c r="F5367">
        <v>8246</v>
      </c>
      <c r="G5367">
        <v>1786</v>
      </c>
    </row>
    <row r="5368" spans="2:7" x14ac:dyDescent="0.25">
      <c r="G5368">
        <v>1786</v>
      </c>
    </row>
    <row r="5369" spans="2:7" x14ac:dyDescent="0.25">
      <c r="B5369" t="s">
        <v>3932</v>
      </c>
      <c r="C5369" t="s">
        <v>3561</v>
      </c>
      <c r="D5369" s="30">
        <v>40100</v>
      </c>
      <c r="E5369" t="s">
        <v>196</v>
      </c>
      <c r="F5369">
        <v>9816</v>
      </c>
      <c r="G5369">
        <v>1787</v>
      </c>
    </row>
    <row r="5370" spans="2:7" x14ac:dyDescent="0.25">
      <c r="B5370" t="s">
        <v>3932</v>
      </c>
      <c r="C5370" t="s">
        <v>3562</v>
      </c>
      <c r="D5370" s="30">
        <v>40101</v>
      </c>
      <c r="E5370" t="s">
        <v>198</v>
      </c>
      <c r="F5370">
        <v>8922</v>
      </c>
      <c r="G5370">
        <v>1787</v>
      </c>
    </row>
    <row r="5371" spans="2:7" x14ac:dyDescent="0.25">
      <c r="G5371">
        <v>1787</v>
      </c>
    </row>
    <row r="5372" spans="2:7" x14ac:dyDescent="0.25">
      <c r="B5372" t="s">
        <v>3932</v>
      </c>
      <c r="C5372" t="s">
        <v>3563</v>
      </c>
      <c r="D5372" s="30">
        <v>40102</v>
      </c>
      <c r="E5372" t="s">
        <v>197</v>
      </c>
      <c r="F5372">
        <v>2233</v>
      </c>
      <c r="G5372">
        <v>1788</v>
      </c>
    </row>
    <row r="5373" spans="2:7" x14ac:dyDescent="0.25">
      <c r="B5373" t="s">
        <v>3932</v>
      </c>
      <c r="C5373" t="s">
        <v>3564</v>
      </c>
      <c r="D5373" s="30">
        <v>40103</v>
      </c>
      <c r="E5373" t="s">
        <v>197</v>
      </c>
      <c r="F5373">
        <v>738</v>
      </c>
      <c r="G5373">
        <v>1788</v>
      </c>
    </row>
    <row r="5374" spans="2:7" x14ac:dyDescent="0.25">
      <c r="G5374">
        <v>1788</v>
      </c>
    </row>
    <row r="5375" spans="2:7" x14ac:dyDescent="0.25">
      <c r="B5375" t="s">
        <v>3932</v>
      </c>
      <c r="C5375" t="s">
        <v>3565</v>
      </c>
      <c r="D5375" s="30">
        <v>40104</v>
      </c>
      <c r="E5375" t="s">
        <v>198</v>
      </c>
      <c r="F5375">
        <v>784</v>
      </c>
      <c r="G5375">
        <v>1789</v>
      </c>
    </row>
    <row r="5376" spans="2:7" x14ac:dyDescent="0.25">
      <c r="B5376" t="s">
        <v>3932</v>
      </c>
      <c r="C5376" t="s">
        <v>3566</v>
      </c>
      <c r="D5376" s="30">
        <v>40105</v>
      </c>
      <c r="E5376" t="s">
        <v>199</v>
      </c>
      <c r="F5376">
        <v>8069</v>
      </c>
      <c r="G5376">
        <v>1789</v>
      </c>
    </row>
    <row r="5377" spans="2:7" x14ac:dyDescent="0.25">
      <c r="G5377">
        <v>1789</v>
      </c>
    </row>
    <row r="5378" spans="2:7" x14ac:dyDescent="0.25">
      <c r="B5378" t="s">
        <v>3932</v>
      </c>
      <c r="C5378" t="s">
        <v>1750</v>
      </c>
      <c r="D5378" s="30">
        <v>40106</v>
      </c>
      <c r="E5378" t="s">
        <v>199</v>
      </c>
      <c r="F5378">
        <v>9623</v>
      </c>
      <c r="G5378">
        <v>1790</v>
      </c>
    </row>
    <row r="5379" spans="2:7" x14ac:dyDescent="0.25">
      <c r="B5379" t="s">
        <v>3932</v>
      </c>
      <c r="C5379" t="s">
        <v>3567</v>
      </c>
      <c r="D5379" s="30">
        <v>40107</v>
      </c>
      <c r="E5379" t="s">
        <v>199</v>
      </c>
      <c r="F5379">
        <v>7981</v>
      </c>
      <c r="G5379">
        <v>1790</v>
      </c>
    </row>
    <row r="5380" spans="2:7" x14ac:dyDescent="0.25">
      <c r="G5380">
        <v>1790</v>
      </c>
    </row>
    <row r="5381" spans="2:7" x14ac:dyDescent="0.25">
      <c r="B5381" t="s">
        <v>3932</v>
      </c>
      <c r="C5381" t="s">
        <v>3568</v>
      </c>
      <c r="D5381" s="30">
        <v>40108</v>
      </c>
      <c r="E5381" t="s">
        <v>200</v>
      </c>
      <c r="F5381">
        <v>2586</v>
      </c>
      <c r="G5381">
        <v>1791</v>
      </c>
    </row>
    <row r="5382" spans="2:7" x14ac:dyDescent="0.25">
      <c r="B5382" t="s">
        <v>3932</v>
      </c>
      <c r="C5382" t="s">
        <v>3569</v>
      </c>
      <c r="D5382" s="30">
        <v>40109</v>
      </c>
      <c r="E5382" t="s">
        <v>200</v>
      </c>
      <c r="F5382">
        <v>6753</v>
      </c>
      <c r="G5382">
        <v>1791</v>
      </c>
    </row>
    <row r="5383" spans="2:7" x14ac:dyDescent="0.25">
      <c r="G5383">
        <v>1791</v>
      </c>
    </row>
    <row r="5384" spans="2:7" x14ac:dyDescent="0.25">
      <c r="B5384" t="s">
        <v>3932</v>
      </c>
      <c r="C5384" t="s">
        <v>3570</v>
      </c>
      <c r="D5384" s="30">
        <v>40110</v>
      </c>
      <c r="E5384" t="s">
        <v>198</v>
      </c>
      <c r="F5384">
        <v>7485</v>
      </c>
      <c r="G5384">
        <v>1792</v>
      </c>
    </row>
    <row r="5385" spans="2:7" x14ac:dyDescent="0.25">
      <c r="B5385" t="s">
        <v>3932</v>
      </c>
      <c r="C5385" t="s">
        <v>3571</v>
      </c>
      <c r="D5385" s="30">
        <v>40111</v>
      </c>
      <c r="E5385" t="s">
        <v>199</v>
      </c>
      <c r="F5385">
        <v>5617</v>
      </c>
      <c r="G5385">
        <v>1792</v>
      </c>
    </row>
    <row r="5386" spans="2:7" x14ac:dyDescent="0.25">
      <c r="G5386">
        <v>1792</v>
      </c>
    </row>
    <row r="5387" spans="2:7" x14ac:dyDescent="0.25">
      <c r="B5387" t="s">
        <v>3932</v>
      </c>
      <c r="C5387" t="s">
        <v>3572</v>
      </c>
      <c r="D5387" s="30">
        <v>40112</v>
      </c>
      <c r="E5387" t="s">
        <v>199</v>
      </c>
      <c r="F5387">
        <v>6117</v>
      </c>
      <c r="G5387">
        <v>1793</v>
      </c>
    </row>
    <row r="5388" spans="2:7" x14ac:dyDescent="0.25">
      <c r="B5388" t="s">
        <v>3932</v>
      </c>
      <c r="C5388" t="s">
        <v>3573</v>
      </c>
      <c r="D5388" s="30">
        <v>40113</v>
      </c>
      <c r="E5388" t="s">
        <v>200</v>
      </c>
      <c r="F5388">
        <v>3360</v>
      </c>
      <c r="G5388">
        <v>1793</v>
      </c>
    </row>
    <row r="5389" spans="2:7" x14ac:dyDescent="0.25">
      <c r="G5389">
        <v>1793</v>
      </c>
    </row>
    <row r="5390" spans="2:7" x14ac:dyDescent="0.25">
      <c r="B5390" t="s">
        <v>3932</v>
      </c>
      <c r="C5390" t="s">
        <v>3574</v>
      </c>
      <c r="D5390" s="30">
        <v>40114</v>
      </c>
      <c r="E5390" t="s">
        <v>198</v>
      </c>
      <c r="F5390">
        <v>6293</v>
      </c>
      <c r="G5390">
        <v>1794</v>
      </c>
    </row>
    <row r="5391" spans="2:7" x14ac:dyDescent="0.25">
      <c r="B5391" t="s">
        <v>3932</v>
      </c>
      <c r="C5391" t="s">
        <v>3575</v>
      </c>
      <c r="D5391" s="30">
        <v>40115</v>
      </c>
      <c r="E5391" t="s">
        <v>196</v>
      </c>
      <c r="F5391">
        <v>5545</v>
      </c>
      <c r="G5391">
        <v>1794</v>
      </c>
    </row>
    <row r="5392" spans="2:7" x14ac:dyDescent="0.25">
      <c r="G5392">
        <v>1794</v>
      </c>
    </row>
    <row r="5393" spans="2:7" x14ac:dyDescent="0.25">
      <c r="B5393" t="s">
        <v>3932</v>
      </c>
      <c r="C5393" t="s">
        <v>3576</v>
      </c>
      <c r="D5393" s="30">
        <v>40116</v>
      </c>
      <c r="E5393" t="s">
        <v>199</v>
      </c>
      <c r="F5393">
        <v>7922</v>
      </c>
      <c r="G5393">
        <v>1795</v>
      </c>
    </row>
    <row r="5394" spans="2:7" x14ac:dyDescent="0.25">
      <c r="B5394" t="s">
        <v>3932</v>
      </c>
      <c r="C5394" t="s">
        <v>3577</v>
      </c>
      <c r="D5394" s="30">
        <v>40117</v>
      </c>
      <c r="E5394" t="s">
        <v>196</v>
      </c>
      <c r="F5394">
        <v>345</v>
      </c>
      <c r="G5394">
        <v>1795</v>
      </c>
    </row>
    <row r="5395" spans="2:7" x14ac:dyDescent="0.25">
      <c r="G5395">
        <v>1795</v>
      </c>
    </row>
    <row r="5396" spans="2:7" x14ac:dyDescent="0.25">
      <c r="B5396" t="s">
        <v>3932</v>
      </c>
      <c r="C5396" t="s">
        <v>3225</v>
      </c>
      <c r="D5396" s="30">
        <v>40118</v>
      </c>
      <c r="E5396" t="s">
        <v>197</v>
      </c>
      <c r="F5396">
        <v>956</v>
      </c>
      <c r="G5396">
        <v>1796</v>
      </c>
    </row>
    <row r="5397" spans="2:7" x14ac:dyDescent="0.25">
      <c r="B5397" t="s">
        <v>3932</v>
      </c>
      <c r="C5397" t="s">
        <v>1100</v>
      </c>
      <c r="D5397" s="30">
        <v>40119</v>
      </c>
      <c r="E5397" t="s">
        <v>197</v>
      </c>
      <c r="F5397">
        <v>4398</v>
      </c>
      <c r="G5397">
        <v>1796</v>
      </c>
    </row>
    <row r="5398" spans="2:7" x14ac:dyDescent="0.25">
      <c r="G5398">
        <v>1796</v>
      </c>
    </row>
    <row r="5399" spans="2:7" x14ac:dyDescent="0.25">
      <c r="B5399" t="s">
        <v>3932</v>
      </c>
      <c r="C5399" t="s">
        <v>1746</v>
      </c>
      <c r="D5399" s="30">
        <v>40120</v>
      </c>
      <c r="E5399" t="s">
        <v>197</v>
      </c>
      <c r="F5399">
        <v>2085</v>
      </c>
      <c r="G5399">
        <v>1797</v>
      </c>
    </row>
    <row r="5400" spans="2:7" x14ac:dyDescent="0.25">
      <c r="B5400" t="s">
        <v>3932</v>
      </c>
      <c r="C5400" t="s">
        <v>3578</v>
      </c>
      <c r="D5400" s="30">
        <v>40121</v>
      </c>
      <c r="E5400" t="s">
        <v>198</v>
      </c>
      <c r="F5400">
        <v>6970</v>
      </c>
      <c r="G5400">
        <v>1797</v>
      </c>
    </row>
    <row r="5401" spans="2:7" x14ac:dyDescent="0.25">
      <c r="G5401">
        <v>1797</v>
      </c>
    </row>
    <row r="5402" spans="2:7" x14ac:dyDescent="0.25">
      <c r="B5402" t="s">
        <v>3932</v>
      </c>
      <c r="C5402" t="s">
        <v>3579</v>
      </c>
      <c r="D5402" s="30">
        <v>40122</v>
      </c>
      <c r="E5402" t="s">
        <v>198</v>
      </c>
      <c r="F5402">
        <v>5919</v>
      </c>
      <c r="G5402">
        <v>1798</v>
      </c>
    </row>
    <row r="5403" spans="2:7" x14ac:dyDescent="0.25">
      <c r="B5403" t="s">
        <v>3932</v>
      </c>
      <c r="C5403" t="s">
        <v>3580</v>
      </c>
      <c r="D5403" s="30">
        <v>40123</v>
      </c>
      <c r="E5403" t="s">
        <v>200</v>
      </c>
      <c r="F5403">
        <v>8760</v>
      </c>
      <c r="G5403">
        <v>1798</v>
      </c>
    </row>
    <row r="5404" spans="2:7" x14ac:dyDescent="0.25">
      <c r="G5404">
        <v>1798</v>
      </c>
    </row>
    <row r="5405" spans="2:7" x14ac:dyDescent="0.25">
      <c r="B5405" t="s">
        <v>3932</v>
      </c>
      <c r="C5405" t="s">
        <v>3581</v>
      </c>
      <c r="D5405" s="30">
        <v>40124</v>
      </c>
      <c r="E5405" t="s">
        <v>196</v>
      </c>
      <c r="F5405">
        <v>7674</v>
      </c>
      <c r="G5405">
        <v>1799</v>
      </c>
    </row>
    <row r="5406" spans="2:7" x14ac:dyDescent="0.25">
      <c r="B5406" t="s">
        <v>3932</v>
      </c>
      <c r="C5406" t="s">
        <v>749</v>
      </c>
      <c r="D5406" s="30">
        <v>40125</v>
      </c>
      <c r="E5406" t="s">
        <v>200</v>
      </c>
      <c r="F5406">
        <v>3015</v>
      </c>
      <c r="G5406">
        <v>1799</v>
      </c>
    </row>
    <row r="5407" spans="2:7" x14ac:dyDescent="0.25">
      <c r="G5407">
        <v>1799</v>
      </c>
    </row>
    <row r="5408" spans="2:7" x14ac:dyDescent="0.25">
      <c r="B5408" t="s">
        <v>3932</v>
      </c>
      <c r="C5408" t="s">
        <v>3582</v>
      </c>
      <c r="D5408" s="30">
        <v>40126</v>
      </c>
      <c r="E5408" t="s">
        <v>197</v>
      </c>
      <c r="F5408">
        <v>1120</v>
      </c>
      <c r="G5408">
        <v>1800</v>
      </c>
    </row>
    <row r="5409" spans="2:7" x14ac:dyDescent="0.25">
      <c r="B5409" t="s">
        <v>3932</v>
      </c>
      <c r="C5409" t="s">
        <v>1019</v>
      </c>
      <c r="D5409" s="30">
        <v>40127</v>
      </c>
      <c r="E5409" t="s">
        <v>199</v>
      </c>
      <c r="F5409">
        <v>3544</v>
      </c>
      <c r="G5409">
        <v>1800</v>
      </c>
    </row>
    <row r="5410" spans="2:7" x14ac:dyDescent="0.25">
      <c r="G5410">
        <v>1800</v>
      </c>
    </row>
    <row r="5411" spans="2:7" x14ac:dyDescent="0.25">
      <c r="B5411" t="s">
        <v>3932</v>
      </c>
      <c r="C5411" t="s">
        <v>3583</v>
      </c>
      <c r="D5411" s="30">
        <v>40128</v>
      </c>
      <c r="E5411" t="s">
        <v>196</v>
      </c>
      <c r="F5411">
        <v>328</v>
      </c>
      <c r="G5411">
        <v>1801</v>
      </c>
    </row>
    <row r="5412" spans="2:7" x14ac:dyDescent="0.25">
      <c r="B5412" t="s">
        <v>3932</v>
      </c>
      <c r="C5412" t="s">
        <v>3584</v>
      </c>
      <c r="D5412" s="30">
        <v>40129</v>
      </c>
      <c r="E5412" t="s">
        <v>199</v>
      </c>
      <c r="F5412">
        <v>6003</v>
      </c>
      <c r="G5412">
        <v>1801</v>
      </c>
    </row>
    <row r="5413" spans="2:7" x14ac:dyDescent="0.25">
      <c r="G5413">
        <v>1801</v>
      </c>
    </row>
    <row r="5414" spans="2:7" x14ac:dyDescent="0.25">
      <c r="B5414" t="s">
        <v>3932</v>
      </c>
      <c r="C5414" t="s">
        <v>3585</v>
      </c>
      <c r="D5414" s="30">
        <v>40130</v>
      </c>
      <c r="E5414" t="s">
        <v>196</v>
      </c>
      <c r="F5414">
        <v>8934</v>
      </c>
      <c r="G5414">
        <v>1802</v>
      </c>
    </row>
    <row r="5415" spans="2:7" x14ac:dyDescent="0.25">
      <c r="B5415" t="s">
        <v>3932</v>
      </c>
      <c r="C5415" t="s">
        <v>3586</v>
      </c>
      <c r="D5415" s="30">
        <v>40131</v>
      </c>
      <c r="E5415" t="s">
        <v>197</v>
      </c>
      <c r="F5415">
        <v>2987</v>
      </c>
      <c r="G5415">
        <v>1802</v>
      </c>
    </row>
    <row r="5416" spans="2:7" x14ac:dyDescent="0.25">
      <c r="G5416">
        <v>1802</v>
      </c>
    </row>
    <row r="5417" spans="2:7" x14ac:dyDescent="0.25">
      <c r="B5417" t="s">
        <v>3932</v>
      </c>
      <c r="C5417" t="s">
        <v>1647</v>
      </c>
      <c r="D5417" s="30">
        <v>40132</v>
      </c>
      <c r="E5417" t="s">
        <v>197</v>
      </c>
      <c r="F5417">
        <v>6027</v>
      </c>
      <c r="G5417">
        <v>1803</v>
      </c>
    </row>
    <row r="5418" spans="2:7" x14ac:dyDescent="0.25">
      <c r="B5418" t="s">
        <v>3932</v>
      </c>
      <c r="C5418" t="s">
        <v>3587</v>
      </c>
      <c r="D5418" s="30">
        <v>40133</v>
      </c>
      <c r="E5418" t="s">
        <v>197</v>
      </c>
      <c r="F5418">
        <v>4946</v>
      </c>
      <c r="G5418">
        <v>1803</v>
      </c>
    </row>
    <row r="5419" spans="2:7" x14ac:dyDescent="0.25">
      <c r="G5419">
        <v>1803</v>
      </c>
    </row>
    <row r="5420" spans="2:7" x14ac:dyDescent="0.25">
      <c r="B5420" t="s">
        <v>3932</v>
      </c>
      <c r="C5420" t="s">
        <v>3588</v>
      </c>
      <c r="D5420" s="30">
        <v>40134</v>
      </c>
      <c r="E5420" t="s">
        <v>196</v>
      </c>
      <c r="F5420">
        <v>6779</v>
      </c>
      <c r="G5420">
        <v>1804</v>
      </c>
    </row>
    <row r="5421" spans="2:7" x14ac:dyDescent="0.25">
      <c r="B5421" t="s">
        <v>3932</v>
      </c>
      <c r="C5421" t="s">
        <v>3589</v>
      </c>
      <c r="D5421" s="30">
        <v>40135</v>
      </c>
      <c r="E5421" t="s">
        <v>200</v>
      </c>
      <c r="F5421">
        <v>5663</v>
      </c>
      <c r="G5421">
        <v>1804</v>
      </c>
    </row>
    <row r="5422" spans="2:7" x14ac:dyDescent="0.25">
      <c r="G5422">
        <v>1804</v>
      </c>
    </row>
    <row r="5423" spans="2:7" x14ac:dyDescent="0.25">
      <c r="B5423" t="s">
        <v>3932</v>
      </c>
      <c r="C5423" t="s">
        <v>3590</v>
      </c>
      <c r="D5423" s="30">
        <v>40136</v>
      </c>
      <c r="E5423" t="s">
        <v>199</v>
      </c>
      <c r="F5423">
        <v>9207</v>
      </c>
      <c r="G5423">
        <v>1805</v>
      </c>
    </row>
    <row r="5424" spans="2:7" x14ac:dyDescent="0.25">
      <c r="B5424" t="s">
        <v>3932</v>
      </c>
      <c r="C5424" t="s">
        <v>3591</v>
      </c>
      <c r="D5424" s="30">
        <v>40137</v>
      </c>
      <c r="E5424" t="s">
        <v>198</v>
      </c>
      <c r="F5424">
        <v>2926</v>
      </c>
      <c r="G5424">
        <v>1805</v>
      </c>
    </row>
    <row r="5425" spans="2:7" x14ac:dyDescent="0.25">
      <c r="G5425">
        <v>1805</v>
      </c>
    </row>
    <row r="5426" spans="2:7" x14ac:dyDescent="0.25">
      <c r="B5426" t="s">
        <v>3932</v>
      </c>
      <c r="C5426" t="s">
        <v>3592</v>
      </c>
      <c r="D5426" s="30">
        <v>40138</v>
      </c>
      <c r="E5426" t="s">
        <v>198</v>
      </c>
      <c r="F5426">
        <v>355</v>
      </c>
      <c r="G5426">
        <v>1806</v>
      </c>
    </row>
    <row r="5427" spans="2:7" x14ac:dyDescent="0.25">
      <c r="B5427" t="s">
        <v>3932</v>
      </c>
      <c r="C5427" t="s">
        <v>3593</v>
      </c>
      <c r="D5427" s="30">
        <v>40139</v>
      </c>
      <c r="E5427" t="s">
        <v>198</v>
      </c>
      <c r="F5427">
        <v>772</v>
      </c>
      <c r="G5427">
        <v>1806</v>
      </c>
    </row>
    <row r="5428" spans="2:7" x14ac:dyDescent="0.25">
      <c r="G5428">
        <v>1806</v>
      </c>
    </row>
    <row r="5429" spans="2:7" x14ac:dyDescent="0.25">
      <c r="B5429" t="s">
        <v>3932</v>
      </c>
      <c r="C5429" t="s">
        <v>297</v>
      </c>
      <c r="D5429" s="30">
        <v>40140</v>
      </c>
      <c r="E5429" t="s">
        <v>196</v>
      </c>
      <c r="F5429">
        <v>2726</v>
      </c>
      <c r="G5429">
        <v>1807</v>
      </c>
    </row>
    <row r="5430" spans="2:7" x14ac:dyDescent="0.25">
      <c r="B5430" t="s">
        <v>3932</v>
      </c>
      <c r="C5430" t="s">
        <v>3594</v>
      </c>
      <c r="D5430" s="30">
        <v>40141</v>
      </c>
      <c r="E5430" t="s">
        <v>198</v>
      </c>
      <c r="F5430">
        <v>8258</v>
      </c>
      <c r="G5430">
        <v>1807</v>
      </c>
    </row>
    <row r="5431" spans="2:7" x14ac:dyDescent="0.25">
      <c r="G5431">
        <v>1807</v>
      </c>
    </row>
    <row r="5432" spans="2:7" x14ac:dyDescent="0.25">
      <c r="B5432" t="s">
        <v>3932</v>
      </c>
      <c r="C5432" t="s">
        <v>3595</v>
      </c>
      <c r="D5432" s="30">
        <v>40142</v>
      </c>
      <c r="E5432" t="s">
        <v>197</v>
      </c>
      <c r="F5432">
        <v>1274</v>
      </c>
      <c r="G5432">
        <v>1808</v>
      </c>
    </row>
    <row r="5433" spans="2:7" x14ac:dyDescent="0.25">
      <c r="B5433" t="s">
        <v>3932</v>
      </c>
      <c r="C5433" t="s">
        <v>3596</v>
      </c>
      <c r="D5433" s="30">
        <v>40143</v>
      </c>
      <c r="E5433" t="s">
        <v>197</v>
      </c>
      <c r="F5433">
        <v>4294</v>
      </c>
      <c r="G5433">
        <v>1808</v>
      </c>
    </row>
    <row r="5434" spans="2:7" x14ac:dyDescent="0.25">
      <c r="G5434">
        <v>1808</v>
      </c>
    </row>
    <row r="5435" spans="2:7" x14ac:dyDescent="0.25">
      <c r="B5435" t="s">
        <v>3932</v>
      </c>
      <c r="C5435" t="s">
        <v>3597</v>
      </c>
      <c r="D5435" s="30">
        <v>40144</v>
      </c>
      <c r="E5435" t="s">
        <v>198</v>
      </c>
      <c r="F5435">
        <v>7365</v>
      </c>
      <c r="G5435">
        <v>1809</v>
      </c>
    </row>
    <row r="5436" spans="2:7" x14ac:dyDescent="0.25">
      <c r="B5436" t="s">
        <v>3932</v>
      </c>
      <c r="C5436" t="s">
        <v>3598</v>
      </c>
      <c r="D5436" s="30">
        <v>40145</v>
      </c>
      <c r="E5436" t="s">
        <v>199</v>
      </c>
      <c r="F5436">
        <v>8939</v>
      </c>
      <c r="G5436">
        <v>1809</v>
      </c>
    </row>
    <row r="5437" spans="2:7" x14ac:dyDescent="0.25">
      <c r="G5437">
        <v>1809</v>
      </c>
    </row>
    <row r="5438" spans="2:7" x14ac:dyDescent="0.25">
      <c r="B5438" t="s">
        <v>3932</v>
      </c>
      <c r="C5438" t="s">
        <v>3599</v>
      </c>
      <c r="D5438" s="30">
        <v>40146</v>
      </c>
      <c r="E5438" t="s">
        <v>198</v>
      </c>
      <c r="F5438">
        <v>2483</v>
      </c>
      <c r="G5438">
        <v>1810</v>
      </c>
    </row>
    <row r="5439" spans="2:7" x14ac:dyDescent="0.25">
      <c r="B5439" t="s">
        <v>3932</v>
      </c>
      <c r="C5439" t="s">
        <v>3600</v>
      </c>
      <c r="D5439" s="30">
        <v>40147</v>
      </c>
      <c r="E5439" t="s">
        <v>199</v>
      </c>
      <c r="F5439">
        <v>4639</v>
      </c>
      <c r="G5439">
        <v>1810</v>
      </c>
    </row>
    <row r="5440" spans="2:7" x14ac:dyDescent="0.25">
      <c r="G5440">
        <v>1810</v>
      </c>
    </row>
    <row r="5441" spans="2:7" x14ac:dyDescent="0.25">
      <c r="B5441" t="s">
        <v>3932</v>
      </c>
      <c r="C5441" t="s">
        <v>3601</v>
      </c>
      <c r="D5441" s="30">
        <v>40148</v>
      </c>
      <c r="E5441" t="s">
        <v>197</v>
      </c>
      <c r="F5441">
        <v>7282</v>
      </c>
      <c r="G5441">
        <v>1811</v>
      </c>
    </row>
    <row r="5442" spans="2:7" x14ac:dyDescent="0.25">
      <c r="B5442" t="s">
        <v>3932</v>
      </c>
      <c r="C5442" t="s">
        <v>3602</v>
      </c>
      <c r="D5442" s="30">
        <v>40149</v>
      </c>
      <c r="E5442" t="s">
        <v>198</v>
      </c>
      <c r="F5442">
        <v>3124</v>
      </c>
      <c r="G5442">
        <v>1811</v>
      </c>
    </row>
    <row r="5443" spans="2:7" x14ac:dyDescent="0.25">
      <c r="G5443">
        <v>1811</v>
      </c>
    </row>
    <row r="5444" spans="2:7" x14ac:dyDescent="0.25">
      <c r="B5444" t="s">
        <v>3932</v>
      </c>
      <c r="C5444" t="s">
        <v>3603</v>
      </c>
      <c r="D5444" s="30">
        <v>40150</v>
      </c>
      <c r="E5444" t="s">
        <v>197</v>
      </c>
      <c r="F5444">
        <v>5997</v>
      </c>
      <c r="G5444">
        <v>1812</v>
      </c>
    </row>
    <row r="5445" spans="2:7" x14ac:dyDescent="0.25">
      <c r="B5445" t="s">
        <v>3932</v>
      </c>
      <c r="C5445" t="s">
        <v>289</v>
      </c>
      <c r="D5445" s="30">
        <v>40151</v>
      </c>
      <c r="E5445" t="s">
        <v>198</v>
      </c>
      <c r="F5445">
        <v>8726</v>
      </c>
      <c r="G5445">
        <v>1812</v>
      </c>
    </row>
    <row r="5446" spans="2:7" x14ac:dyDescent="0.25">
      <c r="G5446">
        <v>1812</v>
      </c>
    </row>
    <row r="5447" spans="2:7" x14ac:dyDescent="0.25">
      <c r="B5447" t="s">
        <v>3932</v>
      </c>
      <c r="C5447" t="s">
        <v>3604</v>
      </c>
      <c r="D5447" s="30">
        <v>40152</v>
      </c>
      <c r="E5447" t="s">
        <v>200</v>
      </c>
      <c r="F5447">
        <v>5189</v>
      </c>
      <c r="G5447">
        <v>1813</v>
      </c>
    </row>
    <row r="5448" spans="2:7" x14ac:dyDescent="0.25">
      <c r="B5448" t="s">
        <v>3932</v>
      </c>
      <c r="C5448" t="s">
        <v>3285</v>
      </c>
      <c r="D5448" s="30">
        <v>40153</v>
      </c>
      <c r="E5448" t="s">
        <v>196</v>
      </c>
      <c r="F5448">
        <v>762</v>
      </c>
      <c r="G5448">
        <v>1813</v>
      </c>
    </row>
    <row r="5449" spans="2:7" x14ac:dyDescent="0.25">
      <c r="G5449">
        <v>1813</v>
      </c>
    </row>
    <row r="5450" spans="2:7" x14ac:dyDescent="0.25">
      <c r="B5450" t="s">
        <v>3932</v>
      </c>
      <c r="C5450" t="s">
        <v>3605</v>
      </c>
      <c r="D5450" s="30">
        <v>40154</v>
      </c>
      <c r="E5450" t="s">
        <v>196</v>
      </c>
      <c r="F5450">
        <v>542</v>
      </c>
      <c r="G5450">
        <v>1814</v>
      </c>
    </row>
    <row r="5451" spans="2:7" x14ac:dyDescent="0.25">
      <c r="B5451" t="s">
        <v>3932</v>
      </c>
      <c r="C5451" t="s">
        <v>1087</v>
      </c>
      <c r="D5451" s="30">
        <v>40155</v>
      </c>
      <c r="E5451" t="s">
        <v>199</v>
      </c>
      <c r="F5451">
        <v>1822</v>
      </c>
      <c r="G5451">
        <v>1814</v>
      </c>
    </row>
    <row r="5452" spans="2:7" x14ac:dyDescent="0.25">
      <c r="G5452">
        <v>1814</v>
      </c>
    </row>
    <row r="5453" spans="2:7" x14ac:dyDescent="0.25">
      <c r="B5453" t="s">
        <v>3932</v>
      </c>
      <c r="C5453" t="s">
        <v>3606</v>
      </c>
      <c r="D5453" s="30">
        <v>40156</v>
      </c>
      <c r="E5453" t="s">
        <v>196</v>
      </c>
      <c r="F5453">
        <v>5283</v>
      </c>
      <c r="G5453">
        <v>1815</v>
      </c>
    </row>
    <row r="5454" spans="2:7" x14ac:dyDescent="0.25">
      <c r="B5454" t="s">
        <v>3932</v>
      </c>
      <c r="C5454" t="s">
        <v>3607</v>
      </c>
      <c r="D5454" s="30">
        <v>40157</v>
      </c>
      <c r="E5454" t="s">
        <v>198</v>
      </c>
      <c r="F5454">
        <v>8460</v>
      </c>
      <c r="G5454">
        <v>1815</v>
      </c>
    </row>
    <row r="5455" spans="2:7" x14ac:dyDescent="0.25">
      <c r="G5455">
        <v>1815</v>
      </c>
    </row>
    <row r="5456" spans="2:7" x14ac:dyDescent="0.25">
      <c r="B5456" t="s">
        <v>3932</v>
      </c>
      <c r="C5456" t="s">
        <v>3608</v>
      </c>
      <c r="D5456" s="30">
        <v>40158</v>
      </c>
      <c r="E5456" t="s">
        <v>200</v>
      </c>
      <c r="F5456">
        <v>5346</v>
      </c>
      <c r="G5456">
        <v>1816</v>
      </c>
    </row>
    <row r="5457" spans="2:7" x14ac:dyDescent="0.25">
      <c r="B5457" t="s">
        <v>3932</v>
      </c>
      <c r="C5457" t="s">
        <v>3609</v>
      </c>
      <c r="D5457" s="30">
        <v>40159</v>
      </c>
      <c r="E5457" t="s">
        <v>197</v>
      </c>
      <c r="F5457">
        <v>9672</v>
      </c>
      <c r="G5457">
        <v>1816</v>
      </c>
    </row>
    <row r="5458" spans="2:7" x14ac:dyDescent="0.25">
      <c r="G5458">
        <v>1816</v>
      </c>
    </row>
    <row r="5459" spans="2:7" x14ac:dyDescent="0.25">
      <c r="B5459" t="s">
        <v>3932</v>
      </c>
      <c r="C5459" t="s">
        <v>3610</v>
      </c>
      <c r="D5459" s="30">
        <v>40160</v>
      </c>
      <c r="E5459" t="s">
        <v>197</v>
      </c>
      <c r="F5459">
        <v>1817</v>
      </c>
      <c r="G5459">
        <v>1817</v>
      </c>
    </row>
    <row r="5460" spans="2:7" x14ac:dyDescent="0.25">
      <c r="B5460" t="s">
        <v>3932</v>
      </c>
      <c r="C5460" t="s">
        <v>3611</v>
      </c>
      <c r="D5460" s="30">
        <v>40161</v>
      </c>
      <c r="E5460" t="s">
        <v>199</v>
      </c>
      <c r="F5460">
        <v>4589</v>
      </c>
      <c r="G5460">
        <v>1817</v>
      </c>
    </row>
    <row r="5461" spans="2:7" x14ac:dyDescent="0.25">
      <c r="G5461">
        <v>1817</v>
      </c>
    </row>
    <row r="5462" spans="2:7" x14ac:dyDescent="0.25">
      <c r="B5462" t="s">
        <v>3932</v>
      </c>
      <c r="C5462" t="s">
        <v>3612</v>
      </c>
      <c r="D5462" s="30">
        <v>40162</v>
      </c>
      <c r="E5462" t="s">
        <v>197</v>
      </c>
      <c r="F5462">
        <v>1430</v>
      </c>
      <c r="G5462">
        <v>1818</v>
      </c>
    </row>
    <row r="5463" spans="2:7" x14ac:dyDescent="0.25">
      <c r="B5463" t="s">
        <v>3932</v>
      </c>
      <c r="C5463" t="s">
        <v>3613</v>
      </c>
      <c r="D5463" s="30">
        <v>40163</v>
      </c>
      <c r="E5463" t="s">
        <v>199</v>
      </c>
      <c r="F5463">
        <v>8550</v>
      </c>
      <c r="G5463">
        <v>1818</v>
      </c>
    </row>
    <row r="5464" spans="2:7" x14ac:dyDescent="0.25">
      <c r="G5464">
        <v>1818</v>
      </c>
    </row>
    <row r="5465" spans="2:7" x14ac:dyDescent="0.25">
      <c r="B5465" t="s">
        <v>3932</v>
      </c>
      <c r="C5465" t="s">
        <v>3614</v>
      </c>
      <c r="D5465" s="30">
        <v>40164</v>
      </c>
      <c r="E5465" t="s">
        <v>200</v>
      </c>
      <c r="F5465">
        <v>400</v>
      </c>
      <c r="G5465">
        <v>1819</v>
      </c>
    </row>
    <row r="5466" spans="2:7" x14ac:dyDescent="0.25">
      <c r="B5466" t="s">
        <v>3932</v>
      </c>
      <c r="C5466" t="s">
        <v>1575</v>
      </c>
      <c r="D5466" s="30">
        <v>40165</v>
      </c>
      <c r="E5466" t="s">
        <v>197</v>
      </c>
      <c r="F5466">
        <v>4284</v>
      </c>
      <c r="G5466">
        <v>1819</v>
      </c>
    </row>
    <row r="5467" spans="2:7" x14ac:dyDescent="0.25">
      <c r="G5467">
        <v>1819</v>
      </c>
    </row>
    <row r="5468" spans="2:7" x14ac:dyDescent="0.25">
      <c r="B5468" t="s">
        <v>3932</v>
      </c>
      <c r="C5468" t="s">
        <v>3615</v>
      </c>
      <c r="D5468" s="30">
        <v>40166</v>
      </c>
      <c r="E5468" t="s">
        <v>197</v>
      </c>
      <c r="F5468">
        <v>3659</v>
      </c>
      <c r="G5468">
        <v>1820</v>
      </c>
    </row>
    <row r="5469" spans="2:7" x14ac:dyDescent="0.25">
      <c r="B5469" t="s">
        <v>3932</v>
      </c>
      <c r="C5469" t="s">
        <v>3616</v>
      </c>
      <c r="D5469" s="30">
        <v>40167</v>
      </c>
      <c r="E5469" t="s">
        <v>196</v>
      </c>
      <c r="F5469">
        <v>4555</v>
      </c>
      <c r="G5469">
        <v>1820</v>
      </c>
    </row>
    <row r="5470" spans="2:7" x14ac:dyDescent="0.25">
      <c r="G5470">
        <v>1820</v>
      </c>
    </row>
    <row r="5471" spans="2:7" x14ac:dyDescent="0.25">
      <c r="B5471" t="s">
        <v>3932</v>
      </c>
      <c r="C5471" t="s">
        <v>3617</v>
      </c>
      <c r="D5471" s="30">
        <v>40168</v>
      </c>
      <c r="E5471" t="s">
        <v>199</v>
      </c>
      <c r="F5471">
        <v>4223</v>
      </c>
      <c r="G5471">
        <v>1821</v>
      </c>
    </row>
    <row r="5472" spans="2:7" x14ac:dyDescent="0.25">
      <c r="B5472" t="s">
        <v>3932</v>
      </c>
      <c r="C5472" t="s">
        <v>3618</v>
      </c>
      <c r="D5472" s="30">
        <v>40169</v>
      </c>
      <c r="E5472" t="s">
        <v>199</v>
      </c>
      <c r="F5472">
        <v>6823</v>
      </c>
      <c r="G5472">
        <v>1821</v>
      </c>
    </row>
    <row r="5473" spans="2:7" x14ac:dyDescent="0.25">
      <c r="G5473">
        <v>1821</v>
      </c>
    </row>
    <row r="5474" spans="2:7" x14ac:dyDescent="0.25">
      <c r="B5474" t="s">
        <v>3932</v>
      </c>
      <c r="C5474" t="s">
        <v>3619</v>
      </c>
      <c r="D5474" s="30">
        <v>40170</v>
      </c>
      <c r="E5474" t="s">
        <v>196</v>
      </c>
      <c r="F5474">
        <v>7721</v>
      </c>
      <c r="G5474">
        <v>1822</v>
      </c>
    </row>
    <row r="5475" spans="2:7" x14ac:dyDescent="0.25">
      <c r="B5475" t="s">
        <v>3932</v>
      </c>
      <c r="C5475" t="s">
        <v>3620</v>
      </c>
      <c r="D5475" s="30">
        <v>40171</v>
      </c>
      <c r="E5475" t="s">
        <v>196</v>
      </c>
      <c r="F5475">
        <v>2374</v>
      </c>
      <c r="G5475">
        <v>1822</v>
      </c>
    </row>
    <row r="5476" spans="2:7" x14ac:dyDescent="0.25">
      <c r="G5476">
        <v>1822</v>
      </c>
    </row>
    <row r="5477" spans="2:7" x14ac:dyDescent="0.25">
      <c r="B5477" t="s">
        <v>3932</v>
      </c>
      <c r="C5477" t="s">
        <v>3621</v>
      </c>
      <c r="D5477" s="30">
        <v>40172</v>
      </c>
      <c r="E5477" t="s">
        <v>196</v>
      </c>
      <c r="F5477">
        <v>5470</v>
      </c>
      <c r="G5477">
        <v>1823</v>
      </c>
    </row>
    <row r="5478" spans="2:7" x14ac:dyDescent="0.25">
      <c r="B5478" t="s">
        <v>3932</v>
      </c>
      <c r="C5478" t="s">
        <v>3622</v>
      </c>
      <c r="D5478" s="30">
        <v>40173</v>
      </c>
      <c r="E5478" t="s">
        <v>199</v>
      </c>
      <c r="F5478">
        <v>122</v>
      </c>
      <c r="G5478">
        <v>1823</v>
      </c>
    </row>
    <row r="5479" spans="2:7" x14ac:dyDescent="0.25">
      <c r="G5479">
        <v>1823</v>
      </c>
    </row>
    <row r="5480" spans="2:7" x14ac:dyDescent="0.25">
      <c r="B5480" t="s">
        <v>3932</v>
      </c>
      <c r="C5480" t="s">
        <v>3623</v>
      </c>
      <c r="D5480" s="30">
        <v>40174</v>
      </c>
      <c r="E5480" t="s">
        <v>196</v>
      </c>
      <c r="F5480">
        <v>1104</v>
      </c>
      <c r="G5480">
        <v>1824</v>
      </c>
    </row>
    <row r="5481" spans="2:7" x14ac:dyDescent="0.25">
      <c r="B5481" t="s">
        <v>3932</v>
      </c>
      <c r="C5481" t="s">
        <v>669</v>
      </c>
      <c r="D5481" s="30">
        <v>40175</v>
      </c>
      <c r="E5481" t="s">
        <v>199</v>
      </c>
      <c r="F5481">
        <v>2009</v>
      </c>
      <c r="G5481">
        <v>1824</v>
      </c>
    </row>
    <row r="5482" spans="2:7" x14ac:dyDescent="0.25">
      <c r="G5482">
        <v>1824</v>
      </c>
    </row>
    <row r="5483" spans="2:7" x14ac:dyDescent="0.25">
      <c r="B5483" t="s">
        <v>3932</v>
      </c>
      <c r="C5483" t="s">
        <v>3624</v>
      </c>
      <c r="D5483" s="30">
        <v>40176</v>
      </c>
      <c r="E5483" t="s">
        <v>197</v>
      </c>
      <c r="F5483">
        <v>5736</v>
      </c>
      <c r="G5483">
        <v>1825</v>
      </c>
    </row>
    <row r="5484" spans="2:7" x14ac:dyDescent="0.25">
      <c r="B5484" t="s">
        <v>3932</v>
      </c>
      <c r="C5484" t="s">
        <v>3625</v>
      </c>
      <c r="D5484" s="30">
        <v>40177</v>
      </c>
      <c r="E5484" t="s">
        <v>199</v>
      </c>
      <c r="F5484">
        <v>5443</v>
      </c>
      <c r="G5484">
        <v>1825</v>
      </c>
    </row>
    <row r="5485" spans="2:7" x14ac:dyDescent="0.25">
      <c r="G5485">
        <v>1825</v>
      </c>
    </row>
    <row r="5486" spans="2:7" x14ac:dyDescent="0.25">
      <c r="B5486" t="s">
        <v>3932</v>
      </c>
      <c r="C5486" t="s">
        <v>3626</v>
      </c>
      <c r="D5486" s="30">
        <v>40178</v>
      </c>
      <c r="E5486" t="s">
        <v>196</v>
      </c>
      <c r="F5486">
        <v>5517</v>
      </c>
      <c r="G5486">
        <v>1826</v>
      </c>
    </row>
    <row r="5487" spans="2:7" x14ac:dyDescent="0.25">
      <c r="B5487" t="s">
        <v>3932</v>
      </c>
      <c r="C5487" t="s">
        <v>509</v>
      </c>
      <c r="D5487" s="30">
        <v>40179</v>
      </c>
      <c r="E5487" t="s">
        <v>196</v>
      </c>
      <c r="F5487">
        <v>7259</v>
      </c>
      <c r="G5487">
        <v>1826</v>
      </c>
    </row>
    <row r="5488" spans="2:7" x14ac:dyDescent="0.25">
      <c r="G5488">
        <v>1826</v>
      </c>
    </row>
    <row r="5489" spans="2:7" x14ac:dyDescent="0.25">
      <c r="B5489" t="s">
        <v>3932</v>
      </c>
      <c r="C5489" t="s">
        <v>3627</v>
      </c>
      <c r="D5489" s="30">
        <v>40180</v>
      </c>
      <c r="E5489" t="s">
        <v>198</v>
      </c>
      <c r="F5489">
        <v>5086</v>
      </c>
      <c r="G5489">
        <v>1827</v>
      </c>
    </row>
    <row r="5490" spans="2:7" x14ac:dyDescent="0.25">
      <c r="B5490" t="s">
        <v>3932</v>
      </c>
      <c r="C5490" t="s">
        <v>3628</v>
      </c>
      <c r="D5490" s="30">
        <v>40181</v>
      </c>
      <c r="E5490" t="s">
        <v>198</v>
      </c>
      <c r="F5490">
        <v>3953</v>
      </c>
      <c r="G5490">
        <v>1827</v>
      </c>
    </row>
    <row r="5491" spans="2:7" x14ac:dyDescent="0.25">
      <c r="G5491">
        <v>1827</v>
      </c>
    </row>
    <row r="5492" spans="2:7" x14ac:dyDescent="0.25">
      <c r="B5492" t="s">
        <v>3932</v>
      </c>
      <c r="C5492" t="s">
        <v>3629</v>
      </c>
      <c r="D5492" s="30">
        <v>40182</v>
      </c>
      <c r="E5492" t="s">
        <v>197</v>
      </c>
      <c r="F5492">
        <v>8101</v>
      </c>
      <c r="G5492">
        <v>1828</v>
      </c>
    </row>
    <row r="5493" spans="2:7" x14ac:dyDescent="0.25">
      <c r="B5493" t="s">
        <v>3932</v>
      </c>
      <c r="C5493" t="s">
        <v>1107</v>
      </c>
      <c r="D5493" s="30">
        <v>40183</v>
      </c>
      <c r="E5493" t="s">
        <v>200</v>
      </c>
      <c r="F5493">
        <v>5186</v>
      </c>
      <c r="G5493">
        <v>1828</v>
      </c>
    </row>
    <row r="5494" spans="2:7" x14ac:dyDescent="0.25">
      <c r="G5494">
        <v>1828</v>
      </c>
    </row>
    <row r="5495" spans="2:7" x14ac:dyDescent="0.25">
      <c r="B5495" t="s">
        <v>3932</v>
      </c>
      <c r="C5495" t="s">
        <v>3630</v>
      </c>
      <c r="D5495" s="30">
        <v>40184</v>
      </c>
      <c r="E5495" t="s">
        <v>197</v>
      </c>
      <c r="F5495">
        <v>9900</v>
      </c>
      <c r="G5495">
        <v>1829</v>
      </c>
    </row>
    <row r="5496" spans="2:7" x14ac:dyDescent="0.25">
      <c r="B5496" t="s">
        <v>3932</v>
      </c>
      <c r="C5496" t="s">
        <v>1293</v>
      </c>
      <c r="D5496" s="30">
        <v>40185</v>
      </c>
      <c r="E5496" t="s">
        <v>196</v>
      </c>
      <c r="F5496">
        <v>4342</v>
      </c>
      <c r="G5496">
        <v>1829</v>
      </c>
    </row>
    <row r="5497" spans="2:7" x14ac:dyDescent="0.25">
      <c r="G5497">
        <v>1829</v>
      </c>
    </row>
    <row r="5498" spans="2:7" x14ac:dyDescent="0.25">
      <c r="B5498" t="s">
        <v>3932</v>
      </c>
      <c r="C5498" t="s">
        <v>3631</v>
      </c>
      <c r="D5498" s="30">
        <v>40186</v>
      </c>
      <c r="E5498" t="s">
        <v>197</v>
      </c>
      <c r="F5498">
        <v>4801</v>
      </c>
      <c r="G5498">
        <v>1830</v>
      </c>
    </row>
    <row r="5499" spans="2:7" x14ac:dyDescent="0.25">
      <c r="B5499" t="s">
        <v>3932</v>
      </c>
      <c r="C5499" t="s">
        <v>3632</v>
      </c>
      <c r="D5499" s="30">
        <v>40187</v>
      </c>
      <c r="E5499" t="s">
        <v>198</v>
      </c>
      <c r="F5499">
        <v>1683</v>
      </c>
      <c r="G5499">
        <v>1830</v>
      </c>
    </row>
    <row r="5500" spans="2:7" x14ac:dyDescent="0.25">
      <c r="G5500">
        <v>1830</v>
      </c>
    </row>
    <row r="5501" spans="2:7" x14ac:dyDescent="0.25">
      <c r="B5501" t="s">
        <v>3932</v>
      </c>
      <c r="C5501" t="s">
        <v>3633</v>
      </c>
      <c r="D5501" s="30">
        <v>40188</v>
      </c>
      <c r="E5501" t="s">
        <v>199</v>
      </c>
      <c r="F5501">
        <v>8412</v>
      </c>
      <c r="G5501">
        <v>1831</v>
      </c>
    </row>
    <row r="5502" spans="2:7" x14ac:dyDescent="0.25">
      <c r="B5502" t="s">
        <v>3932</v>
      </c>
      <c r="C5502" t="s">
        <v>3634</v>
      </c>
      <c r="D5502" s="30">
        <v>40189</v>
      </c>
      <c r="E5502" t="s">
        <v>198</v>
      </c>
      <c r="F5502">
        <v>136</v>
      </c>
      <c r="G5502">
        <v>1831</v>
      </c>
    </row>
    <row r="5503" spans="2:7" x14ac:dyDescent="0.25">
      <c r="G5503">
        <v>1831</v>
      </c>
    </row>
    <row r="5504" spans="2:7" x14ac:dyDescent="0.25">
      <c r="B5504" t="s">
        <v>3932</v>
      </c>
      <c r="C5504" t="s">
        <v>3635</v>
      </c>
      <c r="D5504" s="30">
        <v>40190</v>
      </c>
      <c r="E5504" t="s">
        <v>200</v>
      </c>
      <c r="F5504">
        <v>1015</v>
      </c>
      <c r="G5504">
        <v>1832</v>
      </c>
    </row>
    <row r="5505" spans="2:7" x14ac:dyDescent="0.25">
      <c r="B5505" t="s">
        <v>3932</v>
      </c>
      <c r="C5505" t="s">
        <v>3636</v>
      </c>
      <c r="D5505" s="30">
        <v>40191</v>
      </c>
      <c r="E5505" t="s">
        <v>196</v>
      </c>
      <c r="F5505">
        <v>5664</v>
      </c>
      <c r="G5505">
        <v>1832</v>
      </c>
    </row>
    <row r="5506" spans="2:7" x14ac:dyDescent="0.25">
      <c r="G5506">
        <v>1832</v>
      </c>
    </row>
    <row r="5507" spans="2:7" x14ac:dyDescent="0.25">
      <c r="B5507" t="s">
        <v>3932</v>
      </c>
      <c r="C5507" t="s">
        <v>3637</v>
      </c>
      <c r="D5507" s="30">
        <v>40192</v>
      </c>
      <c r="E5507" t="s">
        <v>197</v>
      </c>
      <c r="F5507">
        <v>3198</v>
      </c>
      <c r="G5507">
        <v>1833</v>
      </c>
    </row>
    <row r="5508" spans="2:7" x14ac:dyDescent="0.25">
      <c r="B5508" t="s">
        <v>3932</v>
      </c>
      <c r="C5508" t="s">
        <v>3638</v>
      </c>
      <c r="D5508" s="30">
        <v>40193</v>
      </c>
      <c r="E5508" t="s">
        <v>198</v>
      </c>
      <c r="F5508">
        <v>6795</v>
      </c>
      <c r="G5508">
        <v>1833</v>
      </c>
    </row>
    <row r="5509" spans="2:7" x14ac:dyDescent="0.25">
      <c r="G5509">
        <v>1833</v>
      </c>
    </row>
    <row r="5510" spans="2:7" x14ac:dyDescent="0.25">
      <c r="B5510" t="s">
        <v>3932</v>
      </c>
      <c r="C5510" t="s">
        <v>3639</v>
      </c>
      <c r="D5510" s="30">
        <v>40194</v>
      </c>
      <c r="E5510" t="s">
        <v>198</v>
      </c>
      <c r="F5510">
        <v>8434</v>
      </c>
      <c r="G5510">
        <v>1834</v>
      </c>
    </row>
    <row r="5511" spans="2:7" x14ac:dyDescent="0.25">
      <c r="B5511" t="s">
        <v>3932</v>
      </c>
      <c r="C5511" t="s">
        <v>307</v>
      </c>
      <c r="D5511" s="30">
        <v>40195</v>
      </c>
      <c r="E5511" t="s">
        <v>197</v>
      </c>
      <c r="F5511">
        <v>5557</v>
      </c>
      <c r="G5511">
        <v>1834</v>
      </c>
    </row>
    <row r="5512" spans="2:7" x14ac:dyDescent="0.25">
      <c r="G5512">
        <v>1834</v>
      </c>
    </row>
    <row r="5513" spans="2:7" x14ac:dyDescent="0.25">
      <c r="B5513" t="s">
        <v>3932</v>
      </c>
      <c r="C5513" t="s">
        <v>1864</v>
      </c>
      <c r="D5513" s="30">
        <v>40196</v>
      </c>
      <c r="E5513" t="s">
        <v>196</v>
      </c>
      <c r="F5513">
        <v>6026</v>
      </c>
      <c r="G5513">
        <v>1835</v>
      </c>
    </row>
    <row r="5514" spans="2:7" x14ac:dyDescent="0.25">
      <c r="B5514" t="s">
        <v>3932</v>
      </c>
      <c r="C5514" t="s">
        <v>3640</v>
      </c>
      <c r="D5514" s="30">
        <v>40197</v>
      </c>
      <c r="E5514" t="s">
        <v>199</v>
      </c>
      <c r="F5514">
        <v>6318</v>
      </c>
      <c r="G5514">
        <v>1835</v>
      </c>
    </row>
    <row r="5515" spans="2:7" x14ac:dyDescent="0.25">
      <c r="G5515">
        <v>1835</v>
      </c>
    </row>
    <row r="5516" spans="2:7" x14ac:dyDescent="0.25">
      <c r="B5516" t="s">
        <v>3932</v>
      </c>
      <c r="C5516" t="s">
        <v>3641</v>
      </c>
      <c r="D5516" s="30">
        <v>40198</v>
      </c>
      <c r="E5516" t="s">
        <v>196</v>
      </c>
      <c r="F5516">
        <v>1280</v>
      </c>
      <c r="G5516">
        <v>1836</v>
      </c>
    </row>
    <row r="5517" spans="2:7" x14ac:dyDescent="0.25">
      <c r="B5517" t="s">
        <v>3932</v>
      </c>
      <c r="C5517" t="s">
        <v>3642</v>
      </c>
      <c r="D5517" s="30">
        <v>40199</v>
      </c>
      <c r="E5517" t="s">
        <v>200</v>
      </c>
      <c r="F5517">
        <v>4828</v>
      </c>
      <c r="G5517">
        <v>1836</v>
      </c>
    </row>
    <row r="5518" spans="2:7" x14ac:dyDescent="0.25">
      <c r="G5518">
        <v>1836</v>
      </c>
    </row>
    <row r="5519" spans="2:7" x14ac:dyDescent="0.25">
      <c r="B5519" t="s">
        <v>3932</v>
      </c>
      <c r="C5519" t="s">
        <v>3643</v>
      </c>
      <c r="D5519" s="30">
        <v>40200</v>
      </c>
      <c r="E5519" t="s">
        <v>197</v>
      </c>
      <c r="F5519">
        <v>4148</v>
      </c>
      <c r="G5519">
        <v>1837</v>
      </c>
    </row>
    <row r="5520" spans="2:7" x14ac:dyDescent="0.25">
      <c r="B5520" t="s">
        <v>3932</v>
      </c>
      <c r="C5520" t="s">
        <v>343</v>
      </c>
      <c r="D5520" s="30">
        <v>40201</v>
      </c>
      <c r="E5520" t="s">
        <v>199</v>
      </c>
      <c r="F5520">
        <v>6093</v>
      </c>
      <c r="G5520">
        <v>1837</v>
      </c>
    </row>
    <row r="5521" spans="2:7" x14ac:dyDescent="0.25">
      <c r="G5521">
        <v>1837</v>
      </c>
    </row>
    <row r="5522" spans="2:7" x14ac:dyDescent="0.25">
      <c r="B5522" t="s">
        <v>3932</v>
      </c>
      <c r="C5522" t="s">
        <v>3644</v>
      </c>
      <c r="D5522" s="30">
        <v>40202</v>
      </c>
      <c r="E5522" t="s">
        <v>198</v>
      </c>
      <c r="F5522">
        <v>5124</v>
      </c>
      <c r="G5522">
        <v>1838</v>
      </c>
    </row>
    <row r="5523" spans="2:7" x14ac:dyDescent="0.25">
      <c r="B5523" t="s">
        <v>3932</v>
      </c>
      <c r="C5523" t="s">
        <v>3645</v>
      </c>
      <c r="D5523" s="30">
        <v>40203</v>
      </c>
      <c r="E5523" t="s">
        <v>199</v>
      </c>
      <c r="F5523">
        <v>5675</v>
      </c>
      <c r="G5523">
        <v>1838</v>
      </c>
    </row>
    <row r="5524" spans="2:7" x14ac:dyDescent="0.25">
      <c r="G5524">
        <v>1838</v>
      </c>
    </row>
    <row r="5525" spans="2:7" x14ac:dyDescent="0.25">
      <c r="B5525" t="s">
        <v>3932</v>
      </c>
      <c r="C5525" t="s">
        <v>3646</v>
      </c>
      <c r="D5525" s="30">
        <v>40204</v>
      </c>
      <c r="E5525" t="s">
        <v>198</v>
      </c>
      <c r="F5525">
        <v>2597</v>
      </c>
      <c r="G5525">
        <v>1839</v>
      </c>
    </row>
    <row r="5526" spans="2:7" x14ac:dyDescent="0.25">
      <c r="B5526" t="s">
        <v>3932</v>
      </c>
      <c r="C5526" t="s">
        <v>3647</v>
      </c>
      <c r="D5526" s="30">
        <v>40205</v>
      </c>
      <c r="E5526" t="s">
        <v>197</v>
      </c>
      <c r="F5526">
        <v>9071</v>
      </c>
      <c r="G5526">
        <v>1839</v>
      </c>
    </row>
    <row r="5527" spans="2:7" x14ac:dyDescent="0.25">
      <c r="G5527">
        <v>1839</v>
      </c>
    </row>
    <row r="5528" spans="2:7" x14ac:dyDescent="0.25">
      <c r="B5528" t="s">
        <v>3932</v>
      </c>
      <c r="C5528" t="s">
        <v>3648</v>
      </c>
      <c r="D5528" s="30">
        <v>40206</v>
      </c>
      <c r="E5528" t="s">
        <v>197</v>
      </c>
      <c r="F5528">
        <v>9941</v>
      </c>
      <c r="G5528">
        <v>1840</v>
      </c>
    </row>
    <row r="5529" spans="2:7" x14ac:dyDescent="0.25">
      <c r="B5529" t="s">
        <v>3932</v>
      </c>
      <c r="C5529" t="s">
        <v>3649</v>
      </c>
      <c r="D5529" s="30">
        <v>40207</v>
      </c>
      <c r="E5529" t="s">
        <v>199</v>
      </c>
      <c r="F5529">
        <v>5581</v>
      </c>
      <c r="G5529">
        <v>1840</v>
      </c>
    </row>
    <row r="5530" spans="2:7" x14ac:dyDescent="0.25">
      <c r="G5530">
        <v>1840</v>
      </c>
    </row>
    <row r="5531" spans="2:7" x14ac:dyDescent="0.25">
      <c r="B5531" t="s">
        <v>3932</v>
      </c>
      <c r="C5531" t="s">
        <v>3650</v>
      </c>
      <c r="D5531" s="30">
        <v>40208</v>
      </c>
      <c r="E5531" t="s">
        <v>200</v>
      </c>
      <c r="F5531">
        <v>3190</v>
      </c>
      <c r="G5531">
        <v>1841</v>
      </c>
    </row>
    <row r="5532" spans="2:7" x14ac:dyDescent="0.25">
      <c r="B5532" t="s">
        <v>3932</v>
      </c>
      <c r="C5532" t="s">
        <v>3651</v>
      </c>
      <c r="D5532" s="30">
        <v>40209</v>
      </c>
      <c r="E5532" t="s">
        <v>196</v>
      </c>
      <c r="F5532">
        <v>9193</v>
      </c>
      <c r="G5532">
        <v>1841</v>
      </c>
    </row>
    <row r="5533" spans="2:7" x14ac:dyDescent="0.25">
      <c r="G5533">
        <v>1841</v>
      </c>
    </row>
    <row r="5534" spans="2:7" x14ac:dyDescent="0.25">
      <c r="B5534" t="s">
        <v>3932</v>
      </c>
      <c r="C5534" t="s">
        <v>3652</v>
      </c>
      <c r="D5534" s="30">
        <v>40210</v>
      </c>
      <c r="E5534" t="s">
        <v>199</v>
      </c>
      <c r="F5534">
        <v>6904</v>
      </c>
      <c r="G5534">
        <v>1842</v>
      </c>
    </row>
    <row r="5535" spans="2:7" x14ac:dyDescent="0.25">
      <c r="B5535" t="s">
        <v>3932</v>
      </c>
      <c r="C5535" t="s">
        <v>3653</v>
      </c>
      <c r="D5535" s="30">
        <v>40211</v>
      </c>
      <c r="E5535" t="s">
        <v>200</v>
      </c>
      <c r="F5535">
        <v>4391</v>
      </c>
      <c r="G5535">
        <v>1842</v>
      </c>
    </row>
    <row r="5536" spans="2:7" x14ac:dyDescent="0.25">
      <c r="G5536">
        <v>1842</v>
      </c>
    </row>
    <row r="5537" spans="2:7" x14ac:dyDescent="0.25">
      <c r="B5537" t="s">
        <v>3932</v>
      </c>
      <c r="C5537" t="s">
        <v>3654</v>
      </c>
      <c r="D5537" s="30">
        <v>40212</v>
      </c>
      <c r="E5537" t="s">
        <v>199</v>
      </c>
      <c r="F5537">
        <v>620</v>
      </c>
      <c r="G5537">
        <v>1843</v>
      </c>
    </row>
    <row r="5538" spans="2:7" x14ac:dyDescent="0.25">
      <c r="B5538" t="s">
        <v>3932</v>
      </c>
      <c r="C5538" t="s">
        <v>3655</v>
      </c>
      <c r="D5538" s="30">
        <v>40213</v>
      </c>
      <c r="E5538" t="s">
        <v>197</v>
      </c>
      <c r="F5538">
        <v>6205</v>
      </c>
      <c r="G5538">
        <v>1843</v>
      </c>
    </row>
    <row r="5539" spans="2:7" x14ac:dyDescent="0.25">
      <c r="G5539">
        <v>1843</v>
      </c>
    </row>
    <row r="5540" spans="2:7" x14ac:dyDescent="0.25">
      <c r="B5540" t="s">
        <v>3932</v>
      </c>
      <c r="C5540" t="s">
        <v>3656</v>
      </c>
      <c r="D5540" s="30">
        <v>40214</v>
      </c>
      <c r="E5540" t="s">
        <v>199</v>
      </c>
      <c r="F5540">
        <v>9159</v>
      </c>
      <c r="G5540">
        <v>1844</v>
      </c>
    </row>
    <row r="5541" spans="2:7" x14ac:dyDescent="0.25">
      <c r="B5541" t="s">
        <v>3932</v>
      </c>
      <c r="C5541" t="s">
        <v>3657</v>
      </c>
      <c r="D5541" s="30">
        <v>40215</v>
      </c>
      <c r="E5541" t="s">
        <v>198</v>
      </c>
      <c r="F5541">
        <v>6899</v>
      </c>
      <c r="G5541">
        <v>1844</v>
      </c>
    </row>
    <row r="5542" spans="2:7" x14ac:dyDescent="0.25">
      <c r="G5542">
        <v>1844</v>
      </c>
    </row>
    <row r="5543" spans="2:7" x14ac:dyDescent="0.25">
      <c r="B5543" t="s">
        <v>3932</v>
      </c>
      <c r="C5543" t="s">
        <v>3658</v>
      </c>
      <c r="D5543" s="30">
        <v>40216</v>
      </c>
      <c r="E5543" t="s">
        <v>200</v>
      </c>
      <c r="F5543">
        <v>7411</v>
      </c>
      <c r="G5543">
        <v>1845</v>
      </c>
    </row>
    <row r="5544" spans="2:7" x14ac:dyDescent="0.25">
      <c r="B5544" t="s">
        <v>3932</v>
      </c>
      <c r="C5544" t="s">
        <v>3659</v>
      </c>
      <c r="D5544" s="30">
        <v>40217</v>
      </c>
      <c r="E5544" t="s">
        <v>197</v>
      </c>
      <c r="F5544">
        <v>1008</v>
      </c>
      <c r="G5544">
        <v>1845</v>
      </c>
    </row>
    <row r="5545" spans="2:7" x14ac:dyDescent="0.25">
      <c r="G5545">
        <v>1845</v>
      </c>
    </row>
    <row r="5546" spans="2:7" x14ac:dyDescent="0.25">
      <c r="B5546" t="s">
        <v>3932</v>
      </c>
      <c r="C5546" t="s">
        <v>3660</v>
      </c>
      <c r="D5546" s="30">
        <v>40218</v>
      </c>
      <c r="E5546" t="s">
        <v>198</v>
      </c>
      <c r="F5546">
        <v>300</v>
      </c>
      <c r="G5546">
        <v>1846</v>
      </c>
    </row>
    <row r="5547" spans="2:7" x14ac:dyDescent="0.25">
      <c r="B5547" t="s">
        <v>3932</v>
      </c>
      <c r="C5547" t="s">
        <v>3661</v>
      </c>
      <c r="D5547" s="30">
        <v>40219</v>
      </c>
      <c r="E5547" t="s">
        <v>200</v>
      </c>
      <c r="F5547">
        <v>8682</v>
      </c>
      <c r="G5547">
        <v>1846</v>
      </c>
    </row>
    <row r="5548" spans="2:7" x14ac:dyDescent="0.25">
      <c r="G5548">
        <v>1846</v>
      </c>
    </row>
    <row r="5549" spans="2:7" x14ac:dyDescent="0.25">
      <c r="B5549" t="s">
        <v>3932</v>
      </c>
      <c r="C5549" t="s">
        <v>3662</v>
      </c>
      <c r="D5549" s="30">
        <v>40220</v>
      </c>
      <c r="E5549" t="s">
        <v>199</v>
      </c>
      <c r="F5549">
        <v>9760</v>
      </c>
      <c r="G5549">
        <v>1847</v>
      </c>
    </row>
    <row r="5550" spans="2:7" x14ac:dyDescent="0.25">
      <c r="B5550" t="s">
        <v>3932</v>
      </c>
      <c r="C5550" t="s">
        <v>3663</v>
      </c>
      <c r="D5550" s="30">
        <v>40221</v>
      </c>
      <c r="E5550" t="s">
        <v>197</v>
      </c>
      <c r="F5550">
        <v>8961</v>
      </c>
      <c r="G5550">
        <v>1847</v>
      </c>
    </row>
    <row r="5551" spans="2:7" x14ac:dyDescent="0.25">
      <c r="G5551">
        <v>1847</v>
      </c>
    </row>
    <row r="5552" spans="2:7" x14ac:dyDescent="0.25">
      <c r="B5552" t="s">
        <v>3932</v>
      </c>
      <c r="C5552" t="s">
        <v>3664</v>
      </c>
      <c r="D5552" s="30">
        <v>40222</v>
      </c>
      <c r="E5552" t="s">
        <v>199</v>
      </c>
      <c r="F5552">
        <v>5346</v>
      </c>
      <c r="G5552">
        <v>1848</v>
      </c>
    </row>
    <row r="5553" spans="2:7" x14ac:dyDescent="0.25">
      <c r="B5553" t="s">
        <v>3932</v>
      </c>
      <c r="C5553" t="s">
        <v>3665</v>
      </c>
      <c r="D5553" s="30">
        <v>40223</v>
      </c>
      <c r="E5553" t="s">
        <v>197</v>
      </c>
      <c r="F5553">
        <v>8234</v>
      </c>
      <c r="G5553">
        <v>1848</v>
      </c>
    </row>
    <row r="5554" spans="2:7" x14ac:dyDescent="0.25">
      <c r="G5554">
        <v>1848</v>
      </c>
    </row>
    <row r="5555" spans="2:7" x14ac:dyDescent="0.25">
      <c r="B5555" t="s">
        <v>3932</v>
      </c>
      <c r="C5555" t="s">
        <v>3666</v>
      </c>
      <c r="D5555" s="30">
        <v>40224</v>
      </c>
      <c r="E5555" t="s">
        <v>198</v>
      </c>
      <c r="F5555">
        <v>9650</v>
      </c>
      <c r="G5555">
        <v>1849</v>
      </c>
    </row>
    <row r="5556" spans="2:7" x14ac:dyDescent="0.25">
      <c r="B5556" t="s">
        <v>3932</v>
      </c>
      <c r="C5556" t="s">
        <v>3667</v>
      </c>
      <c r="D5556" s="30">
        <v>40225</v>
      </c>
      <c r="E5556" t="s">
        <v>196</v>
      </c>
      <c r="F5556">
        <v>7830</v>
      </c>
      <c r="G5556">
        <v>1849</v>
      </c>
    </row>
    <row r="5557" spans="2:7" x14ac:dyDescent="0.25">
      <c r="G5557">
        <v>1849</v>
      </c>
    </row>
    <row r="5558" spans="2:7" x14ac:dyDescent="0.25">
      <c r="B5558" t="s">
        <v>3932</v>
      </c>
      <c r="C5558" t="s">
        <v>3668</v>
      </c>
      <c r="D5558" s="30">
        <v>40226</v>
      </c>
      <c r="E5558" t="s">
        <v>198</v>
      </c>
      <c r="F5558">
        <v>9429</v>
      </c>
      <c r="G5558">
        <v>1850</v>
      </c>
    </row>
    <row r="5559" spans="2:7" x14ac:dyDescent="0.25">
      <c r="B5559" t="s">
        <v>3932</v>
      </c>
      <c r="C5559" t="s">
        <v>3669</v>
      </c>
      <c r="D5559" s="30">
        <v>40227</v>
      </c>
      <c r="E5559" t="s">
        <v>196</v>
      </c>
      <c r="F5559">
        <v>4538</v>
      </c>
      <c r="G5559">
        <v>1850</v>
      </c>
    </row>
    <row r="5560" spans="2:7" x14ac:dyDescent="0.25">
      <c r="G5560">
        <v>1850</v>
      </c>
    </row>
    <row r="5561" spans="2:7" x14ac:dyDescent="0.25">
      <c r="B5561" t="s">
        <v>3932</v>
      </c>
      <c r="C5561" t="s">
        <v>3670</v>
      </c>
      <c r="D5561" s="30">
        <v>40228</v>
      </c>
      <c r="E5561" t="s">
        <v>198</v>
      </c>
      <c r="F5561">
        <v>3342</v>
      </c>
      <c r="G5561">
        <v>1851</v>
      </c>
    </row>
    <row r="5562" spans="2:7" x14ac:dyDescent="0.25">
      <c r="B5562" t="s">
        <v>3932</v>
      </c>
      <c r="C5562" t="s">
        <v>3671</v>
      </c>
      <c r="D5562" s="30">
        <v>40229</v>
      </c>
      <c r="E5562" t="s">
        <v>199</v>
      </c>
      <c r="F5562">
        <v>6958</v>
      </c>
      <c r="G5562">
        <v>1851</v>
      </c>
    </row>
    <row r="5563" spans="2:7" x14ac:dyDescent="0.25">
      <c r="G5563">
        <v>1851</v>
      </c>
    </row>
    <row r="5564" spans="2:7" x14ac:dyDescent="0.25">
      <c r="B5564" t="s">
        <v>3932</v>
      </c>
      <c r="C5564" t="s">
        <v>3162</v>
      </c>
      <c r="D5564" s="30">
        <v>40230</v>
      </c>
      <c r="E5564" t="s">
        <v>198</v>
      </c>
      <c r="F5564">
        <v>8184</v>
      </c>
      <c r="G5564">
        <v>1852</v>
      </c>
    </row>
    <row r="5565" spans="2:7" x14ac:dyDescent="0.25">
      <c r="B5565" t="s">
        <v>3932</v>
      </c>
      <c r="C5565" t="s">
        <v>3672</v>
      </c>
      <c r="D5565" s="30">
        <v>40231</v>
      </c>
      <c r="E5565" t="s">
        <v>199</v>
      </c>
      <c r="F5565">
        <v>2835</v>
      </c>
      <c r="G5565">
        <v>1852</v>
      </c>
    </row>
    <row r="5566" spans="2:7" x14ac:dyDescent="0.25">
      <c r="G5566">
        <v>1852</v>
      </c>
    </row>
    <row r="5567" spans="2:7" x14ac:dyDescent="0.25">
      <c r="B5567" t="s">
        <v>3932</v>
      </c>
      <c r="C5567" t="s">
        <v>3673</v>
      </c>
      <c r="D5567" s="30">
        <v>40232</v>
      </c>
      <c r="E5567" t="s">
        <v>199</v>
      </c>
      <c r="F5567">
        <v>4047</v>
      </c>
      <c r="G5567">
        <v>1853</v>
      </c>
    </row>
    <row r="5568" spans="2:7" x14ac:dyDescent="0.25">
      <c r="B5568" t="s">
        <v>3932</v>
      </c>
      <c r="C5568" t="s">
        <v>3674</v>
      </c>
      <c r="D5568" s="30">
        <v>40233</v>
      </c>
      <c r="E5568" t="s">
        <v>198</v>
      </c>
      <c r="F5568">
        <v>7820</v>
      </c>
      <c r="G5568">
        <v>1853</v>
      </c>
    </row>
    <row r="5569" spans="2:7" x14ac:dyDescent="0.25">
      <c r="G5569">
        <v>1853</v>
      </c>
    </row>
    <row r="5570" spans="2:7" x14ac:dyDescent="0.25">
      <c r="B5570" t="s">
        <v>3932</v>
      </c>
      <c r="C5570" t="s">
        <v>3675</v>
      </c>
      <c r="D5570" s="30">
        <v>40234</v>
      </c>
      <c r="E5570" t="s">
        <v>198</v>
      </c>
      <c r="F5570">
        <v>1922</v>
      </c>
      <c r="G5570">
        <v>1854</v>
      </c>
    </row>
    <row r="5571" spans="2:7" x14ac:dyDescent="0.25">
      <c r="B5571" t="s">
        <v>3932</v>
      </c>
      <c r="C5571" t="s">
        <v>3676</v>
      </c>
      <c r="D5571" s="30">
        <v>40235</v>
      </c>
      <c r="E5571" t="s">
        <v>197</v>
      </c>
      <c r="F5571">
        <v>7090</v>
      </c>
      <c r="G5571">
        <v>1854</v>
      </c>
    </row>
    <row r="5572" spans="2:7" x14ac:dyDescent="0.25">
      <c r="G5572">
        <v>1854</v>
      </c>
    </row>
    <row r="5573" spans="2:7" x14ac:dyDescent="0.25">
      <c r="B5573" t="s">
        <v>3932</v>
      </c>
      <c r="C5573" t="s">
        <v>3677</v>
      </c>
      <c r="D5573" s="30">
        <v>40236</v>
      </c>
      <c r="E5573" t="s">
        <v>197</v>
      </c>
      <c r="F5573">
        <v>1554</v>
      </c>
      <c r="G5573">
        <v>1855</v>
      </c>
    </row>
    <row r="5574" spans="2:7" x14ac:dyDescent="0.25">
      <c r="B5574" t="s">
        <v>3932</v>
      </c>
      <c r="C5574" t="s">
        <v>3678</v>
      </c>
      <c r="D5574" s="30">
        <v>40237</v>
      </c>
      <c r="E5574" t="s">
        <v>197</v>
      </c>
      <c r="F5574">
        <v>8973</v>
      </c>
      <c r="G5574">
        <v>1855</v>
      </c>
    </row>
    <row r="5575" spans="2:7" x14ac:dyDescent="0.25">
      <c r="G5575">
        <v>1855</v>
      </c>
    </row>
    <row r="5576" spans="2:7" x14ac:dyDescent="0.25">
      <c r="B5576" t="s">
        <v>3932</v>
      </c>
      <c r="C5576" t="s">
        <v>3679</v>
      </c>
      <c r="D5576" s="30">
        <v>40238</v>
      </c>
      <c r="E5576" t="s">
        <v>198</v>
      </c>
      <c r="F5576">
        <v>9593</v>
      </c>
      <c r="G5576">
        <v>1856</v>
      </c>
    </row>
    <row r="5577" spans="2:7" x14ac:dyDescent="0.25">
      <c r="B5577" t="s">
        <v>3932</v>
      </c>
      <c r="C5577" t="s">
        <v>3680</v>
      </c>
      <c r="D5577" s="30">
        <v>40239</v>
      </c>
      <c r="E5577" t="s">
        <v>198</v>
      </c>
      <c r="F5577">
        <v>3031</v>
      </c>
      <c r="G5577">
        <v>1856</v>
      </c>
    </row>
    <row r="5578" spans="2:7" x14ac:dyDescent="0.25">
      <c r="G5578">
        <v>1856</v>
      </c>
    </row>
    <row r="5579" spans="2:7" x14ac:dyDescent="0.25">
      <c r="B5579" t="s">
        <v>3932</v>
      </c>
      <c r="C5579" t="s">
        <v>3681</v>
      </c>
      <c r="D5579" s="30">
        <v>40240</v>
      </c>
      <c r="E5579" t="s">
        <v>199</v>
      </c>
      <c r="F5579">
        <v>647</v>
      </c>
      <c r="G5579">
        <v>1857</v>
      </c>
    </row>
    <row r="5580" spans="2:7" x14ac:dyDescent="0.25">
      <c r="B5580" t="s">
        <v>3932</v>
      </c>
      <c r="C5580" t="s">
        <v>3682</v>
      </c>
      <c r="D5580" s="30">
        <v>40241</v>
      </c>
      <c r="E5580" t="s">
        <v>198</v>
      </c>
      <c r="F5580">
        <v>5994</v>
      </c>
      <c r="G5580">
        <v>1857</v>
      </c>
    </row>
    <row r="5581" spans="2:7" x14ac:dyDescent="0.25">
      <c r="G5581">
        <v>1857</v>
      </c>
    </row>
    <row r="5582" spans="2:7" x14ac:dyDescent="0.25">
      <c r="B5582" t="s">
        <v>3932</v>
      </c>
      <c r="C5582" t="s">
        <v>3683</v>
      </c>
      <c r="D5582" s="30">
        <v>40242</v>
      </c>
      <c r="E5582" t="s">
        <v>196</v>
      </c>
      <c r="F5582">
        <v>9439</v>
      </c>
      <c r="G5582">
        <v>1858</v>
      </c>
    </row>
    <row r="5583" spans="2:7" x14ac:dyDescent="0.25">
      <c r="B5583" t="s">
        <v>3932</v>
      </c>
      <c r="C5583" t="s">
        <v>3684</v>
      </c>
      <c r="D5583" s="30">
        <v>40243</v>
      </c>
      <c r="E5583" t="s">
        <v>196</v>
      </c>
      <c r="F5583">
        <v>9607</v>
      </c>
      <c r="G5583">
        <v>1858</v>
      </c>
    </row>
    <row r="5584" spans="2:7" x14ac:dyDescent="0.25">
      <c r="G5584">
        <v>1858</v>
      </c>
    </row>
    <row r="5585" spans="2:7" x14ac:dyDescent="0.25">
      <c r="B5585" t="s">
        <v>3932</v>
      </c>
      <c r="C5585" t="s">
        <v>3685</v>
      </c>
      <c r="D5585" s="30">
        <v>40244</v>
      </c>
      <c r="E5585" t="s">
        <v>198</v>
      </c>
      <c r="F5585">
        <v>7216</v>
      </c>
      <c r="G5585">
        <v>1859</v>
      </c>
    </row>
    <row r="5586" spans="2:7" x14ac:dyDescent="0.25">
      <c r="B5586" t="s">
        <v>3932</v>
      </c>
      <c r="C5586" t="s">
        <v>3686</v>
      </c>
      <c r="D5586" s="30">
        <v>40245</v>
      </c>
      <c r="E5586" t="s">
        <v>196</v>
      </c>
      <c r="F5586">
        <v>8355</v>
      </c>
      <c r="G5586">
        <v>1859</v>
      </c>
    </row>
    <row r="5587" spans="2:7" x14ac:dyDescent="0.25">
      <c r="G5587">
        <v>1859</v>
      </c>
    </row>
    <row r="5588" spans="2:7" x14ac:dyDescent="0.25">
      <c r="B5588" t="s">
        <v>3932</v>
      </c>
      <c r="C5588" t="s">
        <v>3687</v>
      </c>
      <c r="D5588" s="30">
        <v>40246</v>
      </c>
      <c r="E5588" t="s">
        <v>200</v>
      </c>
      <c r="F5588">
        <v>7167</v>
      </c>
      <c r="G5588">
        <v>1860</v>
      </c>
    </row>
    <row r="5589" spans="2:7" x14ac:dyDescent="0.25">
      <c r="B5589" t="s">
        <v>3932</v>
      </c>
      <c r="C5589" t="s">
        <v>3688</v>
      </c>
      <c r="D5589" s="30">
        <v>40247</v>
      </c>
      <c r="E5589" t="s">
        <v>198</v>
      </c>
      <c r="F5589">
        <v>9108</v>
      </c>
      <c r="G5589">
        <v>1860</v>
      </c>
    </row>
    <row r="5590" spans="2:7" x14ac:dyDescent="0.25">
      <c r="G5590">
        <v>1860</v>
      </c>
    </row>
    <row r="5591" spans="2:7" x14ac:dyDescent="0.25">
      <c r="B5591" t="s">
        <v>3932</v>
      </c>
      <c r="C5591" t="s">
        <v>3238</v>
      </c>
      <c r="D5591" s="30">
        <v>40248</v>
      </c>
      <c r="E5591" t="s">
        <v>196</v>
      </c>
      <c r="F5591">
        <v>9479</v>
      </c>
      <c r="G5591">
        <v>1861</v>
      </c>
    </row>
    <row r="5592" spans="2:7" x14ac:dyDescent="0.25">
      <c r="B5592" t="s">
        <v>3932</v>
      </c>
      <c r="C5592" t="s">
        <v>3689</v>
      </c>
      <c r="D5592" s="30">
        <v>40249</v>
      </c>
      <c r="E5592" t="s">
        <v>197</v>
      </c>
      <c r="F5592">
        <v>9297</v>
      </c>
      <c r="G5592">
        <v>1861</v>
      </c>
    </row>
    <row r="5593" spans="2:7" x14ac:dyDescent="0.25">
      <c r="G5593">
        <v>1861</v>
      </c>
    </row>
    <row r="5594" spans="2:7" x14ac:dyDescent="0.25">
      <c r="B5594" t="s">
        <v>3932</v>
      </c>
      <c r="C5594" t="s">
        <v>3690</v>
      </c>
      <c r="D5594" s="30">
        <v>40250</v>
      </c>
      <c r="E5594" t="s">
        <v>199</v>
      </c>
      <c r="F5594">
        <v>9411</v>
      </c>
      <c r="G5594">
        <v>1862</v>
      </c>
    </row>
    <row r="5595" spans="2:7" x14ac:dyDescent="0.25">
      <c r="B5595" t="s">
        <v>3932</v>
      </c>
      <c r="C5595" t="s">
        <v>3691</v>
      </c>
      <c r="D5595" s="30">
        <v>40251</v>
      </c>
      <c r="E5595" t="s">
        <v>200</v>
      </c>
      <c r="F5595">
        <v>3520</v>
      </c>
      <c r="G5595">
        <v>1862</v>
      </c>
    </row>
    <row r="5596" spans="2:7" x14ac:dyDescent="0.25">
      <c r="G5596">
        <v>1862</v>
      </c>
    </row>
    <row r="5597" spans="2:7" x14ac:dyDescent="0.25">
      <c r="B5597" t="s">
        <v>3932</v>
      </c>
      <c r="C5597" t="s">
        <v>3069</v>
      </c>
      <c r="D5597" s="30">
        <v>40252</v>
      </c>
      <c r="E5597" t="s">
        <v>197</v>
      </c>
      <c r="F5597">
        <v>3090</v>
      </c>
      <c r="G5597">
        <v>1863</v>
      </c>
    </row>
    <row r="5598" spans="2:7" x14ac:dyDescent="0.25">
      <c r="B5598" t="s">
        <v>3932</v>
      </c>
      <c r="C5598" t="s">
        <v>3692</v>
      </c>
      <c r="D5598" s="30">
        <v>40253</v>
      </c>
      <c r="E5598" t="s">
        <v>200</v>
      </c>
      <c r="F5598">
        <v>3793</v>
      </c>
      <c r="G5598">
        <v>1863</v>
      </c>
    </row>
    <row r="5599" spans="2:7" x14ac:dyDescent="0.25">
      <c r="G5599">
        <v>1863</v>
      </c>
    </row>
    <row r="5600" spans="2:7" x14ac:dyDescent="0.25">
      <c r="B5600" t="s">
        <v>3932</v>
      </c>
      <c r="C5600" t="s">
        <v>3693</v>
      </c>
      <c r="D5600" s="30">
        <v>40254</v>
      </c>
      <c r="E5600" t="s">
        <v>199</v>
      </c>
      <c r="F5600">
        <v>4902</v>
      </c>
      <c r="G5600">
        <v>1864</v>
      </c>
    </row>
    <row r="5601" spans="2:7" x14ac:dyDescent="0.25">
      <c r="B5601" t="s">
        <v>3932</v>
      </c>
      <c r="C5601" t="s">
        <v>3694</v>
      </c>
      <c r="D5601" s="30">
        <v>40255</v>
      </c>
      <c r="E5601" t="s">
        <v>197</v>
      </c>
      <c r="F5601">
        <v>1929</v>
      </c>
      <c r="G5601">
        <v>1864</v>
      </c>
    </row>
    <row r="5602" spans="2:7" x14ac:dyDescent="0.25">
      <c r="G5602">
        <v>1864</v>
      </c>
    </row>
    <row r="5603" spans="2:7" x14ac:dyDescent="0.25">
      <c r="B5603" t="s">
        <v>3932</v>
      </c>
      <c r="C5603" t="s">
        <v>3695</v>
      </c>
      <c r="D5603" s="30">
        <v>40256</v>
      </c>
      <c r="E5603" t="s">
        <v>200</v>
      </c>
      <c r="F5603">
        <v>7129</v>
      </c>
      <c r="G5603">
        <v>1865</v>
      </c>
    </row>
    <row r="5604" spans="2:7" x14ac:dyDescent="0.25">
      <c r="B5604" t="s">
        <v>3932</v>
      </c>
      <c r="C5604" t="s">
        <v>3696</v>
      </c>
      <c r="D5604" s="30">
        <v>40257</v>
      </c>
      <c r="E5604" t="s">
        <v>200</v>
      </c>
      <c r="F5604">
        <v>864</v>
      </c>
      <c r="G5604">
        <v>1865</v>
      </c>
    </row>
    <row r="5605" spans="2:7" x14ac:dyDescent="0.25">
      <c r="G5605">
        <v>1865</v>
      </c>
    </row>
    <row r="5606" spans="2:7" x14ac:dyDescent="0.25">
      <c r="B5606" t="s">
        <v>3932</v>
      </c>
      <c r="C5606" t="s">
        <v>2913</v>
      </c>
      <c r="D5606" s="30">
        <v>40258</v>
      </c>
      <c r="E5606" t="s">
        <v>196</v>
      </c>
      <c r="F5606">
        <v>2434</v>
      </c>
      <c r="G5606">
        <v>1866</v>
      </c>
    </row>
    <row r="5607" spans="2:7" x14ac:dyDescent="0.25">
      <c r="B5607" t="s">
        <v>3932</v>
      </c>
      <c r="C5607" t="s">
        <v>3697</v>
      </c>
      <c r="D5607" s="30">
        <v>40259</v>
      </c>
      <c r="E5607" t="s">
        <v>196</v>
      </c>
      <c r="F5607">
        <v>4180</v>
      </c>
      <c r="G5607">
        <v>1866</v>
      </c>
    </row>
    <row r="5608" spans="2:7" x14ac:dyDescent="0.25">
      <c r="G5608">
        <v>1866</v>
      </c>
    </row>
    <row r="5609" spans="2:7" x14ac:dyDescent="0.25">
      <c r="B5609" t="s">
        <v>3932</v>
      </c>
      <c r="C5609" t="s">
        <v>2045</v>
      </c>
      <c r="D5609" s="30">
        <v>40260</v>
      </c>
      <c r="E5609" t="s">
        <v>197</v>
      </c>
      <c r="F5609">
        <v>9790</v>
      </c>
      <c r="G5609">
        <v>1867</v>
      </c>
    </row>
    <row r="5610" spans="2:7" x14ac:dyDescent="0.25">
      <c r="B5610" t="s">
        <v>3932</v>
      </c>
      <c r="C5610" t="s">
        <v>3698</v>
      </c>
      <c r="D5610" s="30">
        <v>40261</v>
      </c>
      <c r="E5610" t="s">
        <v>197</v>
      </c>
      <c r="F5610">
        <v>5296</v>
      </c>
      <c r="G5610">
        <v>1867</v>
      </c>
    </row>
    <row r="5611" spans="2:7" x14ac:dyDescent="0.25">
      <c r="G5611">
        <v>1867</v>
      </c>
    </row>
    <row r="5612" spans="2:7" x14ac:dyDescent="0.25">
      <c r="B5612" t="s">
        <v>3932</v>
      </c>
      <c r="C5612" t="s">
        <v>3699</v>
      </c>
      <c r="D5612" s="30">
        <v>40262</v>
      </c>
      <c r="E5612" t="s">
        <v>200</v>
      </c>
      <c r="F5612">
        <v>3937</v>
      </c>
      <c r="G5612">
        <v>1868</v>
      </c>
    </row>
    <row r="5613" spans="2:7" x14ac:dyDescent="0.25">
      <c r="B5613" t="s">
        <v>3932</v>
      </c>
      <c r="C5613" t="s">
        <v>3700</v>
      </c>
      <c r="D5613" s="30">
        <v>40263</v>
      </c>
      <c r="E5613" t="s">
        <v>198</v>
      </c>
      <c r="F5613">
        <v>3665</v>
      </c>
      <c r="G5613">
        <v>1868</v>
      </c>
    </row>
    <row r="5614" spans="2:7" x14ac:dyDescent="0.25">
      <c r="G5614">
        <v>1868</v>
      </c>
    </row>
    <row r="5615" spans="2:7" x14ac:dyDescent="0.25">
      <c r="B5615" t="s">
        <v>3932</v>
      </c>
      <c r="C5615" t="s">
        <v>3701</v>
      </c>
      <c r="D5615" s="30">
        <v>40264</v>
      </c>
      <c r="E5615" t="s">
        <v>198</v>
      </c>
      <c r="F5615">
        <v>9746</v>
      </c>
      <c r="G5615">
        <v>1869</v>
      </c>
    </row>
    <row r="5616" spans="2:7" x14ac:dyDescent="0.25">
      <c r="B5616" t="s">
        <v>3932</v>
      </c>
      <c r="C5616" t="s">
        <v>3702</v>
      </c>
      <c r="D5616" s="30">
        <v>40265</v>
      </c>
      <c r="E5616" t="s">
        <v>197</v>
      </c>
      <c r="F5616">
        <v>7074</v>
      </c>
      <c r="G5616">
        <v>1869</v>
      </c>
    </row>
    <row r="5617" spans="2:7" x14ac:dyDescent="0.25">
      <c r="G5617">
        <v>1869</v>
      </c>
    </row>
    <row r="5618" spans="2:7" x14ac:dyDescent="0.25">
      <c r="B5618" t="s">
        <v>3932</v>
      </c>
      <c r="C5618" t="s">
        <v>2130</v>
      </c>
      <c r="D5618" s="30">
        <v>40266</v>
      </c>
      <c r="E5618" t="s">
        <v>197</v>
      </c>
      <c r="F5618">
        <v>1629</v>
      </c>
      <c r="G5618">
        <v>1870</v>
      </c>
    </row>
    <row r="5619" spans="2:7" x14ac:dyDescent="0.25">
      <c r="B5619" t="s">
        <v>3932</v>
      </c>
      <c r="C5619" t="s">
        <v>3703</v>
      </c>
      <c r="D5619" s="30">
        <v>40267</v>
      </c>
      <c r="E5619" t="s">
        <v>200</v>
      </c>
      <c r="F5619">
        <v>1915</v>
      </c>
      <c r="G5619">
        <v>1870</v>
      </c>
    </row>
    <row r="5620" spans="2:7" x14ac:dyDescent="0.25">
      <c r="G5620">
        <v>1870</v>
      </c>
    </row>
    <row r="5621" spans="2:7" x14ac:dyDescent="0.25">
      <c r="B5621" t="s">
        <v>3932</v>
      </c>
      <c r="C5621" t="s">
        <v>3704</v>
      </c>
      <c r="D5621" s="30">
        <v>40268</v>
      </c>
      <c r="E5621" t="s">
        <v>199</v>
      </c>
      <c r="F5621">
        <v>802</v>
      </c>
      <c r="G5621">
        <v>1871</v>
      </c>
    </row>
    <row r="5622" spans="2:7" x14ac:dyDescent="0.25">
      <c r="B5622" t="s">
        <v>3932</v>
      </c>
      <c r="C5622" t="s">
        <v>3705</v>
      </c>
      <c r="D5622" s="30">
        <v>40269</v>
      </c>
      <c r="E5622" t="s">
        <v>196</v>
      </c>
      <c r="F5622">
        <v>4691</v>
      </c>
      <c r="G5622">
        <v>1871</v>
      </c>
    </row>
    <row r="5623" spans="2:7" x14ac:dyDescent="0.25">
      <c r="G5623">
        <v>1871</v>
      </c>
    </row>
    <row r="5624" spans="2:7" x14ac:dyDescent="0.25">
      <c r="B5624" t="s">
        <v>3932</v>
      </c>
      <c r="C5624" t="s">
        <v>2061</v>
      </c>
      <c r="D5624" s="30">
        <v>40270</v>
      </c>
      <c r="E5624" t="s">
        <v>200</v>
      </c>
      <c r="F5624">
        <v>3334</v>
      </c>
      <c r="G5624">
        <v>1872</v>
      </c>
    </row>
    <row r="5625" spans="2:7" x14ac:dyDescent="0.25">
      <c r="B5625" t="s">
        <v>3932</v>
      </c>
      <c r="C5625" t="s">
        <v>3706</v>
      </c>
      <c r="D5625" s="30">
        <v>40271</v>
      </c>
      <c r="E5625" t="s">
        <v>200</v>
      </c>
      <c r="F5625">
        <v>851</v>
      </c>
      <c r="G5625">
        <v>1872</v>
      </c>
    </row>
    <row r="5626" spans="2:7" x14ac:dyDescent="0.25">
      <c r="G5626">
        <v>1872</v>
      </c>
    </row>
    <row r="5627" spans="2:7" x14ac:dyDescent="0.25">
      <c r="B5627" t="s">
        <v>3932</v>
      </c>
      <c r="C5627" t="s">
        <v>3707</v>
      </c>
      <c r="D5627" s="30">
        <v>40272</v>
      </c>
      <c r="E5627" t="s">
        <v>196</v>
      </c>
      <c r="F5627">
        <v>5877</v>
      </c>
      <c r="G5627">
        <v>1873</v>
      </c>
    </row>
    <row r="5628" spans="2:7" x14ac:dyDescent="0.25">
      <c r="B5628" t="s">
        <v>3932</v>
      </c>
      <c r="C5628" t="s">
        <v>3708</v>
      </c>
      <c r="D5628" s="30">
        <v>40273</v>
      </c>
      <c r="E5628" t="s">
        <v>198</v>
      </c>
      <c r="F5628">
        <v>7365</v>
      </c>
      <c r="G5628">
        <v>1873</v>
      </c>
    </row>
    <row r="5629" spans="2:7" x14ac:dyDescent="0.25">
      <c r="G5629">
        <v>1873</v>
      </c>
    </row>
    <row r="5630" spans="2:7" x14ac:dyDescent="0.25">
      <c r="B5630" t="s">
        <v>3932</v>
      </c>
      <c r="C5630" t="s">
        <v>3709</v>
      </c>
      <c r="D5630" s="30">
        <v>40274</v>
      </c>
      <c r="E5630" t="s">
        <v>196</v>
      </c>
      <c r="F5630">
        <v>9846</v>
      </c>
      <c r="G5630">
        <v>1874</v>
      </c>
    </row>
    <row r="5631" spans="2:7" x14ac:dyDescent="0.25">
      <c r="B5631" t="s">
        <v>3932</v>
      </c>
      <c r="C5631" t="s">
        <v>3710</v>
      </c>
      <c r="D5631" s="30">
        <v>40275</v>
      </c>
      <c r="E5631" t="s">
        <v>196</v>
      </c>
      <c r="F5631">
        <v>9703</v>
      </c>
      <c r="G5631">
        <v>1874</v>
      </c>
    </row>
    <row r="5632" spans="2:7" x14ac:dyDescent="0.25">
      <c r="G5632">
        <v>1874</v>
      </c>
    </row>
    <row r="5633" spans="2:7" x14ac:dyDescent="0.25">
      <c r="B5633" t="s">
        <v>3932</v>
      </c>
      <c r="C5633" t="s">
        <v>3711</v>
      </c>
      <c r="D5633" s="30">
        <v>40276</v>
      </c>
      <c r="E5633" t="s">
        <v>196</v>
      </c>
      <c r="F5633">
        <v>3646</v>
      </c>
      <c r="G5633">
        <v>1875</v>
      </c>
    </row>
    <row r="5634" spans="2:7" x14ac:dyDescent="0.25">
      <c r="B5634" t="s">
        <v>3932</v>
      </c>
      <c r="C5634" t="s">
        <v>2904</v>
      </c>
      <c r="D5634" s="30">
        <v>40277</v>
      </c>
      <c r="E5634" t="s">
        <v>197</v>
      </c>
      <c r="F5634">
        <v>5521</v>
      </c>
      <c r="G5634">
        <v>1875</v>
      </c>
    </row>
    <row r="5635" spans="2:7" x14ac:dyDescent="0.25">
      <c r="G5635">
        <v>1875</v>
      </c>
    </row>
    <row r="5636" spans="2:7" x14ac:dyDescent="0.25">
      <c r="B5636" t="s">
        <v>3932</v>
      </c>
      <c r="C5636" t="s">
        <v>3712</v>
      </c>
      <c r="D5636" s="30">
        <v>40278</v>
      </c>
      <c r="E5636" t="s">
        <v>200</v>
      </c>
      <c r="F5636">
        <v>8075</v>
      </c>
      <c r="G5636">
        <v>1876</v>
      </c>
    </row>
    <row r="5637" spans="2:7" x14ac:dyDescent="0.25">
      <c r="B5637" t="s">
        <v>3932</v>
      </c>
      <c r="C5637" t="s">
        <v>3713</v>
      </c>
      <c r="D5637" s="30">
        <v>40279</v>
      </c>
      <c r="E5637" t="s">
        <v>199</v>
      </c>
      <c r="F5637">
        <v>1360</v>
      </c>
      <c r="G5637">
        <v>1876</v>
      </c>
    </row>
    <row r="5638" spans="2:7" x14ac:dyDescent="0.25">
      <c r="G5638">
        <v>1876</v>
      </c>
    </row>
    <row r="5639" spans="2:7" x14ac:dyDescent="0.25">
      <c r="B5639" t="s">
        <v>3932</v>
      </c>
      <c r="C5639" t="s">
        <v>1196</v>
      </c>
      <c r="D5639" s="30">
        <v>40280</v>
      </c>
      <c r="E5639" t="s">
        <v>196</v>
      </c>
      <c r="F5639">
        <v>2073</v>
      </c>
      <c r="G5639">
        <v>1877</v>
      </c>
    </row>
    <row r="5640" spans="2:7" x14ac:dyDescent="0.25">
      <c r="B5640" t="s">
        <v>3932</v>
      </c>
      <c r="C5640" t="s">
        <v>2662</v>
      </c>
      <c r="D5640" s="30">
        <v>40281</v>
      </c>
      <c r="E5640" t="s">
        <v>200</v>
      </c>
      <c r="F5640">
        <v>582</v>
      </c>
      <c r="G5640">
        <v>1877</v>
      </c>
    </row>
    <row r="5641" spans="2:7" x14ac:dyDescent="0.25">
      <c r="G5641">
        <v>1877</v>
      </c>
    </row>
    <row r="5642" spans="2:7" x14ac:dyDescent="0.25">
      <c r="B5642" t="s">
        <v>3932</v>
      </c>
      <c r="C5642" t="s">
        <v>3714</v>
      </c>
      <c r="D5642" s="30">
        <v>40282</v>
      </c>
      <c r="E5642" t="s">
        <v>196</v>
      </c>
      <c r="F5642">
        <v>8251</v>
      </c>
      <c r="G5642">
        <v>1878</v>
      </c>
    </row>
    <row r="5643" spans="2:7" x14ac:dyDescent="0.25">
      <c r="B5643" t="s">
        <v>3932</v>
      </c>
      <c r="C5643" t="s">
        <v>3715</v>
      </c>
      <c r="D5643" s="30">
        <v>40283</v>
      </c>
      <c r="E5643" t="s">
        <v>200</v>
      </c>
      <c r="F5643">
        <v>9066</v>
      </c>
      <c r="G5643">
        <v>1878</v>
      </c>
    </row>
    <row r="5644" spans="2:7" x14ac:dyDescent="0.25">
      <c r="G5644">
        <v>1878</v>
      </c>
    </row>
    <row r="5645" spans="2:7" x14ac:dyDescent="0.25">
      <c r="B5645" t="s">
        <v>3932</v>
      </c>
      <c r="C5645" t="s">
        <v>3716</v>
      </c>
      <c r="D5645" s="30">
        <v>40284</v>
      </c>
      <c r="E5645" t="s">
        <v>199</v>
      </c>
      <c r="F5645">
        <v>180</v>
      </c>
      <c r="G5645">
        <v>1879</v>
      </c>
    </row>
    <row r="5646" spans="2:7" x14ac:dyDescent="0.25">
      <c r="B5646" t="s">
        <v>3932</v>
      </c>
      <c r="C5646" t="s">
        <v>3717</v>
      </c>
      <c r="D5646" s="30">
        <v>40285</v>
      </c>
      <c r="E5646" t="s">
        <v>200</v>
      </c>
      <c r="F5646">
        <v>2899</v>
      </c>
      <c r="G5646">
        <v>1879</v>
      </c>
    </row>
    <row r="5647" spans="2:7" x14ac:dyDescent="0.25">
      <c r="G5647">
        <v>1879</v>
      </c>
    </row>
    <row r="5648" spans="2:7" x14ac:dyDescent="0.25">
      <c r="B5648" t="s">
        <v>3932</v>
      </c>
      <c r="C5648" t="s">
        <v>3718</v>
      </c>
      <c r="D5648" s="30">
        <v>40286</v>
      </c>
      <c r="E5648" t="s">
        <v>197</v>
      </c>
      <c r="F5648">
        <v>5899</v>
      </c>
      <c r="G5648">
        <v>1880</v>
      </c>
    </row>
    <row r="5649" spans="2:7" x14ac:dyDescent="0.25">
      <c r="B5649" t="s">
        <v>3932</v>
      </c>
      <c r="C5649" t="s">
        <v>3719</v>
      </c>
      <c r="D5649" s="30">
        <v>40287</v>
      </c>
      <c r="E5649" t="s">
        <v>198</v>
      </c>
      <c r="F5649">
        <v>7338</v>
      </c>
      <c r="G5649">
        <v>1880</v>
      </c>
    </row>
    <row r="5650" spans="2:7" x14ac:dyDescent="0.25">
      <c r="G5650">
        <v>1880</v>
      </c>
    </row>
    <row r="5651" spans="2:7" x14ac:dyDescent="0.25">
      <c r="B5651" t="s">
        <v>3932</v>
      </c>
      <c r="C5651" t="s">
        <v>3720</v>
      </c>
      <c r="D5651" s="30">
        <v>40288</v>
      </c>
      <c r="E5651" t="s">
        <v>200</v>
      </c>
      <c r="F5651">
        <v>3816</v>
      </c>
      <c r="G5651">
        <v>1881</v>
      </c>
    </row>
    <row r="5652" spans="2:7" x14ac:dyDescent="0.25">
      <c r="B5652" t="s">
        <v>3932</v>
      </c>
      <c r="C5652" t="s">
        <v>3721</v>
      </c>
      <c r="D5652" s="30">
        <v>40289</v>
      </c>
      <c r="E5652" t="s">
        <v>197</v>
      </c>
      <c r="F5652">
        <v>5694</v>
      </c>
      <c r="G5652">
        <v>1881</v>
      </c>
    </row>
    <row r="5653" spans="2:7" x14ac:dyDescent="0.25">
      <c r="G5653">
        <v>1881</v>
      </c>
    </row>
    <row r="5654" spans="2:7" x14ac:dyDescent="0.25">
      <c r="B5654" t="s">
        <v>3932</v>
      </c>
      <c r="C5654" t="s">
        <v>3722</v>
      </c>
      <c r="D5654" s="30">
        <v>40290</v>
      </c>
      <c r="E5654" t="s">
        <v>199</v>
      </c>
      <c r="F5654">
        <v>7839</v>
      </c>
      <c r="G5654">
        <v>1882</v>
      </c>
    </row>
    <row r="5655" spans="2:7" x14ac:dyDescent="0.25">
      <c r="B5655" t="s">
        <v>3932</v>
      </c>
      <c r="C5655" t="s">
        <v>3723</v>
      </c>
      <c r="D5655" s="30">
        <v>40291</v>
      </c>
      <c r="E5655" t="s">
        <v>198</v>
      </c>
      <c r="F5655">
        <v>2285</v>
      </c>
      <c r="G5655">
        <v>1882</v>
      </c>
    </row>
    <row r="5656" spans="2:7" x14ac:dyDescent="0.25">
      <c r="G5656">
        <v>1882</v>
      </c>
    </row>
    <row r="5657" spans="2:7" x14ac:dyDescent="0.25">
      <c r="B5657" t="s">
        <v>3932</v>
      </c>
      <c r="C5657" t="s">
        <v>3724</v>
      </c>
      <c r="D5657" s="30">
        <v>40292</v>
      </c>
      <c r="E5657" t="s">
        <v>197</v>
      </c>
      <c r="F5657">
        <v>9223</v>
      </c>
      <c r="G5657">
        <v>1883</v>
      </c>
    </row>
    <row r="5658" spans="2:7" x14ac:dyDescent="0.25">
      <c r="B5658" t="s">
        <v>3932</v>
      </c>
      <c r="C5658" t="s">
        <v>3725</v>
      </c>
      <c r="D5658" s="30">
        <v>40293</v>
      </c>
      <c r="E5658" t="s">
        <v>200</v>
      </c>
      <c r="F5658">
        <v>8942</v>
      </c>
      <c r="G5658">
        <v>1883</v>
      </c>
    </row>
    <row r="5659" spans="2:7" x14ac:dyDescent="0.25">
      <c r="G5659">
        <v>1883</v>
      </c>
    </row>
    <row r="5660" spans="2:7" x14ac:dyDescent="0.25">
      <c r="B5660" t="s">
        <v>3932</v>
      </c>
      <c r="C5660" t="s">
        <v>3726</v>
      </c>
      <c r="D5660" s="30">
        <v>40294</v>
      </c>
      <c r="E5660" t="s">
        <v>199</v>
      </c>
      <c r="F5660">
        <v>1479</v>
      </c>
      <c r="G5660">
        <v>1884</v>
      </c>
    </row>
    <row r="5661" spans="2:7" x14ac:dyDescent="0.25">
      <c r="B5661" t="s">
        <v>3932</v>
      </c>
      <c r="C5661" t="s">
        <v>3727</v>
      </c>
      <c r="D5661" s="30">
        <v>40295</v>
      </c>
      <c r="E5661" t="s">
        <v>197</v>
      </c>
      <c r="F5661">
        <v>1534</v>
      </c>
      <c r="G5661">
        <v>1884</v>
      </c>
    </row>
    <row r="5662" spans="2:7" x14ac:dyDescent="0.25">
      <c r="G5662">
        <v>1884</v>
      </c>
    </row>
    <row r="5663" spans="2:7" x14ac:dyDescent="0.25">
      <c r="B5663" t="s">
        <v>3932</v>
      </c>
      <c r="C5663" t="s">
        <v>3728</v>
      </c>
      <c r="D5663" s="30">
        <v>40296</v>
      </c>
      <c r="E5663" t="s">
        <v>198</v>
      </c>
      <c r="F5663">
        <v>709</v>
      </c>
      <c r="G5663">
        <v>1885</v>
      </c>
    </row>
    <row r="5664" spans="2:7" x14ac:dyDescent="0.25">
      <c r="B5664" t="s">
        <v>3932</v>
      </c>
      <c r="C5664" t="s">
        <v>825</v>
      </c>
      <c r="D5664" s="30">
        <v>40297</v>
      </c>
      <c r="E5664" t="s">
        <v>196</v>
      </c>
      <c r="F5664">
        <v>5287</v>
      </c>
      <c r="G5664">
        <v>1885</v>
      </c>
    </row>
    <row r="5665" spans="2:7" x14ac:dyDescent="0.25">
      <c r="G5665">
        <v>1885</v>
      </c>
    </row>
    <row r="5666" spans="2:7" x14ac:dyDescent="0.25">
      <c r="B5666" t="s">
        <v>3932</v>
      </c>
      <c r="C5666" t="s">
        <v>3729</v>
      </c>
      <c r="D5666" s="30">
        <v>40298</v>
      </c>
      <c r="E5666" t="s">
        <v>196</v>
      </c>
      <c r="F5666">
        <v>1583</v>
      </c>
      <c r="G5666">
        <v>1886</v>
      </c>
    </row>
    <row r="5667" spans="2:7" x14ac:dyDescent="0.25">
      <c r="B5667" t="s">
        <v>3932</v>
      </c>
      <c r="C5667" t="s">
        <v>3730</v>
      </c>
      <c r="D5667" s="30">
        <v>40299</v>
      </c>
      <c r="E5667" t="s">
        <v>198</v>
      </c>
      <c r="F5667">
        <v>6040</v>
      </c>
      <c r="G5667">
        <v>1886</v>
      </c>
    </row>
    <row r="5668" spans="2:7" x14ac:dyDescent="0.25">
      <c r="G5668">
        <v>1886</v>
      </c>
    </row>
    <row r="5669" spans="2:7" x14ac:dyDescent="0.25">
      <c r="B5669" t="s">
        <v>3932</v>
      </c>
      <c r="C5669" t="s">
        <v>601</v>
      </c>
      <c r="D5669" s="30">
        <v>40300</v>
      </c>
      <c r="E5669" t="s">
        <v>197</v>
      </c>
      <c r="F5669">
        <v>1143</v>
      </c>
      <c r="G5669">
        <v>1887</v>
      </c>
    </row>
    <row r="5670" spans="2:7" x14ac:dyDescent="0.25">
      <c r="B5670" t="s">
        <v>3932</v>
      </c>
      <c r="C5670" t="s">
        <v>3731</v>
      </c>
      <c r="D5670" s="30">
        <v>40301</v>
      </c>
      <c r="E5670" t="s">
        <v>200</v>
      </c>
      <c r="F5670">
        <v>7998</v>
      </c>
      <c r="G5670">
        <v>1887</v>
      </c>
    </row>
    <row r="5671" spans="2:7" x14ac:dyDescent="0.25">
      <c r="G5671">
        <v>1887</v>
      </c>
    </row>
    <row r="5672" spans="2:7" x14ac:dyDescent="0.25">
      <c r="B5672" t="s">
        <v>3932</v>
      </c>
      <c r="C5672" t="s">
        <v>3732</v>
      </c>
      <c r="D5672" s="30">
        <v>40302</v>
      </c>
      <c r="E5672" t="s">
        <v>198</v>
      </c>
      <c r="F5672">
        <v>1567</v>
      </c>
      <c r="G5672">
        <v>1888</v>
      </c>
    </row>
    <row r="5673" spans="2:7" x14ac:dyDescent="0.25">
      <c r="B5673" t="s">
        <v>3932</v>
      </c>
      <c r="C5673" t="s">
        <v>3733</v>
      </c>
      <c r="D5673" s="30">
        <v>40303</v>
      </c>
      <c r="E5673" t="s">
        <v>200</v>
      </c>
      <c r="F5673">
        <v>3896</v>
      </c>
      <c r="G5673">
        <v>1888</v>
      </c>
    </row>
    <row r="5674" spans="2:7" x14ac:dyDescent="0.25">
      <c r="G5674">
        <v>1888</v>
      </c>
    </row>
    <row r="5675" spans="2:7" x14ac:dyDescent="0.25">
      <c r="B5675" t="s">
        <v>3932</v>
      </c>
      <c r="C5675" t="s">
        <v>3734</v>
      </c>
      <c r="D5675" s="30">
        <v>40304</v>
      </c>
      <c r="E5675" t="s">
        <v>197</v>
      </c>
      <c r="F5675">
        <v>3507</v>
      </c>
      <c r="G5675">
        <v>1889</v>
      </c>
    </row>
    <row r="5676" spans="2:7" x14ac:dyDescent="0.25">
      <c r="B5676" t="s">
        <v>3932</v>
      </c>
      <c r="C5676" t="s">
        <v>3735</v>
      </c>
      <c r="D5676" s="30">
        <v>40305</v>
      </c>
      <c r="E5676" t="s">
        <v>199</v>
      </c>
      <c r="F5676">
        <v>4741</v>
      </c>
      <c r="G5676">
        <v>1889</v>
      </c>
    </row>
    <row r="5677" spans="2:7" x14ac:dyDescent="0.25">
      <c r="G5677">
        <v>1889</v>
      </c>
    </row>
    <row r="5678" spans="2:7" x14ac:dyDescent="0.25">
      <c r="B5678" t="s">
        <v>3932</v>
      </c>
      <c r="C5678" t="s">
        <v>3736</v>
      </c>
      <c r="D5678" s="30">
        <v>40306</v>
      </c>
      <c r="E5678" t="s">
        <v>199</v>
      </c>
      <c r="F5678">
        <v>7828</v>
      </c>
      <c r="G5678">
        <v>1890</v>
      </c>
    </row>
    <row r="5679" spans="2:7" x14ac:dyDescent="0.25">
      <c r="B5679" t="s">
        <v>3932</v>
      </c>
      <c r="C5679" t="s">
        <v>3737</v>
      </c>
      <c r="D5679" s="30">
        <v>40307</v>
      </c>
      <c r="E5679" t="s">
        <v>200</v>
      </c>
      <c r="F5679">
        <v>379</v>
      </c>
      <c r="G5679">
        <v>1890</v>
      </c>
    </row>
    <row r="5680" spans="2:7" x14ac:dyDescent="0.25">
      <c r="G5680">
        <v>1890</v>
      </c>
    </row>
    <row r="5681" spans="2:7" x14ac:dyDescent="0.25">
      <c r="B5681" t="s">
        <v>3932</v>
      </c>
      <c r="C5681" t="s">
        <v>3738</v>
      </c>
      <c r="D5681" s="30">
        <v>40308</v>
      </c>
      <c r="E5681" t="s">
        <v>196</v>
      </c>
      <c r="F5681">
        <v>4402</v>
      </c>
      <c r="G5681">
        <v>1891</v>
      </c>
    </row>
    <row r="5682" spans="2:7" x14ac:dyDescent="0.25">
      <c r="B5682" t="s">
        <v>3932</v>
      </c>
      <c r="C5682" t="s">
        <v>3739</v>
      </c>
      <c r="D5682" s="30">
        <v>40309</v>
      </c>
      <c r="E5682" t="s">
        <v>200</v>
      </c>
      <c r="F5682">
        <v>9184</v>
      </c>
      <c r="G5682">
        <v>1891</v>
      </c>
    </row>
    <row r="5683" spans="2:7" x14ac:dyDescent="0.25">
      <c r="G5683">
        <v>1891</v>
      </c>
    </row>
    <row r="5684" spans="2:7" x14ac:dyDescent="0.25">
      <c r="B5684" t="s">
        <v>3932</v>
      </c>
      <c r="C5684" t="s">
        <v>3740</v>
      </c>
      <c r="D5684" s="30">
        <v>40310</v>
      </c>
      <c r="E5684" t="s">
        <v>198</v>
      </c>
      <c r="F5684">
        <v>2423</v>
      </c>
      <c r="G5684">
        <v>1892</v>
      </c>
    </row>
    <row r="5685" spans="2:7" x14ac:dyDescent="0.25">
      <c r="B5685" t="s">
        <v>3932</v>
      </c>
      <c r="C5685" t="s">
        <v>3741</v>
      </c>
      <c r="D5685" s="30">
        <v>40311</v>
      </c>
      <c r="E5685" t="s">
        <v>200</v>
      </c>
      <c r="F5685">
        <v>6883</v>
      </c>
      <c r="G5685">
        <v>1892</v>
      </c>
    </row>
    <row r="5686" spans="2:7" x14ac:dyDescent="0.25">
      <c r="G5686">
        <v>1892</v>
      </c>
    </row>
    <row r="5687" spans="2:7" x14ac:dyDescent="0.25">
      <c r="B5687" t="s">
        <v>3932</v>
      </c>
      <c r="C5687" t="s">
        <v>3742</v>
      </c>
      <c r="D5687" s="30">
        <v>40312</v>
      </c>
      <c r="E5687" t="s">
        <v>200</v>
      </c>
      <c r="F5687">
        <v>1790</v>
      </c>
      <c r="G5687">
        <v>1893</v>
      </c>
    </row>
    <row r="5688" spans="2:7" x14ac:dyDescent="0.25">
      <c r="B5688" t="s">
        <v>3932</v>
      </c>
      <c r="C5688" t="s">
        <v>2845</v>
      </c>
      <c r="D5688" s="30">
        <v>40313</v>
      </c>
      <c r="E5688" t="s">
        <v>198</v>
      </c>
      <c r="F5688">
        <v>4730</v>
      </c>
      <c r="G5688">
        <v>1893</v>
      </c>
    </row>
    <row r="5689" spans="2:7" x14ac:dyDescent="0.25">
      <c r="G5689">
        <v>1893</v>
      </c>
    </row>
    <row r="5690" spans="2:7" x14ac:dyDescent="0.25">
      <c r="B5690" t="s">
        <v>3932</v>
      </c>
      <c r="C5690" t="s">
        <v>3743</v>
      </c>
      <c r="D5690" s="30">
        <v>40314</v>
      </c>
      <c r="E5690" t="s">
        <v>197</v>
      </c>
      <c r="F5690">
        <v>3651</v>
      </c>
      <c r="G5690">
        <v>1894</v>
      </c>
    </row>
    <row r="5691" spans="2:7" x14ac:dyDescent="0.25">
      <c r="B5691" t="s">
        <v>3932</v>
      </c>
      <c r="C5691" t="s">
        <v>3744</v>
      </c>
      <c r="D5691" s="30">
        <v>40315</v>
      </c>
      <c r="E5691" t="s">
        <v>199</v>
      </c>
      <c r="F5691">
        <v>2825</v>
      </c>
      <c r="G5691">
        <v>1894</v>
      </c>
    </row>
    <row r="5692" spans="2:7" x14ac:dyDescent="0.25">
      <c r="G5692">
        <v>1894</v>
      </c>
    </row>
    <row r="5693" spans="2:7" x14ac:dyDescent="0.25">
      <c r="B5693" t="s">
        <v>3932</v>
      </c>
      <c r="C5693" t="s">
        <v>3745</v>
      </c>
      <c r="D5693" s="30">
        <v>40316</v>
      </c>
      <c r="E5693" t="s">
        <v>198</v>
      </c>
      <c r="F5693">
        <v>2814</v>
      </c>
      <c r="G5693">
        <v>1895</v>
      </c>
    </row>
    <row r="5694" spans="2:7" x14ac:dyDescent="0.25">
      <c r="B5694" t="s">
        <v>3932</v>
      </c>
      <c r="C5694" t="s">
        <v>3746</v>
      </c>
      <c r="D5694" s="30">
        <v>40317</v>
      </c>
      <c r="E5694" t="s">
        <v>199</v>
      </c>
      <c r="F5694">
        <v>1134</v>
      </c>
      <c r="G5694">
        <v>1895</v>
      </c>
    </row>
    <row r="5695" spans="2:7" x14ac:dyDescent="0.25">
      <c r="G5695">
        <v>1895</v>
      </c>
    </row>
    <row r="5696" spans="2:7" x14ac:dyDescent="0.25">
      <c r="B5696" t="s">
        <v>3932</v>
      </c>
      <c r="C5696" t="s">
        <v>3747</v>
      </c>
      <c r="D5696" s="30">
        <v>40318</v>
      </c>
      <c r="E5696" t="s">
        <v>199</v>
      </c>
      <c r="F5696">
        <v>8356</v>
      </c>
      <c r="G5696">
        <v>1896</v>
      </c>
    </row>
    <row r="5697" spans="2:7" x14ac:dyDescent="0.25">
      <c r="B5697" t="s">
        <v>3932</v>
      </c>
      <c r="C5697" t="s">
        <v>3748</v>
      </c>
      <c r="D5697" s="30">
        <v>40319</v>
      </c>
      <c r="E5697" t="s">
        <v>198</v>
      </c>
      <c r="F5697">
        <v>4751</v>
      </c>
      <c r="G5697">
        <v>1896</v>
      </c>
    </row>
    <row r="5698" spans="2:7" x14ac:dyDescent="0.25">
      <c r="G5698">
        <v>1896</v>
      </c>
    </row>
    <row r="5699" spans="2:7" x14ac:dyDescent="0.25">
      <c r="B5699" t="s">
        <v>3932</v>
      </c>
      <c r="C5699" t="s">
        <v>3749</v>
      </c>
      <c r="D5699" s="30">
        <v>40320</v>
      </c>
      <c r="E5699" t="s">
        <v>197</v>
      </c>
      <c r="F5699">
        <v>4889</v>
      </c>
      <c r="G5699">
        <v>1897</v>
      </c>
    </row>
    <row r="5700" spans="2:7" x14ac:dyDescent="0.25">
      <c r="B5700" t="s">
        <v>3932</v>
      </c>
      <c r="C5700" t="s">
        <v>3750</v>
      </c>
      <c r="D5700" s="30">
        <v>40321</v>
      </c>
      <c r="E5700" t="s">
        <v>196</v>
      </c>
      <c r="F5700">
        <v>9201</v>
      </c>
      <c r="G5700">
        <v>1897</v>
      </c>
    </row>
    <row r="5701" spans="2:7" x14ac:dyDescent="0.25">
      <c r="G5701">
        <v>1897</v>
      </c>
    </row>
    <row r="5702" spans="2:7" x14ac:dyDescent="0.25">
      <c r="B5702" t="s">
        <v>3932</v>
      </c>
      <c r="C5702" t="s">
        <v>3751</v>
      </c>
      <c r="D5702" s="30">
        <v>40322</v>
      </c>
      <c r="E5702" t="s">
        <v>200</v>
      </c>
      <c r="F5702">
        <v>6427</v>
      </c>
      <c r="G5702">
        <v>1898</v>
      </c>
    </row>
    <row r="5703" spans="2:7" x14ac:dyDescent="0.25">
      <c r="B5703" t="s">
        <v>3932</v>
      </c>
      <c r="C5703" t="s">
        <v>3752</v>
      </c>
      <c r="D5703" s="30">
        <v>40323</v>
      </c>
      <c r="E5703" t="s">
        <v>199</v>
      </c>
      <c r="F5703">
        <v>2162</v>
      </c>
      <c r="G5703">
        <v>1898</v>
      </c>
    </row>
    <row r="5704" spans="2:7" x14ac:dyDescent="0.25">
      <c r="G5704">
        <v>1898</v>
      </c>
    </row>
    <row r="5705" spans="2:7" x14ac:dyDescent="0.25">
      <c r="B5705" t="s">
        <v>3932</v>
      </c>
      <c r="C5705" t="s">
        <v>3753</v>
      </c>
      <c r="D5705" s="30">
        <v>40324</v>
      </c>
      <c r="E5705" t="s">
        <v>200</v>
      </c>
      <c r="F5705">
        <v>6056</v>
      </c>
      <c r="G5705">
        <v>1899</v>
      </c>
    </row>
    <row r="5706" spans="2:7" x14ac:dyDescent="0.25">
      <c r="B5706" t="s">
        <v>3932</v>
      </c>
      <c r="C5706" t="s">
        <v>3754</v>
      </c>
      <c r="D5706" s="30">
        <v>40325</v>
      </c>
      <c r="E5706" t="s">
        <v>196</v>
      </c>
      <c r="F5706">
        <v>267</v>
      </c>
      <c r="G5706">
        <v>1899</v>
      </c>
    </row>
    <row r="5707" spans="2:7" x14ac:dyDescent="0.25">
      <c r="G5707">
        <v>1899</v>
      </c>
    </row>
    <row r="5708" spans="2:7" x14ac:dyDescent="0.25">
      <c r="B5708" t="s">
        <v>3932</v>
      </c>
      <c r="C5708" t="s">
        <v>3755</v>
      </c>
      <c r="D5708" s="30">
        <v>40326</v>
      </c>
      <c r="E5708" t="s">
        <v>198</v>
      </c>
      <c r="F5708">
        <v>5710</v>
      </c>
      <c r="G5708">
        <v>1900</v>
      </c>
    </row>
    <row r="5709" spans="2:7" x14ac:dyDescent="0.25">
      <c r="B5709" t="s">
        <v>3932</v>
      </c>
      <c r="C5709" t="s">
        <v>3756</v>
      </c>
      <c r="D5709" s="30">
        <v>40327</v>
      </c>
      <c r="E5709" t="s">
        <v>200</v>
      </c>
      <c r="F5709">
        <v>9835</v>
      </c>
      <c r="G5709">
        <v>1900</v>
      </c>
    </row>
    <row r="5710" spans="2:7" x14ac:dyDescent="0.25">
      <c r="G5710">
        <v>1900</v>
      </c>
    </row>
    <row r="5711" spans="2:7" x14ac:dyDescent="0.25">
      <c r="B5711" t="s">
        <v>3932</v>
      </c>
      <c r="C5711" t="s">
        <v>3757</v>
      </c>
      <c r="D5711" s="30">
        <v>40328</v>
      </c>
      <c r="E5711" t="s">
        <v>200</v>
      </c>
      <c r="F5711">
        <v>3254</v>
      </c>
      <c r="G5711">
        <v>1901</v>
      </c>
    </row>
    <row r="5712" spans="2:7" x14ac:dyDescent="0.25">
      <c r="B5712" t="s">
        <v>3932</v>
      </c>
      <c r="C5712" t="s">
        <v>3758</v>
      </c>
      <c r="D5712" s="30">
        <v>40329</v>
      </c>
      <c r="E5712" t="s">
        <v>199</v>
      </c>
      <c r="F5712">
        <v>6448</v>
      </c>
      <c r="G5712">
        <v>1901</v>
      </c>
    </row>
    <row r="5713" spans="2:7" x14ac:dyDescent="0.25">
      <c r="G5713">
        <v>1901</v>
      </c>
    </row>
    <row r="5714" spans="2:7" x14ac:dyDescent="0.25">
      <c r="B5714" t="s">
        <v>3932</v>
      </c>
      <c r="C5714" t="s">
        <v>3759</v>
      </c>
      <c r="D5714" s="30">
        <v>40330</v>
      </c>
      <c r="E5714" t="s">
        <v>196</v>
      </c>
      <c r="F5714">
        <v>4276</v>
      </c>
      <c r="G5714">
        <v>1902</v>
      </c>
    </row>
    <row r="5715" spans="2:7" x14ac:dyDescent="0.25">
      <c r="B5715" t="s">
        <v>3932</v>
      </c>
      <c r="C5715" t="s">
        <v>3760</v>
      </c>
      <c r="D5715" s="30">
        <v>40331</v>
      </c>
      <c r="E5715" t="s">
        <v>199</v>
      </c>
      <c r="F5715">
        <v>1928</v>
      </c>
      <c r="G5715">
        <v>1902</v>
      </c>
    </row>
    <row r="5716" spans="2:7" x14ac:dyDescent="0.25">
      <c r="G5716">
        <v>1902</v>
      </c>
    </row>
    <row r="5717" spans="2:7" x14ac:dyDescent="0.25">
      <c r="B5717" t="s">
        <v>3932</v>
      </c>
      <c r="C5717" t="s">
        <v>3761</v>
      </c>
      <c r="D5717" s="30">
        <v>40332</v>
      </c>
      <c r="E5717" t="s">
        <v>197</v>
      </c>
      <c r="F5717">
        <v>7563</v>
      </c>
      <c r="G5717">
        <v>1903</v>
      </c>
    </row>
    <row r="5718" spans="2:7" x14ac:dyDescent="0.25">
      <c r="B5718" t="s">
        <v>3932</v>
      </c>
      <c r="C5718" t="s">
        <v>3762</v>
      </c>
      <c r="D5718" s="30">
        <v>40333</v>
      </c>
      <c r="E5718" t="s">
        <v>196</v>
      </c>
      <c r="F5718">
        <v>9863</v>
      </c>
      <c r="G5718">
        <v>1903</v>
      </c>
    </row>
    <row r="5719" spans="2:7" x14ac:dyDescent="0.25">
      <c r="G5719">
        <v>1903</v>
      </c>
    </row>
    <row r="5720" spans="2:7" x14ac:dyDescent="0.25">
      <c r="B5720" t="s">
        <v>3932</v>
      </c>
      <c r="C5720" t="s">
        <v>3763</v>
      </c>
      <c r="D5720" s="30">
        <v>40334</v>
      </c>
      <c r="E5720" t="s">
        <v>198</v>
      </c>
      <c r="F5720">
        <v>416</v>
      </c>
      <c r="G5720">
        <v>1904</v>
      </c>
    </row>
    <row r="5721" spans="2:7" x14ac:dyDescent="0.25">
      <c r="B5721" t="s">
        <v>3932</v>
      </c>
      <c r="C5721" t="s">
        <v>3764</v>
      </c>
      <c r="D5721" s="30">
        <v>40335</v>
      </c>
      <c r="E5721" t="s">
        <v>198</v>
      </c>
      <c r="F5721">
        <v>4607</v>
      </c>
      <c r="G5721">
        <v>1904</v>
      </c>
    </row>
    <row r="5722" spans="2:7" x14ac:dyDescent="0.25">
      <c r="G5722">
        <v>1904</v>
      </c>
    </row>
    <row r="5723" spans="2:7" x14ac:dyDescent="0.25">
      <c r="B5723" t="s">
        <v>3932</v>
      </c>
      <c r="C5723" t="s">
        <v>3765</v>
      </c>
      <c r="D5723" s="30">
        <v>40336</v>
      </c>
      <c r="E5723" t="s">
        <v>200</v>
      </c>
      <c r="F5723">
        <v>1386</v>
      </c>
      <c r="G5723">
        <v>1905</v>
      </c>
    </row>
    <row r="5724" spans="2:7" x14ac:dyDescent="0.25">
      <c r="B5724" t="s">
        <v>3932</v>
      </c>
      <c r="C5724" t="s">
        <v>3766</v>
      </c>
      <c r="D5724" s="30">
        <v>40337</v>
      </c>
      <c r="E5724" t="s">
        <v>197</v>
      </c>
      <c r="F5724">
        <v>1660</v>
      </c>
      <c r="G5724">
        <v>1905</v>
      </c>
    </row>
    <row r="5725" spans="2:7" x14ac:dyDescent="0.25">
      <c r="G5725">
        <v>1905</v>
      </c>
    </row>
    <row r="5726" spans="2:7" x14ac:dyDescent="0.25">
      <c r="B5726" t="s">
        <v>3932</v>
      </c>
      <c r="C5726" t="s">
        <v>3767</v>
      </c>
      <c r="D5726" s="30">
        <v>40338</v>
      </c>
      <c r="E5726" t="s">
        <v>199</v>
      </c>
      <c r="F5726">
        <v>2279</v>
      </c>
      <c r="G5726">
        <v>1906</v>
      </c>
    </row>
    <row r="5727" spans="2:7" x14ac:dyDescent="0.25">
      <c r="B5727" t="s">
        <v>3932</v>
      </c>
      <c r="C5727" t="s">
        <v>3768</v>
      </c>
      <c r="D5727" s="30">
        <v>40339</v>
      </c>
      <c r="E5727" t="s">
        <v>200</v>
      </c>
      <c r="F5727">
        <v>4886</v>
      </c>
      <c r="G5727">
        <v>1906</v>
      </c>
    </row>
    <row r="5728" spans="2:7" x14ac:dyDescent="0.25">
      <c r="G5728">
        <v>1906</v>
      </c>
    </row>
    <row r="5729" spans="2:7" x14ac:dyDescent="0.25">
      <c r="B5729" t="s">
        <v>3932</v>
      </c>
      <c r="C5729" t="s">
        <v>3769</v>
      </c>
      <c r="D5729" s="30">
        <v>40340</v>
      </c>
      <c r="E5729" t="s">
        <v>198</v>
      </c>
      <c r="F5729">
        <v>1509</v>
      </c>
      <c r="G5729">
        <v>1907</v>
      </c>
    </row>
    <row r="5730" spans="2:7" x14ac:dyDescent="0.25">
      <c r="B5730" t="s">
        <v>3932</v>
      </c>
      <c r="C5730" t="s">
        <v>3770</v>
      </c>
      <c r="D5730" s="30">
        <v>40341</v>
      </c>
      <c r="E5730" t="s">
        <v>200</v>
      </c>
      <c r="F5730">
        <v>3627</v>
      </c>
      <c r="G5730">
        <v>1907</v>
      </c>
    </row>
    <row r="5731" spans="2:7" x14ac:dyDescent="0.25">
      <c r="G5731">
        <v>1907</v>
      </c>
    </row>
    <row r="5732" spans="2:7" x14ac:dyDescent="0.25">
      <c r="B5732" t="s">
        <v>3932</v>
      </c>
      <c r="C5732" t="s">
        <v>3771</v>
      </c>
      <c r="D5732" s="30">
        <v>40342</v>
      </c>
      <c r="E5732" t="s">
        <v>197</v>
      </c>
      <c r="F5732">
        <v>5980</v>
      </c>
      <c r="G5732">
        <v>1908</v>
      </c>
    </row>
    <row r="5733" spans="2:7" x14ac:dyDescent="0.25">
      <c r="B5733" t="s">
        <v>3932</v>
      </c>
      <c r="C5733" t="s">
        <v>3772</v>
      </c>
      <c r="D5733" s="30">
        <v>40343</v>
      </c>
      <c r="E5733" t="s">
        <v>199</v>
      </c>
      <c r="F5733">
        <v>3162</v>
      </c>
      <c r="G5733">
        <v>1908</v>
      </c>
    </row>
    <row r="5734" spans="2:7" x14ac:dyDescent="0.25">
      <c r="G5734">
        <v>1908</v>
      </c>
    </row>
    <row r="5735" spans="2:7" x14ac:dyDescent="0.25">
      <c r="B5735" t="s">
        <v>3932</v>
      </c>
      <c r="C5735" t="s">
        <v>3773</v>
      </c>
      <c r="D5735" s="30">
        <v>40344</v>
      </c>
      <c r="E5735" t="s">
        <v>196</v>
      </c>
      <c r="F5735">
        <v>5131</v>
      </c>
      <c r="G5735">
        <v>1909</v>
      </c>
    </row>
    <row r="5736" spans="2:7" x14ac:dyDescent="0.25">
      <c r="B5736" t="s">
        <v>3932</v>
      </c>
      <c r="C5736" t="s">
        <v>3774</v>
      </c>
      <c r="D5736" s="30">
        <v>40345</v>
      </c>
      <c r="E5736" t="s">
        <v>200</v>
      </c>
      <c r="F5736">
        <v>5157</v>
      </c>
      <c r="G5736">
        <v>1909</v>
      </c>
    </row>
    <row r="5737" spans="2:7" x14ac:dyDescent="0.25">
      <c r="G5737">
        <v>1909</v>
      </c>
    </row>
    <row r="5738" spans="2:7" x14ac:dyDescent="0.25">
      <c r="B5738" t="s">
        <v>3932</v>
      </c>
      <c r="C5738" t="s">
        <v>1958</v>
      </c>
      <c r="D5738" s="30">
        <v>40346</v>
      </c>
      <c r="E5738" t="s">
        <v>196</v>
      </c>
      <c r="F5738">
        <v>4522</v>
      </c>
      <c r="G5738">
        <v>1910</v>
      </c>
    </row>
    <row r="5739" spans="2:7" x14ac:dyDescent="0.25">
      <c r="B5739" t="s">
        <v>3932</v>
      </c>
      <c r="C5739" t="s">
        <v>3775</v>
      </c>
      <c r="D5739" s="30">
        <v>40347</v>
      </c>
      <c r="E5739" t="s">
        <v>200</v>
      </c>
      <c r="F5739">
        <v>7394</v>
      </c>
      <c r="G5739">
        <v>1910</v>
      </c>
    </row>
    <row r="5740" spans="2:7" x14ac:dyDescent="0.25">
      <c r="G5740">
        <v>1910</v>
      </c>
    </row>
    <row r="5741" spans="2:7" x14ac:dyDescent="0.25">
      <c r="B5741" t="s">
        <v>3932</v>
      </c>
      <c r="C5741" t="s">
        <v>2141</v>
      </c>
      <c r="D5741" s="30">
        <v>40348</v>
      </c>
      <c r="E5741" t="s">
        <v>197</v>
      </c>
      <c r="F5741">
        <v>3833</v>
      </c>
      <c r="G5741">
        <v>1911</v>
      </c>
    </row>
    <row r="5742" spans="2:7" x14ac:dyDescent="0.25">
      <c r="B5742" t="s">
        <v>3932</v>
      </c>
      <c r="C5742" t="s">
        <v>3776</v>
      </c>
      <c r="D5742" s="30">
        <v>40349</v>
      </c>
      <c r="E5742" t="s">
        <v>199</v>
      </c>
      <c r="F5742">
        <v>2934</v>
      </c>
      <c r="G5742">
        <v>1911</v>
      </c>
    </row>
    <row r="5743" spans="2:7" x14ac:dyDescent="0.25">
      <c r="G5743">
        <v>1911</v>
      </c>
    </row>
    <row r="5744" spans="2:7" x14ac:dyDescent="0.25">
      <c r="B5744" t="s">
        <v>3932</v>
      </c>
      <c r="C5744" t="s">
        <v>3777</v>
      </c>
      <c r="D5744" s="30">
        <v>40350</v>
      </c>
      <c r="E5744" t="s">
        <v>200</v>
      </c>
      <c r="F5744">
        <v>4739</v>
      </c>
      <c r="G5744">
        <v>1912</v>
      </c>
    </row>
    <row r="5745" spans="2:7" x14ac:dyDescent="0.25">
      <c r="B5745" t="s">
        <v>3932</v>
      </c>
      <c r="C5745" t="s">
        <v>3778</v>
      </c>
      <c r="D5745" s="30">
        <v>40351</v>
      </c>
      <c r="E5745" t="s">
        <v>197</v>
      </c>
      <c r="F5745">
        <v>7836</v>
      </c>
      <c r="G5745">
        <v>1912</v>
      </c>
    </row>
    <row r="5746" spans="2:7" x14ac:dyDescent="0.25">
      <c r="G5746">
        <v>1912</v>
      </c>
    </row>
    <row r="5747" spans="2:7" x14ac:dyDescent="0.25">
      <c r="B5747" t="s">
        <v>3932</v>
      </c>
      <c r="C5747" t="s">
        <v>3779</v>
      </c>
      <c r="D5747" s="30">
        <v>40352</v>
      </c>
      <c r="E5747" t="s">
        <v>200</v>
      </c>
      <c r="F5747">
        <v>7132</v>
      </c>
      <c r="G5747">
        <v>1913</v>
      </c>
    </row>
    <row r="5748" spans="2:7" x14ac:dyDescent="0.25">
      <c r="B5748" t="s">
        <v>3932</v>
      </c>
      <c r="C5748" t="s">
        <v>3780</v>
      </c>
      <c r="D5748" s="30">
        <v>40353</v>
      </c>
      <c r="E5748" t="s">
        <v>199</v>
      </c>
      <c r="F5748">
        <v>6787</v>
      </c>
      <c r="G5748">
        <v>1913</v>
      </c>
    </row>
    <row r="5749" spans="2:7" x14ac:dyDescent="0.25">
      <c r="G5749">
        <v>1913</v>
      </c>
    </row>
    <row r="5750" spans="2:7" x14ac:dyDescent="0.25">
      <c r="B5750" t="s">
        <v>3932</v>
      </c>
      <c r="C5750" t="s">
        <v>3781</v>
      </c>
      <c r="D5750" s="30">
        <v>40354</v>
      </c>
      <c r="E5750" t="s">
        <v>198</v>
      </c>
      <c r="F5750">
        <v>8103</v>
      </c>
      <c r="G5750">
        <v>1914</v>
      </c>
    </row>
    <row r="5751" spans="2:7" x14ac:dyDescent="0.25">
      <c r="B5751" t="s">
        <v>3932</v>
      </c>
      <c r="C5751" t="s">
        <v>1477</v>
      </c>
      <c r="D5751" s="30">
        <v>40355</v>
      </c>
      <c r="E5751" t="s">
        <v>199</v>
      </c>
      <c r="F5751">
        <v>1733</v>
      </c>
      <c r="G5751">
        <v>1914</v>
      </c>
    </row>
    <row r="5752" spans="2:7" x14ac:dyDescent="0.25">
      <c r="G5752">
        <v>1914</v>
      </c>
    </row>
    <row r="5753" spans="2:7" x14ac:dyDescent="0.25">
      <c r="B5753" t="s">
        <v>3932</v>
      </c>
      <c r="C5753" t="s">
        <v>3782</v>
      </c>
      <c r="D5753" s="30">
        <v>40356</v>
      </c>
      <c r="E5753" t="s">
        <v>196</v>
      </c>
      <c r="F5753">
        <v>3241</v>
      </c>
      <c r="G5753">
        <v>1915</v>
      </c>
    </row>
    <row r="5754" spans="2:7" x14ac:dyDescent="0.25">
      <c r="B5754" t="s">
        <v>3932</v>
      </c>
      <c r="C5754" t="s">
        <v>3783</v>
      </c>
      <c r="D5754" s="30">
        <v>40357</v>
      </c>
      <c r="E5754" t="s">
        <v>199</v>
      </c>
      <c r="F5754">
        <v>859</v>
      </c>
      <c r="G5754">
        <v>1915</v>
      </c>
    </row>
    <row r="5755" spans="2:7" x14ac:dyDescent="0.25">
      <c r="G5755">
        <v>1915</v>
      </c>
    </row>
    <row r="5756" spans="2:7" x14ac:dyDescent="0.25">
      <c r="B5756" t="s">
        <v>3932</v>
      </c>
      <c r="C5756" t="s">
        <v>3784</v>
      </c>
      <c r="D5756" s="30">
        <v>40358</v>
      </c>
      <c r="E5756" t="s">
        <v>196</v>
      </c>
      <c r="F5756">
        <v>9225</v>
      </c>
      <c r="G5756">
        <v>1916</v>
      </c>
    </row>
    <row r="5757" spans="2:7" x14ac:dyDescent="0.25">
      <c r="B5757" t="s">
        <v>3932</v>
      </c>
      <c r="C5757" t="s">
        <v>3785</v>
      </c>
      <c r="D5757" s="30">
        <v>40359</v>
      </c>
      <c r="E5757" t="s">
        <v>200</v>
      </c>
      <c r="F5757">
        <v>6341</v>
      </c>
      <c r="G5757">
        <v>1916</v>
      </c>
    </row>
    <row r="5758" spans="2:7" x14ac:dyDescent="0.25">
      <c r="G5758">
        <v>1916</v>
      </c>
    </row>
    <row r="5759" spans="2:7" x14ac:dyDescent="0.25">
      <c r="B5759" t="s">
        <v>3932</v>
      </c>
      <c r="C5759" t="s">
        <v>3786</v>
      </c>
      <c r="D5759" s="30">
        <v>40360</v>
      </c>
      <c r="E5759" t="s">
        <v>198</v>
      </c>
      <c r="F5759">
        <v>6694</v>
      </c>
      <c r="G5759">
        <v>1917</v>
      </c>
    </row>
    <row r="5760" spans="2:7" x14ac:dyDescent="0.25">
      <c r="B5760" t="s">
        <v>3932</v>
      </c>
      <c r="C5760" t="s">
        <v>3787</v>
      </c>
      <c r="D5760" s="30">
        <v>40361</v>
      </c>
      <c r="E5760" t="s">
        <v>198</v>
      </c>
      <c r="F5760">
        <v>7578</v>
      </c>
      <c r="G5760">
        <v>1917</v>
      </c>
    </row>
    <row r="5761" spans="2:7" x14ac:dyDescent="0.25">
      <c r="G5761">
        <v>1917</v>
      </c>
    </row>
    <row r="5762" spans="2:7" x14ac:dyDescent="0.25">
      <c r="B5762" t="s">
        <v>3932</v>
      </c>
      <c r="C5762" t="s">
        <v>2473</v>
      </c>
      <c r="D5762" s="30">
        <v>40362</v>
      </c>
      <c r="E5762" t="s">
        <v>196</v>
      </c>
      <c r="F5762">
        <v>8588</v>
      </c>
      <c r="G5762">
        <v>1918</v>
      </c>
    </row>
    <row r="5763" spans="2:7" x14ac:dyDescent="0.25">
      <c r="B5763" t="s">
        <v>3932</v>
      </c>
      <c r="C5763" t="s">
        <v>3788</v>
      </c>
      <c r="D5763" s="30">
        <v>40363</v>
      </c>
      <c r="E5763" t="s">
        <v>199</v>
      </c>
      <c r="F5763">
        <v>8873</v>
      </c>
      <c r="G5763">
        <v>1918</v>
      </c>
    </row>
    <row r="5764" spans="2:7" x14ac:dyDescent="0.25">
      <c r="G5764">
        <v>1918</v>
      </c>
    </row>
    <row r="5765" spans="2:7" x14ac:dyDescent="0.25">
      <c r="B5765" t="s">
        <v>3932</v>
      </c>
      <c r="C5765" t="s">
        <v>3789</v>
      </c>
      <c r="D5765" s="30">
        <v>40364</v>
      </c>
      <c r="E5765" t="s">
        <v>196</v>
      </c>
      <c r="F5765">
        <v>8138</v>
      </c>
      <c r="G5765">
        <v>1919</v>
      </c>
    </row>
    <row r="5766" spans="2:7" x14ac:dyDescent="0.25">
      <c r="B5766" t="s">
        <v>3932</v>
      </c>
      <c r="C5766" t="s">
        <v>3790</v>
      </c>
      <c r="D5766" s="30">
        <v>40365</v>
      </c>
      <c r="E5766" t="s">
        <v>199</v>
      </c>
      <c r="F5766">
        <v>3603</v>
      </c>
      <c r="G5766">
        <v>1919</v>
      </c>
    </row>
    <row r="5767" spans="2:7" x14ac:dyDescent="0.25">
      <c r="G5767">
        <v>1919</v>
      </c>
    </row>
    <row r="5768" spans="2:7" x14ac:dyDescent="0.25">
      <c r="B5768" t="s">
        <v>3932</v>
      </c>
      <c r="C5768" t="s">
        <v>3791</v>
      </c>
      <c r="D5768" s="30">
        <v>40366</v>
      </c>
      <c r="E5768" t="s">
        <v>197</v>
      </c>
      <c r="F5768">
        <v>8430</v>
      </c>
      <c r="G5768">
        <v>1920</v>
      </c>
    </row>
    <row r="5769" spans="2:7" x14ac:dyDescent="0.25">
      <c r="B5769" t="s">
        <v>3932</v>
      </c>
      <c r="C5769" t="s">
        <v>3792</v>
      </c>
      <c r="D5769" s="30">
        <v>40367</v>
      </c>
      <c r="E5769" t="s">
        <v>198</v>
      </c>
      <c r="F5769">
        <v>5068</v>
      </c>
      <c r="G5769">
        <v>1920</v>
      </c>
    </row>
    <row r="5770" spans="2:7" x14ac:dyDescent="0.25">
      <c r="G5770">
        <v>1920</v>
      </c>
    </row>
    <row r="5771" spans="2:7" x14ac:dyDescent="0.25">
      <c r="B5771" t="s">
        <v>3932</v>
      </c>
      <c r="C5771" t="s">
        <v>3793</v>
      </c>
      <c r="D5771" s="30">
        <v>40368</v>
      </c>
      <c r="E5771" t="s">
        <v>199</v>
      </c>
      <c r="F5771">
        <v>3603</v>
      </c>
      <c r="G5771">
        <v>1921</v>
      </c>
    </row>
    <row r="5772" spans="2:7" x14ac:dyDescent="0.25">
      <c r="B5772" t="s">
        <v>3932</v>
      </c>
      <c r="C5772" t="s">
        <v>3794</v>
      </c>
      <c r="D5772" s="30">
        <v>40369</v>
      </c>
      <c r="E5772" t="s">
        <v>200</v>
      </c>
      <c r="F5772">
        <v>1395</v>
      </c>
      <c r="G5772">
        <v>1921</v>
      </c>
    </row>
    <row r="5773" spans="2:7" x14ac:dyDescent="0.25">
      <c r="G5773">
        <v>1921</v>
      </c>
    </row>
    <row r="5774" spans="2:7" x14ac:dyDescent="0.25">
      <c r="B5774" t="s">
        <v>3932</v>
      </c>
      <c r="C5774" t="s">
        <v>1889</v>
      </c>
      <c r="D5774" s="30">
        <v>40370</v>
      </c>
      <c r="E5774" t="s">
        <v>199</v>
      </c>
      <c r="F5774">
        <v>4792</v>
      </c>
      <c r="G5774">
        <v>1922</v>
      </c>
    </row>
    <row r="5775" spans="2:7" x14ac:dyDescent="0.25">
      <c r="B5775" t="s">
        <v>3932</v>
      </c>
      <c r="C5775" t="s">
        <v>3795</v>
      </c>
      <c r="D5775" s="30">
        <v>40371</v>
      </c>
      <c r="E5775" t="s">
        <v>200</v>
      </c>
      <c r="F5775">
        <v>2783</v>
      </c>
      <c r="G5775">
        <v>1922</v>
      </c>
    </row>
    <row r="5776" spans="2:7" x14ac:dyDescent="0.25">
      <c r="G5776">
        <v>1922</v>
      </c>
    </row>
    <row r="5777" spans="2:7" x14ac:dyDescent="0.25">
      <c r="B5777" t="s">
        <v>3932</v>
      </c>
      <c r="C5777" t="s">
        <v>1398</v>
      </c>
      <c r="D5777" s="30">
        <v>40372</v>
      </c>
      <c r="E5777" t="s">
        <v>196</v>
      </c>
      <c r="F5777">
        <v>3535</v>
      </c>
      <c r="G5777">
        <v>1923</v>
      </c>
    </row>
    <row r="5778" spans="2:7" x14ac:dyDescent="0.25">
      <c r="B5778" t="s">
        <v>3932</v>
      </c>
      <c r="C5778" t="s">
        <v>3796</v>
      </c>
      <c r="D5778" s="30">
        <v>40373</v>
      </c>
      <c r="E5778" t="s">
        <v>200</v>
      </c>
      <c r="F5778">
        <v>4249</v>
      </c>
      <c r="G5778">
        <v>1923</v>
      </c>
    </row>
    <row r="5779" spans="2:7" x14ac:dyDescent="0.25">
      <c r="G5779">
        <v>1923</v>
      </c>
    </row>
    <row r="5780" spans="2:7" x14ac:dyDescent="0.25">
      <c r="B5780" t="s">
        <v>3932</v>
      </c>
      <c r="C5780" t="s">
        <v>3797</v>
      </c>
      <c r="D5780" s="30">
        <v>40374</v>
      </c>
      <c r="E5780" t="s">
        <v>197</v>
      </c>
      <c r="F5780">
        <v>6927</v>
      </c>
      <c r="G5780">
        <v>1924</v>
      </c>
    </row>
    <row r="5781" spans="2:7" x14ac:dyDescent="0.25">
      <c r="B5781" t="s">
        <v>3932</v>
      </c>
      <c r="C5781" t="s">
        <v>3798</v>
      </c>
      <c r="D5781" s="30">
        <v>40375</v>
      </c>
      <c r="E5781" t="s">
        <v>199</v>
      </c>
      <c r="F5781">
        <v>5757</v>
      </c>
      <c r="G5781">
        <v>1924</v>
      </c>
    </row>
    <row r="5782" spans="2:7" x14ac:dyDescent="0.25">
      <c r="G5782">
        <v>1924</v>
      </c>
    </row>
    <row r="5783" spans="2:7" x14ac:dyDescent="0.25">
      <c r="B5783" t="s">
        <v>3932</v>
      </c>
      <c r="C5783" t="s">
        <v>3799</v>
      </c>
      <c r="D5783" s="30">
        <v>40376</v>
      </c>
      <c r="E5783" t="s">
        <v>198</v>
      </c>
      <c r="F5783">
        <v>917</v>
      </c>
      <c r="G5783">
        <v>1925</v>
      </c>
    </row>
    <row r="5784" spans="2:7" x14ac:dyDescent="0.25">
      <c r="B5784" t="s">
        <v>3932</v>
      </c>
      <c r="C5784" t="s">
        <v>3800</v>
      </c>
      <c r="D5784" s="30">
        <v>40377</v>
      </c>
      <c r="E5784" t="s">
        <v>198</v>
      </c>
      <c r="F5784">
        <v>2648</v>
      </c>
      <c r="G5784">
        <v>1925</v>
      </c>
    </row>
    <row r="5785" spans="2:7" x14ac:dyDescent="0.25">
      <c r="G5785">
        <v>1925</v>
      </c>
    </row>
    <row r="5786" spans="2:7" x14ac:dyDescent="0.25">
      <c r="B5786" t="s">
        <v>3932</v>
      </c>
      <c r="C5786" t="s">
        <v>3801</v>
      </c>
      <c r="D5786" s="30">
        <v>40378</v>
      </c>
      <c r="E5786" t="s">
        <v>200</v>
      </c>
      <c r="F5786">
        <v>243</v>
      </c>
      <c r="G5786">
        <v>1926</v>
      </c>
    </row>
    <row r="5787" spans="2:7" x14ac:dyDescent="0.25">
      <c r="B5787" t="s">
        <v>3932</v>
      </c>
      <c r="C5787" t="s">
        <v>3802</v>
      </c>
      <c r="D5787" s="30">
        <v>40379</v>
      </c>
      <c r="E5787" t="s">
        <v>199</v>
      </c>
      <c r="F5787">
        <v>3131</v>
      </c>
      <c r="G5787">
        <v>1926</v>
      </c>
    </row>
    <row r="5788" spans="2:7" x14ac:dyDescent="0.25">
      <c r="G5788">
        <v>1926</v>
      </c>
    </row>
    <row r="5789" spans="2:7" x14ac:dyDescent="0.25">
      <c r="B5789" t="s">
        <v>3932</v>
      </c>
      <c r="C5789" t="s">
        <v>3803</v>
      </c>
      <c r="D5789" s="30">
        <v>40380</v>
      </c>
      <c r="E5789" t="s">
        <v>196</v>
      </c>
      <c r="F5789">
        <v>4657</v>
      </c>
      <c r="G5789">
        <v>1927</v>
      </c>
    </row>
    <row r="5790" spans="2:7" x14ac:dyDescent="0.25">
      <c r="B5790" t="s">
        <v>3932</v>
      </c>
      <c r="C5790" t="s">
        <v>3804</v>
      </c>
      <c r="D5790" s="30">
        <v>40381</v>
      </c>
      <c r="E5790" t="s">
        <v>197</v>
      </c>
      <c r="F5790">
        <v>3237</v>
      </c>
      <c r="G5790">
        <v>1927</v>
      </c>
    </row>
    <row r="5791" spans="2:7" x14ac:dyDescent="0.25">
      <c r="G5791">
        <v>1927</v>
      </c>
    </row>
    <row r="5792" spans="2:7" x14ac:dyDescent="0.25">
      <c r="B5792" t="s">
        <v>3932</v>
      </c>
      <c r="C5792" t="s">
        <v>3805</v>
      </c>
      <c r="D5792" s="30">
        <v>40382</v>
      </c>
      <c r="E5792" t="s">
        <v>197</v>
      </c>
      <c r="F5792">
        <v>9570</v>
      </c>
      <c r="G5792">
        <v>1928</v>
      </c>
    </row>
    <row r="5793" spans="2:7" x14ac:dyDescent="0.25">
      <c r="B5793" t="s">
        <v>3932</v>
      </c>
      <c r="C5793" t="s">
        <v>3806</v>
      </c>
      <c r="D5793" s="30">
        <v>40383</v>
      </c>
      <c r="E5793" t="s">
        <v>200</v>
      </c>
      <c r="F5793">
        <v>5859</v>
      </c>
      <c r="G5793">
        <v>1928</v>
      </c>
    </row>
    <row r="5794" spans="2:7" x14ac:dyDescent="0.25">
      <c r="G5794">
        <v>1928</v>
      </c>
    </row>
    <row r="5795" spans="2:7" x14ac:dyDescent="0.25">
      <c r="B5795" t="s">
        <v>3932</v>
      </c>
      <c r="C5795" t="s">
        <v>3807</v>
      </c>
      <c r="D5795" s="30">
        <v>40384</v>
      </c>
      <c r="E5795" t="s">
        <v>199</v>
      </c>
      <c r="F5795">
        <v>3045</v>
      </c>
      <c r="G5795">
        <v>1929</v>
      </c>
    </row>
    <row r="5796" spans="2:7" x14ac:dyDescent="0.25">
      <c r="B5796" t="s">
        <v>3932</v>
      </c>
      <c r="C5796" t="s">
        <v>3808</v>
      </c>
      <c r="D5796" s="30">
        <v>40385</v>
      </c>
      <c r="E5796" t="s">
        <v>196</v>
      </c>
      <c r="F5796">
        <v>3379</v>
      </c>
      <c r="G5796">
        <v>1929</v>
      </c>
    </row>
    <row r="5797" spans="2:7" x14ac:dyDescent="0.25">
      <c r="G5797">
        <v>1929</v>
      </c>
    </row>
    <row r="5798" spans="2:7" x14ac:dyDescent="0.25">
      <c r="B5798" t="s">
        <v>3932</v>
      </c>
      <c r="C5798" t="s">
        <v>3809</v>
      </c>
      <c r="D5798" s="30">
        <v>40386</v>
      </c>
      <c r="E5798" t="s">
        <v>200</v>
      </c>
      <c r="F5798">
        <v>3334</v>
      </c>
      <c r="G5798">
        <v>1930</v>
      </c>
    </row>
    <row r="5799" spans="2:7" x14ac:dyDescent="0.25">
      <c r="B5799" t="s">
        <v>3932</v>
      </c>
      <c r="C5799" t="s">
        <v>3810</v>
      </c>
      <c r="D5799" s="30">
        <v>40387</v>
      </c>
      <c r="E5799" t="s">
        <v>199</v>
      </c>
      <c r="F5799">
        <v>1134</v>
      </c>
      <c r="G5799">
        <v>1930</v>
      </c>
    </row>
    <row r="5800" spans="2:7" x14ac:dyDescent="0.25">
      <c r="G5800">
        <v>1930</v>
      </c>
    </row>
    <row r="5801" spans="2:7" x14ac:dyDescent="0.25">
      <c r="B5801" t="s">
        <v>3932</v>
      </c>
      <c r="C5801" t="s">
        <v>3811</v>
      </c>
      <c r="D5801" s="30">
        <v>40388</v>
      </c>
      <c r="E5801" t="s">
        <v>200</v>
      </c>
      <c r="F5801">
        <v>3252</v>
      </c>
      <c r="G5801">
        <v>1931</v>
      </c>
    </row>
    <row r="5802" spans="2:7" x14ac:dyDescent="0.25">
      <c r="B5802" t="s">
        <v>3932</v>
      </c>
      <c r="C5802" t="s">
        <v>3812</v>
      </c>
      <c r="D5802" s="30">
        <v>40389</v>
      </c>
      <c r="E5802" t="s">
        <v>198</v>
      </c>
      <c r="F5802">
        <v>2099</v>
      </c>
      <c r="G5802">
        <v>1931</v>
      </c>
    </row>
    <row r="5803" spans="2:7" x14ac:dyDescent="0.25">
      <c r="G5803">
        <v>1931</v>
      </c>
    </row>
    <row r="5804" spans="2:7" x14ac:dyDescent="0.25">
      <c r="B5804" t="s">
        <v>3932</v>
      </c>
      <c r="C5804" t="s">
        <v>3813</v>
      </c>
      <c r="D5804" s="30">
        <v>40390</v>
      </c>
      <c r="E5804" t="s">
        <v>197</v>
      </c>
      <c r="F5804">
        <v>607</v>
      </c>
      <c r="G5804">
        <v>1932</v>
      </c>
    </row>
    <row r="5805" spans="2:7" x14ac:dyDescent="0.25">
      <c r="B5805" t="s">
        <v>3932</v>
      </c>
      <c r="C5805" t="s">
        <v>3814</v>
      </c>
      <c r="D5805" s="30">
        <v>40391</v>
      </c>
      <c r="E5805" t="s">
        <v>196</v>
      </c>
      <c r="F5805">
        <v>8584</v>
      </c>
      <c r="G5805">
        <v>1932</v>
      </c>
    </row>
    <row r="5806" spans="2:7" x14ac:dyDescent="0.25">
      <c r="G5806">
        <v>1932</v>
      </c>
    </row>
    <row r="5807" spans="2:7" x14ac:dyDescent="0.25">
      <c r="B5807" t="s">
        <v>3932</v>
      </c>
      <c r="C5807" t="s">
        <v>3815</v>
      </c>
      <c r="D5807" s="30">
        <v>40392</v>
      </c>
      <c r="E5807" t="s">
        <v>199</v>
      </c>
      <c r="F5807">
        <v>5625</v>
      </c>
      <c r="G5807">
        <v>1933</v>
      </c>
    </row>
    <row r="5808" spans="2:7" x14ac:dyDescent="0.25">
      <c r="B5808" t="s">
        <v>3932</v>
      </c>
      <c r="C5808" t="s">
        <v>3816</v>
      </c>
      <c r="D5808" s="30">
        <v>40393</v>
      </c>
      <c r="E5808" t="s">
        <v>197</v>
      </c>
      <c r="F5808">
        <v>3798</v>
      </c>
      <c r="G5808">
        <v>1933</v>
      </c>
    </row>
    <row r="5809" spans="2:7" x14ac:dyDescent="0.25">
      <c r="G5809">
        <v>1933</v>
      </c>
    </row>
    <row r="5810" spans="2:7" x14ac:dyDescent="0.25">
      <c r="B5810" t="s">
        <v>3932</v>
      </c>
      <c r="C5810" t="s">
        <v>3817</v>
      </c>
      <c r="D5810" s="30">
        <v>40394</v>
      </c>
      <c r="E5810" t="s">
        <v>196</v>
      </c>
      <c r="F5810">
        <v>9479</v>
      </c>
      <c r="G5810">
        <v>1934</v>
      </c>
    </row>
    <row r="5811" spans="2:7" x14ac:dyDescent="0.25">
      <c r="B5811" t="s">
        <v>3932</v>
      </c>
      <c r="C5811" t="s">
        <v>3818</v>
      </c>
      <c r="D5811" s="30">
        <v>40395</v>
      </c>
      <c r="E5811" t="s">
        <v>198</v>
      </c>
      <c r="F5811">
        <v>5845</v>
      </c>
      <c r="G5811">
        <v>1934</v>
      </c>
    </row>
    <row r="5812" spans="2:7" x14ac:dyDescent="0.25">
      <c r="G5812">
        <v>1934</v>
      </c>
    </row>
    <row r="5813" spans="2:7" x14ac:dyDescent="0.25">
      <c r="B5813" t="s">
        <v>3932</v>
      </c>
      <c r="C5813" t="s">
        <v>3819</v>
      </c>
      <c r="D5813" s="30">
        <v>40396</v>
      </c>
      <c r="E5813" t="s">
        <v>198</v>
      </c>
      <c r="F5813">
        <v>625</v>
      </c>
      <c r="G5813">
        <v>1935</v>
      </c>
    </row>
    <row r="5814" spans="2:7" x14ac:dyDescent="0.25">
      <c r="B5814" t="s">
        <v>3932</v>
      </c>
      <c r="C5814" t="s">
        <v>3820</v>
      </c>
      <c r="D5814" s="30">
        <v>40397</v>
      </c>
      <c r="E5814" t="s">
        <v>199</v>
      </c>
      <c r="F5814">
        <v>6952</v>
      </c>
      <c r="G5814">
        <v>1935</v>
      </c>
    </row>
    <row r="5815" spans="2:7" x14ac:dyDescent="0.25">
      <c r="G5815">
        <v>1935</v>
      </c>
    </row>
    <row r="5816" spans="2:7" x14ac:dyDescent="0.25">
      <c r="B5816" t="s">
        <v>3932</v>
      </c>
      <c r="C5816" t="s">
        <v>3821</v>
      </c>
      <c r="D5816" s="30">
        <v>40398</v>
      </c>
      <c r="E5816" t="s">
        <v>197</v>
      </c>
      <c r="F5816">
        <v>3485</v>
      </c>
      <c r="G5816">
        <v>1936</v>
      </c>
    </row>
    <row r="5817" spans="2:7" x14ac:dyDescent="0.25">
      <c r="B5817" t="s">
        <v>3932</v>
      </c>
      <c r="C5817" t="s">
        <v>3822</v>
      </c>
      <c r="D5817" s="30">
        <v>40399</v>
      </c>
      <c r="E5817" t="s">
        <v>199</v>
      </c>
      <c r="F5817">
        <v>2119</v>
      </c>
      <c r="G5817">
        <v>1936</v>
      </c>
    </row>
    <row r="5818" spans="2:7" x14ac:dyDescent="0.25">
      <c r="G5818">
        <v>1936</v>
      </c>
    </row>
    <row r="5819" spans="2:7" x14ac:dyDescent="0.25">
      <c r="B5819" t="s">
        <v>3932</v>
      </c>
      <c r="C5819" t="s">
        <v>1802</v>
      </c>
      <c r="D5819" s="30">
        <v>40400</v>
      </c>
      <c r="E5819" t="s">
        <v>196</v>
      </c>
      <c r="F5819">
        <v>1216</v>
      </c>
      <c r="G5819">
        <v>1937</v>
      </c>
    </row>
    <row r="5820" spans="2:7" x14ac:dyDescent="0.25">
      <c r="B5820" t="s">
        <v>3932</v>
      </c>
      <c r="C5820" t="s">
        <v>3823</v>
      </c>
      <c r="D5820" s="30">
        <v>40401</v>
      </c>
      <c r="E5820" t="s">
        <v>198</v>
      </c>
      <c r="F5820">
        <v>958</v>
      </c>
      <c r="G5820">
        <v>1937</v>
      </c>
    </row>
    <row r="5821" spans="2:7" x14ac:dyDescent="0.25">
      <c r="G5821">
        <v>1937</v>
      </c>
    </row>
    <row r="5822" spans="2:7" x14ac:dyDescent="0.25">
      <c r="B5822" t="s">
        <v>3932</v>
      </c>
      <c r="C5822" t="s">
        <v>3824</v>
      </c>
      <c r="D5822" s="30">
        <v>40402</v>
      </c>
      <c r="E5822" t="s">
        <v>198</v>
      </c>
      <c r="F5822">
        <v>6638</v>
      </c>
      <c r="G5822">
        <v>1938</v>
      </c>
    </row>
    <row r="5823" spans="2:7" x14ac:dyDescent="0.25">
      <c r="B5823" t="s">
        <v>3932</v>
      </c>
      <c r="C5823" t="s">
        <v>3825</v>
      </c>
      <c r="D5823" s="30">
        <v>40403</v>
      </c>
      <c r="E5823" t="s">
        <v>200</v>
      </c>
      <c r="F5823">
        <v>5478</v>
      </c>
      <c r="G5823">
        <v>1938</v>
      </c>
    </row>
    <row r="5824" spans="2:7" x14ac:dyDescent="0.25">
      <c r="G5824">
        <v>1938</v>
      </c>
    </row>
    <row r="5825" spans="2:7" x14ac:dyDescent="0.25">
      <c r="B5825" t="s">
        <v>3932</v>
      </c>
      <c r="C5825" t="s">
        <v>3826</v>
      </c>
      <c r="D5825" s="30">
        <v>40404</v>
      </c>
      <c r="E5825" t="s">
        <v>196</v>
      </c>
      <c r="F5825">
        <v>8674</v>
      </c>
      <c r="G5825">
        <v>1939</v>
      </c>
    </row>
    <row r="5826" spans="2:7" x14ac:dyDescent="0.25">
      <c r="B5826" t="s">
        <v>3932</v>
      </c>
      <c r="C5826" t="s">
        <v>3827</v>
      </c>
      <c r="D5826" s="30">
        <v>40405</v>
      </c>
      <c r="E5826" t="s">
        <v>199</v>
      </c>
      <c r="F5826">
        <v>4516</v>
      </c>
      <c r="G5826">
        <v>1939</v>
      </c>
    </row>
    <row r="5827" spans="2:7" x14ac:dyDescent="0.25">
      <c r="G5827">
        <v>1939</v>
      </c>
    </row>
    <row r="5828" spans="2:7" x14ac:dyDescent="0.25">
      <c r="B5828" t="s">
        <v>3932</v>
      </c>
      <c r="C5828" t="s">
        <v>3828</v>
      </c>
      <c r="D5828" s="30">
        <v>40406</v>
      </c>
      <c r="E5828" t="s">
        <v>196</v>
      </c>
      <c r="F5828">
        <v>4934</v>
      </c>
      <c r="G5828">
        <v>1940</v>
      </c>
    </row>
    <row r="5829" spans="2:7" x14ac:dyDescent="0.25">
      <c r="B5829" t="s">
        <v>3932</v>
      </c>
      <c r="C5829" t="s">
        <v>3829</v>
      </c>
      <c r="D5829" s="30">
        <v>40407</v>
      </c>
      <c r="E5829" t="s">
        <v>196</v>
      </c>
      <c r="F5829">
        <v>4041</v>
      </c>
      <c r="G5829">
        <v>1940</v>
      </c>
    </row>
    <row r="5830" spans="2:7" x14ac:dyDescent="0.25">
      <c r="G5830">
        <v>1940</v>
      </c>
    </row>
    <row r="5831" spans="2:7" x14ac:dyDescent="0.25">
      <c r="B5831" t="s">
        <v>3932</v>
      </c>
      <c r="C5831" t="s">
        <v>3830</v>
      </c>
      <c r="D5831" s="30">
        <v>40408</v>
      </c>
      <c r="E5831" t="s">
        <v>198</v>
      </c>
      <c r="F5831">
        <v>3549</v>
      </c>
      <c r="G5831">
        <v>1941</v>
      </c>
    </row>
    <row r="5832" spans="2:7" x14ac:dyDescent="0.25">
      <c r="B5832" t="s">
        <v>3932</v>
      </c>
      <c r="C5832" t="s">
        <v>3831</v>
      </c>
      <c r="D5832" s="30">
        <v>40409</v>
      </c>
      <c r="E5832" t="s">
        <v>199</v>
      </c>
      <c r="F5832">
        <v>2075</v>
      </c>
      <c r="G5832">
        <v>1941</v>
      </c>
    </row>
    <row r="5833" spans="2:7" x14ac:dyDescent="0.25">
      <c r="G5833">
        <v>1941</v>
      </c>
    </row>
    <row r="5834" spans="2:7" x14ac:dyDescent="0.25">
      <c r="B5834" t="s">
        <v>3932</v>
      </c>
      <c r="C5834" t="s">
        <v>3832</v>
      </c>
      <c r="D5834" s="30">
        <v>40410</v>
      </c>
      <c r="E5834" t="s">
        <v>196</v>
      </c>
      <c r="F5834">
        <v>3088</v>
      </c>
      <c r="G5834">
        <v>1942</v>
      </c>
    </row>
    <row r="5835" spans="2:7" x14ac:dyDescent="0.25">
      <c r="B5835" t="s">
        <v>3932</v>
      </c>
      <c r="C5835" t="s">
        <v>3833</v>
      </c>
      <c r="D5835" s="30">
        <v>40411</v>
      </c>
      <c r="E5835" t="s">
        <v>196</v>
      </c>
      <c r="F5835">
        <v>2163</v>
      </c>
      <c r="G5835">
        <v>1942</v>
      </c>
    </row>
    <row r="5836" spans="2:7" x14ac:dyDescent="0.25">
      <c r="G5836">
        <v>1942</v>
      </c>
    </row>
    <row r="5837" spans="2:7" x14ac:dyDescent="0.25">
      <c r="B5837" t="s">
        <v>3932</v>
      </c>
      <c r="C5837" t="s">
        <v>3834</v>
      </c>
      <c r="D5837" s="30">
        <v>40412</v>
      </c>
      <c r="E5837" t="s">
        <v>198</v>
      </c>
      <c r="F5837">
        <v>2035</v>
      </c>
      <c r="G5837">
        <v>1943</v>
      </c>
    </row>
    <row r="5838" spans="2:7" x14ac:dyDescent="0.25">
      <c r="B5838" t="s">
        <v>3932</v>
      </c>
      <c r="C5838" t="s">
        <v>3835</v>
      </c>
      <c r="D5838" s="30">
        <v>40413</v>
      </c>
      <c r="E5838" t="s">
        <v>197</v>
      </c>
      <c r="F5838">
        <v>2749</v>
      </c>
      <c r="G5838">
        <v>1943</v>
      </c>
    </row>
    <row r="5839" spans="2:7" x14ac:dyDescent="0.25">
      <c r="G5839">
        <v>1943</v>
      </c>
    </row>
    <row r="5840" spans="2:7" x14ac:dyDescent="0.25">
      <c r="B5840" t="s">
        <v>3932</v>
      </c>
      <c r="C5840" t="s">
        <v>3836</v>
      </c>
      <c r="D5840" s="30">
        <v>40414</v>
      </c>
      <c r="E5840" t="s">
        <v>199</v>
      </c>
      <c r="F5840">
        <v>2538</v>
      </c>
      <c r="G5840">
        <v>1944</v>
      </c>
    </row>
    <row r="5841" spans="2:7" x14ac:dyDescent="0.25">
      <c r="B5841" t="s">
        <v>3932</v>
      </c>
      <c r="C5841" t="s">
        <v>3837</v>
      </c>
      <c r="D5841" s="30">
        <v>40415</v>
      </c>
      <c r="E5841" t="s">
        <v>199</v>
      </c>
      <c r="F5841">
        <v>6834</v>
      </c>
      <c r="G5841">
        <v>1944</v>
      </c>
    </row>
    <row r="5842" spans="2:7" x14ac:dyDescent="0.25">
      <c r="G5842">
        <v>1944</v>
      </c>
    </row>
    <row r="5843" spans="2:7" x14ac:dyDescent="0.25">
      <c r="B5843" t="s">
        <v>3932</v>
      </c>
      <c r="C5843" t="s">
        <v>3838</v>
      </c>
      <c r="D5843" s="30">
        <v>40416</v>
      </c>
      <c r="E5843" t="s">
        <v>198</v>
      </c>
      <c r="F5843">
        <v>7538</v>
      </c>
      <c r="G5843">
        <v>1945</v>
      </c>
    </row>
    <row r="5844" spans="2:7" x14ac:dyDescent="0.25">
      <c r="B5844" t="s">
        <v>3932</v>
      </c>
      <c r="C5844" t="s">
        <v>3839</v>
      </c>
      <c r="D5844" s="30">
        <v>40417</v>
      </c>
      <c r="E5844" t="s">
        <v>196</v>
      </c>
      <c r="F5844">
        <v>3559</v>
      </c>
      <c r="G5844">
        <v>1945</v>
      </c>
    </row>
    <row r="5845" spans="2:7" x14ac:dyDescent="0.25">
      <c r="G5845">
        <v>1945</v>
      </c>
    </row>
    <row r="5846" spans="2:7" x14ac:dyDescent="0.25">
      <c r="B5846" t="s">
        <v>3932</v>
      </c>
      <c r="C5846" t="s">
        <v>3840</v>
      </c>
      <c r="D5846" s="30">
        <v>40418</v>
      </c>
      <c r="E5846" t="s">
        <v>196</v>
      </c>
      <c r="F5846">
        <v>7950</v>
      </c>
      <c r="G5846">
        <v>1946</v>
      </c>
    </row>
    <row r="5847" spans="2:7" x14ac:dyDescent="0.25">
      <c r="B5847" t="s">
        <v>3932</v>
      </c>
      <c r="C5847" t="s">
        <v>918</v>
      </c>
      <c r="D5847" s="30">
        <v>40419</v>
      </c>
      <c r="E5847" t="s">
        <v>200</v>
      </c>
      <c r="F5847">
        <v>7967</v>
      </c>
      <c r="G5847">
        <v>1946</v>
      </c>
    </row>
    <row r="5848" spans="2:7" x14ac:dyDescent="0.25">
      <c r="G5848">
        <v>1946</v>
      </c>
    </row>
    <row r="5849" spans="2:7" x14ac:dyDescent="0.25">
      <c r="B5849" t="s">
        <v>3932</v>
      </c>
      <c r="C5849" t="s">
        <v>1701</v>
      </c>
      <c r="D5849" s="30">
        <v>40420</v>
      </c>
      <c r="E5849" t="s">
        <v>197</v>
      </c>
      <c r="F5849">
        <v>2151</v>
      </c>
      <c r="G5849">
        <v>1947</v>
      </c>
    </row>
    <row r="5850" spans="2:7" x14ac:dyDescent="0.25">
      <c r="B5850" t="s">
        <v>3932</v>
      </c>
      <c r="C5850" t="s">
        <v>3841</v>
      </c>
      <c r="D5850" s="30">
        <v>40421</v>
      </c>
      <c r="E5850" t="s">
        <v>200</v>
      </c>
      <c r="F5850">
        <v>6290</v>
      </c>
      <c r="G5850">
        <v>1947</v>
      </c>
    </row>
    <row r="5851" spans="2:7" x14ac:dyDescent="0.25">
      <c r="G5851">
        <v>1947</v>
      </c>
    </row>
    <row r="5852" spans="2:7" x14ac:dyDescent="0.25">
      <c r="B5852" t="s">
        <v>3932</v>
      </c>
      <c r="C5852" t="s">
        <v>3842</v>
      </c>
      <c r="D5852" s="30">
        <v>40422</v>
      </c>
      <c r="E5852" t="s">
        <v>197</v>
      </c>
      <c r="F5852">
        <v>6457</v>
      </c>
      <c r="G5852">
        <v>1948</v>
      </c>
    </row>
    <row r="5853" spans="2:7" x14ac:dyDescent="0.25">
      <c r="B5853" t="s">
        <v>3932</v>
      </c>
      <c r="C5853" t="s">
        <v>3843</v>
      </c>
      <c r="D5853" s="30">
        <v>40423</v>
      </c>
      <c r="E5853" t="s">
        <v>199</v>
      </c>
      <c r="F5853">
        <v>1816</v>
      </c>
      <c r="G5853">
        <v>1948</v>
      </c>
    </row>
    <row r="5854" spans="2:7" x14ac:dyDescent="0.25">
      <c r="G5854">
        <v>1948</v>
      </c>
    </row>
    <row r="5855" spans="2:7" x14ac:dyDescent="0.25">
      <c r="B5855" t="s">
        <v>3932</v>
      </c>
      <c r="C5855" t="s">
        <v>3844</v>
      </c>
      <c r="D5855" s="30">
        <v>40424</v>
      </c>
      <c r="E5855" t="s">
        <v>200</v>
      </c>
      <c r="F5855">
        <v>2062</v>
      </c>
      <c r="G5855">
        <v>1949</v>
      </c>
    </row>
    <row r="5856" spans="2:7" x14ac:dyDescent="0.25">
      <c r="B5856" t="s">
        <v>3932</v>
      </c>
      <c r="C5856" t="s">
        <v>2728</v>
      </c>
      <c r="D5856" s="30">
        <v>40425</v>
      </c>
      <c r="E5856" t="s">
        <v>200</v>
      </c>
      <c r="F5856">
        <v>5476</v>
      </c>
      <c r="G5856">
        <v>1949</v>
      </c>
    </row>
    <row r="5857" spans="2:7" x14ac:dyDescent="0.25">
      <c r="G5857">
        <v>1949</v>
      </c>
    </row>
    <row r="5858" spans="2:7" x14ac:dyDescent="0.25">
      <c r="B5858" t="s">
        <v>3932</v>
      </c>
      <c r="C5858" t="s">
        <v>3845</v>
      </c>
      <c r="D5858" s="30">
        <v>40426</v>
      </c>
      <c r="E5858" t="s">
        <v>198</v>
      </c>
      <c r="F5858">
        <v>542</v>
      </c>
      <c r="G5858">
        <v>1950</v>
      </c>
    </row>
    <row r="5859" spans="2:7" x14ac:dyDescent="0.25">
      <c r="B5859" t="s">
        <v>3932</v>
      </c>
      <c r="C5859" t="s">
        <v>3846</v>
      </c>
      <c r="D5859" s="30">
        <v>40427</v>
      </c>
      <c r="E5859" t="s">
        <v>196</v>
      </c>
      <c r="F5859">
        <v>2206</v>
      </c>
      <c r="G5859">
        <v>1950</v>
      </c>
    </row>
    <row r="5860" spans="2:7" x14ac:dyDescent="0.25">
      <c r="G5860">
        <v>1950</v>
      </c>
    </row>
    <row r="5861" spans="2:7" x14ac:dyDescent="0.25">
      <c r="B5861" t="s">
        <v>3932</v>
      </c>
      <c r="C5861" t="s">
        <v>3847</v>
      </c>
      <c r="D5861" s="30">
        <v>40428</v>
      </c>
      <c r="E5861" t="s">
        <v>196</v>
      </c>
      <c r="F5861">
        <v>3297</v>
      </c>
      <c r="G5861">
        <v>1951</v>
      </c>
    </row>
    <row r="5862" spans="2:7" x14ac:dyDescent="0.25">
      <c r="B5862" t="s">
        <v>3932</v>
      </c>
      <c r="C5862" t="s">
        <v>3848</v>
      </c>
      <c r="D5862" s="30">
        <v>40429</v>
      </c>
      <c r="E5862" t="s">
        <v>199</v>
      </c>
      <c r="F5862">
        <v>9499</v>
      </c>
      <c r="G5862">
        <v>1951</v>
      </c>
    </row>
    <row r="5863" spans="2:7" x14ac:dyDescent="0.25">
      <c r="G5863">
        <v>1951</v>
      </c>
    </row>
    <row r="5864" spans="2:7" x14ac:dyDescent="0.25">
      <c r="B5864" t="s">
        <v>3932</v>
      </c>
      <c r="C5864" t="s">
        <v>1510</v>
      </c>
      <c r="D5864" s="30">
        <v>40430</v>
      </c>
      <c r="E5864" t="s">
        <v>196</v>
      </c>
      <c r="F5864">
        <v>6205</v>
      </c>
      <c r="G5864">
        <v>1952</v>
      </c>
    </row>
    <row r="5865" spans="2:7" x14ac:dyDescent="0.25">
      <c r="B5865" t="s">
        <v>3932</v>
      </c>
      <c r="C5865" t="s">
        <v>3849</v>
      </c>
      <c r="D5865" s="30">
        <v>40431</v>
      </c>
      <c r="E5865" t="s">
        <v>198</v>
      </c>
      <c r="F5865">
        <v>8824</v>
      </c>
      <c r="G5865">
        <v>1952</v>
      </c>
    </row>
    <row r="5866" spans="2:7" x14ac:dyDescent="0.25">
      <c r="G5866">
        <v>1952</v>
      </c>
    </row>
    <row r="5867" spans="2:7" x14ac:dyDescent="0.25">
      <c r="B5867" t="s">
        <v>3932</v>
      </c>
      <c r="C5867" t="s">
        <v>3850</v>
      </c>
      <c r="D5867" s="30">
        <v>40432</v>
      </c>
      <c r="E5867" t="s">
        <v>200</v>
      </c>
      <c r="F5867">
        <v>2979</v>
      </c>
      <c r="G5867">
        <v>1953</v>
      </c>
    </row>
    <row r="5868" spans="2:7" x14ac:dyDescent="0.25">
      <c r="B5868" t="s">
        <v>3932</v>
      </c>
      <c r="C5868" t="s">
        <v>3851</v>
      </c>
      <c r="D5868" s="30">
        <v>40433</v>
      </c>
      <c r="E5868" t="s">
        <v>200</v>
      </c>
      <c r="F5868">
        <v>9934</v>
      </c>
      <c r="G5868">
        <v>1953</v>
      </c>
    </row>
    <row r="5869" spans="2:7" x14ac:dyDescent="0.25">
      <c r="G5869">
        <v>1953</v>
      </c>
    </row>
    <row r="5870" spans="2:7" x14ac:dyDescent="0.25">
      <c r="B5870" t="s">
        <v>3932</v>
      </c>
      <c r="C5870" t="s">
        <v>3852</v>
      </c>
      <c r="D5870" s="30">
        <v>40434</v>
      </c>
      <c r="E5870" t="s">
        <v>199</v>
      </c>
      <c r="F5870">
        <v>3088</v>
      </c>
      <c r="G5870">
        <v>1954</v>
      </c>
    </row>
    <row r="5871" spans="2:7" x14ac:dyDescent="0.25">
      <c r="B5871" t="s">
        <v>3932</v>
      </c>
      <c r="C5871" t="s">
        <v>3853</v>
      </c>
      <c r="D5871" s="30">
        <v>40435</v>
      </c>
      <c r="E5871" t="s">
        <v>197</v>
      </c>
      <c r="F5871">
        <v>4647</v>
      </c>
      <c r="G5871">
        <v>1954</v>
      </c>
    </row>
    <row r="5872" spans="2:7" x14ac:dyDescent="0.25">
      <c r="G5872">
        <v>1954</v>
      </c>
    </row>
    <row r="5873" spans="2:7" x14ac:dyDescent="0.25">
      <c r="B5873" t="s">
        <v>3932</v>
      </c>
      <c r="C5873" t="s">
        <v>3854</v>
      </c>
      <c r="D5873" s="30">
        <v>40436</v>
      </c>
      <c r="E5873" t="s">
        <v>199</v>
      </c>
      <c r="F5873">
        <v>4727</v>
      </c>
      <c r="G5873">
        <v>1955</v>
      </c>
    </row>
    <row r="5874" spans="2:7" x14ac:dyDescent="0.25">
      <c r="B5874" t="s">
        <v>3932</v>
      </c>
      <c r="C5874" t="s">
        <v>3855</v>
      </c>
      <c r="D5874" s="30">
        <v>40437</v>
      </c>
      <c r="E5874" t="s">
        <v>199</v>
      </c>
      <c r="F5874">
        <v>1082</v>
      </c>
      <c r="G5874">
        <v>1955</v>
      </c>
    </row>
    <row r="5875" spans="2:7" x14ac:dyDescent="0.25">
      <c r="G5875">
        <v>1955</v>
      </c>
    </row>
    <row r="5876" spans="2:7" x14ac:dyDescent="0.25">
      <c r="B5876" t="s">
        <v>3932</v>
      </c>
      <c r="C5876" t="s">
        <v>3856</v>
      </c>
      <c r="D5876" s="30">
        <v>40438</v>
      </c>
      <c r="E5876" t="s">
        <v>199</v>
      </c>
      <c r="F5876">
        <v>6407</v>
      </c>
      <c r="G5876">
        <v>1956</v>
      </c>
    </row>
    <row r="5877" spans="2:7" x14ac:dyDescent="0.25">
      <c r="B5877" t="s">
        <v>3932</v>
      </c>
      <c r="C5877" t="s">
        <v>3857</v>
      </c>
      <c r="D5877" s="30">
        <v>40439</v>
      </c>
      <c r="E5877" t="s">
        <v>198</v>
      </c>
      <c r="F5877">
        <v>948</v>
      </c>
      <c r="G5877">
        <v>1956</v>
      </c>
    </row>
    <row r="5878" spans="2:7" x14ac:dyDescent="0.25">
      <c r="G5878">
        <v>1956</v>
      </c>
    </row>
    <row r="5879" spans="2:7" x14ac:dyDescent="0.25">
      <c r="B5879" t="s">
        <v>3932</v>
      </c>
      <c r="C5879" t="s">
        <v>3858</v>
      </c>
      <c r="D5879" s="30">
        <v>40440</v>
      </c>
      <c r="E5879" t="s">
        <v>196</v>
      </c>
      <c r="F5879">
        <v>8243</v>
      </c>
      <c r="G5879">
        <v>1957</v>
      </c>
    </row>
    <row r="5880" spans="2:7" x14ac:dyDescent="0.25">
      <c r="B5880" t="s">
        <v>3932</v>
      </c>
      <c r="C5880" t="s">
        <v>3859</v>
      </c>
      <c r="D5880" s="30">
        <v>40441</v>
      </c>
      <c r="E5880" t="s">
        <v>200</v>
      </c>
      <c r="F5880">
        <v>8407</v>
      </c>
      <c r="G5880">
        <v>1957</v>
      </c>
    </row>
    <row r="5881" spans="2:7" x14ac:dyDescent="0.25">
      <c r="G5881">
        <v>1957</v>
      </c>
    </row>
    <row r="5882" spans="2:7" x14ac:dyDescent="0.25">
      <c r="B5882" t="s">
        <v>3932</v>
      </c>
      <c r="C5882" t="s">
        <v>3860</v>
      </c>
      <c r="D5882" s="30">
        <v>40442</v>
      </c>
      <c r="E5882" t="s">
        <v>196</v>
      </c>
      <c r="F5882">
        <v>3943</v>
      </c>
      <c r="G5882">
        <v>1958</v>
      </c>
    </row>
    <row r="5883" spans="2:7" x14ac:dyDescent="0.25">
      <c r="B5883" t="s">
        <v>3932</v>
      </c>
      <c r="C5883" t="s">
        <v>3861</v>
      </c>
      <c r="D5883" s="30">
        <v>40443</v>
      </c>
      <c r="E5883" t="s">
        <v>196</v>
      </c>
      <c r="F5883">
        <v>820</v>
      </c>
      <c r="G5883">
        <v>1958</v>
      </c>
    </row>
    <row r="5884" spans="2:7" x14ac:dyDescent="0.25">
      <c r="G5884">
        <v>1958</v>
      </c>
    </row>
    <row r="5885" spans="2:7" x14ac:dyDescent="0.25">
      <c r="B5885" t="s">
        <v>3932</v>
      </c>
      <c r="C5885" t="s">
        <v>3862</v>
      </c>
      <c r="D5885" s="30">
        <v>40444</v>
      </c>
      <c r="E5885" t="s">
        <v>196</v>
      </c>
      <c r="F5885">
        <v>8490</v>
      </c>
      <c r="G5885">
        <v>1959</v>
      </c>
    </row>
    <row r="5886" spans="2:7" x14ac:dyDescent="0.25">
      <c r="B5886" t="s">
        <v>3932</v>
      </c>
      <c r="C5886" t="s">
        <v>3863</v>
      </c>
      <c r="D5886" s="30">
        <v>40445</v>
      </c>
      <c r="E5886" t="s">
        <v>198</v>
      </c>
      <c r="F5886">
        <v>7896</v>
      </c>
      <c r="G5886">
        <v>1959</v>
      </c>
    </row>
    <row r="5887" spans="2:7" x14ac:dyDescent="0.25">
      <c r="G5887">
        <v>1959</v>
      </c>
    </row>
    <row r="5888" spans="2:7" x14ac:dyDescent="0.25">
      <c r="B5888" t="s">
        <v>3932</v>
      </c>
      <c r="C5888" t="s">
        <v>3864</v>
      </c>
      <c r="D5888" s="30">
        <v>40446</v>
      </c>
      <c r="E5888" t="s">
        <v>199</v>
      </c>
      <c r="F5888">
        <v>2704</v>
      </c>
      <c r="G5888">
        <v>1960</v>
      </c>
    </row>
    <row r="5889" spans="2:7" x14ac:dyDescent="0.25">
      <c r="B5889" t="s">
        <v>3932</v>
      </c>
      <c r="C5889" t="s">
        <v>3865</v>
      </c>
      <c r="D5889" s="30">
        <v>40447</v>
      </c>
      <c r="E5889" t="s">
        <v>198</v>
      </c>
      <c r="F5889">
        <v>8624</v>
      </c>
      <c r="G5889">
        <v>1960</v>
      </c>
    </row>
    <row r="5890" spans="2:7" x14ac:dyDescent="0.25">
      <c r="G5890">
        <v>1960</v>
      </c>
    </row>
    <row r="5891" spans="2:7" x14ac:dyDescent="0.25">
      <c r="B5891" t="s">
        <v>3932</v>
      </c>
      <c r="C5891" t="s">
        <v>2290</v>
      </c>
      <c r="D5891" s="30">
        <v>40448</v>
      </c>
      <c r="E5891" t="s">
        <v>199</v>
      </c>
      <c r="F5891">
        <v>9599</v>
      </c>
      <c r="G5891">
        <v>1961</v>
      </c>
    </row>
    <row r="5892" spans="2:7" x14ac:dyDescent="0.25">
      <c r="B5892" t="s">
        <v>3932</v>
      </c>
      <c r="C5892" t="s">
        <v>3866</v>
      </c>
      <c r="D5892" s="30">
        <v>40449</v>
      </c>
      <c r="E5892" t="s">
        <v>196</v>
      </c>
      <c r="F5892">
        <v>2870</v>
      </c>
      <c r="G5892">
        <v>1961</v>
      </c>
    </row>
    <row r="5893" spans="2:7" x14ac:dyDescent="0.25">
      <c r="G5893">
        <v>1961</v>
      </c>
    </row>
    <row r="5894" spans="2:7" x14ac:dyDescent="0.25">
      <c r="B5894" t="s">
        <v>3932</v>
      </c>
      <c r="C5894" t="s">
        <v>3867</v>
      </c>
      <c r="D5894" s="30">
        <v>40450</v>
      </c>
      <c r="E5894" t="s">
        <v>199</v>
      </c>
      <c r="F5894">
        <v>9755</v>
      </c>
      <c r="G5894">
        <v>1962</v>
      </c>
    </row>
    <row r="5895" spans="2:7" x14ac:dyDescent="0.25">
      <c r="B5895" t="s">
        <v>3932</v>
      </c>
      <c r="C5895" t="s">
        <v>3868</v>
      </c>
      <c r="D5895" s="30">
        <v>40451</v>
      </c>
      <c r="E5895" t="s">
        <v>196</v>
      </c>
      <c r="F5895">
        <v>2116</v>
      </c>
      <c r="G5895">
        <v>1962</v>
      </c>
    </row>
    <row r="5896" spans="2:7" x14ac:dyDescent="0.25">
      <c r="G5896">
        <v>1962</v>
      </c>
    </row>
    <row r="5897" spans="2:7" x14ac:dyDescent="0.25">
      <c r="B5897" t="s">
        <v>3932</v>
      </c>
      <c r="C5897" t="s">
        <v>3869</v>
      </c>
      <c r="D5897" s="30">
        <v>40452</v>
      </c>
      <c r="E5897" t="s">
        <v>197</v>
      </c>
      <c r="F5897">
        <v>4509</v>
      </c>
      <c r="G5897">
        <v>1963</v>
      </c>
    </row>
    <row r="5898" spans="2:7" x14ac:dyDescent="0.25">
      <c r="B5898" t="s">
        <v>3932</v>
      </c>
      <c r="C5898" t="s">
        <v>3870</v>
      </c>
      <c r="D5898" s="30">
        <v>40453</v>
      </c>
      <c r="E5898" t="s">
        <v>199</v>
      </c>
      <c r="F5898">
        <v>5595</v>
      </c>
      <c r="G5898">
        <v>1963</v>
      </c>
    </row>
    <row r="5899" spans="2:7" x14ac:dyDescent="0.25">
      <c r="G5899">
        <v>1963</v>
      </c>
    </row>
    <row r="5900" spans="2:7" x14ac:dyDescent="0.25">
      <c r="B5900" t="s">
        <v>3932</v>
      </c>
      <c r="C5900" t="s">
        <v>2699</v>
      </c>
      <c r="D5900" s="30">
        <v>40454</v>
      </c>
      <c r="E5900" t="s">
        <v>197</v>
      </c>
      <c r="F5900">
        <v>3121</v>
      </c>
      <c r="G5900">
        <v>1964</v>
      </c>
    </row>
    <row r="5901" spans="2:7" x14ac:dyDescent="0.25">
      <c r="B5901" t="s">
        <v>3932</v>
      </c>
      <c r="C5901" t="s">
        <v>3871</v>
      </c>
      <c r="D5901" s="30">
        <v>40455</v>
      </c>
      <c r="E5901" t="s">
        <v>196</v>
      </c>
      <c r="F5901">
        <v>8848</v>
      </c>
      <c r="G5901">
        <v>1964</v>
      </c>
    </row>
    <row r="5902" spans="2:7" x14ac:dyDescent="0.25">
      <c r="G5902">
        <v>1964</v>
      </c>
    </row>
    <row r="5903" spans="2:7" x14ac:dyDescent="0.25">
      <c r="B5903" t="s">
        <v>3932</v>
      </c>
      <c r="C5903" t="s">
        <v>3872</v>
      </c>
      <c r="D5903" s="30">
        <v>40456</v>
      </c>
      <c r="E5903" t="s">
        <v>199</v>
      </c>
      <c r="F5903">
        <v>5572</v>
      </c>
      <c r="G5903">
        <v>1965</v>
      </c>
    </row>
    <row r="5904" spans="2:7" x14ac:dyDescent="0.25">
      <c r="B5904" t="s">
        <v>3932</v>
      </c>
      <c r="C5904" t="s">
        <v>3873</v>
      </c>
      <c r="D5904" s="30">
        <v>40457</v>
      </c>
      <c r="E5904" t="s">
        <v>198</v>
      </c>
      <c r="F5904">
        <v>9535</v>
      </c>
      <c r="G5904">
        <v>1965</v>
      </c>
    </row>
    <row r="5905" spans="2:7" x14ac:dyDescent="0.25">
      <c r="G5905">
        <v>1965</v>
      </c>
    </row>
    <row r="5906" spans="2:7" x14ac:dyDescent="0.25">
      <c r="B5906" t="s">
        <v>3932</v>
      </c>
      <c r="C5906" t="s">
        <v>2296</v>
      </c>
      <c r="D5906" s="30">
        <v>40458</v>
      </c>
      <c r="E5906" t="s">
        <v>198</v>
      </c>
      <c r="F5906">
        <v>1352</v>
      </c>
      <c r="G5906">
        <v>1966</v>
      </c>
    </row>
    <row r="5907" spans="2:7" x14ac:dyDescent="0.25">
      <c r="B5907" t="s">
        <v>3932</v>
      </c>
      <c r="C5907" t="s">
        <v>3874</v>
      </c>
      <c r="D5907" s="30">
        <v>40459</v>
      </c>
      <c r="E5907" t="s">
        <v>198</v>
      </c>
      <c r="F5907">
        <v>3907</v>
      </c>
      <c r="G5907">
        <v>1966</v>
      </c>
    </row>
    <row r="5908" spans="2:7" x14ac:dyDescent="0.25">
      <c r="G5908">
        <v>1966</v>
      </c>
    </row>
    <row r="5909" spans="2:7" x14ac:dyDescent="0.25">
      <c r="B5909" t="s">
        <v>3932</v>
      </c>
      <c r="C5909" t="s">
        <v>3875</v>
      </c>
      <c r="D5909" s="30">
        <v>40460</v>
      </c>
      <c r="E5909" t="s">
        <v>196</v>
      </c>
      <c r="F5909">
        <v>4920</v>
      </c>
      <c r="G5909">
        <v>1967</v>
      </c>
    </row>
    <row r="5910" spans="2:7" x14ac:dyDescent="0.25">
      <c r="B5910" t="s">
        <v>3932</v>
      </c>
      <c r="C5910" t="s">
        <v>3365</v>
      </c>
      <c r="D5910" s="30">
        <v>40461</v>
      </c>
      <c r="E5910" t="s">
        <v>198</v>
      </c>
      <c r="F5910">
        <v>7441</v>
      </c>
      <c r="G5910">
        <v>1967</v>
      </c>
    </row>
    <row r="5911" spans="2:7" x14ac:dyDescent="0.25">
      <c r="G5911">
        <v>1967</v>
      </c>
    </row>
    <row r="5912" spans="2:7" x14ac:dyDescent="0.25">
      <c r="B5912" t="s">
        <v>3932</v>
      </c>
      <c r="C5912" t="s">
        <v>3876</v>
      </c>
      <c r="D5912" s="30">
        <v>40462</v>
      </c>
      <c r="E5912" t="s">
        <v>200</v>
      </c>
      <c r="F5912">
        <v>4323</v>
      </c>
      <c r="G5912">
        <v>1968</v>
      </c>
    </row>
    <row r="5913" spans="2:7" x14ac:dyDescent="0.25">
      <c r="B5913" t="s">
        <v>3932</v>
      </c>
      <c r="C5913" t="s">
        <v>3877</v>
      </c>
      <c r="D5913" s="30">
        <v>40463</v>
      </c>
      <c r="E5913" t="s">
        <v>197</v>
      </c>
      <c r="F5913">
        <v>6615</v>
      </c>
      <c r="G5913">
        <v>1968</v>
      </c>
    </row>
    <row r="5914" spans="2:7" x14ac:dyDescent="0.25">
      <c r="G5914">
        <v>1968</v>
      </c>
    </row>
    <row r="5915" spans="2:7" x14ac:dyDescent="0.25">
      <c r="B5915" t="s">
        <v>3932</v>
      </c>
      <c r="C5915" t="s">
        <v>3878</v>
      </c>
      <c r="D5915" s="30">
        <v>40464</v>
      </c>
      <c r="E5915" t="s">
        <v>200</v>
      </c>
      <c r="F5915">
        <v>7092</v>
      </c>
      <c r="G5915">
        <v>1969</v>
      </c>
    </row>
    <row r="5916" spans="2:7" x14ac:dyDescent="0.25">
      <c r="B5916" t="s">
        <v>3932</v>
      </c>
      <c r="C5916" t="s">
        <v>3879</v>
      </c>
      <c r="D5916" s="30">
        <v>40465</v>
      </c>
      <c r="E5916" t="s">
        <v>200</v>
      </c>
      <c r="F5916">
        <v>5180</v>
      </c>
      <c r="G5916">
        <v>1969</v>
      </c>
    </row>
    <row r="5917" spans="2:7" x14ac:dyDescent="0.25">
      <c r="G5917">
        <v>1969</v>
      </c>
    </row>
    <row r="5918" spans="2:7" x14ac:dyDescent="0.25">
      <c r="B5918" t="s">
        <v>3932</v>
      </c>
      <c r="C5918" t="s">
        <v>3880</v>
      </c>
      <c r="D5918" s="30">
        <v>40466</v>
      </c>
      <c r="E5918" t="s">
        <v>200</v>
      </c>
      <c r="F5918">
        <v>1606</v>
      </c>
      <c r="G5918">
        <v>1970</v>
      </c>
    </row>
    <row r="5919" spans="2:7" x14ac:dyDescent="0.25">
      <c r="B5919" t="s">
        <v>3932</v>
      </c>
      <c r="C5919" t="s">
        <v>3881</v>
      </c>
      <c r="D5919" s="30">
        <v>40467</v>
      </c>
      <c r="E5919" t="s">
        <v>200</v>
      </c>
      <c r="F5919">
        <v>7225</v>
      </c>
      <c r="G5919">
        <v>1970</v>
      </c>
    </row>
    <row r="5920" spans="2:7" x14ac:dyDescent="0.25">
      <c r="G5920">
        <v>1970</v>
      </c>
    </row>
    <row r="5921" spans="2:7" x14ac:dyDescent="0.25">
      <c r="B5921" t="s">
        <v>3932</v>
      </c>
      <c r="C5921" t="s">
        <v>3882</v>
      </c>
      <c r="D5921" s="30">
        <v>40468</v>
      </c>
      <c r="E5921" t="s">
        <v>196</v>
      </c>
      <c r="F5921">
        <v>8223</v>
      </c>
      <c r="G5921">
        <v>1971</v>
      </c>
    </row>
    <row r="5922" spans="2:7" x14ac:dyDescent="0.25">
      <c r="B5922" t="s">
        <v>3932</v>
      </c>
      <c r="C5922" t="s">
        <v>2806</v>
      </c>
      <c r="D5922" s="30">
        <v>40469</v>
      </c>
      <c r="E5922" t="s">
        <v>199</v>
      </c>
      <c r="F5922">
        <v>1171</v>
      </c>
      <c r="G5922">
        <v>1971</v>
      </c>
    </row>
    <row r="5923" spans="2:7" x14ac:dyDescent="0.25">
      <c r="G5923">
        <v>1971</v>
      </c>
    </row>
    <row r="5924" spans="2:7" x14ac:dyDescent="0.25">
      <c r="B5924" t="s">
        <v>3932</v>
      </c>
      <c r="C5924" t="s">
        <v>3883</v>
      </c>
      <c r="D5924" s="30">
        <v>40470</v>
      </c>
      <c r="E5924" t="s">
        <v>197</v>
      </c>
      <c r="F5924">
        <v>7913</v>
      </c>
      <c r="G5924">
        <v>1972</v>
      </c>
    </row>
    <row r="5925" spans="2:7" x14ac:dyDescent="0.25">
      <c r="B5925" t="s">
        <v>3932</v>
      </c>
      <c r="C5925" t="s">
        <v>3884</v>
      </c>
      <c r="D5925" s="30">
        <v>40471</v>
      </c>
      <c r="E5925" t="s">
        <v>197</v>
      </c>
      <c r="F5925">
        <v>7455</v>
      </c>
      <c r="G5925">
        <v>1972</v>
      </c>
    </row>
    <row r="5926" spans="2:7" x14ac:dyDescent="0.25">
      <c r="G5926">
        <v>1972</v>
      </c>
    </row>
    <row r="5927" spans="2:7" x14ac:dyDescent="0.25">
      <c r="B5927" t="s">
        <v>3932</v>
      </c>
      <c r="C5927" t="s">
        <v>3606</v>
      </c>
      <c r="D5927" s="30">
        <v>40472</v>
      </c>
      <c r="E5927" t="s">
        <v>196</v>
      </c>
      <c r="F5927">
        <v>3651</v>
      </c>
      <c r="G5927">
        <v>1973</v>
      </c>
    </row>
    <row r="5928" spans="2:7" x14ac:dyDescent="0.25">
      <c r="B5928" t="s">
        <v>3932</v>
      </c>
      <c r="C5928" t="s">
        <v>3885</v>
      </c>
      <c r="D5928" s="30">
        <v>40473</v>
      </c>
      <c r="E5928" t="s">
        <v>200</v>
      </c>
      <c r="F5928">
        <v>5312</v>
      </c>
      <c r="G5928">
        <v>1973</v>
      </c>
    </row>
    <row r="5929" spans="2:7" x14ac:dyDescent="0.25">
      <c r="G5929">
        <v>1973</v>
      </c>
    </row>
    <row r="5930" spans="2:7" x14ac:dyDescent="0.25">
      <c r="B5930" t="s">
        <v>3932</v>
      </c>
      <c r="C5930" t="s">
        <v>3886</v>
      </c>
      <c r="D5930" s="30">
        <v>40474</v>
      </c>
      <c r="E5930" t="s">
        <v>196</v>
      </c>
      <c r="F5930">
        <v>5425</v>
      </c>
      <c r="G5930">
        <v>1974</v>
      </c>
    </row>
    <row r="5931" spans="2:7" x14ac:dyDescent="0.25">
      <c r="B5931" t="s">
        <v>3932</v>
      </c>
      <c r="C5931" t="s">
        <v>3887</v>
      </c>
      <c r="D5931" s="30">
        <v>40475</v>
      </c>
      <c r="E5931" t="s">
        <v>198</v>
      </c>
      <c r="F5931">
        <v>867</v>
      </c>
      <c r="G5931">
        <v>1974</v>
      </c>
    </row>
    <row r="5932" spans="2:7" x14ac:dyDescent="0.25">
      <c r="G5932">
        <v>1974</v>
      </c>
    </row>
    <row r="5933" spans="2:7" x14ac:dyDescent="0.25">
      <c r="B5933" t="s">
        <v>3932</v>
      </c>
      <c r="C5933" t="s">
        <v>3888</v>
      </c>
      <c r="D5933" s="30">
        <v>40476</v>
      </c>
      <c r="E5933" t="s">
        <v>197</v>
      </c>
      <c r="F5933">
        <v>2137</v>
      </c>
      <c r="G5933">
        <v>1975</v>
      </c>
    </row>
    <row r="5934" spans="2:7" x14ac:dyDescent="0.25">
      <c r="B5934" t="s">
        <v>3932</v>
      </c>
      <c r="C5934" t="s">
        <v>3889</v>
      </c>
      <c r="D5934" s="30">
        <v>40477</v>
      </c>
      <c r="E5934" t="s">
        <v>197</v>
      </c>
      <c r="F5934">
        <v>7390</v>
      </c>
      <c r="G5934">
        <v>1975</v>
      </c>
    </row>
    <row r="5935" spans="2:7" x14ac:dyDescent="0.25">
      <c r="G5935">
        <v>1975</v>
      </c>
    </row>
    <row r="5936" spans="2:7" x14ac:dyDescent="0.25">
      <c r="B5936" t="s">
        <v>3932</v>
      </c>
      <c r="C5936" t="s">
        <v>3890</v>
      </c>
      <c r="D5936" s="30">
        <v>40478</v>
      </c>
      <c r="E5936" t="s">
        <v>197</v>
      </c>
      <c r="F5936">
        <v>9111</v>
      </c>
      <c r="G5936">
        <v>1976</v>
      </c>
    </row>
    <row r="5937" spans="2:7" x14ac:dyDescent="0.25">
      <c r="B5937" t="s">
        <v>3932</v>
      </c>
      <c r="C5937" t="s">
        <v>3891</v>
      </c>
      <c r="D5937" s="30">
        <v>40479</v>
      </c>
      <c r="E5937" t="s">
        <v>197</v>
      </c>
      <c r="F5937">
        <v>5817</v>
      </c>
      <c r="G5937">
        <v>1976</v>
      </c>
    </row>
    <row r="5938" spans="2:7" x14ac:dyDescent="0.25">
      <c r="G5938">
        <v>1976</v>
      </c>
    </row>
    <row r="5939" spans="2:7" x14ac:dyDescent="0.25">
      <c r="B5939" t="s">
        <v>3932</v>
      </c>
      <c r="C5939" t="s">
        <v>3892</v>
      </c>
      <c r="D5939" s="30">
        <v>40480</v>
      </c>
      <c r="E5939" t="s">
        <v>199</v>
      </c>
      <c r="F5939">
        <v>1327</v>
      </c>
      <c r="G5939">
        <v>1977</v>
      </c>
    </row>
    <row r="5940" spans="2:7" x14ac:dyDescent="0.25">
      <c r="B5940" t="s">
        <v>3932</v>
      </c>
      <c r="C5940" t="s">
        <v>3893</v>
      </c>
      <c r="D5940" s="30">
        <v>40481</v>
      </c>
      <c r="E5940" t="s">
        <v>198</v>
      </c>
      <c r="F5940">
        <v>3806</v>
      </c>
      <c r="G5940">
        <v>1977</v>
      </c>
    </row>
    <row r="5941" spans="2:7" x14ac:dyDescent="0.25">
      <c r="G5941">
        <v>1977</v>
      </c>
    </row>
    <row r="5942" spans="2:7" x14ac:dyDescent="0.25">
      <c r="B5942" t="s">
        <v>3932</v>
      </c>
      <c r="C5942" t="s">
        <v>3894</v>
      </c>
      <c r="D5942" s="30">
        <v>40482</v>
      </c>
      <c r="E5942" t="s">
        <v>199</v>
      </c>
      <c r="F5942">
        <v>1640</v>
      </c>
      <c r="G5942">
        <v>1978</v>
      </c>
    </row>
    <row r="5943" spans="2:7" x14ac:dyDescent="0.25">
      <c r="B5943" t="s">
        <v>3932</v>
      </c>
      <c r="C5943" t="s">
        <v>3895</v>
      </c>
      <c r="D5943" s="30">
        <v>40483</v>
      </c>
      <c r="E5943" t="s">
        <v>196</v>
      </c>
      <c r="F5943">
        <v>9005</v>
      </c>
      <c r="G5943">
        <v>1978</v>
      </c>
    </row>
    <row r="5944" spans="2:7" x14ac:dyDescent="0.25">
      <c r="G5944">
        <v>1978</v>
      </c>
    </row>
    <row r="5945" spans="2:7" x14ac:dyDescent="0.25">
      <c r="B5945" t="s">
        <v>3932</v>
      </c>
      <c r="C5945" t="s">
        <v>3896</v>
      </c>
      <c r="D5945" s="30">
        <v>40484</v>
      </c>
      <c r="E5945" t="s">
        <v>198</v>
      </c>
      <c r="F5945">
        <v>3501</v>
      </c>
      <c r="G5945">
        <v>1979</v>
      </c>
    </row>
    <row r="5946" spans="2:7" x14ac:dyDescent="0.25">
      <c r="B5946" t="s">
        <v>3932</v>
      </c>
      <c r="C5946" t="s">
        <v>3897</v>
      </c>
      <c r="D5946" s="30">
        <v>40485</v>
      </c>
      <c r="E5946" t="s">
        <v>199</v>
      </c>
      <c r="F5946">
        <v>5352</v>
      </c>
      <c r="G5946">
        <v>1979</v>
      </c>
    </row>
    <row r="5947" spans="2:7" x14ac:dyDescent="0.25">
      <c r="G5947">
        <v>1979</v>
      </c>
    </row>
    <row r="5948" spans="2:7" x14ac:dyDescent="0.25">
      <c r="B5948" t="s">
        <v>3932</v>
      </c>
      <c r="C5948" t="s">
        <v>265</v>
      </c>
      <c r="D5948" s="30">
        <v>40486</v>
      </c>
      <c r="E5948" t="s">
        <v>200</v>
      </c>
      <c r="F5948">
        <v>5804</v>
      </c>
      <c r="G5948">
        <v>1980</v>
      </c>
    </row>
    <row r="5949" spans="2:7" x14ac:dyDescent="0.25">
      <c r="B5949" t="s">
        <v>3932</v>
      </c>
      <c r="C5949" t="s">
        <v>3898</v>
      </c>
      <c r="D5949" s="30">
        <v>40487</v>
      </c>
      <c r="E5949" t="s">
        <v>197</v>
      </c>
      <c r="F5949">
        <v>807</v>
      </c>
      <c r="G5949">
        <v>1980</v>
      </c>
    </row>
    <row r="5950" spans="2:7" x14ac:dyDescent="0.25">
      <c r="G5950">
        <v>1980</v>
      </c>
    </row>
    <row r="5951" spans="2:7" x14ac:dyDescent="0.25">
      <c r="B5951" t="s">
        <v>3932</v>
      </c>
      <c r="C5951" t="s">
        <v>3899</v>
      </c>
      <c r="D5951" s="30">
        <v>40488</v>
      </c>
      <c r="E5951" t="s">
        <v>198</v>
      </c>
      <c r="F5951">
        <v>3684</v>
      </c>
      <c r="G5951">
        <v>1981</v>
      </c>
    </row>
    <row r="5952" spans="2:7" x14ac:dyDescent="0.25">
      <c r="B5952" t="s">
        <v>3932</v>
      </c>
      <c r="C5952" t="s">
        <v>3900</v>
      </c>
      <c r="D5952" s="30">
        <v>40489</v>
      </c>
      <c r="E5952" t="s">
        <v>197</v>
      </c>
      <c r="F5952">
        <v>7229</v>
      </c>
      <c r="G5952">
        <v>1981</v>
      </c>
    </row>
    <row r="5953" spans="2:7" x14ac:dyDescent="0.25">
      <c r="G5953">
        <v>1981</v>
      </c>
    </row>
    <row r="5954" spans="2:7" x14ac:dyDescent="0.25">
      <c r="B5954" t="s">
        <v>3932</v>
      </c>
      <c r="C5954" t="s">
        <v>3901</v>
      </c>
      <c r="D5954" s="30">
        <v>40490</v>
      </c>
      <c r="E5954" t="s">
        <v>197</v>
      </c>
      <c r="F5954">
        <v>3707</v>
      </c>
      <c r="G5954">
        <v>1982</v>
      </c>
    </row>
    <row r="5955" spans="2:7" x14ac:dyDescent="0.25">
      <c r="B5955" t="s">
        <v>3932</v>
      </c>
      <c r="C5955" t="s">
        <v>3902</v>
      </c>
      <c r="D5955" s="30">
        <v>40491</v>
      </c>
      <c r="E5955" t="s">
        <v>198</v>
      </c>
      <c r="F5955">
        <v>9298</v>
      </c>
      <c r="G5955">
        <v>1982</v>
      </c>
    </row>
    <row r="5956" spans="2:7" x14ac:dyDescent="0.25">
      <c r="G5956">
        <v>1982</v>
      </c>
    </row>
    <row r="5957" spans="2:7" x14ac:dyDescent="0.25">
      <c r="B5957" t="s">
        <v>3932</v>
      </c>
      <c r="C5957" t="s">
        <v>721</v>
      </c>
      <c r="D5957" s="30">
        <v>40492</v>
      </c>
      <c r="E5957" t="s">
        <v>198</v>
      </c>
      <c r="F5957">
        <v>9093</v>
      </c>
      <c r="G5957">
        <v>1983</v>
      </c>
    </row>
    <row r="5958" spans="2:7" x14ac:dyDescent="0.25">
      <c r="B5958" t="s">
        <v>3932</v>
      </c>
      <c r="C5958" t="s">
        <v>1898</v>
      </c>
      <c r="D5958" s="30">
        <v>40493</v>
      </c>
      <c r="E5958" t="s">
        <v>197</v>
      </c>
      <c r="F5958">
        <v>5925</v>
      </c>
      <c r="G5958">
        <v>1983</v>
      </c>
    </row>
    <row r="5959" spans="2:7" x14ac:dyDescent="0.25">
      <c r="G5959">
        <v>1983</v>
      </c>
    </row>
    <row r="5960" spans="2:7" x14ac:dyDescent="0.25">
      <c r="B5960" t="s">
        <v>3932</v>
      </c>
      <c r="C5960" t="s">
        <v>3903</v>
      </c>
      <c r="D5960" s="30">
        <v>40494</v>
      </c>
      <c r="E5960" t="s">
        <v>197</v>
      </c>
      <c r="F5960">
        <v>1919</v>
      </c>
      <c r="G5960">
        <v>1984</v>
      </c>
    </row>
    <row r="5961" spans="2:7" x14ac:dyDescent="0.25">
      <c r="B5961" t="s">
        <v>3932</v>
      </c>
      <c r="C5961" t="s">
        <v>3904</v>
      </c>
      <c r="D5961" s="30">
        <v>40495</v>
      </c>
      <c r="E5961" t="s">
        <v>197</v>
      </c>
      <c r="F5961">
        <v>1785</v>
      </c>
      <c r="G5961">
        <v>1984</v>
      </c>
    </row>
    <row r="5962" spans="2:7" x14ac:dyDescent="0.25">
      <c r="G5962">
        <v>1984</v>
      </c>
    </row>
    <row r="5963" spans="2:7" x14ac:dyDescent="0.25">
      <c r="B5963" t="s">
        <v>3932</v>
      </c>
      <c r="C5963" t="s">
        <v>3905</v>
      </c>
      <c r="D5963" s="30">
        <v>40496</v>
      </c>
      <c r="E5963" t="s">
        <v>196</v>
      </c>
      <c r="F5963">
        <v>6196</v>
      </c>
      <c r="G5963">
        <v>1985</v>
      </c>
    </row>
    <row r="5964" spans="2:7" x14ac:dyDescent="0.25">
      <c r="B5964" t="s">
        <v>3932</v>
      </c>
      <c r="C5964" t="s">
        <v>489</v>
      </c>
      <c r="D5964" s="30">
        <v>40497</v>
      </c>
      <c r="E5964" t="s">
        <v>198</v>
      </c>
      <c r="F5964">
        <v>6932</v>
      </c>
      <c r="G5964">
        <v>1985</v>
      </c>
    </row>
    <row r="5965" spans="2:7" x14ac:dyDescent="0.25">
      <c r="G5965">
        <v>1985</v>
      </c>
    </row>
    <row r="5966" spans="2:7" x14ac:dyDescent="0.25">
      <c r="B5966" t="s">
        <v>3932</v>
      </c>
      <c r="C5966" t="s">
        <v>3906</v>
      </c>
      <c r="D5966" s="30">
        <v>40498</v>
      </c>
      <c r="E5966" t="s">
        <v>197</v>
      </c>
      <c r="F5966">
        <v>6812</v>
      </c>
      <c r="G5966">
        <v>1986</v>
      </c>
    </row>
    <row r="5967" spans="2:7" x14ac:dyDescent="0.25">
      <c r="B5967" t="s">
        <v>3932</v>
      </c>
      <c r="C5967" t="s">
        <v>3907</v>
      </c>
      <c r="D5967" s="30">
        <v>40499</v>
      </c>
      <c r="E5967" t="s">
        <v>196</v>
      </c>
      <c r="F5967">
        <v>4262</v>
      </c>
      <c r="G5967">
        <v>1986</v>
      </c>
    </row>
    <row r="5968" spans="2:7" x14ac:dyDescent="0.25">
      <c r="G5968">
        <v>1986</v>
      </c>
    </row>
    <row r="5969" spans="2:7" x14ac:dyDescent="0.25">
      <c r="B5969" t="s">
        <v>3932</v>
      </c>
      <c r="C5969" t="s">
        <v>579</v>
      </c>
      <c r="D5969" s="30">
        <v>40500</v>
      </c>
      <c r="E5969" t="s">
        <v>197</v>
      </c>
      <c r="F5969">
        <v>3919</v>
      </c>
      <c r="G5969">
        <v>1987</v>
      </c>
    </row>
    <row r="5970" spans="2:7" x14ac:dyDescent="0.25">
      <c r="B5970" t="s">
        <v>3932</v>
      </c>
      <c r="C5970" t="s">
        <v>3908</v>
      </c>
      <c r="D5970" s="30">
        <v>40501</v>
      </c>
      <c r="E5970" t="s">
        <v>200</v>
      </c>
      <c r="F5970">
        <v>2671</v>
      </c>
      <c r="G5970">
        <v>1987</v>
      </c>
    </row>
    <row r="5971" spans="2:7" x14ac:dyDescent="0.25">
      <c r="G5971">
        <v>1987</v>
      </c>
    </row>
    <row r="5972" spans="2:7" x14ac:dyDescent="0.25">
      <c r="B5972" t="s">
        <v>3932</v>
      </c>
      <c r="C5972" t="s">
        <v>3909</v>
      </c>
      <c r="D5972" s="30">
        <v>40502</v>
      </c>
      <c r="E5972" t="s">
        <v>200</v>
      </c>
      <c r="F5972">
        <v>1145</v>
      </c>
      <c r="G5972">
        <v>1988</v>
      </c>
    </row>
    <row r="5973" spans="2:7" x14ac:dyDescent="0.25">
      <c r="B5973" t="s">
        <v>3932</v>
      </c>
      <c r="C5973" t="s">
        <v>3910</v>
      </c>
      <c r="D5973" s="30">
        <v>40503</v>
      </c>
      <c r="E5973" t="s">
        <v>198</v>
      </c>
      <c r="F5973">
        <v>3355</v>
      </c>
      <c r="G5973">
        <v>1988</v>
      </c>
    </row>
    <row r="5974" spans="2:7" x14ac:dyDescent="0.25">
      <c r="G5974">
        <v>1988</v>
      </c>
    </row>
    <row r="5975" spans="2:7" x14ac:dyDescent="0.25">
      <c r="B5975" t="s">
        <v>3932</v>
      </c>
      <c r="C5975" t="s">
        <v>3911</v>
      </c>
      <c r="D5975" s="30">
        <v>40504</v>
      </c>
      <c r="E5975" t="s">
        <v>197</v>
      </c>
      <c r="F5975">
        <v>893</v>
      </c>
      <c r="G5975">
        <v>1989</v>
      </c>
    </row>
    <row r="5976" spans="2:7" x14ac:dyDescent="0.25">
      <c r="B5976" t="s">
        <v>3932</v>
      </c>
      <c r="C5976" t="s">
        <v>3912</v>
      </c>
      <c r="D5976" s="30">
        <v>40505</v>
      </c>
      <c r="E5976" t="s">
        <v>200</v>
      </c>
      <c r="F5976">
        <v>6558</v>
      </c>
      <c r="G5976">
        <v>1989</v>
      </c>
    </row>
    <row r="5977" spans="2:7" x14ac:dyDescent="0.25">
      <c r="G5977">
        <v>1989</v>
      </c>
    </row>
    <row r="5978" spans="2:7" x14ac:dyDescent="0.25">
      <c r="B5978" t="s">
        <v>3932</v>
      </c>
      <c r="C5978" t="s">
        <v>3913</v>
      </c>
      <c r="D5978" s="30">
        <v>40506</v>
      </c>
      <c r="E5978" t="s">
        <v>197</v>
      </c>
      <c r="F5978">
        <v>8005</v>
      </c>
      <c r="G5978">
        <v>1990</v>
      </c>
    </row>
    <row r="5979" spans="2:7" x14ac:dyDescent="0.25">
      <c r="B5979" t="s">
        <v>3932</v>
      </c>
      <c r="C5979" t="s">
        <v>3914</v>
      </c>
      <c r="D5979" s="30">
        <v>40507</v>
      </c>
      <c r="E5979" t="s">
        <v>200</v>
      </c>
      <c r="F5979">
        <v>7637</v>
      </c>
      <c r="G5979">
        <v>1990</v>
      </c>
    </row>
    <row r="5980" spans="2:7" x14ac:dyDescent="0.25">
      <c r="G5980">
        <v>1990</v>
      </c>
    </row>
    <row r="5981" spans="2:7" x14ac:dyDescent="0.25">
      <c r="B5981" t="s">
        <v>3932</v>
      </c>
      <c r="C5981" t="s">
        <v>3915</v>
      </c>
      <c r="D5981" s="30">
        <v>40508</v>
      </c>
      <c r="E5981" t="s">
        <v>198</v>
      </c>
      <c r="F5981">
        <v>7155</v>
      </c>
      <c r="G5981">
        <v>1991</v>
      </c>
    </row>
    <row r="5982" spans="2:7" x14ac:dyDescent="0.25">
      <c r="B5982" t="s">
        <v>3932</v>
      </c>
      <c r="C5982" t="s">
        <v>3916</v>
      </c>
      <c r="D5982" s="30">
        <v>40509</v>
      </c>
      <c r="E5982" t="s">
        <v>196</v>
      </c>
      <c r="F5982">
        <v>4869</v>
      </c>
      <c r="G5982">
        <v>1991</v>
      </c>
    </row>
    <row r="5983" spans="2:7" x14ac:dyDescent="0.25">
      <c r="G5983">
        <v>1991</v>
      </c>
    </row>
    <row r="5984" spans="2:7" x14ac:dyDescent="0.25">
      <c r="B5984" t="s">
        <v>3932</v>
      </c>
      <c r="C5984" t="s">
        <v>3917</v>
      </c>
      <c r="D5984" s="30">
        <v>40510</v>
      </c>
      <c r="E5984" t="s">
        <v>198</v>
      </c>
      <c r="F5984">
        <v>1752</v>
      </c>
      <c r="G5984">
        <v>1992</v>
      </c>
    </row>
    <row r="5985" spans="2:7" x14ac:dyDescent="0.25">
      <c r="B5985" t="s">
        <v>3932</v>
      </c>
      <c r="C5985" t="s">
        <v>3918</v>
      </c>
      <c r="D5985" s="30">
        <v>40511</v>
      </c>
      <c r="E5985" t="s">
        <v>196</v>
      </c>
      <c r="F5985">
        <v>4236</v>
      </c>
      <c r="G5985">
        <v>1992</v>
      </c>
    </row>
    <row r="5986" spans="2:7" x14ac:dyDescent="0.25">
      <c r="G5986">
        <v>1992</v>
      </c>
    </row>
    <row r="5987" spans="2:7" x14ac:dyDescent="0.25">
      <c r="B5987" t="s">
        <v>3932</v>
      </c>
      <c r="C5987" t="s">
        <v>3919</v>
      </c>
      <c r="D5987" s="30">
        <v>40512</v>
      </c>
      <c r="E5987" t="s">
        <v>196</v>
      </c>
      <c r="F5987">
        <v>5257</v>
      </c>
      <c r="G5987">
        <v>1993</v>
      </c>
    </row>
    <row r="5988" spans="2:7" x14ac:dyDescent="0.25">
      <c r="B5988" t="s">
        <v>3932</v>
      </c>
      <c r="C5988" t="s">
        <v>3920</v>
      </c>
      <c r="D5988" s="30">
        <v>40513</v>
      </c>
      <c r="E5988" t="s">
        <v>198</v>
      </c>
      <c r="F5988">
        <v>6125</v>
      </c>
      <c r="G5988">
        <v>1993</v>
      </c>
    </row>
    <row r="5989" spans="2:7" x14ac:dyDescent="0.25">
      <c r="G5989">
        <v>1993</v>
      </c>
    </row>
    <row r="5990" spans="2:7" x14ac:dyDescent="0.25">
      <c r="B5990" t="s">
        <v>3932</v>
      </c>
      <c r="C5990" t="s">
        <v>3921</v>
      </c>
      <c r="D5990" s="30">
        <v>40514</v>
      </c>
      <c r="E5990" t="s">
        <v>200</v>
      </c>
      <c r="F5990">
        <v>6800</v>
      </c>
      <c r="G5990">
        <v>1994</v>
      </c>
    </row>
    <row r="5991" spans="2:7" x14ac:dyDescent="0.25">
      <c r="B5991" t="s">
        <v>3932</v>
      </c>
      <c r="C5991" t="s">
        <v>2429</v>
      </c>
      <c r="D5991" s="30">
        <v>40515</v>
      </c>
      <c r="E5991" t="s">
        <v>196</v>
      </c>
      <c r="F5991">
        <v>5917</v>
      </c>
      <c r="G5991">
        <v>1994</v>
      </c>
    </row>
    <row r="5992" spans="2:7" x14ac:dyDescent="0.25">
      <c r="G5992">
        <v>1994</v>
      </c>
    </row>
    <row r="5993" spans="2:7" x14ac:dyDescent="0.25">
      <c r="B5993" t="s">
        <v>3932</v>
      </c>
      <c r="C5993" t="s">
        <v>3922</v>
      </c>
      <c r="D5993" s="30">
        <v>40516</v>
      </c>
      <c r="E5993" t="s">
        <v>197</v>
      </c>
      <c r="F5993">
        <v>955</v>
      </c>
      <c r="G5993">
        <v>1995</v>
      </c>
    </row>
    <row r="5994" spans="2:7" x14ac:dyDescent="0.25">
      <c r="B5994" t="s">
        <v>3932</v>
      </c>
      <c r="C5994" t="s">
        <v>3923</v>
      </c>
      <c r="D5994" s="30">
        <v>40517</v>
      </c>
      <c r="E5994" t="s">
        <v>196</v>
      </c>
      <c r="F5994">
        <v>6104</v>
      </c>
      <c r="G5994">
        <v>1995</v>
      </c>
    </row>
    <row r="5995" spans="2:7" x14ac:dyDescent="0.25">
      <c r="G5995">
        <v>1995</v>
      </c>
    </row>
    <row r="5996" spans="2:7" x14ac:dyDescent="0.25">
      <c r="B5996" t="s">
        <v>3932</v>
      </c>
      <c r="C5996" t="s">
        <v>3924</v>
      </c>
      <c r="D5996" s="30">
        <v>40518</v>
      </c>
      <c r="E5996" t="s">
        <v>200</v>
      </c>
      <c r="F5996">
        <v>2663</v>
      </c>
      <c r="G5996">
        <v>1996</v>
      </c>
    </row>
    <row r="5997" spans="2:7" x14ac:dyDescent="0.25">
      <c r="B5997" t="s">
        <v>3932</v>
      </c>
      <c r="C5997" t="s">
        <v>3925</v>
      </c>
      <c r="D5997" s="30">
        <v>40519</v>
      </c>
      <c r="E5997" t="s">
        <v>200</v>
      </c>
      <c r="F5997">
        <v>3820</v>
      </c>
      <c r="G5997">
        <v>1996</v>
      </c>
    </row>
    <row r="5998" spans="2:7" x14ac:dyDescent="0.25">
      <c r="G5998">
        <v>1996</v>
      </c>
    </row>
    <row r="5999" spans="2:7" x14ac:dyDescent="0.25">
      <c r="B5999" t="s">
        <v>3932</v>
      </c>
      <c r="C5999" t="s">
        <v>3926</v>
      </c>
      <c r="D5999" s="30">
        <v>40520</v>
      </c>
      <c r="E5999" t="s">
        <v>199</v>
      </c>
      <c r="F5999">
        <v>4414</v>
      </c>
      <c r="G5999">
        <v>1997</v>
      </c>
    </row>
    <row r="6000" spans="2:7" x14ac:dyDescent="0.25">
      <c r="B6000" t="s">
        <v>3932</v>
      </c>
      <c r="C6000" t="s">
        <v>3927</v>
      </c>
      <c r="D6000" s="30">
        <v>40521</v>
      </c>
      <c r="E6000" t="s">
        <v>200</v>
      </c>
      <c r="F6000">
        <v>8783</v>
      </c>
      <c r="G6000">
        <v>1997</v>
      </c>
    </row>
    <row r="6001" spans="2:7" x14ac:dyDescent="0.25">
      <c r="G6001">
        <v>1997</v>
      </c>
    </row>
    <row r="6002" spans="2:7" x14ac:dyDescent="0.25">
      <c r="B6002" t="s">
        <v>3932</v>
      </c>
      <c r="C6002" t="s">
        <v>3928</v>
      </c>
      <c r="D6002" s="30">
        <v>40522</v>
      </c>
      <c r="E6002" t="s">
        <v>197</v>
      </c>
      <c r="F6002">
        <v>4688</v>
      </c>
      <c r="G6002">
        <v>1998</v>
      </c>
    </row>
    <row r="6003" spans="2:7" x14ac:dyDescent="0.25">
      <c r="B6003" t="s">
        <v>3932</v>
      </c>
      <c r="C6003" t="s">
        <v>3929</v>
      </c>
      <c r="D6003" s="30">
        <v>40523</v>
      </c>
      <c r="E6003" t="s">
        <v>200</v>
      </c>
      <c r="F6003">
        <v>3571</v>
      </c>
      <c r="G6003">
        <v>1998</v>
      </c>
    </row>
    <row r="6004" spans="2:7" x14ac:dyDescent="0.25">
      <c r="G6004">
        <v>1998</v>
      </c>
    </row>
    <row r="6005" spans="2:7" x14ac:dyDescent="0.25">
      <c r="B6005" t="s">
        <v>3932</v>
      </c>
      <c r="C6005" t="s">
        <v>3930</v>
      </c>
      <c r="D6005" s="30">
        <v>40524</v>
      </c>
      <c r="E6005" t="s">
        <v>199</v>
      </c>
      <c r="F6005">
        <v>9746</v>
      </c>
      <c r="G6005">
        <v>1999</v>
      </c>
    </row>
    <row r="6006" spans="2:7" x14ac:dyDescent="0.25">
      <c r="B6006" t="s">
        <v>3932</v>
      </c>
      <c r="C6006" t="s">
        <v>3931</v>
      </c>
      <c r="D6006" s="30">
        <v>40525</v>
      </c>
      <c r="E6006" t="s">
        <v>197</v>
      </c>
      <c r="F6006">
        <v>3836</v>
      </c>
      <c r="G6006">
        <v>1999</v>
      </c>
    </row>
  </sheetData>
  <sortState xmlns:xlrd2="http://schemas.microsoft.com/office/spreadsheetml/2017/richdata2" ref="B8:G6006">
    <sortCondition ref="G8:G6006"/>
  </sortState>
  <hyperlinks>
    <hyperlink ref="D5" r:id="rId1" xr:uid="{D64208C5-5E42-48FE-8129-3EE2F65756F9}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77510-52C8-4264-B444-A9BC88106868}">
  <dimension ref="A1:F65"/>
  <sheetViews>
    <sheetView workbookViewId="0">
      <selection activeCell="G6" sqref="G6"/>
    </sheetView>
  </sheetViews>
  <sheetFormatPr defaultRowHeight="13.2" x14ac:dyDescent="0.25"/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/>
      <c r="C2" s="2"/>
    </row>
    <row r="3" spans="1:6" x14ac:dyDescent="0.25">
      <c r="A3" s="1" t="s">
        <v>3</v>
      </c>
      <c r="B3" s="2" t="str" cm="1">
        <f t="array" aca="1" ref="B3" ca="1">HD_Date</f>
        <v>21-Nov-2023</v>
      </c>
      <c r="C3" s="2"/>
    </row>
    <row r="8" spans="1:6" x14ac:dyDescent="0.25">
      <c r="B8" t="str" cm="1">
        <f t="array" ref="B8:B33">CHAR(_xlfn.SEQUENCE(26,1,CODE("A")))</f>
        <v>A</v>
      </c>
      <c r="D8" t="str" cm="1">
        <f t="array" ref="D8:D33">CHAR(_xlfn.SEQUENCE(26,1,CODE("a")))</f>
        <v>a</v>
      </c>
      <c r="F8" t="str" cm="1">
        <f t="array" ref="F8:F65">_xlfn.LET(_xlpm.t, CHAR(_xlfn.SEQUENCE(CODE("z")-CODE("A")+1,1,CODE("A"))),_xlfn._xlws.FILTER(_xlpm.t, NOT(ISNUMBER(_xlpm.t+0))))</f>
        <v>A</v>
      </c>
    </row>
    <row r="9" spans="1:6" x14ac:dyDescent="0.25">
      <c r="B9" t="str">
        <v>B</v>
      </c>
      <c r="D9" t="str">
        <v>b</v>
      </c>
      <c r="F9" t="str">
        <v>B</v>
      </c>
    </row>
    <row r="10" spans="1:6" x14ac:dyDescent="0.25">
      <c r="B10" t="str">
        <v>C</v>
      </c>
      <c r="D10" t="str">
        <v>c</v>
      </c>
      <c r="F10" t="str">
        <v>C</v>
      </c>
    </row>
    <row r="11" spans="1:6" x14ac:dyDescent="0.25">
      <c r="B11" t="str">
        <v>D</v>
      </c>
      <c r="D11" t="str">
        <v>d</v>
      </c>
      <c r="F11" t="str">
        <v>D</v>
      </c>
    </row>
    <row r="12" spans="1:6" x14ac:dyDescent="0.25">
      <c r="B12" t="str">
        <v>E</v>
      </c>
      <c r="D12" t="str">
        <v>e</v>
      </c>
      <c r="F12" t="str">
        <v>E</v>
      </c>
    </row>
    <row r="13" spans="1:6" x14ac:dyDescent="0.25">
      <c r="B13" t="str">
        <v>F</v>
      </c>
      <c r="D13" t="str">
        <v>f</v>
      </c>
      <c r="F13" t="str">
        <v>F</v>
      </c>
    </row>
    <row r="14" spans="1:6" x14ac:dyDescent="0.25">
      <c r="B14" t="str">
        <v>G</v>
      </c>
      <c r="D14" t="str">
        <v>g</v>
      </c>
      <c r="F14" t="str">
        <v>G</v>
      </c>
    </row>
    <row r="15" spans="1:6" x14ac:dyDescent="0.25">
      <c r="B15" t="str">
        <v>H</v>
      </c>
      <c r="D15" t="str">
        <v>h</v>
      </c>
      <c r="F15" t="str">
        <v>H</v>
      </c>
    </row>
    <row r="16" spans="1:6" x14ac:dyDescent="0.25">
      <c r="B16" t="str">
        <v>I</v>
      </c>
      <c r="D16" t="str">
        <v>i</v>
      </c>
      <c r="F16" t="str">
        <v>I</v>
      </c>
    </row>
    <row r="17" spans="2:6" x14ac:dyDescent="0.25">
      <c r="B17" t="str">
        <v>J</v>
      </c>
      <c r="D17" t="str">
        <v>j</v>
      </c>
      <c r="F17" t="str">
        <v>J</v>
      </c>
    </row>
    <row r="18" spans="2:6" x14ac:dyDescent="0.25">
      <c r="B18" t="str">
        <v>K</v>
      </c>
      <c r="D18" t="str">
        <v>k</v>
      </c>
      <c r="F18" t="str">
        <v>K</v>
      </c>
    </row>
    <row r="19" spans="2:6" x14ac:dyDescent="0.25">
      <c r="B19" t="str">
        <v>L</v>
      </c>
      <c r="D19" t="str">
        <v>l</v>
      </c>
      <c r="F19" t="str">
        <v>L</v>
      </c>
    </row>
    <row r="20" spans="2:6" x14ac:dyDescent="0.25">
      <c r="B20" t="str">
        <v>M</v>
      </c>
      <c r="D20" t="str">
        <v>m</v>
      </c>
      <c r="F20" t="str">
        <v>M</v>
      </c>
    </row>
    <row r="21" spans="2:6" x14ac:dyDescent="0.25">
      <c r="B21" t="str">
        <v>N</v>
      </c>
      <c r="D21" t="str">
        <v>n</v>
      </c>
      <c r="F21" t="str">
        <v>N</v>
      </c>
    </row>
    <row r="22" spans="2:6" x14ac:dyDescent="0.25">
      <c r="B22" t="str">
        <v>O</v>
      </c>
      <c r="D22" t="str">
        <v>o</v>
      </c>
      <c r="F22" t="str">
        <v>O</v>
      </c>
    </row>
    <row r="23" spans="2:6" x14ac:dyDescent="0.25">
      <c r="B23" t="str">
        <v>P</v>
      </c>
      <c r="D23" t="str">
        <v>p</v>
      </c>
      <c r="F23" t="str">
        <v>P</v>
      </c>
    </row>
    <row r="24" spans="2:6" x14ac:dyDescent="0.25">
      <c r="B24" t="str">
        <v>Q</v>
      </c>
      <c r="D24" t="str">
        <v>q</v>
      </c>
      <c r="F24" t="str">
        <v>Q</v>
      </c>
    </row>
    <row r="25" spans="2:6" x14ac:dyDescent="0.25">
      <c r="B25" t="str">
        <v>R</v>
      </c>
      <c r="D25" t="str">
        <v>r</v>
      </c>
      <c r="F25" t="str">
        <v>R</v>
      </c>
    </row>
    <row r="26" spans="2:6" x14ac:dyDescent="0.25">
      <c r="B26" t="str">
        <v>S</v>
      </c>
      <c r="D26" t="str">
        <v>s</v>
      </c>
      <c r="F26" t="str">
        <v>S</v>
      </c>
    </row>
    <row r="27" spans="2:6" x14ac:dyDescent="0.25">
      <c r="B27" t="str">
        <v>T</v>
      </c>
      <c r="D27" t="str">
        <v>t</v>
      </c>
      <c r="F27" t="str">
        <v>T</v>
      </c>
    </row>
    <row r="28" spans="2:6" x14ac:dyDescent="0.25">
      <c r="B28" t="str">
        <v>U</v>
      </c>
      <c r="D28" t="str">
        <v>u</v>
      </c>
      <c r="F28" t="str">
        <v>U</v>
      </c>
    </row>
    <row r="29" spans="2:6" x14ac:dyDescent="0.25">
      <c r="B29" t="str">
        <v>V</v>
      </c>
      <c r="D29" t="str">
        <v>v</v>
      </c>
      <c r="F29" t="str">
        <v>V</v>
      </c>
    </row>
    <row r="30" spans="2:6" x14ac:dyDescent="0.25">
      <c r="B30" t="str">
        <v>W</v>
      </c>
      <c r="D30" t="str">
        <v>w</v>
      </c>
      <c r="F30" t="str">
        <v>W</v>
      </c>
    </row>
    <row r="31" spans="2:6" x14ac:dyDescent="0.25">
      <c r="B31" t="str">
        <v>X</v>
      </c>
      <c r="D31" t="str">
        <v>x</v>
      </c>
      <c r="F31" t="str">
        <v>X</v>
      </c>
    </row>
    <row r="32" spans="2:6" x14ac:dyDescent="0.25">
      <c r="B32" t="str">
        <v>Y</v>
      </c>
      <c r="D32" t="str">
        <v>y</v>
      </c>
      <c r="F32" t="str">
        <v>Y</v>
      </c>
    </row>
    <row r="33" spans="2:6" x14ac:dyDescent="0.25">
      <c r="B33" t="str">
        <v>Z</v>
      </c>
      <c r="D33" t="str">
        <v>z</v>
      </c>
      <c r="F33" t="str">
        <v>Z</v>
      </c>
    </row>
    <row r="34" spans="2:6" x14ac:dyDescent="0.25">
      <c r="F34" t="str">
        <v>[</v>
      </c>
    </row>
    <row r="35" spans="2:6" x14ac:dyDescent="0.25">
      <c r="F35" t="str">
        <v>\</v>
      </c>
    </row>
    <row r="36" spans="2:6" x14ac:dyDescent="0.25">
      <c r="F36" t="str">
        <v>]</v>
      </c>
    </row>
    <row r="37" spans="2:6" x14ac:dyDescent="0.25">
      <c r="F37" t="str">
        <v>^</v>
      </c>
    </row>
    <row r="38" spans="2:6" x14ac:dyDescent="0.25">
      <c r="F38" t="str">
        <v>_</v>
      </c>
    </row>
    <row r="39" spans="2:6" x14ac:dyDescent="0.25">
      <c r="F39" t="str">
        <v>`</v>
      </c>
    </row>
    <row r="40" spans="2:6" x14ac:dyDescent="0.25">
      <c r="F40" t="str">
        <v>a</v>
      </c>
    </row>
    <row r="41" spans="2:6" x14ac:dyDescent="0.25">
      <c r="F41" t="str">
        <v>b</v>
      </c>
    </row>
    <row r="42" spans="2:6" x14ac:dyDescent="0.25">
      <c r="F42" t="str">
        <v>c</v>
      </c>
    </row>
    <row r="43" spans="2:6" x14ac:dyDescent="0.25">
      <c r="F43" t="str">
        <v>d</v>
      </c>
    </row>
    <row r="44" spans="2:6" x14ac:dyDescent="0.25">
      <c r="F44" t="str">
        <v>e</v>
      </c>
    </row>
    <row r="45" spans="2:6" x14ac:dyDescent="0.25">
      <c r="F45" t="str">
        <v>f</v>
      </c>
    </row>
    <row r="46" spans="2:6" x14ac:dyDescent="0.25">
      <c r="F46" t="str">
        <v>g</v>
      </c>
    </row>
    <row r="47" spans="2:6" x14ac:dyDescent="0.25">
      <c r="F47" t="str">
        <v>h</v>
      </c>
    </row>
    <row r="48" spans="2:6" x14ac:dyDescent="0.25">
      <c r="F48" t="str">
        <v>i</v>
      </c>
    </row>
    <row r="49" spans="6:6" x14ac:dyDescent="0.25">
      <c r="F49" t="str">
        <v>j</v>
      </c>
    </row>
    <row r="50" spans="6:6" x14ac:dyDescent="0.25">
      <c r="F50" t="str">
        <v>k</v>
      </c>
    </row>
    <row r="51" spans="6:6" x14ac:dyDescent="0.25">
      <c r="F51" t="str">
        <v>l</v>
      </c>
    </row>
    <row r="52" spans="6:6" x14ac:dyDescent="0.25">
      <c r="F52" t="str">
        <v>m</v>
      </c>
    </row>
    <row r="53" spans="6:6" x14ac:dyDescent="0.25">
      <c r="F53" t="str">
        <v>n</v>
      </c>
    </row>
    <row r="54" spans="6:6" x14ac:dyDescent="0.25">
      <c r="F54" t="str">
        <v>o</v>
      </c>
    </row>
    <row r="55" spans="6:6" x14ac:dyDescent="0.25">
      <c r="F55" t="str">
        <v>p</v>
      </c>
    </row>
    <row r="56" spans="6:6" x14ac:dyDescent="0.25">
      <c r="F56" t="str">
        <v>q</v>
      </c>
    </row>
    <row r="57" spans="6:6" x14ac:dyDescent="0.25">
      <c r="F57" t="str">
        <v>r</v>
      </c>
    </row>
    <row r="58" spans="6:6" x14ac:dyDescent="0.25">
      <c r="F58" t="str">
        <v>s</v>
      </c>
    </row>
    <row r="59" spans="6:6" x14ac:dyDescent="0.25">
      <c r="F59" t="str">
        <v>t</v>
      </c>
    </row>
    <row r="60" spans="6:6" x14ac:dyDescent="0.25">
      <c r="F60" t="str">
        <v>u</v>
      </c>
    </row>
    <row r="61" spans="6:6" x14ac:dyDescent="0.25">
      <c r="F61" t="str">
        <v>v</v>
      </c>
    </row>
    <row r="62" spans="6:6" x14ac:dyDescent="0.25">
      <c r="F62" t="str">
        <v>w</v>
      </c>
    </row>
    <row r="63" spans="6:6" x14ac:dyDescent="0.25">
      <c r="F63" t="str">
        <v>x</v>
      </c>
    </row>
    <row r="64" spans="6:6" x14ac:dyDescent="0.25">
      <c r="F64" t="str">
        <v>y</v>
      </c>
    </row>
    <row r="65" spans="6:6" x14ac:dyDescent="0.25">
      <c r="F65" t="str">
        <v>z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B65E-0A15-4480-8709-7DA70BB7C375}">
  <dimension ref="A1:M56"/>
  <sheetViews>
    <sheetView topLeftCell="K13" zoomScale="160" zoomScaleNormal="160" workbookViewId="0">
      <selection activeCell="N35" sqref="N35"/>
    </sheetView>
  </sheetViews>
  <sheetFormatPr defaultRowHeight="13.2" x14ac:dyDescent="0.25"/>
  <cols>
    <col min="6" max="7" width="15.109375" bestFit="1" customWidth="1"/>
    <col min="8" max="8" width="13.109375" bestFit="1" customWidth="1"/>
    <col min="9" max="9" width="15.88671875" customWidth="1"/>
    <col min="10" max="10" width="10" bestFit="1" customWidth="1"/>
    <col min="11" max="11" width="69.5546875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 t="s">
        <v>3953</v>
      </c>
      <c r="C2" s="2"/>
    </row>
    <row r="3" spans="1:3" x14ac:dyDescent="0.25">
      <c r="A3" s="1" t="s">
        <v>3</v>
      </c>
      <c r="B3" s="2" t="s">
        <v>3954</v>
      </c>
      <c r="C3" s="2"/>
    </row>
    <row r="17" spans="4:13" x14ac:dyDescent="0.25">
      <c r="F17" t="s">
        <v>3955</v>
      </c>
      <c r="H17" t="s">
        <v>3956</v>
      </c>
      <c r="I17" t="s">
        <v>3957</v>
      </c>
      <c r="K17" t="s">
        <v>3958</v>
      </c>
    </row>
    <row r="18" spans="4:13" x14ac:dyDescent="0.25">
      <c r="F18" t="s">
        <v>3964</v>
      </c>
      <c r="H18" t="s">
        <v>3962</v>
      </c>
      <c r="I18" t="s">
        <v>3963</v>
      </c>
      <c r="K18" t="s">
        <v>3989</v>
      </c>
    </row>
    <row r="20" spans="4:13" x14ac:dyDescent="0.25">
      <c r="D20" t="s">
        <v>3959</v>
      </c>
      <c r="E20" t="s">
        <v>3960</v>
      </c>
    </row>
    <row r="22" spans="4:13" x14ac:dyDescent="0.25">
      <c r="F22" t="s">
        <v>3961</v>
      </c>
    </row>
    <row r="24" spans="4:13" x14ac:dyDescent="0.25">
      <c r="F24" t="str" cm="1">
        <f t="array" ref="F24">_xlfn.REDUCE(F18,{2;3;4;5},_xlfn.LAMBDA(_xlpm.a,_xlpm.b,SUBSTITUTE(_xlpm.a," ","|",_xlpm.b)))</f>
        <v>Kila Kadld|Cristo Ronald|Kylie Lenner|Kim Cardashion|Dwayne Jonston</v>
      </c>
      <c r="H24" t="str" cm="1">
        <f t="array" ref="H24">_xlfn.REDUCE(H18,{2;3;4;5;6},_xlfn.LAMBDA(_xlpm.a,_xlpm.b,SUBSTITUTE(_xlpm.a," ","|",_xlpm.b)))</f>
        <v>Taylor Swoott|Bill Bates|Mary Monro|Charty O'AmdiO|Addison Ray|Ariana Grand</v>
      </c>
      <c r="I24" t="str" cm="1">
        <f t="array" ref="I24">_xlfn.REDUCE(I18,{2;3;4;5;6},_xlfn.LAMBDA(_xlpm.a,_xlpm.b,SUBSTITUTE(_xlpm.a," ","|",_xlpm.b)))</f>
        <v>Letron Sames|Brad Pott|Angelina Joe</v>
      </c>
      <c r="K24" t="str" cm="1">
        <f t="array" ref="K24">_xlfn.REDUCE(K18,{2;3;4;5;6},_xlfn.LAMBDA(_xlpm.a,_xlpm.b,SUBSTITUTE(_xlpm.a," ","|",_xlpm.b)))</f>
        <v>Lianard0 Depno|Dua Lupa|Kendal Lenner|Cameron Daze|Johnny Deep|Kiki Dee</v>
      </c>
    </row>
    <row r="26" spans="4:13" x14ac:dyDescent="0.25">
      <c r="F26" s="47" t="s">
        <v>3985</v>
      </c>
      <c r="G26" s="47" t="s">
        <v>3986</v>
      </c>
      <c r="H26" s="47" t="s">
        <v>185</v>
      </c>
      <c r="I26" s="47" t="s">
        <v>3987</v>
      </c>
    </row>
    <row r="27" spans="4:13" x14ac:dyDescent="0.25">
      <c r="F27" s="45" t="s">
        <v>3980</v>
      </c>
      <c r="G27" s="44" t="s">
        <v>3974</v>
      </c>
      <c r="H27" s="45" t="s">
        <v>3971</v>
      </c>
      <c r="I27" s="44" t="s">
        <v>3965</v>
      </c>
      <c r="K27" cm="1">
        <f t="array" ref="K27">_xlfn.LAMBDA(_xlpm.txt,LEN(_xlpm.txt)-LEN(SUBSTITUTE(_xlpm.txt," ","")))(F18)</f>
        <v>9</v>
      </c>
      <c r="L27">
        <v>4</v>
      </c>
      <c r="M27" t="str" cm="1">
        <f t="array" ref="M27">_xlfn.REDUCE(F18,{2;3;4;5},_xlfn.LAMBDA(_xlpm.a,_xlpm.b,SUBSTITUTE(_xlpm.a," ","|",_xlpm.b)))</f>
        <v>Kila Kadld|Cristo Ronald|Kylie Lenner|Kim Cardashion|Dwayne Jonston</v>
      </c>
    </row>
    <row r="28" spans="4:13" x14ac:dyDescent="0.25">
      <c r="F28" s="45" t="s">
        <v>3981</v>
      </c>
      <c r="G28" s="44" t="s">
        <v>3975</v>
      </c>
      <c r="H28" s="45" t="s">
        <v>3972</v>
      </c>
      <c r="I28" s="44" t="s">
        <v>3966</v>
      </c>
      <c r="K28" cm="1">
        <f t="array" ref="K28">_xlfn.LAMBDA(_xlpm.txt,LEN(_xlpm.txt)-LEN(SUBSTITUTE(_xlpm.txt," ","")))(I18)</f>
        <v>5</v>
      </c>
      <c r="L28">
        <v>2</v>
      </c>
      <c r="M28" t="str" cm="1">
        <f t="array" ref="M28">_xlfn.REDUCE(I18,{2;3},_xlfn.LAMBDA(_xlpm.a,_xlpm.b,SUBSTITUTE(_xlpm.a," ","|",_xlpm.b)))</f>
        <v>Letron Sames|Brad Pott|Angelina Joe</v>
      </c>
    </row>
    <row r="29" spans="4:13" x14ac:dyDescent="0.25">
      <c r="F29" s="45" t="s">
        <v>3982</v>
      </c>
      <c r="G29" s="44" t="s">
        <v>3976</v>
      </c>
      <c r="H29" s="46" t="s">
        <v>3973</v>
      </c>
      <c r="I29" s="44" t="s">
        <v>3967</v>
      </c>
      <c r="K29" cm="1">
        <f t="array" ref="K29">_xlfn.LAMBDA(_xlpm.txt,LEN(_xlpm.txt)-LEN(SUBSTITUTE(_xlpm.txt," ","")))(K18)</f>
        <v>11</v>
      </c>
      <c r="L29">
        <v>5</v>
      </c>
      <c r="M29" t="str" cm="1">
        <f t="array" ref="M29">_xlfn.REDUCE(K18,{2;3;4;5;6},_xlfn.LAMBDA(_xlpm.a,_xlpm.b,SUBSTITUTE(_xlpm.a," ","|",_xlpm.b)))</f>
        <v>Lianard0 Depno|Dua Lupa|Kendal Lenner|Cameron Daze|Johnny Deep|Kiki Dee</v>
      </c>
    </row>
    <row r="30" spans="4:13" x14ac:dyDescent="0.25">
      <c r="F30" s="45" t="s">
        <v>3983</v>
      </c>
      <c r="G30" s="44" t="s">
        <v>3977</v>
      </c>
      <c r="I30" s="44" t="s">
        <v>3968</v>
      </c>
    </row>
    <row r="31" spans="4:13" x14ac:dyDescent="0.25">
      <c r="F31" s="46" t="s">
        <v>3984</v>
      </c>
      <c r="G31" s="44" t="s">
        <v>3978</v>
      </c>
      <c r="I31" s="44" t="s">
        <v>3969</v>
      </c>
    </row>
    <row r="32" spans="4:13" x14ac:dyDescent="0.25">
      <c r="G32" s="13" t="s">
        <v>3979</v>
      </c>
      <c r="I32" s="13" t="s">
        <v>3970</v>
      </c>
    </row>
    <row r="36" spans="6:6" x14ac:dyDescent="0.25">
      <c r="F36" s="47" t="s">
        <v>3988</v>
      </c>
    </row>
    <row r="37" spans="6:6" x14ac:dyDescent="0.25">
      <c r="F37" s="44" t="str" cm="1">
        <f t="array" ref="F37:F56">_xlfn.TOCOL(F27:I32,1,)</f>
        <v>Kila Kadld</v>
      </c>
    </row>
    <row r="38" spans="6:6" x14ac:dyDescent="0.25">
      <c r="F38" s="44" t="str">
        <v>Taylor Swoott</v>
      </c>
    </row>
    <row r="39" spans="6:6" x14ac:dyDescent="0.25">
      <c r="F39" s="44" t="str">
        <v>Letron Sames</v>
      </c>
    </row>
    <row r="40" spans="6:6" x14ac:dyDescent="0.25">
      <c r="F40" s="44" t="str">
        <v>Lianard0 Depno</v>
      </c>
    </row>
    <row r="41" spans="6:6" x14ac:dyDescent="0.25">
      <c r="F41" s="44" t="str">
        <v>Cristo Ronald</v>
      </c>
    </row>
    <row r="42" spans="6:6" x14ac:dyDescent="0.25">
      <c r="F42" s="44" t="str">
        <v>Bill Bates</v>
      </c>
    </row>
    <row r="43" spans="6:6" x14ac:dyDescent="0.25">
      <c r="F43" s="44" t="str">
        <v>Brad Pott</v>
      </c>
    </row>
    <row r="44" spans="6:6" x14ac:dyDescent="0.25">
      <c r="F44" s="44" t="str">
        <v>Dua Lupa</v>
      </c>
    </row>
    <row r="45" spans="6:6" x14ac:dyDescent="0.25">
      <c r="F45" s="44" t="str">
        <v>Kylie Lenner</v>
      </c>
    </row>
    <row r="46" spans="6:6" x14ac:dyDescent="0.25">
      <c r="F46" s="44" t="str">
        <v>Mary Monro</v>
      </c>
    </row>
    <row r="47" spans="6:6" x14ac:dyDescent="0.25">
      <c r="F47" s="44" t="str">
        <v>Angelina Joe</v>
      </c>
    </row>
    <row r="48" spans="6:6" x14ac:dyDescent="0.25">
      <c r="F48" s="44" t="str">
        <v>Kendal Lenner</v>
      </c>
    </row>
    <row r="49" spans="6:6" x14ac:dyDescent="0.25">
      <c r="F49" s="44" t="str">
        <v>Kim Cardashion</v>
      </c>
    </row>
    <row r="50" spans="6:6" x14ac:dyDescent="0.25">
      <c r="F50" s="44" t="str">
        <v>Charty O'AmdiO</v>
      </c>
    </row>
    <row r="51" spans="6:6" x14ac:dyDescent="0.25">
      <c r="F51" s="44" t="str">
        <v>Cameron Daze</v>
      </c>
    </row>
    <row r="52" spans="6:6" x14ac:dyDescent="0.25">
      <c r="F52" s="44" t="str">
        <v>Dwayne Jonston</v>
      </c>
    </row>
    <row r="53" spans="6:6" x14ac:dyDescent="0.25">
      <c r="F53" s="44" t="str">
        <v>Addison Ray</v>
      </c>
    </row>
    <row r="54" spans="6:6" x14ac:dyDescent="0.25">
      <c r="F54" s="44" t="str">
        <v>Johnny Deep</v>
      </c>
    </row>
    <row r="55" spans="6:6" x14ac:dyDescent="0.25">
      <c r="F55" s="44" t="str">
        <v>Ariana Grand</v>
      </c>
    </row>
    <row r="56" spans="6:6" x14ac:dyDescent="0.25">
      <c r="F56" s="13" t="str">
        <v>Kiki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C114D-F2CF-4E66-B686-EC7D91C6CAFD}">
  <dimension ref="A1:G17"/>
  <sheetViews>
    <sheetView workbookViewId="0">
      <selection activeCell="I9" sqref="I9"/>
    </sheetView>
  </sheetViews>
  <sheetFormatPr defaultRowHeight="13.2" x14ac:dyDescent="0.25"/>
  <cols>
    <col min="6" max="7" width="10.21875" bestFit="1" customWidth="1"/>
  </cols>
  <sheetData>
    <row r="1" spans="1:7" x14ac:dyDescent="0.25">
      <c r="A1" s="1" t="s">
        <v>0</v>
      </c>
      <c r="B1" s="2" t="s">
        <v>1</v>
      </c>
      <c r="C1" s="2"/>
      <c r="D1" s="2"/>
    </row>
    <row r="2" spans="1:7" x14ac:dyDescent="0.25">
      <c r="A2" s="1" t="s">
        <v>2</v>
      </c>
      <c r="B2" s="2" t="s">
        <v>3990</v>
      </c>
      <c r="C2" s="2"/>
      <c r="D2" s="2"/>
    </row>
    <row r="3" spans="1:7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9" spans="1:7" x14ac:dyDescent="0.25">
      <c r="C9" t="s">
        <v>83</v>
      </c>
      <c r="F9" t="s">
        <v>3998</v>
      </c>
      <c r="G9" t="s">
        <v>3999</v>
      </c>
    </row>
    <row r="10" spans="1:7" x14ac:dyDescent="0.25">
      <c r="C10" t="s">
        <v>36</v>
      </c>
      <c r="F10" t="s">
        <v>3991</v>
      </c>
      <c r="G10" t="s">
        <v>36</v>
      </c>
    </row>
    <row r="11" spans="1:7" x14ac:dyDescent="0.25">
      <c r="C11" t="s">
        <v>3991</v>
      </c>
      <c r="F11" t="s">
        <v>3993</v>
      </c>
      <c r="G11" t="s">
        <v>3992</v>
      </c>
    </row>
    <row r="12" spans="1:7" x14ac:dyDescent="0.25">
      <c r="C12" t="s">
        <v>3992</v>
      </c>
      <c r="F12" t="s">
        <v>3995</v>
      </c>
      <c r="G12" t="s">
        <v>3994</v>
      </c>
    </row>
    <row r="13" spans="1:7" x14ac:dyDescent="0.25">
      <c r="C13" t="s">
        <v>3993</v>
      </c>
      <c r="F13" t="s">
        <v>3997</v>
      </c>
      <c r="G13" t="s">
        <v>3996</v>
      </c>
    </row>
    <row r="14" spans="1:7" x14ac:dyDescent="0.25">
      <c r="C14" t="s">
        <v>3994</v>
      </c>
    </row>
    <row r="15" spans="1:7" x14ac:dyDescent="0.25">
      <c r="C15" t="s">
        <v>3995</v>
      </c>
    </row>
    <row r="16" spans="1:7" x14ac:dyDescent="0.25">
      <c r="C16" t="s">
        <v>3996</v>
      </c>
    </row>
    <row r="17" spans="3:3" x14ac:dyDescent="0.25">
      <c r="C17" t="s">
        <v>3997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B2D07-CD14-4D7E-98BC-2D65C727B43B}">
  <dimension ref="A1:D15"/>
  <sheetViews>
    <sheetView workbookViewId="0">
      <selection activeCell="O13" sqref="O13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</row>
    <row r="2" spans="1:4" x14ac:dyDescent="0.25">
      <c r="A2" s="1" t="s">
        <v>2</v>
      </c>
      <c r="B2" s="2" t="s">
        <v>4000</v>
      </c>
      <c r="C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</row>
    <row r="8" spans="1:4" x14ac:dyDescent="0.25">
      <c r="D8" t="s">
        <v>4002</v>
      </c>
    </row>
    <row r="9" spans="1:4" x14ac:dyDescent="0.25">
      <c r="D9" t="s">
        <v>4003</v>
      </c>
    </row>
    <row r="10" spans="1:4" x14ac:dyDescent="0.25">
      <c r="D10" t="s">
        <v>1</v>
      </c>
    </row>
    <row r="11" spans="1:4" x14ac:dyDescent="0.25">
      <c r="D11" t="s">
        <v>4001</v>
      </c>
    </row>
    <row r="12" spans="1:4" x14ac:dyDescent="0.25">
      <c r="D12" t="s">
        <v>4005</v>
      </c>
    </row>
    <row r="13" spans="1:4" x14ac:dyDescent="0.25">
      <c r="D13" t="s">
        <v>4004</v>
      </c>
    </row>
    <row r="14" spans="1:4" x14ac:dyDescent="0.25">
      <c r="D14" t="s">
        <v>4006</v>
      </c>
    </row>
    <row r="15" spans="1:4" x14ac:dyDescent="0.25">
      <c r="D15" t="s">
        <v>4007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9992E-28A4-41D0-A9CF-129AF1BBFF43}">
  <dimension ref="A1:F11"/>
  <sheetViews>
    <sheetView topLeftCell="A4" workbookViewId="0">
      <selection activeCell="A15" sqref="A15"/>
    </sheetView>
  </sheetViews>
  <sheetFormatPr defaultRowHeight="13.2" x14ac:dyDescent="0.25"/>
  <cols>
    <col min="5" max="5" width="14.109375" bestFit="1" customWidth="1"/>
    <col min="6" max="6" width="12" bestFit="1" customWidth="1"/>
  </cols>
  <sheetData>
    <row r="1" spans="1:6" x14ac:dyDescent="0.25">
      <c r="A1" s="1" t="s">
        <v>0</v>
      </c>
      <c r="B1" s="2" t="s">
        <v>1</v>
      </c>
      <c r="C1" s="2"/>
      <c r="D1" s="2"/>
    </row>
    <row r="2" spans="1:6" x14ac:dyDescent="0.25">
      <c r="A2" s="1" t="s">
        <v>2</v>
      </c>
      <c r="B2" s="2" t="s">
        <v>4009</v>
      </c>
      <c r="C2" s="2"/>
      <c r="D2" s="2"/>
    </row>
    <row r="3" spans="1:6" x14ac:dyDescent="0.25">
      <c r="A3" s="1" t="s">
        <v>3</v>
      </c>
      <c r="B3" s="2" t="s">
        <v>4008</v>
      </c>
      <c r="C3" s="2"/>
      <c r="D3" s="2"/>
    </row>
    <row r="5" spans="1:6" x14ac:dyDescent="0.25">
      <c r="B5" t="s">
        <v>4015</v>
      </c>
    </row>
    <row r="7" spans="1:6" x14ac:dyDescent="0.25">
      <c r="A7" t="s">
        <v>176</v>
      </c>
      <c r="B7" t="s">
        <v>4010</v>
      </c>
      <c r="C7" t="s">
        <v>4011</v>
      </c>
      <c r="D7" t="s">
        <v>4012</v>
      </c>
      <c r="E7" t="s">
        <v>4013</v>
      </c>
      <c r="F7" t="s">
        <v>4014</v>
      </c>
    </row>
    <row r="8" spans="1:6" x14ac:dyDescent="0.25">
      <c r="A8" t="s">
        <v>181</v>
      </c>
      <c r="B8">
        <v>125</v>
      </c>
      <c r="C8">
        <v>215</v>
      </c>
      <c r="D8">
        <v>85</v>
      </c>
      <c r="E8">
        <v>450</v>
      </c>
      <c r="F8">
        <v>450</v>
      </c>
    </row>
    <row r="9" spans="1:6" x14ac:dyDescent="0.25">
      <c r="A9" t="s">
        <v>182</v>
      </c>
      <c r="B9">
        <v>305</v>
      </c>
      <c r="C9">
        <v>325</v>
      </c>
      <c r="D9">
        <v>325</v>
      </c>
      <c r="E9">
        <v>450</v>
      </c>
      <c r="F9">
        <v>450</v>
      </c>
    </row>
    <row r="10" spans="1:6" x14ac:dyDescent="0.25">
      <c r="A10" t="s">
        <v>184</v>
      </c>
      <c r="B10">
        <v>170</v>
      </c>
      <c r="C10">
        <v>375</v>
      </c>
      <c r="D10">
        <v>250</v>
      </c>
      <c r="E10">
        <v>450</v>
      </c>
      <c r="F10">
        <v>450</v>
      </c>
    </row>
    <row r="11" spans="1:6" x14ac:dyDescent="0.25">
      <c r="A11" t="s">
        <v>183</v>
      </c>
      <c r="B11">
        <v>125</v>
      </c>
      <c r="C11">
        <v>190</v>
      </c>
      <c r="D11">
        <v>200</v>
      </c>
      <c r="E11">
        <v>450</v>
      </c>
      <c r="F11">
        <v>450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BECAB-87D8-44EE-B440-7A8528F59AA1}">
  <dimension ref="A1:D13"/>
  <sheetViews>
    <sheetView workbookViewId="0">
      <selection activeCell="H8" sqref="H8"/>
    </sheetView>
  </sheetViews>
  <sheetFormatPr defaultRowHeight="13.2" x14ac:dyDescent="0.25"/>
  <sheetData>
    <row r="1" spans="1:4" x14ac:dyDescent="0.25">
      <c r="A1" s="1" t="s">
        <v>0</v>
      </c>
      <c r="B1" s="2" t="s">
        <v>1</v>
      </c>
      <c r="C1" s="2"/>
      <c r="D1" s="2"/>
    </row>
    <row r="2" spans="1:4" x14ac:dyDescent="0.25">
      <c r="A2" s="1" t="s">
        <v>2</v>
      </c>
      <c r="B2" s="2" t="s">
        <v>4022</v>
      </c>
      <c r="C2" s="2"/>
      <c r="D2" s="2"/>
    </row>
    <row r="3" spans="1:4" x14ac:dyDescent="0.25">
      <c r="A3" s="1" t="s">
        <v>3</v>
      </c>
      <c r="B3" s="2" t="str" cm="1">
        <f t="array" aca="1" ref="B3" ca="1">HD_Date</f>
        <v>21-Nov-2023</v>
      </c>
      <c r="C3" s="2"/>
      <c r="D3" s="2"/>
    </row>
    <row r="6" spans="1:4" x14ac:dyDescent="0.25">
      <c r="B6" t="s">
        <v>4016</v>
      </c>
    </row>
    <row r="9" spans="1:4" x14ac:dyDescent="0.25">
      <c r="B9" t="s">
        <v>4017</v>
      </c>
      <c r="C9" t="s">
        <v>185</v>
      </c>
    </row>
    <row r="10" spans="1:4" x14ac:dyDescent="0.25">
      <c r="B10" t="s">
        <v>4018</v>
      </c>
      <c r="C10">
        <v>27</v>
      </c>
    </row>
    <row r="11" spans="1:4" x14ac:dyDescent="0.25">
      <c r="B11" t="s">
        <v>4019</v>
      </c>
      <c r="C11">
        <v>40</v>
      </c>
    </row>
    <row r="12" spans="1:4" x14ac:dyDescent="0.25">
      <c r="B12" t="s">
        <v>4020</v>
      </c>
      <c r="C12">
        <v>35</v>
      </c>
    </row>
    <row r="13" spans="1:4" x14ac:dyDescent="0.25">
      <c r="B13" t="s">
        <v>4021</v>
      </c>
      <c r="C13">
        <v>24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E7E80-7084-4E70-BDAB-92A5DFE07F09}">
  <dimension ref="A1:E39"/>
  <sheetViews>
    <sheetView topLeftCell="C21" workbookViewId="0">
      <selection activeCell="O25" sqref="O25"/>
    </sheetView>
  </sheetViews>
  <sheetFormatPr defaultRowHeight="13.2" x14ac:dyDescent="0.25"/>
  <cols>
    <col min="2" max="2" width="15.109375" bestFit="1" customWidth="1"/>
    <col min="3" max="3" width="7.109375" customWidth="1"/>
    <col min="4" max="4" width="13.109375" bestFit="1" customWidth="1"/>
    <col min="5" max="5" width="10" bestFit="1" customWidth="1"/>
  </cols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">
        <v>4023</v>
      </c>
      <c r="C3" s="2"/>
    </row>
    <row r="27" spans="2:5" x14ac:dyDescent="0.25">
      <c r="B27" s="48" t="s">
        <v>4035</v>
      </c>
      <c r="C27" s="48" t="s">
        <v>4036</v>
      </c>
      <c r="D27" s="48" t="s">
        <v>185</v>
      </c>
      <c r="E27" s="48">
        <v>2</v>
      </c>
    </row>
    <row r="28" spans="2:5" x14ac:dyDescent="0.25">
      <c r="B28">
        <v>1</v>
      </c>
      <c r="C28" t="s">
        <v>4024</v>
      </c>
      <c r="D28" s="43">
        <v>329286</v>
      </c>
      <c r="E28" s="49" t="e">
        <f>IF(B28=$E$27,D28,NA())</f>
        <v>#N/A</v>
      </c>
    </row>
    <row r="29" spans="2:5" x14ac:dyDescent="0.25">
      <c r="B29">
        <v>2</v>
      </c>
      <c r="C29" t="s">
        <v>4025</v>
      </c>
      <c r="D29" s="43">
        <v>417010</v>
      </c>
      <c r="E29" s="49">
        <f t="shared" ref="E29:E39" si="0">IF(B29=$E$27,D29,NA())</f>
        <v>417010</v>
      </c>
    </row>
    <row r="30" spans="2:5" x14ac:dyDescent="0.25">
      <c r="B30">
        <v>3</v>
      </c>
      <c r="C30" t="s">
        <v>4026</v>
      </c>
      <c r="D30" s="43">
        <v>514146</v>
      </c>
      <c r="E30" s="49" t="e">
        <f t="shared" si="0"/>
        <v>#N/A</v>
      </c>
    </row>
    <row r="31" spans="2:5" x14ac:dyDescent="0.25">
      <c r="B31">
        <v>4</v>
      </c>
      <c r="C31" t="s">
        <v>4027</v>
      </c>
      <c r="D31" s="43">
        <v>233441</v>
      </c>
      <c r="E31" s="49" t="e">
        <f t="shared" si="0"/>
        <v>#N/A</v>
      </c>
    </row>
    <row r="32" spans="2:5" x14ac:dyDescent="0.25">
      <c r="B32">
        <v>5</v>
      </c>
      <c r="C32" t="s">
        <v>3935</v>
      </c>
      <c r="D32" s="43">
        <v>102348</v>
      </c>
      <c r="E32" s="49" t="e">
        <f t="shared" si="0"/>
        <v>#N/A</v>
      </c>
    </row>
    <row r="33" spans="2:5" x14ac:dyDescent="0.25">
      <c r="B33">
        <v>6</v>
      </c>
      <c r="C33" t="s">
        <v>4028</v>
      </c>
      <c r="D33" s="43">
        <v>624193</v>
      </c>
      <c r="E33" s="49" t="e">
        <f t="shared" si="0"/>
        <v>#N/A</v>
      </c>
    </row>
    <row r="34" spans="2:5" x14ac:dyDescent="0.25">
      <c r="B34">
        <v>7</v>
      </c>
      <c r="C34" t="s">
        <v>4029</v>
      </c>
      <c r="D34" s="43">
        <v>423959</v>
      </c>
      <c r="E34" s="49" t="e">
        <f t="shared" si="0"/>
        <v>#N/A</v>
      </c>
    </row>
    <row r="35" spans="2:5" x14ac:dyDescent="0.25">
      <c r="B35">
        <v>8</v>
      </c>
      <c r="C35" t="s">
        <v>4030</v>
      </c>
      <c r="D35" s="43">
        <v>436908</v>
      </c>
      <c r="E35" s="49" t="e">
        <f t="shared" si="0"/>
        <v>#N/A</v>
      </c>
    </row>
    <row r="36" spans="2:5" x14ac:dyDescent="0.25">
      <c r="B36">
        <v>9</v>
      </c>
      <c r="C36" t="s">
        <v>4031</v>
      </c>
      <c r="D36" s="43">
        <v>755225</v>
      </c>
      <c r="E36" s="49" t="e">
        <f t="shared" si="0"/>
        <v>#N/A</v>
      </c>
    </row>
    <row r="37" spans="2:5" x14ac:dyDescent="0.25">
      <c r="B37">
        <v>10</v>
      </c>
      <c r="C37" t="s">
        <v>4032</v>
      </c>
      <c r="D37" s="43">
        <v>770796</v>
      </c>
      <c r="E37" s="49" t="e">
        <f t="shared" si="0"/>
        <v>#N/A</v>
      </c>
    </row>
    <row r="38" spans="2:5" x14ac:dyDescent="0.25">
      <c r="B38">
        <v>11</v>
      </c>
      <c r="C38" t="s">
        <v>4033</v>
      </c>
      <c r="D38" s="43">
        <v>534023</v>
      </c>
      <c r="E38" s="49" t="e">
        <f t="shared" si="0"/>
        <v>#N/A</v>
      </c>
    </row>
    <row r="39" spans="2:5" x14ac:dyDescent="0.25">
      <c r="B39">
        <v>12</v>
      </c>
      <c r="C39" t="s">
        <v>4034</v>
      </c>
      <c r="D39" s="43">
        <v>333221</v>
      </c>
      <c r="E39" s="49" t="e">
        <f t="shared" si="0"/>
        <v>#N/A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4" name="Spinner 1">
              <controlPr defaultSize="0" autoPict="0">
                <anchor moveWithCells="1" sizeWithCells="1">
                  <from>
                    <xdr:col>6</xdr:col>
                    <xdr:colOff>586740</xdr:colOff>
                    <xdr:row>21</xdr:row>
                    <xdr:rowOff>0</xdr:rowOff>
                  </from>
                  <to>
                    <xdr:col>8</xdr:col>
                    <xdr:colOff>167640</xdr:colOff>
                    <xdr:row>23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2CD32-4FD8-4CA7-A5C6-70AF7DDD8373}">
  <dimension ref="A1:E17"/>
  <sheetViews>
    <sheetView workbookViewId="0">
      <selection activeCell="N42" sqref="N42"/>
    </sheetView>
  </sheetViews>
  <sheetFormatPr defaultRowHeight="13.2" x14ac:dyDescent="0.25"/>
  <cols>
    <col min="2" max="2" width="10" bestFit="1" customWidth="1"/>
  </cols>
  <sheetData>
    <row r="1" spans="1:5" x14ac:dyDescent="0.25">
      <c r="A1" s="1" t="s">
        <v>0</v>
      </c>
      <c r="B1" s="2" t="s">
        <v>1</v>
      </c>
      <c r="C1" s="2"/>
      <c r="D1" s="2"/>
      <c r="E1" s="2"/>
    </row>
    <row r="2" spans="1:5" x14ac:dyDescent="0.25">
      <c r="A2" s="1" t="s">
        <v>2</v>
      </c>
      <c r="B2" s="2" t="s">
        <v>4038</v>
      </c>
      <c r="C2" s="2"/>
      <c r="D2" s="2"/>
      <c r="E2" s="2"/>
    </row>
    <row r="3" spans="1:5" x14ac:dyDescent="0.25">
      <c r="A3" s="1" t="s">
        <v>3</v>
      </c>
      <c r="B3" s="2" t="s">
        <v>4037</v>
      </c>
      <c r="C3" s="2"/>
      <c r="D3" s="2"/>
      <c r="E3" s="2"/>
    </row>
    <row r="8" spans="1:5" x14ac:dyDescent="0.25">
      <c r="B8" t="s">
        <v>4041</v>
      </c>
      <c r="C8" t="s">
        <v>36</v>
      </c>
    </row>
    <row r="9" spans="1:5" x14ac:dyDescent="0.25">
      <c r="B9" t="str" cm="1">
        <f t="array" ref="B9:B17">"No. "&amp;_xlfn.SEQUENCE(COUNTA(C9:C31))</f>
        <v>No. 1</v>
      </c>
      <c r="C9" t="s">
        <v>37</v>
      </c>
    </row>
    <row r="10" spans="1:5" x14ac:dyDescent="0.25">
      <c r="B10" t="str">
        <v>No. 2</v>
      </c>
      <c r="C10" t="s">
        <v>38</v>
      </c>
    </row>
    <row r="11" spans="1:5" x14ac:dyDescent="0.25">
      <c r="B11" t="str">
        <v>No. 3</v>
      </c>
      <c r="C11" t="s">
        <v>39</v>
      </c>
    </row>
    <row r="12" spans="1:5" x14ac:dyDescent="0.25">
      <c r="B12" t="str">
        <v>No. 4</v>
      </c>
      <c r="C12" t="s">
        <v>40</v>
      </c>
    </row>
    <row r="13" spans="1:5" x14ac:dyDescent="0.25">
      <c r="B13" t="str">
        <v>No. 5</v>
      </c>
      <c r="C13" t="s">
        <v>4039</v>
      </c>
    </row>
    <row r="14" spans="1:5" x14ac:dyDescent="0.25">
      <c r="B14" t="str">
        <v>No. 6</v>
      </c>
      <c r="C14" t="s">
        <v>4040</v>
      </c>
    </row>
    <row r="15" spans="1:5" x14ac:dyDescent="0.25">
      <c r="B15" t="str">
        <v>No. 7</v>
      </c>
      <c r="C15" t="s">
        <v>41</v>
      </c>
    </row>
    <row r="16" spans="1:5" x14ac:dyDescent="0.25">
      <c r="B16" t="str">
        <v>No. 8</v>
      </c>
      <c r="C16" t="s">
        <v>4042</v>
      </c>
    </row>
    <row r="17" spans="2:3" x14ac:dyDescent="0.25">
      <c r="B17" t="str">
        <v>No. 9</v>
      </c>
      <c r="C17" t="s">
        <v>45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B837A-ABEF-49B3-9027-0398B2924805}">
  <dimension ref="A1:E22"/>
  <sheetViews>
    <sheetView showGridLines="0" topLeftCell="A5" zoomScaleNormal="100" workbookViewId="0">
      <selection activeCell="V21" sqref="V21"/>
    </sheetView>
  </sheetViews>
  <sheetFormatPr defaultRowHeight="13.2" x14ac:dyDescent="0.25"/>
  <cols>
    <col min="4" max="4" width="14.109375" bestFit="1" customWidth="1"/>
    <col min="5" max="5" width="15.5546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4043</v>
      </c>
      <c r="C2" s="2"/>
      <c r="E2" t="s">
        <v>4053</v>
      </c>
    </row>
    <row r="3" spans="1:5" x14ac:dyDescent="0.25">
      <c r="A3" s="1" t="s">
        <v>3</v>
      </c>
      <c r="B3" s="2" t="s">
        <v>4044</v>
      </c>
      <c r="C3" s="2"/>
    </row>
    <row r="8" spans="1:5" x14ac:dyDescent="0.25">
      <c r="D8" s="50" t="s">
        <v>4046</v>
      </c>
      <c r="E8" s="50"/>
    </row>
    <row r="9" spans="1:5" x14ac:dyDescent="0.25">
      <c r="D9" t="s">
        <v>4047</v>
      </c>
      <c r="E9" t="s">
        <v>4048</v>
      </c>
    </row>
    <row r="10" spans="1:5" x14ac:dyDescent="0.25">
      <c r="D10" t="s">
        <v>4049</v>
      </c>
      <c r="E10" s="51">
        <v>317</v>
      </c>
    </row>
    <row r="11" spans="1:5" x14ac:dyDescent="0.25">
      <c r="D11" t="s">
        <v>4050</v>
      </c>
      <c r="E11" s="51">
        <v>196</v>
      </c>
    </row>
    <row r="12" spans="1:5" x14ac:dyDescent="0.25">
      <c r="D12" t="s">
        <v>4051</v>
      </c>
      <c r="E12" s="51">
        <v>47</v>
      </c>
    </row>
    <row r="13" spans="1:5" ht="26.4" x14ac:dyDescent="0.25">
      <c r="D13" s="52" t="s">
        <v>4054</v>
      </c>
      <c r="E13" s="51">
        <v>49</v>
      </c>
    </row>
    <row r="14" spans="1:5" ht="26.4" x14ac:dyDescent="0.25">
      <c r="D14" s="52" t="s">
        <v>4055</v>
      </c>
      <c r="E14" s="51">
        <v>-111</v>
      </c>
    </row>
    <row r="15" spans="1:5" x14ac:dyDescent="0.25">
      <c r="D15" t="s">
        <v>4052</v>
      </c>
      <c r="E15" s="51">
        <v>-200</v>
      </c>
    </row>
    <row r="16" spans="1:5" x14ac:dyDescent="0.25">
      <c r="D16" t="s">
        <v>4049</v>
      </c>
      <c r="E16" s="51">
        <v>298</v>
      </c>
    </row>
    <row r="22" spans="5:5" x14ac:dyDescent="0.25">
      <c r="E22" t="s">
        <v>4045</v>
      </c>
    </row>
  </sheetData>
  <pageMargins left="0.7" right="0.7" top="0.75" bottom="0.75" header="0.3" footer="0.3"/>
  <pageSetup orientation="portrait" r:id="rId1"/>
  <drawing r:id="rId2"/>
  <legacyDrawing r:id="rId3"/>
  <tableParts count="1">
    <tablePart r:id="rId4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FB045-3E2B-417D-B6AD-C4405C92F174}">
  <dimension ref="A1:F10"/>
  <sheetViews>
    <sheetView workbookViewId="0">
      <selection activeCell="D5" sqref="D5"/>
    </sheetView>
  </sheetViews>
  <sheetFormatPr defaultRowHeight="13.2" x14ac:dyDescent="0.25"/>
  <cols>
    <col min="5" max="5" width="17.44140625" customWidth="1"/>
    <col min="6" max="6" width="14.5546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4056</v>
      </c>
      <c r="C2" s="2"/>
    </row>
    <row r="3" spans="1:6" x14ac:dyDescent="0.25">
      <c r="A3" s="1" t="s">
        <v>3</v>
      </c>
      <c r="B3" s="2" t="s">
        <v>4044</v>
      </c>
      <c r="C3" s="2"/>
    </row>
    <row r="8" spans="1:6" ht="14.4" x14ac:dyDescent="0.3">
      <c r="B8" s="53" t="e" vm="2">
        <f>_xlfn.IMAGE("https://upload.wikimedia.org/wikipedia/en/thumb/a/a4/Flag_of_the_United_States.svg/1280px-Flag_of_the_United_States.svg.png","USA",0)</f>
        <v>#VALUE!</v>
      </c>
      <c r="E8" t="s">
        <v>153</v>
      </c>
      <c r="F8" t="s">
        <v>4057</v>
      </c>
    </row>
    <row r="9" spans="1:6" ht="18.600000000000001" customHeight="1" x14ac:dyDescent="0.25">
      <c r="E9" t="e" vm="3">
        <v>#VALUE!</v>
      </c>
      <c r="F9" t="e" cm="1" vm="4">
        <f t="array" ref="F9">_FV(Table10[[#This Row],[Country]],"Image")</f>
        <v>#VALUE!</v>
      </c>
    </row>
    <row r="10" spans="1:6" ht="18.600000000000001" customHeight="1" x14ac:dyDescent="0.25">
      <c r="E10" t="e" vm="5">
        <v>#VALUE!</v>
      </c>
      <c r="F10" t="e" cm="1" vm="6">
        <f t="array" ref="F10">_FV(Table10[[#This Row],[Country]],"Image")</f>
        <v>#VALUE!</v>
      </c>
    </row>
  </sheetData>
  <pageMargins left="0.7" right="0.7" top="0.75" bottom="0.75" header="0.3" footer="0.3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28348-79B6-4CD7-8C73-94060E25BB5D}">
  <dimension ref="A1:P27"/>
  <sheetViews>
    <sheetView tabSelected="1" workbookViewId="0">
      <selection activeCell="C12" sqref="C12"/>
    </sheetView>
  </sheetViews>
  <sheetFormatPr defaultRowHeight="13.2" x14ac:dyDescent="0.25"/>
  <cols>
    <col min="12" max="12" width="11" bestFit="1" customWidth="1"/>
    <col min="15" max="15" width="15.109375" bestFit="1" customWidth="1"/>
    <col min="16" max="16" width="11" bestFit="1" customWidth="1"/>
  </cols>
  <sheetData>
    <row r="1" spans="1:16" x14ac:dyDescent="0.25">
      <c r="A1" s="1" t="s">
        <v>0</v>
      </c>
      <c r="B1" s="2" t="s">
        <v>1</v>
      </c>
      <c r="C1" s="2"/>
      <c r="D1" s="2"/>
      <c r="E1" s="2"/>
      <c r="G1" t="s">
        <v>4060</v>
      </c>
    </row>
    <row r="2" spans="1:16" x14ac:dyDescent="0.25">
      <c r="A2" s="1" t="s">
        <v>2</v>
      </c>
      <c r="B2" s="2" t="s">
        <v>4058</v>
      </c>
      <c r="C2" s="2"/>
      <c r="D2" s="2"/>
      <c r="E2" s="2"/>
    </row>
    <row r="3" spans="1:16" x14ac:dyDescent="0.25">
      <c r="A3" s="1" t="s">
        <v>3</v>
      </c>
      <c r="B3" s="2" t="s">
        <v>4044</v>
      </c>
      <c r="C3" s="2"/>
      <c r="D3" s="2"/>
      <c r="E3" s="2"/>
    </row>
    <row r="4" spans="1:16" x14ac:dyDescent="0.25">
      <c r="L4" t="s">
        <v>4059</v>
      </c>
    </row>
    <row r="7" spans="1:16" x14ac:dyDescent="0.25">
      <c r="L7" t="str" cm="1">
        <f t="array" ref="L7:L24">_xlfn.TEXTSPLIT(L4,," ")</f>
        <v>Container</v>
      </c>
      <c r="O7" t="str" cm="1">
        <f t="array" ref="O7:P16">_xlfn.VSTACK({"Container Name","Date"},INDEX(_xlfn.ANCHORARRAY(L7),_xlfn.SEQUENCE(COUNTA(_xlfn.ANCHORARRAY(L7))/2,2)))</f>
        <v>Container Name</v>
      </c>
      <c r="P7" t="str">
        <v>Date</v>
      </c>
    </row>
    <row r="8" spans="1:16" x14ac:dyDescent="0.25">
      <c r="L8" t="str">
        <v>2023-10-14</v>
      </c>
      <c r="O8" t="str">
        <v>Container</v>
      </c>
      <c r="P8" t="str">
        <v>2023-10-14</v>
      </c>
    </row>
    <row r="9" spans="1:16" x14ac:dyDescent="0.25">
      <c r="L9" t="str">
        <v>Container</v>
      </c>
      <c r="O9" t="str">
        <v>Container</v>
      </c>
      <c r="P9" t="str">
        <v>2023-10-11</v>
      </c>
    </row>
    <row r="10" spans="1:16" x14ac:dyDescent="0.25">
      <c r="L10" t="str">
        <v>2023-10-11</v>
      </c>
      <c r="O10" t="str">
        <v>Container</v>
      </c>
      <c r="P10" t="str">
        <v>2023-10-08</v>
      </c>
    </row>
    <row r="11" spans="1:16" x14ac:dyDescent="0.25">
      <c r="L11" t="str">
        <v>Container</v>
      </c>
      <c r="O11" t="str">
        <v>Container</v>
      </c>
      <c r="P11" t="str">
        <v>2023-10-05</v>
      </c>
    </row>
    <row r="12" spans="1:16" x14ac:dyDescent="0.25">
      <c r="L12" t="str">
        <v>2023-10-08</v>
      </c>
      <c r="O12" t="str">
        <v>Container</v>
      </c>
      <c r="P12" t="str">
        <v>2023-10-02</v>
      </c>
    </row>
    <row r="13" spans="1:16" x14ac:dyDescent="0.25">
      <c r="L13" t="str">
        <v>Container</v>
      </c>
      <c r="O13" t="str">
        <v>Container</v>
      </c>
      <c r="P13" t="str">
        <v>2023-09-29</v>
      </c>
    </row>
    <row r="14" spans="1:16" x14ac:dyDescent="0.25">
      <c r="L14" t="str">
        <v>2023-10-05</v>
      </c>
      <c r="O14" t="str">
        <v>Container</v>
      </c>
      <c r="P14" t="str">
        <v>2023-09-26</v>
      </c>
    </row>
    <row r="15" spans="1:16" x14ac:dyDescent="0.25">
      <c r="L15" t="str">
        <v>Container</v>
      </c>
      <c r="O15" t="str">
        <v>Container</v>
      </c>
      <c r="P15" t="str">
        <v>2023-09-27</v>
      </c>
    </row>
    <row r="16" spans="1:16" x14ac:dyDescent="0.25">
      <c r="L16" t="str">
        <v>2023-10-02</v>
      </c>
      <c r="O16" t="str">
        <v>Container</v>
      </c>
      <c r="P16" t="str">
        <v>2023-09-28</v>
      </c>
    </row>
    <row r="17" spans="12:16" x14ac:dyDescent="0.25">
      <c r="L17" t="str">
        <v>Container</v>
      </c>
    </row>
    <row r="18" spans="12:16" x14ac:dyDescent="0.25">
      <c r="L18" t="str">
        <v>2023-09-29</v>
      </c>
    </row>
    <row r="19" spans="12:16" x14ac:dyDescent="0.25">
      <c r="L19" t="str">
        <v>Container</v>
      </c>
      <c r="O19" t="str" cm="1">
        <f t="array" ref="O19:P27">_xlfn.WRAPROWS(_xlfn.ANCHORARRAY(L7),2)</f>
        <v>Container</v>
      </c>
      <c r="P19" t="str">
        <v>2023-10-14</v>
      </c>
    </row>
    <row r="20" spans="12:16" x14ac:dyDescent="0.25">
      <c r="L20" t="str">
        <v>2023-09-26</v>
      </c>
      <c r="O20" t="str">
        <v>Container</v>
      </c>
      <c r="P20" t="str">
        <v>2023-10-11</v>
      </c>
    </row>
    <row r="21" spans="12:16" x14ac:dyDescent="0.25">
      <c r="L21" t="str">
        <v>Container</v>
      </c>
      <c r="O21" t="str">
        <v>Container</v>
      </c>
      <c r="P21" t="str">
        <v>2023-10-08</v>
      </c>
    </row>
    <row r="22" spans="12:16" x14ac:dyDescent="0.25">
      <c r="L22" t="str">
        <v>2023-09-27</v>
      </c>
      <c r="O22" t="str">
        <v>Container</v>
      </c>
      <c r="P22" t="str">
        <v>2023-10-05</v>
      </c>
    </row>
    <row r="23" spans="12:16" x14ac:dyDescent="0.25">
      <c r="L23" t="str">
        <v>Container</v>
      </c>
      <c r="O23" t="str">
        <v>Container</v>
      </c>
      <c r="P23" t="str">
        <v>2023-10-02</v>
      </c>
    </row>
    <row r="24" spans="12:16" x14ac:dyDescent="0.25">
      <c r="L24" t="str">
        <v>2023-09-28</v>
      </c>
      <c r="O24" t="str">
        <v>Container</v>
      </c>
      <c r="P24" t="str">
        <v>2023-09-29</v>
      </c>
    </row>
    <row r="25" spans="12:16" x14ac:dyDescent="0.25">
      <c r="O25" t="str">
        <v>Container</v>
      </c>
      <c r="P25" t="str">
        <v>2023-09-26</v>
      </c>
    </row>
    <row r="26" spans="12:16" x14ac:dyDescent="0.25">
      <c r="O26" t="str">
        <v>Container</v>
      </c>
      <c r="P26" t="str">
        <v>2023-09-27</v>
      </c>
    </row>
    <row r="27" spans="12:16" x14ac:dyDescent="0.25">
      <c r="O27" t="str">
        <v>Container</v>
      </c>
      <c r="P27" t="str">
        <v>2023-09-28</v>
      </c>
    </row>
  </sheetData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H18" sqref="H18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e" cm="1" vm="1">
        <f t="array" ref="B3">HD_Date</f>
        <v>#VALUE!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e" cm="1" vm="1">
        <f t="array" ref="B3">HD_Date</f>
        <v>#VALUE!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3803E0-4333-435B-A65A-3CCA5FDA2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30</vt:i4>
      </vt:variant>
      <vt:variant>
        <vt:lpstr>Named Ranges</vt:lpstr>
      </vt:variant>
      <vt:variant>
        <vt:i4>1</vt:i4>
      </vt:variant>
    </vt:vector>
  </HeadingPairs>
  <TitlesOfParts>
    <vt:vector size="31" baseType="lpstr">
      <vt:lpstr>Report</vt:lpstr>
      <vt:lpstr>ListOfDupes</vt:lpstr>
      <vt:lpstr>RecursiveLambda</vt:lpstr>
      <vt:lpstr>FunctionFIndReplace</vt:lpstr>
      <vt:lpstr>NTh_Workday</vt:lpstr>
      <vt:lpstr>HolidayFormulas</vt:lpstr>
      <vt:lpstr>TemplateForFunction</vt:lpstr>
      <vt:lpstr>Grant</vt:lpstr>
      <vt:lpstr>Trend Line</vt:lpstr>
      <vt:lpstr>DescriptiveStatistics</vt:lpstr>
      <vt:lpstr>Amortization</vt:lpstr>
      <vt:lpstr>IQR</vt:lpstr>
      <vt:lpstr>ExtractName</vt:lpstr>
      <vt:lpstr>XlookupDrill</vt:lpstr>
      <vt:lpstr>AnotherBYROWDrill</vt:lpstr>
      <vt:lpstr>Aggregate</vt:lpstr>
      <vt:lpstr>JelenChallenge</vt:lpstr>
      <vt:lpstr>AlternateApproachToCharList</vt:lpstr>
      <vt:lpstr>CombineLists</vt:lpstr>
      <vt:lpstr>ListAlternate</vt:lpstr>
      <vt:lpstr>Sheet1</vt:lpstr>
      <vt:lpstr>GoalActualChart</vt:lpstr>
      <vt:lpstr>PieChartWithPictures</vt:lpstr>
      <vt:lpstr>LineChart</vt:lpstr>
      <vt:lpstr>LineNumbering</vt:lpstr>
      <vt:lpstr>WaterfallChart</vt:lpstr>
      <vt:lpstr>Flag</vt:lpstr>
      <vt:lpstr>Sheet2</vt:lpstr>
      <vt:lpstr>Formats</vt:lpstr>
      <vt:lpstr>Lists</vt:lpstr>
      <vt:lpstr>_nHolidays2023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2023-11-21T22:49:29Z</dcterms:modified>
</cp:coreProperties>
</file>