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D36614C-E94A-4B88-88DD-FCC7E0FE11F6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3" i="1" l="1" a="1"/>
  <c r="J63" i="1" s="1"/>
  <c r="I54" i="1"/>
  <c r="I55" i="1"/>
  <c r="I56" i="1"/>
  <c r="I57" i="1"/>
  <c r="I58" i="1"/>
  <c r="I59" i="1"/>
  <c r="I60" i="1"/>
  <c r="I53" i="1"/>
  <c r="H54" i="1"/>
  <c r="H55" i="1"/>
  <c r="H56" i="1"/>
  <c r="H57" i="1"/>
  <c r="H58" i="1"/>
  <c r="H59" i="1"/>
  <c r="H60" i="1"/>
  <c r="H53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D30" i="1"/>
  <c r="D31" i="1"/>
  <c r="D32" i="1"/>
  <c r="D33" i="1"/>
  <c r="D34" i="1"/>
  <c r="D35" i="1"/>
  <c r="D36" i="1"/>
  <c r="D37" i="1"/>
  <c r="D38" i="1"/>
  <c r="D39" i="1"/>
  <c r="E24" i="1"/>
  <c r="E23" i="1"/>
  <c r="E21" i="1"/>
  <c r="B3" i="3" a="1"/>
  <c r="B3" i="3" s="1"/>
  <c r="B3" i="2" a="1"/>
  <c r="B3" i="2" s="1"/>
  <c r="F23" i="1"/>
  <c r="B27" i="1"/>
  <c r="F21" i="1"/>
  <c r="F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<sst xmlns="http://schemas.openxmlformats.org/spreadsheetml/2006/main" count="145" uniqueCount="95">
  <si>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</si>
  <si>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</si>
  <si>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</si>
  <si>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</si>
  <si>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</si>
  <si>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</si>
  <si>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</si>
  <si>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</si>
  <si>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</si>
  <si>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</si>
  <si>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</si>
  <si>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</si>
  <si>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</si>
  <si>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</si>
  <si>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</si>
  <si>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</si>
  <si>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</si>
  <si>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</si>
  <si>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</si>
  <si>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</si>
  <si>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</si>
  <si>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Excel Ignite Notes</t>
  </si>
  <si>
    <t>Returning an Address</t>
  </si>
  <si>
    <t>Apple</t>
  </si>
  <si>
    <t>Banana</t>
  </si>
  <si>
    <t>Fig</t>
  </si>
  <si>
    <t>Cherry</t>
  </si>
  <si>
    <t>Date</t>
  </si>
  <si>
    <t>Elderberry</t>
  </si>
  <si>
    <t>Guava</t>
  </si>
  <si>
    <t>TO:</t>
  </si>
  <si>
    <t>Benefit 11</t>
  </si>
  <si>
    <t>Lookup Discount Rate</t>
  </si>
  <si>
    <t>MN Excel Consulting</t>
  </si>
  <si>
    <t>Silver</t>
  </si>
  <si>
    <t>leanexcelbooks.com</t>
  </si>
  <si>
    <t>Platinum</t>
  </si>
  <si>
    <t>Mary Maids</t>
  </si>
  <si>
    <t>Pewter</t>
  </si>
  <si>
    <t>Vertex42</t>
  </si>
  <si>
    <t>Nickel</t>
  </si>
  <si>
    <t>All Systems Go Consulting</t>
  </si>
  <si>
    <t>Gold</t>
  </si>
  <si>
    <t>Cambia Factor</t>
  </si>
  <si>
    <t>Copper</t>
  </si>
  <si>
    <t>California Blazing Chile Farms</t>
  </si>
  <si>
    <t>Level</t>
  </si>
  <si>
    <t>myexcelonline.com</t>
  </si>
  <si>
    <t>LaFrenier sons Septic</t>
  </si>
  <si>
    <t>(No need to be sorted!)</t>
  </si>
  <si>
    <t>SpringBoard</t>
  </si>
  <si>
    <t>Discount</t>
  </si>
  <si>
    <t>Revenue</t>
  </si>
  <si>
    <t>Customer</t>
  </si>
  <si>
    <t>Lookup Table</t>
  </si>
  <si>
    <t>Sales</t>
  </si>
  <si>
    <t xml:space="preserve"> Discount</t>
  </si>
  <si>
    <t>Fill Handle for Months</t>
  </si>
  <si>
    <t>January</t>
  </si>
  <si>
    <t>February</t>
  </si>
  <si>
    <t>March</t>
  </si>
  <si>
    <t>April</t>
  </si>
  <si>
    <t>May</t>
  </si>
  <si>
    <t>June</t>
  </si>
  <si>
    <t>Remove Duplicates Preview</t>
  </si>
  <si>
    <t>Andy</t>
  </si>
  <si>
    <t>Barb</t>
  </si>
  <si>
    <t>Chris</t>
  </si>
  <si>
    <t>Diane</t>
  </si>
  <si>
    <t>Ed</t>
  </si>
  <si>
    <t>Hank</t>
  </si>
  <si>
    <t>Gary</t>
  </si>
  <si>
    <t>Flo</t>
  </si>
  <si>
    <t>Finding List Duplicates</t>
  </si>
  <si>
    <t>Ref</t>
  </si>
  <si>
    <t>Member</t>
  </si>
  <si>
    <t>Stefanie</t>
  </si>
  <si>
    <t>Gabrielle</t>
  </si>
  <si>
    <t>Mira</t>
  </si>
  <si>
    <t>Lisa</t>
  </si>
  <si>
    <t>Hedy</t>
  </si>
  <si>
    <t>Chad</t>
  </si>
  <si>
    <t>Rob</t>
  </si>
  <si>
    <t>Bank</t>
  </si>
  <si>
    <t>Name</t>
  </si>
  <si>
    <t>Date Paid</t>
  </si>
  <si>
    <t>ABA</t>
  </si>
  <si>
    <t>LPR</t>
  </si>
  <si>
    <t>First</t>
  </si>
  <si>
    <t>Myra</t>
  </si>
  <si>
    <t>Pok</t>
  </si>
  <si>
    <t>J Trust</t>
  </si>
  <si>
    <t>Vannak</t>
  </si>
  <si>
    <t>At Section 105 in Ignite</t>
  </si>
  <si>
    <t>Note: if you click on the PQ view window bottom that shows 1000 elements views, you can change that to whole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</si>
</sst>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6" fillId="4" borderId="0" xfId="8" applyNumberFormat="1" applyAlignment="1">
      <alignment horizontal="left"/>
    </xf>
    <xf numFmtId="0" fontId="4" fillId="2" borderId="0" xfId="3"/>
    <xf numFmtId="9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numFmt numFmtId="13" formatCode="0%"/>
    </dxf>
    <dxf>
      <numFmt numFmtId="13" formatCode="0%"/>
    </dxf>
    <dxf>
      <alignment horizontal="center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4"/>
      <tableStyleElement type="headerRow" dxfId="23"/>
      <tableStyleElement type="totalRow" dxfId="22"/>
      <tableStyleElement type="firstColumnStripe" dxfId="21"/>
      <tableStyleElement type="firstHeaderCell" dxfId="20"/>
      <tableStyleElement type="firstSubtotalColumn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  <tableStyle name="Biegert Table Standard" pivot="0" count="7" xr9:uid="{95B43237-2845-4068-A415-A5A3E7804959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pivotCacheDefinition" Target="pivotCache/pivotCacheDefinition1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160020</xdr:rowOff>
    </xdr:from>
    <xdr:to>
      <xdr:col>9</xdr:col>
      <xdr:colOff>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6ABD78-66D8-33B7-A53B-7617AD32583C}"/>
            </a:ext>
          </a:extLst>
        </xdr:cNvPr>
        <xdr:cNvSpPr txBox="1"/>
      </xdr:nvSpPr>
      <xdr:spPr>
        <a:xfrm>
          <a:off x="609600" y="1013460"/>
          <a:ext cx="4991100" cy="1348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This one is complex but beautiful. In the past, there were seven functions that would change from returning a cell value to returning a cell reference if the function was touching a colon. For an example, see "#91 Use A2:INDEX() as a Non-Volatile OFFSET" on page 200. XLOOKUP is the eighth function to offer this behavior, joining CHOOSE, IF, IFS, INDEX, INDIRECT, OFFSET, and SWITCH.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95.397051041669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ntainsNonDate="0"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ntainsNonDate="0"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E7D04-ECE5-4CB6-8F22-DBEB6CCB6E22}" name="_tDiscount" displayName="_tDiscount" ref="H32:J38" totalsRowShown="0" headerRowDxfId="5">
  <autoFilter ref="H32:J38" xr:uid="{3BCE7D04-ECE5-4CB6-8F22-DBEB6CCB6E22}"/>
  <tableColumns count="3">
    <tableColumn id="1" xr3:uid="{24E24DDE-D09C-4E5D-BF3F-64FE6A6A11A4}" name="Level"/>
    <tableColumn id="2" xr3:uid="{FB66DF8B-5E5F-4D70-A511-05A2827AC5B5}" name="Sales"/>
    <tableColumn id="3" xr3:uid="{5DDD01FB-7DEC-4625-ACBC-23CFCEC573C9}" name=" Discount" dataDxfId="4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EFC720-49E2-4F5F-86A0-8F51076C09A2}" name="_tCustomer" displayName="_tCustomer" ref="B29:D39" totalsRowShown="0">
  <autoFilter ref="B29:D39" xr:uid="{6DEFC720-49E2-4F5F-86A0-8F51076C09A2}"/>
  <tableColumns count="3">
    <tableColumn id="1" xr3:uid="{7860C2AC-B6EF-4806-B511-76438B0319C0}" name="Customer"/>
    <tableColumn id="2" xr3:uid="{F49DC2A6-3A91-47F1-8D11-1D7273BDA68F}" name="Revenue"/>
    <tableColumn id="3" xr3:uid="{6FA18ACC-CF59-4B90-9D70-64A118FEA618}" name="Discount" dataDxfId="3">
      <calculatedColumnFormula>_xlfn.XLOOKUP(_tCustomer[[#This Row],[Revenue]],_tDiscount[Sales],_tDiscount[[ Discount]],,-1)</calculatedColumnFormula>
    </tableColumn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71"/>
  <sheetViews>
    <sheetView tabSelected="1" topLeftCell="F67" zoomScale="145" zoomScaleNormal="145" workbookViewId="0">
      <selection activeCell="F72" sqref="F72"/>
    </sheetView>
  </sheetViews>
  <sheetFormatPr defaultRowHeight="13.2" x14ac:dyDescent="0.25"/>
  <cols>
    <col min="2" max="2" width="21.77734375" customWidth="1"/>
    <col min="3" max="3" width="9" customWidth="1"/>
    <col min="4" max="4" width="10" customWidth="1"/>
    <col min="5" max="5" width="7.21875" customWidth="1"/>
    <col min="7" max="7" width="11.33203125" customWidth="1"/>
    <col min="10" max="10" width="11" customWidth="1"/>
    <col min="11" max="11" width="10" bestFit="1" customWidth="1"/>
  </cols>
  <sheetData>
    <row r="1" spans="1:11" x14ac:dyDescent="0.25">
      <c r="A1" s="1" t="s">
        <v>0</v>
      </c>
      <c r="B1" s="2" t="s">
        <v>1</v>
      </c>
      <c r="C1" s="2"/>
    </row>
    <row r="2" spans="1:11" x14ac:dyDescent="0.25">
      <c r="A2" s="1" t="s">
        <v>2</v>
      </c>
      <c r="B2" s="2" t="s">
        <v>21</v>
      </c>
      <c r="C2" s="2"/>
    </row>
    <row r="3" spans="1:11" x14ac:dyDescent="0.25">
      <c r="A3" s="1" t="s">
        <v>3</v>
      </c>
      <c r="B3" s="9">
        <v>45395</v>
      </c>
      <c r="C3" s="2"/>
    </row>
    <row r="5" spans="1:11" ht="14.4" x14ac:dyDescent="0.3">
      <c r="A5" s="4" t="s">
        <v>22</v>
      </c>
    </row>
    <row r="6" spans="1:11" ht="14.4" x14ac:dyDescent="0.3">
      <c r="A6" s="4"/>
    </row>
    <row r="7" spans="1:11" x14ac:dyDescent="0.25">
      <c r="B7" s="10" t="s">
        <v>31</v>
      </c>
    </row>
    <row r="9" spans="1:11" x14ac:dyDescent="0.25">
      <c r="K9" t="e" vm="1">
        <v>#VALUE!</v>
      </c>
    </row>
    <row r="18" spans="1:10" x14ac:dyDescent="0.25">
      <c r="B18" t="s">
        <v>23</v>
      </c>
      <c r="C18">
        <v>5</v>
      </c>
      <c r="D18" t="s">
        <v>0</v>
      </c>
      <c r="E18" t="s">
        <v>26</v>
      </c>
    </row>
    <row r="19" spans="1:10" x14ac:dyDescent="0.25">
      <c r="B19" t="s">
        <v>24</v>
      </c>
      <c r="C19">
        <v>10</v>
      </c>
      <c r="D19" t="s">
        <v>30</v>
      </c>
      <c r="E19" t="s">
        <v>25</v>
      </c>
    </row>
    <row r="20" spans="1:10" x14ac:dyDescent="0.25">
      <c r="B20" t="s">
        <v>26</v>
      </c>
      <c r="C20">
        <v>15</v>
      </c>
    </row>
    <row r="21" spans="1:10" x14ac:dyDescent="0.25">
      <c r="B21" t="s">
        <v>27</v>
      </c>
      <c r="C21">
        <v>20</v>
      </c>
      <c r="E21">
        <f>SUM(_xlfn.XLOOKUP(E18,B18:B24,C18:C24):_xlfn.XLOOKUP(E19,B18:B24,C18:C24))</f>
        <v>90</v>
      </c>
      <c r="F21" t="str">
        <f ca="1">_xlfn.FORMULATEXT(E21)</f>
        <v>=SUM(XLOOKUP(E18,B18:B24,C18:C24):XLOOKUP(E19,B18:B24,C18:C24))</v>
      </c>
    </row>
    <row r="22" spans="1:10" x14ac:dyDescent="0.25">
      <c r="B22" t="s">
        <v>28</v>
      </c>
      <c r="C22">
        <v>25</v>
      </c>
    </row>
    <row r="23" spans="1:10" x14ac:dyDescent="0.25">
      <c r="B23" t="s">
        <v>25</v>
      </c>
      <c r="C23">
        <v>30</v>
      </c>
      <c r="E23">
        <f>_xlfn.XLOOKUP(E18,B18:B24,C18:C24)</f>
        <v>15</v>
      </c>
      <c r="F23" t="str">
        <f ca="1">_xlfn.FORMULATEXT(E23)</f>
        <v>=XLOOKUP(E18,B18:B24,C18:C24)</v>
      </c>
    </row>
    <row r="24" spans="1:10" x14ac:dyDescent="0.25">
      <c r="B24" t="s">
        <v>29</v>
      </c>
      <c r="C24">
        <v>35</v>
      </c>
      <c r="E24">
        <f>_xlfn.XLOOKUP(E19,B18:B24,C18:C24)</f>
        <v>30</v>
      </c>
      <c r="F24" t="str">
        <f ca="1">_xlfn.FORMULATEXT(E24)</f>
        <v>=XLOOKUP(E19,B18:B24,C18:C24)</v>
      </c>
    </row>
    <row r="26" spans="1:10" ht="14.4" x14ac:dyDescent="0.3">
      <c r="A26" s="4" t="s">
        <v>32</v>
      </c>
    </row>
    <row r="27" spans="1:10" x14ac:dyDescent="0.25">
      <c r="B27" t="str">
        <f ca="1">_xlfn.FORMULATEXT(D30)</f>
        <v>=XLOOKUP([@Revenue],_tDiscount[Sales],_tDiscount[[ Discount]],,-1)</v>
      </c>
    </row>
    <row r="29" spans="1:10" x14ac:dyDescent="0.25">
      <c r="B29" t="s">
        <v>53</v>
      </c>
      <c r="C29" t="s">
        <v>52</v>
      </c>
      <c r="D29" t="s">
        <v>51</v>
      </c>
      <c r="G29" t="s">
        <v>54</v>
      </c>
    </row>
    <row r="30" spans="1:10" x14ac:dyDescent="0.25">
      <c r="B30" t="s">
        <v>50</v>
      </c>
      <c r="C30">
        <v>550000</v>
      </c>
      <c r="D30" s="11">
        <f>_xlfn.XLOOKUP(_tCustomer[[#This Row],[Revenue]],_tDiscount[Sales],_tDiscount[[ Discount]],,-1)</f>
        <v>0.2</v>
      </c>
      <c r="G30" t="s">
        <v>49</v>
      </c>
    </row>
    <row r="31" spans="1:10" x14ac:dyDescent="0.25">
      <c r="B31" t="s">
        <v>48</v>
      </c>
      <c r="C31">
        <v>503500</v>
      </c>
      <c r="D31" s="11">
        <f>_xlfn.XLOOKUP(_tCustomer[[#This Row],[Revenue]],_tDiscount[Sales],_tDiscount[[ Discount]],,-1)</f>
        <v>0.2</v>
      </c>
    </row>
    <row r="32" spans="1:10" x14ac:dyDescent="0.25">
      <c r="B32" t="s">
        <v>47</v>
      </c>
      <c r="C32">
        <v>18699</v>
      </c>
      <c r="D32" s="11">
        <f>_xlfn.XLOOKUP(_tCustomer[[#This Row],[Revenue]],_tDiscount[Sales],_tDiscount[[ Discount]],,-1)</f>
        <v>0.01</v>
      </c>
      <c r="H32" s="12" t="s">
        <v>46</v>
      </c>
      <c r="I32" s="12" t="s">
        <v>55</v>
      </c>
      <c r="J32" s="12" t="s">
        <v>56</v>
      </c>
    </row>
    <row r="33" spans="1:10" x14ac:dyDescent="0.25">
      <c r="B33" t="s">
        <v>45</v>
      </c>
      <c r="C33">
        <v>28355</v>
      </c>
      <c r="D33" s="11">
        <f>_xlfn.XLOOKUP(_tCustomer[[#This Row],[Revenue]],_tDiscount[Sales],_tDiscount[[ Discount]],,-1)</f>
        <v>0.01</v>
      </c>
      <c r="H33" t="s">
        <v>44</v>
      </c>
      <c r="I33">
        <v>50000</v>
      </c>
      <c r="J33" s="11">
        <v>0.05</v>
      </c>
    </row>
    <row r="34" spans="1:10" x14ac:dyDescent="0.25">
      <c r="B34" t="s">
        <v>43</v>
      </c>
      <c r="C34">
        <v>4860</v>
      </c>
      <c r="D34" s="11">
        <f>_xlfn.XLOOKUP(_tCustomer[[#This Row],[Revenue]],_tDiscount[Sales],_tDiscount[[ Discount]],,-1)</f>
        <v>0</v>
      </c>
      <c r="H34" t="s">
        <v>42</v>
      </c>
      <c r="I34">
        <v>250000</v>
      </c>
      <c r="J34" s="11">
        <v>0.15</v>
      </c>
    </row>
    <row r="35" spans="1:10" x14ac:dyDescent="0.25">
      <c r="B35" t="s">
        <v>41</v>
      </c>
      <c r="C35">
        <v>123750</v>
      </c>
      <c r="D35" s="11">
        <f>_xlfn.XLOOKUP(_tCustomer[[#This Row],[Revenue]],_tDiscount[Sales],_tDiscount[[ Discount]],,-1)</f>
        <v>0.1</v>
      </c>
      <c r="H35" t="s">
        <v>40</v>
      </c>
      <c r="I35">
        <v>10000</v>
      </c>
      <c r="J35" s="11">
        <v>0.01</v>
      </c>
    </row>
    <row r="36" spans="1:10" x14ac:dyDescent="0.25">
      <c r="B36" t="s">
        <v>39</v>
      </c>
      <c r="C36">
        <v>201250</v>
      </c>
      <c r="D36" s="11">
        <f>_xlfn.XLOOKUP(_tCustomer[[#This Row],[Revenue]],_tDiscount[Sales],_tDiscount[[ Discount]],,-1)</f>
        <v>0.1</v>
      </c>
      <c r="H36" t="s">
        <v>38</v>
      </c>
      <c r="I36">
        <v>0</v>
      </c>
      <c r="J36" s="11">
        <v>0</v>
      </c>
    </row>
    <row r="37" spans="1:10" x14ac:dyDescent="0.25">
      <c r="B37" t="s">
        <v>37</v>
      </c>
      <c r="C37">
        <v>255750</v>
      </c>
      <c r="D37" s="11">
        <f>_xlfn.XLOOKUP(_tCustomer[[#This Row],[Revenue]],_tDiscount[Sales],_tDiscount[[ Discount]],,-1)</f>
        <v>0.15</v>
      </c>
      <c r="H37" t="s">
        <v>36</v>
      </c>
      <c r="I37">
        <v>500000</v>
      </c>
      <c r="J37" s="11">
        <v>0.2</v>
      </c>
    </row>
    <row r="38" spans="1:10" x14ac:dyDescent="0.25">
      <c r="B38" t="s">
        <v>35</v>
      </c>
      <c r="C38">
        <v>328250</v>
      </c>
      <c r="D38" s="11">
        <f>_xlfn.XLOOKUP(_tCustomer[[#This Row],[Revenue]],_tDiscount[Sales],_tDiscount[[ Discount]],,-1)</f>
        <v>0.15</v>
      </c>
      <c r="H38" t="s">
        <v>34</v>
      </c>
      <c r="I38">
        <v>100000</v>
      </c>
      <c r="J38" s="11">
        <v>0.1</v>
      </c>
    </row>
    <row r="39" spans="1:10" x14ac:dyDescent="0.25">
      <c r="B39" t="s">
        <v>33</v>
      </c>
      <c r="C39">
        <v>444050</v>
      </c>
      <c r="D39" s="11">
        <f>_xlfn.XLOOKUP(_tCustomer[[#This Row],[Revenue]],_tDiscount[Sales],_tDiscount[[ Discount]],,-1)</f>
        <v>0.15</v>
      </c>
    </row>
    <row r="41" spans="1:10" ht="14.4" x14ac:dyDescent="0.3">
      <c r="A41" s="4" t="s">
        <v>57</v>
      </c>
    </row>
    <row r="43" spans="1:10" x14ac:dyDescent="0.25">
      <c r="B43" t="s">
        <v>58</v>
      </c>
      <c r="C43" t="s">
        <v>58</v>
      </c>
      <c r="E43" t="s">
        <v>58</v>
      </c>
    </row>
    <row r="44" spans="1:10" x14ac:dyDescent="0.25">
      <c r="B44" t="s">
        <v>59</v>
      </c>
      <c r="C44" t="s">
        <v>58</v>
      </c>
      <c r="E44" t="s">
        <v>59</v>
      </c>
    </row>
    <row r="45" spans="1:10" x14ac:dyDescent="0.25">
      <c r="B45" t="s">
        <v>60</v>
      </c>
      <c r="C45" t="s">
        <v>58</v>
      </c>
      <c r="E45" t="s">
        <v>60</v>
      </c>
    </row>
    <row r="46" spans="1:10" x14ac:dyDescent="0.25">
      <c r="B46" t="s">
        <v>61</v>
      </c>
      <c r="C46" t="s">
        <v>58</v>
      </c>
      <c r="E46" t="s">
        <v>61</v>
      </c>
    </row>
    <row r="47" spans="1:10" x14ac:dyDescent="0.25">
      <c r="B47" t="s">
        <v>62</v>
      </c>
      <c r="C47" t="s">
        <v>58</v>
      </c>
      <c r="E47" t="s">
        <v>62</v>
      </c>
    </row>
    <row r="48" spans="1:10" x14ac:dyDescent="0.25">
      <c r="E48" t="s">
        <v>63</v>
      </c>
    </row>
    <row r="50" spans="1:12" ht="14.4" x14ac:dyDescent="0.3">
      <c r="A50" s="4" t="s">
        <v>64</v>
      </c>
      <c r="E50" s="4" t="s">
        <v>73</v>
      </c>
    </row>
    <row r="52" spans="1:12" x14ac:dyDescent="0.25">
      <c r="A52" t="s">
        <v>65</v>
      </c>
      <c r="B52">
        <f>COUNTIF($A$51:$A51,A52)</f>
        <v>0</v>
      </c>
      <c r="F52" t="s">
        <v>74</v>
      </c>
      <c r="G52" t="s">
        <v>75</v>
      </c>
      <c r="J52" t="s">
        <v>83</v>
      </c>
      <c r="K52" t="s">
        <v>84</v>
      </c>
      <c r="L52" t="s">
        <v>85</v>
      </c>
    </row>
    <row r="53" spans="1:12" x14ac:dyDescent="0.25">
      <c r="A53" t="s">
        <v>66</v>
      </c>
      <c r="B53">
        <f>COUNTIF($A$51:$A52,A53)</f>
        <v>0</v>
      </c>
      <c r="F53">
        <v>68</v>
      </c>
      <c r="G53" t="s">
        <v>76</v>
      </c>
      <c r="H53">
        <f>COUNTIFS($K$53:$K$59,G53)</f>
        <v>1</v>
      </c>
      <c r="I53" t="str">
        <f>VLOOKUP(G53,$K$53:$K$59,1,0)</f>
        <v>Stefanie</v>
      </c>
      <c r="J53" t="s">
        <v>86</v>
      </c>
      <c r="K53" t="s">
        <v>76</v>
      </c>
      <c r="L53" s="13">
        <v>42826</v>
      </c>
    </row>
    <row r="54" spans="1:12" x14ac:dyDescent="0.25">
      <c r="A54" t="s">
        <v>67</v>
      </c>
      <c r="B54">
        <f>COUNTIF($A$51:$A53,A54)</f>
        <v>0</v>
      </c>
      <c r="F54">
        <v>45</v>
      </c>
      <c r="G54" t="s">
        <v>77</v>
      </c>
      <c r="H54">
        <f t="shared" ref="H54:H60" si="0">COUNTIFS($K$53:$K$59,G54)</f>
        <v>1</v>
      </c>
      <c r="I54" t="str">
        <f t="shared" ref="I54:I60" si="1">VLOOKUP(G54,$K$53:$K$59,1,0)</f>
        <v>Gabrielle</v>
      </c>
      <c r="J54" t="s">
        <v>86</v>
      </c>
      <c r="K54" t="s">
        <v>77</v>
      </c>
      <c r="L54" s="13">
        <v>43468</v>
      </c>
    </row>
    <row r="55" spans="1:12" x14ac:dyDescent="0.25">
      <c r="A55" t="s">
        <v>65</v>
      </c>
      <c r="B55">
        <f>COUNTIF($A$51:$A54,A55)</f>
        <v>1</v>
      </c>
      <c r="F55">
        <v>82</v>
      </c>
      <c r="G55" t="s">
        <v>78</v>
      </c>
      <c r="H55">
        <f t="shared" si="0"/>
        <v>0</v>
      </c>
      <c r="I55" t="e">
        <f t="shared" si="1"/>
        <v>#N/A</v>
      </c>
      <c r="J55" t="s">
        <v>87</v>
      </c>
      <c r="K55" t="s">
        <v>80</v>
      </c>
      <c r="L55" s="13">
        <v>43355</v>
      </c>
    </row>
    <row r="56" spans="1:12" x14ac:dyDescent="0.25">
      <c r="A56" t="s">
        <v>68</v>
      </c>
      <c r="B56">
        <f>COUNTIF($A$51:$A55,A56)</f>
        <v>0</v>
      </c>
      <c r="F56">
        <v>43</v>
      </c>
      <c r="G56" t="s">
        <v>79</v>
      </c>
      <c r="H56">
        <f t="shared" si="0"/>
        <v>0</v>
      </c>
      <c r="I56" t="e">
        <f t="shared" si="1"/>
        <v>#N/A</v>
      </c>
      <c r="J56" t="s">
        <v>87</v>
      </c>
      <c r="K56" t="s">
        <v>81</v>
      </c>
      <c r="L56" s="13">
        <v>43398</v>
      </c>
    </row>
    <row r="57" spans="1:12" x14ac:dyDescent="0.25">
      <c r="A57" t="s">
        <v>69</v>
      </c>
      <c r="B57">
        <f>COUNTIF($A$51:$A56,A57)</f>
        <v>0</v>
      </c>
      <c r="F57">
        <v>4</v>
      </c>
      <c r="G57" t="s">
        <v>80</v>
      </c>
      <c r="H57">
        <f t="shared" si="0"/>
        <v>1</v>
      </c>
      <c r="I57" t="str">
        <f t="shared" si="1"/>
        <v>Hedy</v>
      </c>
      <c r="J57" t="s">
        <v>88</v>
      </c>
      <c r="K57" t="s">
        <v>89</v>
      </c>
      <c r="L57" s="13">
        <v>43110</v>
      </c>
    </row>
    <row r="58" spans="1:12" x14ac:dyDescent="0.25">
      <c r="A58" t="s">
        <v>67</v>
      </c>
      <c r="B58">
        <f>COUNTIF($A$51:$A57,A58)</f>
        <v>1</v>
      </c>
      <c r="F58">
        <v>27</v>
      </c>
      <c r="G58" t="s">
        <v>81</v>
      </c>
      <c r="H58">
        <f t="shared" si="0"/>
        <v>1</v>
      </c>
      <c r="I58" t="str">
        <f t="shared" si="1"/>
        <v>Chad</v>
      </c>
      <c r="J58" t="s">
        <v>88</v>
      </c>
      <c r="K58" t="s">
        <v>90</v>
      </c>
      <c r="L58" s="13">
        <v>43087</v>
      </c>
    </row>
    <row r="59" spans="1:12" x14ac:dyDescent="0.25">
      <c r="A59" t="s">
        <v>70</v>
      </c>
      <c r="B59">
        <f>COUNTIF($A$51:$A58,A59)</f>
        <v>0</v>
      </c>
      <c r="F59">
        <v>27</v>
      </c>
      <c r="G59" t="s">
        <v>82</v>
      </c>
      <c r="H59">
        <f t="shared" si="0"/>
        <v>0</v>
      </c>
      <c r="I59" t="e">
        <f t="shared" si="1"/>
        <v>#N/A</v>
      </c>
      <c r="J59" t="s">
        <v>91</v>
      </c>
      <c r="K59" t="s">
        <v>92</v>
      </c>
      <c r="L59" s="13">
        <v>43290</v>
      </c>
    </row>
    <row r="60" spans="1:12" x14ac:dyDescent="0.25">
      <c r="A60" t="s">
        <v>71</v>
      </c>
      <c r="B60">
        <f>COUNTIF($A$51:$A59,A60)</f>
        <v>0</v>
      </c>
      <c r="F60">
        <v>27</v>
      </c>
      <c r="G60" t="s">
        <v>79</v>
      </c>
      <c r="H60">
        <f t="shared" si="0"/>
        <v>0</v>
      </c>
      <c r="I60" t="e">
        <f t="shared" si="1"/>
        <v>#N/A</v>
      </c>
    </row>
    <row r="61" spans="1:12" x14ac:dyDescent="0.25">
      <c r="A61" t="s">
        <v>67</v>
      </c>
      <c r="B61">
        <f>COUNTIF($A$51:$A60,A61)</f>
        <v>2</v>
      </c>
    </row>
    <row r="62" spans="1:12" x14ac:dyDescent="0.25">
      <c r="A62" t="s">
        <v>72</v>
      </c>
      <c r="B62">
        <f>COUNTIF($A$51:$A61,A62)</f>
        <v>0</v>
      </c>
    </row>
    <row r="63" spans="1:12" x14ac:dyDescent="0.25">
      <c r="A63" t="s">
        <v>72</v>
      </c>
      <c r="B63">
        <f>COUNTIF($A$51:$A62,A63)</f>
        <v>1</v>
      </c>
      <c r="J63" t="str" cm="1">
        <f t="array" ref="J63:J67">_xlfn.UNIQUE(_xlfn.VSTACK(K53:K59,G53:G60),,TRUE)</f>
        <v>Myra</v>
      </c>
    </row>
    <row r="64" spans="1:12" x14ac:dyDescent="0.25">
      <c r="A64" t="s">
        <v>70</v>
      </c>
      <c r="B64">
        <f>COUNTIF($A$51:$A63,A64)</f>
        <v>1</v>
      </c>
      <c r="J64" t="str">
        <v>Pok</v>
      </c>
    </row>
    <row r="65" spans="6:10" x14ac:dyDescent="0.25">
      <c r="J65" t="str">
        <v>Vannak</v>
      </c>
    </row>
    <row r="66" spans="6:10" x14ac:dyDescent="0.25">
      <c r="J66" t="str">
        <v>Mira</v>
      </c>
    </row>
    <row r="67" spans="6:10" x14ac:dyDescent="0.25">
      <c r="J67" t="str">
        <v>Rob</v>
      </c>
    </row>
    <row r="69" spans="6:10" x14ac:dyDescent="0.25">
      <c r="F69" t="s">
        <v>93</v>
      </c>
    </row>
    <row r="71" spans="6:10" x14ac:dyDescent="0.25">
      <c r="F71" t="s">
        <v>94</v>
      </c>
    </row>
  </sheetData>
  <phoneticPr fontId="11" type="noConversion"/>
  <conditionalFormatting sqref="A52:A64">
    <cfRule type="expression" dxfId="2" priority="3">
      <formula>B52</formula>
    </cfRule>
  </conditionalFormatting>
  <conditionalFormatting sqref="G53:G60">
    <cfRule type="duplicateValues" dxfId="1" priority="1"/>
  </conditionalFormatting>
  <conditionalFormatting sqref="K53:K59 G53:G60">
    <cfRule type="uniqueValues" dxfId="0" priority="2"/>
  </conditionalFormatting>
  <dataValidations count="1">
    <dataValidation type="list" allowBlank="1" showInputMessage="1" showErrorMessage="1" sqref="G53:G60" xr:uid="{309482C1-99EE-4B12-B7E2-FD3ECB041672}">
      <formula1>$K$53:$K$59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04-May-2024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04-May-2024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D6CED1-5C07-412C-B2F2-08AAD204C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2024-05-04T15:07:06Z</dcterms:modified>
</cp:coreProperties>
</file>