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04" documentId="8_{B2F2CAE9-2CDB-4DD3-816A-24EA12F97E75}" xr6:coauthVersionLast="47" xr6:coauthVersionMax="47" xr10:uidLastSave="{5CB8391C-6CEF-42D9-B28E-95C3A8EFCB71}"/>
  <bookViews>
    <workbookView xWindow="57480" yWindow="1665" windowWidth="29040" windowHeight="15720" activeTab="1" xr2:uid="{AD5FE48E-9CE6-4EDE-8F69-E8FD3B4EAF42}"/>
  </bookViews>
  <sheets>
    <sheet name="Report" sheetId="1" r:id="rId1"/>
    <sheet name="InterpolationWithExtension" sheetId="4" r:id="rId2"/>
  </sheets>
  <definedNames>
    <definedName name="_nData" localSheetId="1">InterpolationWithExtension!$E$7:$E$18</definedName>
    <definedName name="_nData">Report!$E$7:$E$18</definedName>
    <definedName name="_nFunction">InterpolationWithExtension!$F$7:$F$18</definedName>
    <definedName name="_nmax">Report!$I$6</definedName>
    <definedName name="_nmin" localSheetId="1">InterpolationWithExtension!$I$5</definedName>
    <definedName name="_nmin">Report!$I$5</definedName>
    <definedName name="_nVar">InterpolationWithExtension!$I$6</definedName>
    <definedName name="_nx">Report!$I$7</definedName>
    <definedName name="fInterp">_xlfn.LAMBDA(_xlpm.yraw,_xlpm.xraw,_xlpm.x, _xlfn.LET( _xlpm.i, MEDIAN(MIN(_xlpm.xraw),MAX(_xlpm.xraw),_xlpm.x)+IF(_xlpm.x&gt;=MAX(_xlpm.xraw),{0;-1},{0;1}), _xlpm.xr, INDEX(_xlpm.xraw,_xlpm.i), _xlpm.yr, INDEX(_xlpm.yraw,_xlpm.i), TREND(_xlpm.yr,_xlpm.xr,_xlpm.x)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4" l="1" a="1"/>
  <c r="N26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 s="1"/>
  <c r="K128" i="4" a="1"/>
  <c r="K128" i="4" s="1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 s="1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9" i="4" a="1"/>
  <c r="K29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20" i="4" a="1"/>
  <c r="K20" i="4" s="1"/>
  <c r="I20" i="4" a="1"/>
  <c r="I20" i="4" s="1"/>
  <c r="I8" i="4" a="1"/>
  <c r="I8" i="4" s="1"/>
  <c r="J19" i="4" s="1"/>
  <c r="K7" i="4"/>
  <c r="F18" i="4"/>
  <c r="F17" i="4"/>
  <c r="F16" i="4"/>
  <c r="F15" i="4"/>
  <c r="F14" i="4"/>
  <c r="F13" i="4"/>
  <c r="F12" i="4"/>
  <c r="F11" i="4"/>
  <c r="F10" i="4"/>
  <c r="F9" i="4"/>
  <c r="F8" i="4"/>
  <c r="F7" i="4"/>
  <c r="B3" i="4" a="1"/>
  <c r="B3" i="4" s="1"/>
  <c r="J7" i="1"/>
  <c r="F8" i="1"/>
  <c r="F9" i="1"/>
  <c r="F10" i="1"/>
  <c r="F11" i="1"/>
  <c r="F12" i="1"/>
  <c r="F13" i="1"/>
  <c r="F14" i="1"/>
  <c r="F15" i="1"/>
  <c r="F16" i="1"/>
  <c r="F17" i="1"/>
  <c r="F18" i="1"/>
  <c r="F7" i="1"/>
  <c r="J9" i="1" s="1" a="1"/>
  <c r="J9" i="1" s="1"/>
  <c r="J8" i="1" a="1"/>
  <c r="J8" i="1" s="1"/>
  <c r="I5" i="1"/>
  <c r="I9" i="1" s="1"/>
  <c r="J10" i="1"/>
  <c r="K10" i="1" s="1" a="1"/>
  <c r="I8" i="1"/>
  <c r="I10" i="1"/>
  <c r="I6" i="1"/>
  <c r="B3" i="1" a="1"/>
  <c r="B3" i="1" s="1"/>
  <c r="L12" i="1" l="1" a="1"/>
  <c r="L12" i="1" s="1"/>
  <c r="L11" i="1" a="1"/>
  <c r="L11" i="1" s="1"/>
  <c r="K10" i="1"/>
  <c r="K11" i="1" l="1" a="1"/>
  <c r="K11" i="1" s="1"/>
  <c r="K13" i="1" s="1" a="1"/>
  <c r="K13" i="1" s="1"/>
  <c r="I14" i="1" s="1" a="1"/>
  <c r="I14" i="1" s="1"/>
  <c r="K18" i="1" s="1"/>
  <c r="K12" i="1" a="1"/>
  <c r="K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<sst xmlns="http://schemas.openxmlformats.org/spreadsheetml/2006/main" count="19" uniqueCount="13">
  <si>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FROM:</t>
  </si>
  <si>
    <t>Mark Biegert</t>
  </si>
  <si>
    <t>SUBJECT:</t>
  </si>
  <si>
    <t>DATE:</t>
  </si>
  <si>
    <t>Up</t>
  </si>
  <si>
    <t>Down</t>
  </si>
  <si>
    <t>In</t>
  </si>
  <si>
    <t>min</t>
  </si>
  <si>
    <t>max</t>
  </si>
  <si>
    <t>var</t>
  </si>
  <si>
    <t>x</t>
  </si>
  <si>
    <t>y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</si>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</sst>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Report!$J$19:$J$181</c:f>
              <c:numCache>
                <c:formatCode>General</c:formatCode>
                <c:ptCount val="163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  <c:pt idx="147">
                  <c:v>15.7</c:v>
                </c:pt>
                <c:pt idx="148">
                  <c:v>15.8</c:v>
                </c:pt>
                <c:pt idx="149">
                  <c:v>15.9</c:v>
                </c:pt>
                <c:pt idx="150">
                  <c:v>16</c:v>
                </c:pt>
                <c:pt idx="151">
                  <c:v>16.100000000000001</c:v>
                </c:pt>
                <c:pt idx="152">
                  <c:v>16.2</c:v>
                </c:pt>
                <c:pt idx="153">
                  <c:v>16.3</c:v>
                </c:pt>
                <c:pt idx="154">
                  <c:v>16.399999999999999</c:v>
                </c:pt>
                <c:pt idx="155">
                  <c:v>16.5</c:v>
                </c:pt>
                <c:pt idx="156">
                  <c:v>16.600000000000001</c:v>
                </c:pt>
                <c:pt idx="157">
                  <c:v>16.7</c:v>
                </c:pt>
                <c:pt idx="158">
                  <c:v>16.8</c:v>
                </c:pt>
                <c:pt idx="159">
                  <c:v>16.899999999999999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17.2</c:v>
                </c:pt>
              </c:numCache>
            </c:numRef>
          </c:xVal>
          <c:yVal>
            <c:numRef>
              <c:f>Report!$K$19:$K$181</c:f>
              <c:numCache>
                <c:formatCode>General</c:formatCode>
                <c:ptCount val="163"/>
                <c:pt idx="0">
                  <c:v>0.99999999999999911</c:v>
                </c:pt>
                <c:pt idx="1">
                  <c:v>1.7000000000000002</c:v>
                </c:pt>
                <c:pt idx="2">
                  <c:v>2.3999999999999986</c:v>
                </c:pt>
                <c:pt idx="3">
                  <c:v>3.0999999999999996</c:v>
                </c:pt>
                <c:pt idx="4">
                  <c:v>3.7999999999999989</c:v>
                </c:pt>
                <c:pt idx="5">
                  <c:v>4.5</c:v>
                </c:pt>
                <c:pt idx="6">
                  <c:v>5.2000000000000011</c:v>
                </c:pt>
                <c:pt idx="7">
                  <c:v>5.8999999999999986</c:v>
                </c:pt>
                <c:pt idx="8">
                  <c:v>6.6</c:v>
                </c:pt>
                <c:pt idx="9">
                  <c:v>7.2999999999999989</c:v>
                </c:pt>
                <c:pt idx="10">
                  <c:v>8</c:v>
                </c:pt>
                <c:pt idx="11">
                  <c:v>9.9000000000000057</c:v>
                </c:pt>
                <c:pt idx="12">
                  <c:v>11.800000000000004</c:v>
                </c:pt>
                <c:pt idx="13">
                  <c:v>13.699999999999996</c:v>
                </c:pt>
                <c:pt idx="14">
                  <c:v>15.600000000000001</c:v>
                </c:pt>
                <c:pt idx="15">
                  <c:v>17.5</c:v>
                </c:pt>
                <c:pt idx="16">
                  <c:v>19.400000000000006</c:v>
                </c:pt>
                <c:pt idx="17">
                  <c:v>21.300000000000011</c:v>
                </c:pt>
                <c:pt idx="18">
                  <c:v>23.200000000000003</c:v>
                </c:pt>
                <c:pt idx="19">
                  <c:v>25.1</c:v>
                </c:pt>
                <c:pt idx="20">
                  <c:v>27</c:v>
                </c:pt>
                <c:pt idx="21">
                  <c:v>30.700000000000003</c:v>
                </c:pt>
                <c:pt idx="22">
                  <c:v>34.400000000000006</c:v>
                </c:pt>
                <c:pt idx="23">
                  <c:v>38.099999999999994</c:v>
                </c:pt>
                <c:pt idx="24">
                  <c:v>41.8</c:v>
                </c:pt>
                <c:pt idx="25">
                  <c:v>45.5</c:v>
                </c:pt>
                <c:pt idx="26">
                  <c:v>49.200000000000017</c:v>
                </c:pt>
                <c:pt idx="27">
                  <c:v>52.900000000000006</c:v>
                </c:pt>
                <c:pt idx="28">
                  <c:v>56.599999999999994</c:v>
                </c:pt>
                <c:pt idx="29">
                  <c:v>60.299999999999983</c:v>
                </c:pt>
                <c:pt idx="30">
                  <c:v>63.999999999999972</c:v>
                </c:pt>
                <c:pt idx="31">
                  <c:v>70.099999999999937</c:v>
                </c:pt>
                <c:pt idx="32">
                  <c:v>76.199999999999989</c:v>
                </c:pt>
                <c:pt idx="33">
                  <c:v>82.299999999999955</c:v>
                </c:pt>
                <c:pt idx="34">
                  <c:v>88.399999999999977</c:v>
                </c:pt>
                <c:pt idx="35">
                  <c:v>94.5</c:v>
                </c:pt>
                <c:pt idx="36">
                  <c:v>100.59999999999997</c:v>
                </c:pt>
                <c:pt idx="37">
                  <c:v>106.69999999999999</c:v>
                </c:pt>
                <c:pt idx="38">
                  <c:v>112.79999999999995</c:v>
                </c:pt>
                <c:pt idx="39">
                  <c:v>118.89999999999998</c:v>
                </c:pt>
                <c:pt idx="40">
                  <c:v>125</c:v>
                </c:pt>
                <c:pt idx="41">
                  <c:v>134.09999999999997</c:v>
                </c:pt>
                <c:pt idx="42">
                  <c:v>143.19999999999999</c:v>
                </c:pt>
                <c:pt idx="43">
                  <c:v>152.30000000000001</c:v>
                </c:pt>
                <c:pt idx="44">
                  <c:v>161.40000000000003</c:v>
                </c:pt>
                <c:pt idx="45">
                  <c:v>170.5</c:v>
                </c:pt>
                <c:pt idx="46">
                  <c:v>179.59999999999997</c:v>
                </c:pt>
                <c:pt idx="47">
                  <c:v>188.70000000000005</c:v>
                </c:pt>
                <c:pt idx="48">
                  <c:v>197.79999999999995</c:v>
                </c:pt>
                <c:pt idx="49">
                  <c:v>206.89999999999998</c:v>
                </c:pt>
                <c:pt idx="50">
                  <c:v>216</c:v>
                </c:pt>
                <c:pt idx="51">
                  <c:v>228.69999999999993</c:v>
                </c:pt>
                <c:pt idx="52">
                  <c:v>241.39999999999998</c:v>
                </c:pt>
                <c:pt idx="53">
                  <c:v>254.09999999999991</c:v>
                </c:pt>
                <c:pt idx="54">
                  <c:v>266.80000000000007</c:v>
                </c:pt>
                <c:pt idx="55">
                  <c:v>279.50000000000125</c:v>
                </c:pt>
                <c:pt idx="56">
                  <c:v>292.19999999999993</c:v>
                </c:pt>
                <c:pt idx="57">
                  <c:v>304.89999999999998</c:v>
                </c:pt>
                <c:pt idx="58">
                  <c:v>317.60000000000116</c:v>
                </c:pt>
                <c:pt idx="59">
                  <c:v>330.30000000000132</c:v>
                </c:pt>
                <c:pt idx="60">
                  <c:v>343.00000000000159</c:v>
                </c:pt>
                <c:pt idx="61">
                  <c:v>359.89999999999986</c:v>
                </c:pt>
                <c:pt idx="62">
                  <c:v>376.80000000000177</c:v>
                </c:pt>
                <c:pt idx="63">
                  <c:v>393.70000000000164</c:v>
                </c:pt>
                <c:pt idx="64">
                  <c:v>410.60000000000173</c:v>
                </c:pt>
                <c:pt idx="65">
                  <c:v>427.50000000000159</c:v>
                </c:pt>
                <c:pt idx="66">
                  <c:v>444.40000000000168</c:v>
                </c:pt>
                <c:pt idx="67">
                  <c:v>461.30000000000177</c:v>
                </c:pt>
                <c:pt idx="68">
                  <c:v>478.20000000000164</c:v>
                </c:pt>
                <c:pt idx="69">
                  <c:v>495.10000000000173</c:v>
                </c:pt>
                <c:pt idx="70">
                  <c:v>512.00000000000227</c:v>
                </c:pt>
                <c:pt idx="71">
                  <c:v>533.70000000000232</c:v>
                </c:pt>
                <c:pt idx="72">
                  <c:v>555.40000000000214</c:v>
                </c:pt>
                <c:pt idx="73">
                  <c:v>577.10000000000218</c:v>
                </c:pt>
                <c:pt idx="74">
                  <c:v>598.800000000002</c:v>
                </c:pt>
                <c:pt idx="75">
                  <c:v>620.50000000000227</c:v>
                </c:pt>
                <c:pt idx="76">
                  <c:v>642.20000000000232</c:v>
                </c:pt>
                <c:pt idx="77">
                  <c:v>663.90000000000214</c:v>
                </c:pt>
                <c:pt idx="78">
                  <c:v>685.60000000000218</c:v>
                </c:pt>
                <c:pt idx="79">
                  <c:v>707.300000000002</c:v>
                </c:pt>
                <c:pt idx="80">
                  <c:v>729.00000000000273</c:v>
                </c:pt>
                <c:pt idx="81">
                  <c:v>756.10000000000264</c:v>
                </c:pt>
                <c:pt idx="82">
                  <c:v>783.20000000000255</c:v>
                </c:pt>
                <c:pt idx="83">
                  <c:v>810.30000000000246</c:v>
                </c:pt>
                <c:pt idx="84">
                  <c:v>837.40000000000236</c:v>
                </c:pt>
                <c:pt idx="85">
                  <c:v>864.50000000000273</c:v>
                </c:pt>
                <c:pt idx="86">
                  <c:v>891.60000000000264</c:v>
                </c:pt>
                <c:pt idx="87">
                  <c:v>918.70000000000255</c:v>
                </c:pt>
                <c:pt idx="88">
                  <c:v>945.80000000000246</c:v>
                </c:pt>
                <c:pt idx="89">
                  <c:v>972.90000000000236</c:v>
                </c:pt>
                <c:pt idx="90">
                  <c:v>1000</c:v>
                </c:pt>
                <c:pt idx="91">
                  <c:v>1033.0999999999999</c:v>
                </c:pt>
                <c:pt idx="92">
                  <c:v>1066.1999999999998</c:v>
                </c:pt>
                <c:pt idx="93">
                  <c:v>1099.3000000000002</c:v>
                </c:pt>
                <c:pt idx="94">
                  <c:v>1132.4000000000001</c:v>
                </c:pt>
                <c:pt idx="95">
                  <c:v>1165.5</c:v>
                </c:pt>
                <c:pt idx="96">
                  <c:v>1198.5999999999999</c:v>
                </c:pt>
                <c:pt idx="97">
                  <c:v>1231.6999999999998</c:v>
                </c:pt>
                <c:pt idx="98">
                  <c:v>1264.8000000000002</c:v>
                </c:pt>
                <c:pt idx="99">
                  <c:v>1297.9000000000001</c:v>
                </c:pt>
                <c:pt idx="100">
                  <c:v>1331</c:v>
                </c:pt>
                <c:pt idx="101">
                  <c:v>1370.6999999999998</c:v>
                </c:pt>
                <c:pt idx="102">
                  <c:v>1410.3999999999996</c:v>
                </c:pt>
                <c:pt idx="103">
                  <c:v>1450.1000000000004</c:v>
                </c:pt>
                <c:pt idx="104">
                  <c:v>1489.8000000000002</c:v>
                </c:pt>
                <c:pt idx="105">
                  <c:v>1529.5</c:v>
                </c:pt>
                <c:pt idx="106">
                  <c:v>1569.1999999999998</c:v>
                </c:pt>
                <c:pt idx="107">
                  <c:v>1608.8999999999996</c:v>
                </c:pt>
                <c:pt idx="108">
                  <c:v>1648.6000000000004</c:v>
                </c:pt>
                <c:pt idx="109">
                  <c:v>1688.3000000000002</c:v>
                </c:pt>
                <c:pt idx="110">
                  <c:v>1728</c:v>
                </c:pt>
                <c:pt idx="111">
                  <c:v>1767.6999999999998</c:v>
                </c:pt>
                <c:pt idx="112">
                  <c:v>1807.3999999999996</c:v>
                </c:pt>
                <c:pt idx="113">
                  <c:v>1847.1000000000004</c:v>
                </c:pt>
                <c:pt idx="114">
                  <c:v>1886.8000000000002</c:v>
                </c:pt>
                <c:pt idx="115">
                  <c:v>1926.5</c:v>
                </c:pt>
                <c:pt idx="116">
                  <c:v>1966.1999999999998</c:v>
                </c:pt>
                <c:pt idx="117">
                  <c:v>2005.8999999999996</c:v>
                </c:pt>
                <c:pt idx="118">
                  <c:v>2045.6000000000004</c:v>
                </c:pt>
                <c:pt idx="119">
                  <c:v>2085.3000000000002</c:v>
                </c:pt>
                <c:pt idx="120">
                  <c:v>2125</c:v>
                </c:pt>
                <c:pt idx="121">
                  <c:v>2164.6999999999998</c:v>
                </c:pt>
                <c:pt idx="122">
                  <c:v>2204.3999999999996</c:v>
                </c:pt>
                <c:pt idx="123">
                  <c:v>2244.1000000000004</c:v>
                </c:pt>
                <c:pt idx="124">
                  <c:v>2283.8000000000002</c:v>
                </c:pt>
                <c:pt idx="125">
                  <c:v>2323.5</c:v>
                </c:pt>
                <c:pt idx="126">
                  <c:v>2363.1999999999998</c:v>
                </c:pt>
                <c:pt idx="127">
                  <c:v>2402.8999999999996</c:v>
                </c:pt>
                <c:pt idx="128">
                  <c:v>2442.6000000000004</c:v>
                </c:pt>
                <c:pt idx="129">
                  <c:v>2482.3000000000002</c:v>
                </c:pt>
                <c:pt idx="130">
                  <c:v>2522</c:v>
                </c:pt>
                <c:pt idx="131">
                  <c:v>2561.6999999999998</c:v>
                </c:pt>
                <c:pt idx="132">
                  <c:v>2601.3999999999996</c:v>
                </c:pt>
                <c:pt idx="133">
                  <c:v>2641.1000000000004</c:v>
                </c:pt>
                <c:pt idx="134">
                  <c:v>2680.8</c:v>
                </c:pt>
                <c:pt idx="135">
                  <c:v>2720.5</c:v>
                </c:pt>
                <c:pt idx="136">
                  <c:v>2760.2</c:v>
                </c:pt>
                <c:pt idx="137">
                  <c:v>2799.8999999999996</c:v>
                </c:pt>
                <c:pt idx="138">
                  <c:v>2839.6000000000004</c:v>
                </c:pt>
                <c:pt idx="139">
                  <c:v>2879.3</c:v>
                </c:pt>
                <c:pt idx="140">
                  <c:v>2919</c:v>
                </c:pt>
                <c:pt idx="141">
                  <c:v>2958.7</c:v>
                </c:pt>
                <c:pt idx="142">
                  <c:v>2998.3999999999996</c:v>
                </c:pt>
                <c:pt idx="143">
                  <c:v>3038.1000000000004</c:v>
                </c:pt>
                <c:pt idx="144">
                  <c:v>3077.8</c:v>
                </c:pt>
                <c:pt idx="145">
                  <c:v>3117.5</c:v>
                </c:pt>
                <c:pt idx="146">
                  <c:v>3157.2</c:v>
                </c:pt>
                <c:pt idx="147">
                  <c:v>3196.8999999999996</c:v>
                </c:pt>
                <c:pt idx="148">
                  <c:v>3236.6000000000004</c:v>
                </c:pt>
                <c:pt idx="149">
                  <c:v>3276.3</c:v>
                </c:pt>
                <c:pt idx="150">
                  <c:v>3316</c:v>
                </c:pt>
                <c:pt idx="151">
                  <c:v>3355.7000000000007</c:v>
                </c:pt>
                <c:pt idx="152">
                  <c:v>3395.3999999999996</c:v>
                </c:pt>
                <c:pt idx="153">
                  <c:v>3435.1000000000004</c:v>
                </c:pt>
                <c:pt idx="154">
                  <c:v>3474.7999999999993</c:v>
                </c:pt>
                <c:pt idx="155">
                  <c:v>3514.5</c:v>
                </c:pt>
                <c:pt idx="156">
                  <c:v>3554.2000000000007</c:v>
                </c:pt>
                <c:pt idx="157">
                  <c:v>3593.8999999999996</c:v>
                </c:pt>
                <c:pt idx="158">
                  <c:v>3633.6000000000004</c:v>
                </c:pt>
                <c:pt idx="159">
                  <c:v>3673.2999999999993</c:v>
                </c:pt>
                <c:pt idx="160">
                  <c:v>3713</c:v>
                </c:pt>
                <c:pt idx="161">
                  <c:v>3752.7000000000007</c:v>
                </c:pt>
                <c:pt idx="162">
                  <c:v>3792.3999999999996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E-4FD8-B585-ADAD90F25C9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E-4FD8-B585-ADAD90F25C9E}"/>
            </c:ext>
          </c:extLst>
        </c:ser>
        <c:ser>
          <c:idx val="4"/>
          <c:order val="4"/>
          <c:tx>
            <c:v>Exact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CCFF"/>
              </a:solidFill>
              <a:ln w="31750">
                <a:solidFill>
                  <a:schemeClr val="accent5">
                    <a:alpha val="99000"/>
                  </a:schemeClr>
                </a:solidFill>
              </a:ln>
              <a:effectLst/>
            </c:spPr>
          </c:marker>
          <c:xVal>
            <c:numRef>
              <c:f>Report!$I$7</c:f>
              <c:numCache>
                <c:formatCode>General</c:formatCode>
                <c:ptCount val="1"/>
                <c:pt idx="0">
                  <c:v>-5</c:v>
                </c:pt>
              </c:numCache>
            </c:numRef>
          </c:xVal>
          <c:yVal>
            <c:numRef>
              <c:f>Report!$J$7</c:f>
              <c:numCache>
                <c:formatCode>General</c:formatCode>
                <c:ptCount val="1"/>
                <c:pt idx="0">
                  <c:v>-125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E-4FD8-B585-ADAD90F25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953193350831146E-2"/>
          <c:y val="0.13393924898349677"/>
          <c:w val="0.89274125109361335"/>
          <c:h val="0.70342023439368573"/>
        </c:manualLayout>
      </c:layout>
      <c:scatterChart>
        <c:scatterStyle val="lineMarker"/>
        <c:varyColors val="0"/>
        <c:ser>
          <c:idx val="0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InterpolationWithExtension!$E$7:$E$18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InterpolationWithExtension!$F$7:$F$18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0F-41FF-B69D-4F6749FC4069}"/>
            </c:ext>
          </c:extLst>
        </c:ser>
        <c:ser>
          <c:idx val="1"/>
          <c:order val="1"/>
          <c:tx>
            <c:v>Interpolation</c:v>
          </c:tx>
          <c:spPr>
            <a:ln w="6350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InterpolationWithExtension!$I$20:$I$219</c:f>
              <c:numCache>
                <c:formatCode>General</c:formatCode>
                <c:ptCount val="20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  <c:pt idx="21">
                  <c:v>1.0999999999999999</c:v>
                </c:pt>
                <c:pt idx="22">
                  <c:v>1.2</c:v>
                </c:pt>
                <c:pt idx="23">
                  <c:v>1.3</c:v>
                </c:pt>
                <c:pt idx="24">
                  <c:v>1.4000000000000001</c:v>
                </c:pt>
                <c:pt idx="25">
                  <c:v>1.5000000000000002</c:v>
                </c:pt>
                <c:pt idx="26">
                  <c:v>1.6000000000000003</c:v>
                </c:pt>
                <c:pt idx="27">
                  <c:v>1.7000000000000004</c:v>
                </c:pt>
                <c:pt idx="28">
                  <c:v>1.8000000000000005</c:v>
                </c:pt>
                <c:pt idx="29">
                  <c:v>1.9000000000000006</c:v>
                </c:pt>
                <c:pt idx="30">
                  <c:v>2.0000000000000004</c:v>
                </c:pt>
                <c:pt idx="31">
                  <c:v>2.1000000000000005</c:v>
                </c:pt>
                <c:pt idx="32">
                  <c:v>2.2000000000000006</c:v>
                </c:pt>
                <c:pt idx="33">
                  <c:v>2.3000000000000007</c:v>
                </c:pt>
                <c:pt idx="34">
                  <c:v>2.4000000000000008</c:v>
                </c:pt>
                <c:pt idx="35">
                  <c:v>2.5000000000000009</c:v>
                </c:pt>
                <c:pt idx="36">
                  <c:v>2.600000000000001</c:v>
                </c:pt>
                <c:pt idx="37">
                  <c:v>2.7000000000000011</c:v>
                </c:pt>
                <c:pt idx="38">
                  <c:v>2.8000000000000012</c:v>
                </c:pt>
                <c:pt idx="39">
                  <c:v>2.9000000000000012</c:v>
                </c:pt>
                <c:pt idx="40">
                  <c:v>3.0000000000000013</c:v>
                </c:pt>
                <c:pt idx="41">
                  <c:v>3.1000000000000014</c:v>
                </c:pt>
                <c:pt idx="42">
                  <c:v>3.2000000000000015</c:v>
                </c:pt>
                <c:pt idx="43">
                  <c:v>3.3000000000000016</c:v>
                </c:pt>
                <c:pt idx="44">
                  <c:v>3.4000000000000017</c:v>
                </c:pt>
                <c:pt idx="45">
                  <c:v>3.5000000000000018</c:v>
                </c:pt>
                <c:pt idx="46">
                  <c:v>3.6000000000000019</c:v>
                </c:pt>
                <c:pt idx="47">
                  <c:v>3.700000000000002</c:v>
                </c:pt>
                <c:pt idx="48">
                  <c:v>3.800000000000002</c:v>
                </c:pt>
                <c:pt idx="49">
                  <c:v>3.9000000000000021</c:v>
                </c:pt>
                <c:pt idx="50">
                  <c:v>4.0000000000000018</c:v>
                </c:pt>
                <c:pt idx="51">
                  <c:v>4.1000000000000014</c:v>
                </c:pt>
                <c:pt idx="52">
                  <c:v>4.2000000000000011</c:v>
                </c:pt>
                <c:pt idx="53">
                  <c:v>4.3000000000000007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4.6999999999999993</c:v>
                </c:pt>
                <c:pt idx="58">
                  <c:v>4.7999999999999989</c:v>
                </c:pt>
                <c:pt idx="59">
                  <c:v>4.8999999999999986</c:v>
                </c:pt>
                <c:pt idx="60">
                  <c:v>4.9999999999999982</c:v>
                </c:pt>
                <c:pt idx="61">
                  <c:v>5.0999999999999979</c:v>
                </c:pt>
                <c:pt idx="62">
                  <c:v>5.1999999999999975</c:v>
                </c:pt>
                <c:pt idx="63">
                  <c:v>5.2999999999999972</c:v>
                </c:pt>
                <c:pt idx="64">
                  <c:v>5.3999999999999968</c:v>
                </c:pt>
                <c:pt idx="65">
                  <c:v>5.4999999999999964</c:v>
                </c:pt>
                <c:pt idx="66">
                  <c:v>5.5999999999999961</c:v>
                </c:pt>
                <c:pt idx="67">
                  <c:v>5.6999999999999957</c:v>
                </c:pt>
                <c:pt idx="68">
                  <c:v>5.7999999999999954</c:v>
                </c:pt>
                <c:pt idx="69">
                  <c:v>5.899999999999995</c:v>
                </c:pt>
                <c:pt idx="70">
                  <c:v>5.9999999999999947</c:v>
                </c:pt>
                <c:pt idx="71">
                  <c:v>6.0999999999999943</c:v>
                </c:pt>
                <c:pt idx="72">
                  <c:v>6.199999999999994</c:v>
                </c:pt>
                <c:pt idx="73">
                  <c:v>6.2999999999999936</c:v>
                </c:pt>
                <c:pt idx="74">
                  <c:v>6.3999999999999932</c:v>
                </c:pt>
                <c:pt idx="75">
                  <c:v>6.4999999999999929</c:v>
                </c:pt>
                <c:pt idx="76">
                  <c:v>6.5999999999999925</c:v>
                </c:pt>
                <c:pt idx="77">
                  <c:v>6.6999999999999922</c:v>
                </c:pt>
                <c:pt idx="78">
                  <c:v>6.7999999999999918</c:v>
                </c:pt>
                <c:pt idx="79">
                  <c:v>6.8999999999999915</c:v>
                </c:pt>
                <c:pt idx="80">
                  <c:v>6.9999999999999911</c:v>
                </c:pt>
                <c:pt idx="81">
                  <c:v>7.0999999999999908</c:v>
                </c:pt>
                <c:pt idx="82">
                  <c:v>7.1999999999999904</c:v>
                </c:pt>
                <c:pt idx="83">
                  <c:v>7.2999999999999901</c:v>
                </c:pt>
                <c:pt idx="84">
                  <c:v>7.3999999999999897</c:v>
                </c:pt>
                <c:pt idx="85">
                  <c:v>7.4999999999999893</c:v>
                </c:pt>
                <c:pt idx="86">
                  <c:v>7.599999999999989</c:v>
                </c:pt>
                <c:pt idx="87">
                  <c:v>7.6999999999999886</c:v>
                </c:pt>
                <c:pt idx="88">
                  <c:v>7.7999999999999883</c:v>
                </c:pt>
                <c:pt idx="89">
                  <c:v>7.8999999999999879</c:v>
                </c:pt>
                <c:pt idx="90">
                  <c:v>7.9999999999999876</c:v>
                </c:pt>
                <c:pt idx="91">
                  <c:v>8.0999999999999872</c:v>
                </c:pt>
                <c:pt idx="92">
                  <c:v>8.1999999999999869</c:v>
                </c:pt>
                <c:pt idx="93">
                  <c:v>8.2999999999999865</c:v>
                </c:pt>
                <c:pt idx="94">
                  <c:v>8.3999999999999861</c:v>
                </c:pt>
                <c:pt idx="95">
                  <c:v>8.4999999999999858</c:v>
                </c:pt>
                <c:pt idx="96">
                  <c:v>8.5999999999999854</c:v>
                </c:pt>
                <c:pt idx="97">
                  <c:v>8.6999999999999851</c:v>
                </c:pt>
                <c:pt idx="98">
                  <c:v>8.7999999999999847</c:v>
                </c:pt>
                <c:pt idx="99">
                  <c:v>8.8999999999999844</c:v>
                </c:pt>
                <c:pt idx="100">
                  <c:v>8.999999999999984</c:v>
                </c:pt>
                <c:pt idx="101">
                  <c:v>9.0999999999999837</c:v>
                </c:pt>
                <c:pt idx="102">
                  <c:v>9.1999999999999833</c:v>
                </c:pt>
                <c:pt idx="103">
                  <c:v>9.2999999999999829</c:v>
                </c:pt>
                <c:pt idx="104">
                  <c:v>9.3999999999999826</c:v>
                </c:pt>
                <c:pt idx="105">
                  <c:v>9.4999999999999822</c:v>
                </c:pt>
                <c:pt idx="106">
                  <c:v>9.5999999999999819</c:v>
                </c:pt>
                <c:pt idx="107">
                  <c:v>9.6999999999999815</c:v>
                </c:pt>
                <c:pt idx="108">
                  <c:v>9.7999999999999812</c:v>
                </c:pt>
                <c:pt idx="109">
                  <c:v>9.8999999999999808</c:v>
                </c:pt>
                <c:pt idx="110">
                  <c:v>9.9999999999999805</c:v>
                </c:pt>
                <c:pt idx="111">
                  <c:v>10.09999999999998</c:v>
                </c:pt>
                <c:pt idx="112">
                  <c:v>10.19999999999998</c:v>
                </c:pt>
                <c:pt idx="113">
                  <c:v>10.299999999999979</c:v>
                </c:pt>
                <c:pt idx="114">
                  <c:v>10.399999999999979</c:v>
                </c:pt>
                <c:pt idx="115">
                  <c:v>10.499999999999979</c:v>
                </c:pt>
                <c:pt idx="116">
                  <c:v>10.599999999999978</c:v>
                </c:pt>
                <c:pt idx="117">
                  <c:v>10.699999999999978</c:v>
                </c:pt>
                <c:pt idx="118">
                  <c:v>10.799999999999978</c:v>
                </c:pt>
                <c:pt idx="119">
                  <c:v>10.899999999999977</c:v>
                </c:pt>
                <c:pt idx="120">
                  <c:v>10.999999999999977</c:v>
                </c:pt>
                <c:pt idx="121">
                  <c:v>11.099999999999977</c:v>
                </c:pt>
                <c:pt idx="122">
                  <c:v>11.199999999999976</c:v>
                </c:pt>
                <c:pt idx="123">
                  <c:v>11.299999999999976</c:v>
                </c:pt>
                <c:pt idx="124">
                  <c:v>11.399999999999975</c:v>
                </c:pt>
                <c:pt idx="125">
                  <c:v>11.499999999999975</c:v>
                </c:pt>
                <c:pt idx="126">
                  <c:v>11.599999999999975</c:v>
                </c:pt>
                <c:pt idx="127">
                  <c:v>11.699999999999974</c:v>
                </c:pt>
                <c:pt idx="128">
                  <c:v>11.799999999999974</c:v>
                </c:pt>
                <c:pt idx="129">
                  <c:v>11.899999999999974</c:v>
                </c:pt>
                <c:pt idx="130">
                  <c:v>11.999999999999973</c:v>
                </c:pt>
                <c:pt idx="131">
                  <c:v>12.099999999999973</c:v>
                </c:pt>
                <c:pt idx="132">
                  <c:v>12.199999999999973</c:v>
                </c:pt>
                <c:pt idx="133">
                  <c:v>12.299999999999972</c:v>
                </c:pt>
                <c:pt idx="134">
                  <c:v>12.399999999999972</c:v>
                </c:pt>
                <c:pt idx="135">
                  <c:v>12.499999999999972</c:v>
                </c:pt>
                <c:pt idx="136">
                  <c:v>12.599999999999971</c:v>
                </c:pt>
                <c:pt idx="137">
                  <c:v>12.699999999999971</c:v>
                </c:pt>
                <c:pt idx="138">
                  <c:v>12.799999999999971</c:v>
                </c:pt>
                <c:pt idx="139">
                  <c:v>12.89999999999997</c:v>
                </c:pt>
                <c:pt idx="140">
                  <c:v>12.99999999999997</c:v>
                </c:pt>
                <c:pt idx="141">
                  <c:v>13.099999999999969</c:v>
                </c:pt>
                <c:pt idx="142">
                  <c:v>13.199999999999969</c:v>
                </c:pt>
                <c:pt idx="143">
                  <c:v>13.299999999999969</c:v>
                </c:pt>
                <c:pt idx="144">
                  <c:v>13.399999999999968</c:v>
                </c:pt>
                <c:pt idx="145">
                  <c:v>13.499999999999968</c:v>
                </c:pt>
                <c:pt idx="146">
                  <c:v>13.599999999999968</c:v>
                </c:pt>
                <c:pt idx="147">
                  <c:v>13.699999999999967</c:v>
                </c:pt>
                <c:pt idx="148">
                  <c:v>13.799999999999967</c:v>
                </c:pt>
                <c:pt idx="149">
                  <c:v>13.899999999999967</c:v>
                </c:pt>
                <c:pt idx="150">
                  <c:v>13.999999999999966</c:v>
                </c:pt>
                <c:pt idx="151">
                  <c:v>14.099999999999966</c:v>
                </c:pt>
                <c:pt idx="152">
                  <c:v>14.199999999999966</c:v>
                </c:pt>
                <c:pt idx="153">
                  <c:v>14.299999999999965</c:v>
                </c:pt>
                <c:pt idx="154">
                  <c:v>14.399999999999965</c:v>
                </c:pt>
                <c:pt idx="155">
                  <c:v>14.499999999999964</c:v>
                </c:pt>
                <c:pt idx="156">
                  <c:v>14.599999999999964</c:v>
                </c:pt>
                <c:pt idx="157">
                  <c:v>14.699999999999964</c:v>
                </c:pt>
                <c:pt idx="158">
                  <c:v>14.799999999999963</c:v>
                </c:pt>
                <c:pt idx="159">
                  <c:v>14.899999999999963</c:v>
                </c:pt>
                <c:pt idx="160">
                  <c:v>14.999999999999963</c:v>
                </c:pt>
                <c:pt idx="161">
                  <c:v>15.099999999999962</c:v>
                </c:pt>
                <c:pt idx="162">
                  <c:v>15.199999999999962</c:v>
                </c:pt>
                <c:pt idx="163">
                  <c:v>15.299999999999962</c:v>
                </c:pt>
                <c:pt idx="164">
                  <c:v>15.399999999999961</c:v>
                </c:pt>
                <c:pt idx="165">
                  <c:v>15.499999999999961</c:v>
                </c:pt>
                <c:pt idx="166">
                  <c:v>15.599999999999961</c:v>
                </c:pt>
                <c:pt idx="167">
                  <c:v>15.69999999999996</c:v>
                </c:pt>
                <c:pt idx="168">
                  <c:v>15.79999999999996</c:v>
                </c:pt>
                <c:pt idx="169">
                  <c:v>15.899999999999959</c:v>
                </c:pt>
                <c:pt idx="170">
                  <c:v>15.999999999999959</c:v>
                </c:pt>
                <c:pt idx="171">
                  <c:v>16.099999999999959</c:v>
                </c:pt>
                <c:pt idx="172">
                  <c:v>16.19999999999996</c:v>
                </c:pt>
                <c:pt idx="173">
                  <c:v>16.299999999999962</c:v>
                </c:pt>
                <c:pt idx="174">
                  <c:v>16.399999999999963</c:v>
                </c:pt>
                <c:pt idx="175">
                  <c:v>16.499999999999964</c:v>
                </c:pt>
                <c:pt idx="176">
                  <c:v>16.599999999999966</c:v>
                </c:pt>
                <c:pt idx="177">
                  <c:v>16.699999999999967</c:v>
                </c:pt>
                <c:pt idx="178">
                  <c:v>16.799999999999969</c:v>
                </c:pt>
                <c:pt idx="179">
                  <c:v>16.89999999999997</c:v>
                </c:pt>
                <c:pt idx="180">
                  <c:v>16.999999999999972</c:v>
                </c:pt>
                <c:pt idx="181">
                  <c:v>17.099999999999973</c:v>
                </c:pt>
                <c:pt idx="182">
                  <c:v>17.199999999999974</c:v>
                </c:pt>
                <c:pt idx="183">
                  <c:v>17.299999999999976</c:v>
                </c:pt>
                <c:pt idx="184">
                  <c:v>17.399999999999977</c:v>
                </c:pt>
                <c:pt idx="185">
                  <c:v>17.499999999999979</c:v>
                </c:pt>
                <c:pt idx="186">
                  <c:v>17.59999999999998</c:v>
                </c:pt>
                <c:pt idx="187">
                  <c:v>17.699999999999982</c:v>
                </c:pt>
                <c:pt idx="188">
                  <c:v>17.799999999999983</c:v>
                </c:pt>
                <c:pt idx="189">
                  <c:v>17.899999999999984</c:v>
                </c:pt>
                <c:pt idx="190">
                  <c:v>17.999999999999986</c:v>
                </c:pt>
                <c:pt idx="191">
                  <c:v>18.099999999999987</c:v>
                </c:pt>
                <c:pt idx="192">
                  <c:v>18.199999999999989</c:v>
                </c:pt>
                <c:pt idx="193">
                  <c:v>18.29999999999999</c:v>
                </c:pt>
                <c:pt idx="194">
                  <c:v>18.399999999999991</c:v>
                </c:pt>
                <c:pt idx="195">
                  <c:v>18.499999999999993</c:v>
                </c:pt>
                <c:pt idx="196">
                  <c:v>18.599999999999994</c:v>
                </c:pt>
                <c:pt idx="197">
                  <c:v>18.699999999999996</c:v>
                </c:pt>
                <c:pt idx="198">
                  <c:v>18.799999999999997</c:v>
                </c:pt>
                <c:pt idx="199">
                  <c:v>18.899999999999999</c:v>
                </c:pt>
              </c:numCache>
            </c:numRef>
          </c:xVal>
          <c:yVal>
            <c:numRef>
              <c:f>InterpolationWithExtension!$J$20:$J$219</c:f>
              <c:numCache>
                <c:formatCode>General</c:formatCode>
                <c:ptCount val="200"/>
                <c:pt idx="0">
                  <c:v>-13.000000000000004</c:v>
                </c:pt>
                <c:pt idx="1">
                  <c:v>-12.300000000000002</c:v>
                </c:pt>
                <c:pt idx="2">
                  <c:v>-11.600000000000003</c:v>
                </c:pt>
                <c:pt idx="3">
                  <c:v>-10.900000000000002</c:v>
                </c:pt>
                <c:pt idx="4">
                  <c:v>-10.200000000000003</c:v>
                </c:pt>
                <c:pt idx="5">
                  <c:v>-9.5000000000000036</c:v>
                </c:pt>
                <c:pt idx="6">
                  <c:v>-8.8000000000000025</c:v>
                </c:pt>
                <c:pt idx="7">
                  <c:v>-8.1000000000000032</c:v>
                </c:pt>
                <c:pt idx="8">
                  <c:v>-7.400000000000003</c:v>
                </c:pt>
                <c:pt idx="9">
                  <c:v>-6.7000000000000028</c:v>
                </c:pt>
                <c:pt idx="10">
                  <c:v>-6.0000000000000027</c:v>
                </c:pt>
                <c:pt idx="11">
                  <c:v>-5.3000000000000025</c:v>
                </c:pt>
                <c:pt idx="12">
                  <c:v>-4.6000000000000023</c:v>
                </c:pt>
                <c:pt idx="13">
                  <c:v>-3.9000000000000026</c:v>
                </c:pt>
                <c:pt idx="14">
                  <c:v>-3.200000000000002</c:v>
                </c:pt>
                <c:pt idx="15">
                  <c:v>-2.5000000000000022</c:v>
                </c:pt>
                <c:pt idx="16">
                  <c:v>-1.8000000000000025</c:v>
                </c:pt>
                <c:pt idx="17">
                  <c:v>-1.1000000000000023</c:v>
                </c:pt>
                <c:pt idx="18">
                  <c:v>-0.40000000000000213</c:v>
                </c:pt>
                <c:pt idx="19">
                  <c:v>0.29999999999999805</c:v>
                </c:pt>
                <c:pt idx="20">
                  <c:v>0.99999999999999734</c:v>
                </c:pt>
                <c:pt idx="21">
                  <c:v>1.6999999999999984</c:v>
                </c:pt>
                <c:pt idx="22">
                  <c:v>2.3999999999999986</c:v>
                </c:pt>
                <c:pt idx="23">
                  <c:v>3.0999999999999996</c:v>
                </c:pt>
                <c:pt idx="24">
                  <c:v>3.8000000000000007</c:v>
                </c:pt>
                <c:pt idx="25">
                  <c:v>4.5000000000000018</c:v>
                </c:pt>
                <c:pt idx="26">
                  <c:v>5.2000000000000011</c:v>
                </c:pt>
                <c:pt idx="27">
                  <c:v>5.9000000000000021</c:v>
                </c:pt>
                <c:pt idx="28">
                  <c:v>6.6000000000000032</c:v>
                </c:pt>
                <c:pt idx="29">
                  <c:v>7.3000000000000043</c:v>
                </c:pt>
                <c:pt idx="30">
                  <c:v>8.0000000000000071</c:v>
                </c:pt>
                <c:pt idx="31">
                  <c:v>9.9000000000000128</c:v>
                </c:pt>
                <c:pt idx="32">
                  <c:v>11.800000000000011</c:v>
                </c:pt>
                <c:pt idx="33">
                  <c:v>13.700000000000017</c:v>
                </c:pt>
                <c:pt idx="34">
                  <c:v>15.600000000000016</c:v>
                </c:pt>
                <c:pt idx="35">
                  <c:v>17.500000000000021</c:v>
                </c:pt>
                <c:pt idx="36">
                  <c:v>19.40000000000002</c:v>
                </c:pt>
                <c:pt idx="37">
                  <c:v>21.300000000000026</c:v>
                </c:pt>
                <c:pt idx="38">
                  <c:v>23.200000000000024</c:v>
                </c:pt>
                <c:pt idx="39">
                  <c:v>25.10000000000003</c:v>
                </c:pt>
                <c:pt idx="40">
                  <c:v>27.000000000000043</c:v>
                </c:pt>
                <c:pt idx="41">
                  <c:v>30.700000000000045</c:v>
                </c:pt>
                <c:pt idx="42">
                  <c:v>34.400000000000063</c:v>
                </c:pt>
                <c:pt idx="43">
                  <c:v>38.100000000000065</c:v>
                </c:pt>
                <c:pt idx="44">
                  <c:v>41.800000000000068</c:v>
                </c:pt>
                <c:pt idx="45">
                  <c:v>45.500000000000057</c:v>
                </c:pt>
                <c:pt idx="46">
                  <c:v>49.200000000000074</c:v>
                </c:pt>
                <c:pt idx="47">
                  <c:v>52.900000000000063</c:v>
                </c:pt>
                <c:pt idx="48">
                  <c:v>56.60000000000008</c:v>
                </c:pt>
                <c:pt idx="49">
                  <c:v>60.300000000000068</c:v>
                </c:pt>
                <c:pt idx="50">
                  <c:v>64.000000000000085</c:v>
                </c:pt>
                <c:pt idx="51">
                  <c:v>70.100000000000051</c:v>
                </c:pt>
                <c:pt idx="52">
                  <c:v>76.200000000000045</c:v>
                </c:pt>
                <c:pt idx="53">
                  <c:v>82.300000000000011</c:v>
                </c:pt>
                <c:pt idx="54">
                  <c:v>88.399999999999977</c:v>
                </c:pt>
                <c:pt idx="55">
                  <c:v>94.5</c:v>
                </c:pt>
                <c:pt idx="56">
                  <c:v>100.59999999999997</c:v>
                </c:pt>
                <c:pt idx="57">
                  <c:v>106.69999999999993</c:v>
                </c:pt>
                <c:pt idx="58">
                  <c:v>112.7999999999999</c:v>
                </c:pt>
                <c:pt idx="59">
                  <c:v>118.89999999999986</c:v>
                </c:pt>
                <c:pt idx="60">
                  <c:v>124.99999999999983</c:v>
                </c:pt>
                <c:pt idx="61">
                  <c:v>134.0999999999998</c:v>
                </c:pt>
                <c:pt idx="62">
                  <c:v>143.19999999999976</c:v>
                </c:pt>
                <c:pt idx="63">
                  <c:v>152.29999999999973</c:v>
                </c:pt>
                <c:pt idx="64">
                  <c:v>161.39999999999969</c:v>
                </c:pt>
                <c:pt idx="65">
                  <c:v>170.49999999999966</c:v>
                </c:pt>
                <c:pt idx="66">
                  <c:v>179.59999999999962</c:v>
                </c:pt>
                <c:pt idx="67">
                  <c:v>188.69999999999959</c:v>
                </c:pt>
                <c:pt idx="68">
                  <c:v>197.79999999999961</c:v>
                </c:pt>
                <c:pt idx="69">
                  <c:v>206.89999999999952</c:v>
                </c:pt>
                <c:pt idx="70">
                  <c:v>215.99999999999932</c:v>
                </c:pt>
                <c:pt idx="71">
                  <c:v>228.69999999999925</c:v>
                </c:pt>
                <c:pt idx="72">
                  <c:v>241.39999999999918</c:v>
                </c:pt>
                <c:pt idx="73">
                  <c:v>254.09999999999911</c:v>
                </c:pt>
                <c:pt idx="74">
                  <c:v>266.79999999999916</c:v>
                </c:pt>
                <c:pt idx="75">
                  <c:v>279.49999999999909</c:v>
                </c:pt>
                <c:pt idx="76">
                  <c:v>292.19999999999902</c:v>
                </c:pt>
                <c:pt idx="77">
                  <c:v>304.89999999999895</c:v>
                </c:pt>
                <c:pt idx="78">
                  <c:v>317.599999999999</c:v>
                </c:pt>
                <c:pt idx="79">
                  <c:v>330.29999999999893</c:v>
                </c:pt>
                <c:pt idx="80">
                  <c:v>342.99999999999864</c:v>
                </c:pt>
                <c:pt idx="81">
                  <c:v>359.8999999999985</c:v>
                </c:pt>
                <c:pt idx="82">
                  <c:v>376.79999999999836</c:v>
                </c:pt>
                <c:pt idx="83">
                  <c:v>393.69999999999823</c:v>
                </c:pt>
                <c:pt idx="84">
                  <c:v>410.59999999999832</c:v>
                </c:pt>
                <c:pt idx="85">
                  <c:v>427.49999999999818</c:v>
                </c:pt>
                <c:pt idx="86">
                  <c:v>444.39999999999804</c:v>
                </c:pt>
                <c:pt idx="87">
                  <c:v>461.29999999999814</c:v>
                </c:pt>
                <c:pt idx="88">
                  <c:v>478.199999999998</c:v>
                </c:pt>
                <c:pt idx="89">
                  <c:v>495.09999999999786</c:v>
                </c:pt>
                <c:pt idx="90">
                  <c:v>511.99999999999727</c:v>
                </c:pt>
                <c:pt idx="91">
                  <c:v>533.69999999999732</c:v>
                </c:pt>
                <c:pt idx="92">
                  <c:v>555.39999999999714</c:v>
                </c:pt>
                <c:pt idx="93">
                  <c:v>577.09999999999718</c:v>
                </c:pt>
                <c:pt idx="94">
                  <c:v>598.799999999997</c:v>
                </c:pt>
                <c:pt idx="95">
                  <c:v>620.49999999999704</c:v>
                </c:pt>
                <c:pt idx="96">
                  <c:v>642.19999999999686</c:v>
                </c:pt>
                <c:pt idx="97">
                  <c:v>663.89999999999691</c:v>
                </c:pt>
                <c:pt idx="98">
                  <c:v>685.59999999999673</c:v>
                </c:pt>
                <c:pt idx="99">
                  <c:v>707.29999999999677</c:v>
                </c:pt>
                <c:pt idx="100">
                  <c:v>728.99999999999545</c:v>
                </c:pt>
                <c:pt idx="101">
                  <c:v>756.09999999999536</c:v>
                </c:pt>
                <c:pt idx="102">
                  <c:v>783.19999999999527</c:v>
                </c:pt>
                <c:pt idx="103">
                  <c:v>810.29999999999518</c:v>
                </c:pt>
                <c:pt idx="104">
                  <c:v>837.39999999999509</c:v>
                </c:pt>
                <c:pt idx="105">
                  <c:v>864.499999999995</c:v>
                </c:pt>
                <c:pt idx="106">
                  <c:v>891.59999999999491</c:v>
                </c:pt>
                <c:pt idx="107">
                  <c:v>918.69999999999482</c:v>
                </c:pt>
                <c:pt idx="108">
                  <c:v>945.79999999999472</c:v>
                </c:pt>
                <c:pt idx="109">
                  <c:v>972.89999999999463</c:v>
                </c:pt>
                <c:pt idx="110">
                  <c:v>999.99999999999363</c:v>
                </c:pt>
                <c:pt idx="111">
                  <c:v>1033.0999999999935</c:v>
                </c:pt>
                <c:pt idx="112">
                  <c:v>1066.1999999999935</c:v>
                </c:pt>
                <c:pt idx="113">
                  <c:v>1099.2999999999934</c:v>
                </c:pt>
                <c:pt idx="114">
                  <c:v>1132.3999999999933</c:v>
                </c:pt>
                <c:pt idx="115">
                  <c:v>1165.4999999999927</c:v>
                </c:pt>
                <c:pt idx="116">
                  <c:v>1198.5999999999926</c:v>
                </c:pt>
                <c:pt idx="117">
                  <c:v>1231.6999999999925</c:v>
                </c:pt>
                <c:pt idx="118">
                  <c:v>1264.7999999999925</c:v>
                </c:pt>
                <c:pt idx="119">
                  <c:v>1297.8999999999924</c:v>
                </c:pt>
                <c:pt idx="120">
                  <c:v>1330.9999999999909</c:v>
                </c:pt>
                <c:pt idx="121">
                  <c:v>1370.6999999999907</c:v>
                </c:pt>
                <c:pt idx="122">
                  <c:v>1410.3999999999905</c:v>
                </c:pt>
                <c:pt idx="123">
                  <c:v>1450.0999999999904</c:v>
                </c:pt>
                <c:pt idx="124">
                  <c:v>1489.7999999999902</c:v>
                </c:pt>
                <c:pt idx="125">
                  <c:v>1529.49999999999</c:v>
                </c:pt>
                <c:pt idx="126">
                  <c:v>1569.1999999999898</c:v>
                </c:pt>
                <c:pt idx="127">
                  <c:v>1608.8999999999896</c:v>
                </c:pt>
                <c:pt idx="128">
                  <c:v>1648.5999999999894</c:v>
                </c:pt>
                <c:pt idx="129">
                  <c:v>1688.2999999999893</c:v>
                </c:pt>
                <c:pt idx="130">
                  <c:v>1727.9999999999891</c:v>
                </c:pt>
                <c:pt idx="131">
                  <c:v>1767.6999999999889</c:v>
                </c:pt>
                <c:pt idx="132">
                  <c:v>1807.3999999999887</c:v>
                </c:pt>
                <c:pt idx="133">
                  <c:v>1847.0999999999894</c:v>
                </c:pt>
                <c:pt idx="134">
                  <c:v>1886.7999999999893</c:v>
                </c:pt>
                <c:pt idx="135">
                  <c:v>1926.4999999999891</c:v>
                </c:pt>
                <c:pt idx="136">
                  <c:v>1966.1999999999889</c:v>
                </c:pt>
                <c:pt idx="137">
                  <c:v>2005.8999999999887</c:v>
                </c:pt>
                <c:pt idx="138">
                  <c:v>2045.5999999999885</c:v>
                </c:pt>
                <c:pt idx="139">
                  <c:v>2085.2999999999884</c:v>
                </c:pt>
                <c:pt idx="140">
                  <c:v>2124.9999999999882</c:v>
                </c:pt>
                <c:pt idx="141">
                  <c:v>2164.699999999988</c:v>
                </c:pt>
                <c:pt idx="142">
                  <c:v>2204.3999999999878</c:v>
                </c:pt>
                <c:pt idx="143">
                  <c:v>2244.0999999999876</c:v>
                </c:pt>
                <c:pt idx="144">
                  <c:v>2283.7999999999874</c:v>
                </c:pt>
                <c:pt idx="145">
                  <c:v>2323.4999999999873</c:v>
                </c:pt>
                <c:pt idx="146">
                  <c:v>2363.1999999999871</c:v>
                </c:pt>
                <c:pt idx="147">
                  <c:v>2402.8999999999869</c:v>
                </c:pt>
                <c:pt idx="148">
                  <c:v>2442.5999999999867</c:v>
                </c:pt>
                <c:pt idx="149">
                  <c:v>2482.2999999999865</c:v>
                </c:pt>
                <c:pt idx="150">
                  <c:v>2521.9999999999864</c:v>
                </c:pt>
                <c:pt idx="151">
                  <c:v>2561.6999999999862</c:v>
                </c:pt>
                <c:pt idx="152">
                  <c:v>2601.399999999986</c:v>
                </c:pt>
                <c:pt idx="153">
                  <c:v>2641.0999999999858</c:v>
                </c:pt>
                <c:pt idx="154">
                  <c:v>2680.7999999999856</c:v>
                </c:pt>
                <c:pt idx="155">
                  <c:v>2720.4999999999854</c:v>
                </c:pt>
                <c:pt idx="156">
                  <c:v>2760.1999999999862</c:v>
                </c:pt>
                <c:pt idx="157">
                  <c:v>2799.899999999986</c:v>
                </c:pt>
                <c:pt idx="158">
                  <c:v>2839.5999999999858</c:v>
                </c:pt>
                <c:pt idx="159">
                  <c:v>2879.2999999999856</c:v>
                </c:pt>
                <c:pt idx="160">
                  <c:v>2918.9999999999854</c:v>
                </c:pt>
                <c:pt idx="161">
                  <c:v>2958.6999999999853</c:v>
                </c:pt>
                <c:pt idx="162">
                  <c:v>2998.3999999999851</c:v>
                </c:pt>
                <c:pt idx="163">
                  <c:v>3038.0999999999849</c:v>
                </c:pt>
                <c:pt idx="164">
                  <c:v>3077.7999999999847</c:v>
                </c:pt>
                <c:pt idx="165">
                  <c:v>3117.4999999999845</c:v>
                </c:pt>
                <c:pt idx="166">
                  <c:v>3157.1999999999844</c:v>
                </c:pt>
                <c:pt idx="167">
                  <c:v>3196.8999999999842</c:v>
                </c:pt>
                <c:pt idx="168">
                  <c:v>3236.599999999984</c:v>
                </c:pt>
                <c:pt idx="169">
                  <c:v>3276.2999999999838</c:v>
                </c:pt>
                <c:pt idx="170">
                  <c:v>3315.9999999999836</c:v>
                </c:pt>
                <c:pt idx="171">
                  <c:v>3355.6999999999834</c:v>
                </c:pt>
                <c:pt idx="172">
                  <c:v>3395.3999999999842</c:v>
                </c:pt>
                <c:pt idx="173">
                  <c:v>3435.0999999999849</c:v>
                </c:pt>
                <c:pt idx="174">
                  <c:v>3474.7999999999856</c:v>
                </c:pt>
                <c:pt idx="175">
                  <c:v>3514.4999999999854</c:v>
                </c:pt>
                <c:pt idx="176">
                  <c:v>3554.1999999999862</c:v>
                </c:pt>
                <c:pt idx="177">
                  <c:v>3593.8999999999869</c:v>
                </c:pt>
                <c:pt idx="178">
                  <c:v>3633.5999999999876</c:v>
                </c:pt>
                <c:pt idx="179">
                  <c:v>3673.2999999999884</c:v>
                </c:pt>
                <c:pt idx="180">
                  <c:v>3712.9999999999891</c:v>
                </c:pt>
                <c:pt idx="181">
                  <c:v>3752.6999999999889</c:v>
                </c:pt>
                <c:pt idx="182">
                  <c:v>3792.3999999999896</c:v>
                </c:pt>
                <c:pt idx="183">
                  <c:v>3832.0999999999904</c:v>
                </c:pt>
                <c:pt idx="184">
                  <c:v>3871.7999999999911</c:v>
                </c:pt>
                <c:pt idx="185">
                  <c:v>3911.4999999999918</c:v>
                </c:pt>
                <c:pt idx="186">
                  <c:v>3951.1999999999925</c:v>
                </c:pt>
                <c:pt idx="187">
                  <c:v>3990.8999999999924</c:v>
                </c:pt>
                <c:pt idx="188">
                  <c:v>4030.5999999999931</c:v>
                </c:pt>
                <c:pt idx="189">
                  <c:v>4070.2999999999938</c:v>
                </c:pt>
                <c:pt idx="190">
                  <c:v>4109.9999999999945</c:v>
                </c:pt>
                <c:pt idx="191">
                  <c:v>4149.6999999999953</c:v>
                </c:pt>
                <c:pt idx="192">
                  <c:v>4189.3999999999951</c:v>
                </c:pt>
                <c:pt idx="193">
                  <c:v>4229.0999999999958</c:v>
                </c:pt>
                <c:pt idx="194">
                  <c:v>4268.7999999999965</c:v>
                </c:pt>
                <c:pt idx="195">
                  <c:v>4308.4999999999973</c:v>
                </c:pt>
                <c:pt idx="196">
                  <c:v>4348.199999999998</c:v>
                </c:pt>
                <c:pt idx="197">
                  <c:v>4387.8999999999987</c:v>
                </c:pt>
                <c:pt idx="198">
                  <c:v>4427.5999999999985</c:v>
                </c:pt>
                <c:pt idx="199">
                  <c:v>4467.2999999999993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B0F-41FF-B69D-4F6749FC4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  <c:max val="13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  <c:max val="2128"/>
          <c:min val="17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EC903-7A0F-4C90-8926-CF11ABC88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opLeftCell="E1" workbookViewId="0">
      <selection activeCell="J7" sqref="J7:J9"/>
    </sheetView>
  </sheetViews>
  <sheetFormatPr defaultRowHeight="13" x14ac:dyDescent="0.3"/>
  <sheetData>
    <row r="1" spans="1:12" x14ac:dyDescent="0.3">
      <c r="A1" s="1" t="s">
        <v>0</v>
      </c>
      <c r="B1" s="2" t="s">
        <v>1</v>
      </c>
      <c r="C1" s="2"/>
    </row>
    <row r="2" spans="1:12" x14ac:dyDescent="0.3">
      <c r="A2" s="1" t="s">
        <v>2</v>
      </c>
      <c r="B2" s="2"/>
      <c r="C2" s="2"/>
    </row>
    <row r="3" spans="1:12" x14ac:dyDescent="0.3">
      <c r="A3" s="1" t="s">
        <v>3</v>
      </c>
      <c r="B3" s="2" t="str" cm="1">
        <f t="array" aca="1" ref="B3" ca="1">HD_Date</f>
        <v>10-Sep-2024</v>
      </c>
      <c r="C3" s="2"/>
    </row>
    <row r="5" spans="1:12" x14ac:dyDescent="0.3">
      <c r="H5" t="s">
        <v>7</v>
      </c>
      <c r="I5">
        <f>MIN(_nData)</f>
        <v>1</v>
      </c>
    </row>
    <row r="6" spans="1:12" x14ac:dyDescent="0.3">
      <c r="H6" t="s">
        <v>8</v>
      </c>
      <c r="I6">
        <f>MAX(E7:E17)</f>
        <v>11</v>
      </c>
    </row>
    <row r="7" spans="1:12" x14ac:dyDescent="0.3">
      <c r="E7">
        <v>1</v>
      </c>
      <c r="F7">
        <f>E7^3</f>
        <v>1</v>
      </c>
      <c r="H7" t="s">
        <v>9</v>
      </c>
      <c r="I7" s="4">
        <v>-5</v>
      </c>
      <c r="J7">
        <f>_nx^3</f>
        <v>-125</v>
      </c>
    </row>
    <row r="8" spans="1:12" x14ac:dyDescent="0.3">
      <c r="E8">
        <v>2</v>
      </c>
      <c r="F8">
        <f t="shared" ref="F8:F18" si="0">E8^3</f>
        <v>8</v>
      </c>
      <c r="H8" t="s">
        <v>4</v>
      </c>
      <c r="I8" t="b">
        <f>IF(_nx&gt;_nmax,TRUE,FALSE)</f>
        <v>0</v>
      </c>
      <c r="J8" cm="1">
        <f t="array" ref="J8">TREND(F17:F18,E17:E18,_nx)</f>
        <v>-5021</v>
      </c>
    </row>
    <row r="9" spans="1:12" x14ac:dyDescent="0.3">
      <c r="E9">
        <v>3</v>
      </c>
      <c r="F9">
        <f t="shared" si="0"/>
        <v>27</v>
      </c>
      <c r="H9" t="s">
        <v>5</v>
      </c>
      <c r="I9" t="b">
        <f>_nx&lt;_nmin</f>
        <v>1</v>
      </c>
      <c r="J9" cm="1">
        <f t="array" ref="J9">TREND(F7:F8,E7:E8,_nx)</f>
        <v>-41.000000000000007</v>
      </c>
      <c r="K9" s="5"/>
      <c r="L9" s="5"/>
    </row>
    <row r="10" spans="1:12" x14ac:dyDescent="0.3">
      <c r="E10">
        <v>4</v>
      </c>
      <c r="F10">
        <f t="shared" si="0"/>
        <v>64</v>
      </c>
      <c r="H10" t="s">
        <v>6</v>
      </c>
      <c r="I10" t="b">
        <f>IF(MEDIAN(_nmin,_nmax,_nx)=_nx,TRUE,FALSE)</f>
        <v>0</v>
      </c>
      <c r="J10" s="3" t="e">
        <f>_xlfn.XMATCH(_nx,_nData,-1)</f>
        <v>#N/A</v>
      </c>
      <c r="K10" s="4" t="e" cm="1">
        <f t="array" ref="K10:L10">J10+{0,1}</f>
        <v>#N/A</v>
      </c>
      <c r="L10" s="4" t="e">
        <v>#N/A</v>
      </c>
    </row>
    <row r="11" spans="1:12" x14ac:dyDescent="0.3">
      <c r="E11">
        <v>5</v>
      </c>
      <c r="F11">
        <f t="shared" si="0"/>
        <v>125</v>
      </c>
      <c r="J11" t="s">
        <v>10</v>
      </c>
      <c r="K11" t="e" cm="1">
        <f t="array" ref="K11">INDEX(_nData,K10)</f>
        <v>#N/A</v>
      </c>
      <c r="L11" t="e" cm="1">
        <f t="array" ref="L11">INDEX(_nData,L10)</f>
        <v>#N/A</v>
      </c>
    </row>
    <row r="12" spans="1:12" x14ac:dyDescent="0.3">
      <c r="E12">
        <v>6</v>
      </c>
      <c r="F12">
        <f t="shared" si="0"/>
        <v>216</v>
      </c>
      <c r="J12" t="s">
        <v>11</v>
      </c>
      <c r="K12" t="e" cm="1">
        <f t="array" ref="K12">INDEX($F$7:$F$18,K10)</f>
        <v>#N/A</v>
      </c>
      <c r="L12" t="e" cm="1">
        <f t="array" ref="L12">INDEX($F$7:$F$18,L10)</f>
        <v>#N/A</v>
      </c>
    </row>
    <row r="13" spans="1:12" x14ac:dyDescent="0.3">
      <c r="E13">
        <v>7</v>
      </c>
      <c r="F13">
        <f t="shared" si="0"/>
        <v>343</v>
      </c>
      <c r="K13" t="e" cm="1">
        <f t="array" ref="K13">TREND(K12:L12,K11:L11,_nx)</f>
        <v>#VALUE!</v>
      </c>
    </row>
    <row r="14" spans="1:12" x14ac:dyDescent="0.3">
      <c r="E14">
        <v>8</v>
      </c>
      <c r="F14">
        <f t="shared" si="0"/>
        <v>512</v>
      </c>
      <c r="I14" cm="1">
        <f t="array" ref="I14">_xlfn.SWITCH(TRUE,I8,J8,I9,J9,K13)</f>
        <v>-41.000000000000007</v>
      </c>
    </row>
    <row r="15" spans="1:12" x14ac:dyDescent="0.3">
      <c r="E15">
        <v>9</v>
      </c>
      <c r="F15">
        <f t="shared" si="0"/>
        <v>729</v>
      </c>
    </row>
    <row r="16" spans="1:12" x14ac:dyDescent="0.3">
      <c r="E16">
        <v>10</v>
      </c>
      <c r="F16">
        <f t="shared" si="0"/>
        <v>1000</v>
      </c>
    </row>
    <row r="17" spans="5:11" x14ac:dyDescent="0.3">
      <c r="E17">
        <v>11</v>
      </c>
      <c r="F17">
        <f t="shared" si="0"/>
        <v>1331</v>
      </c>
    </row>
    <row r="18" spans="5:11" x14ac:dyDescent="0.3">
      <c r="E18">
        <v>12</v>
      </c>
      <c r="F18">
        <f t="shared" si="0"/>
        <v>1728</v>
      </c>
      <c r="K18">
        <f>I14</f>
        <v>-41.000000000000007</v>
      </c>
    </row>
    <row r="19" spans="5:11" x14ac:dyDescent="0.3">
      <c r="J19">
        <v>1</v>
      </c>
      <c r="K19">
        <f t="dataTable" ref="K19:K229" dt2D="0" dtr="0" r1="I7"/>
        <v>0.99999999999999911</v>
      </c>
    </row>
    <row r="20" spans="5:11" x14ac:dyDescent="0.3">
      <c r="J20">
        <v>1.1000000000000001</v>
      </c>
      <c r="K20">
        <v>1.7000000000000002</v>
      </c>
    </row>
    <row r="21" spans="5:11" x14ac:dyDescent="0.3">
      <c r="J21">
        <v>1.2</v>
      </c>
      <c r="K21">
        <v>2.3999999999999986</v>
      </c>
    </row>
    <row r="22" spans="5:11" x14ac:dyDescent="0.3">
      <c r="J22">
        <v>1.3</v>
      </c>
      <c r="K22">
        <v>3.0999999999999996</v>
      </c>
    </row>
    <row r="23" spans="5:11" x14ac:dyDescent="0.3">
      <c r="J23">
        <v>1.4</v>
      </c>
      <c r="K23">
        <v>3.7999999999999989</v>
      </c>
    </row>
    <row r="24" spans="5:11" x14ac:dyDescent="0.3">
      <c r="J24">
        <v>1.5</v>
      </c>
      <c r="K24">
        <v>4.5</v>
      </c>
    </row>
    <row r="25" spans="5:11" x14ac:dyDescent="0.3">
      <c r="J25">
        <v>1.6</v>
      </c>
      <c r="K25">
        <v>5.2000000000000011</v>
      </c>
    </row>
    <row r="26" spans="5:11" x14ac:dyDescent="0.3">
      <c r="J26">
        <v>1.7</v>
      </c>
      <c r="K26">
        <v>5.8999999999999986</v>
      </c>
    </row>
    <row r="27" spans="5:11" x14ac:dyDescent="0.3">
      <c r="J27">
        <v>1.8</v>
      </c>
      <c r="K27">
        <v>6.6</v>
      </c>
    </row>
    <row r="28" spans="5:11" x14ac:dyDescent="0.3">
      <c r="J28">
        <v>1.9</v>
      </c>
      <c r="K28">
        <v>7.2999999999999989</v>
      </c>
    </row>
    <row r="29" spans="5:11" x14ac:dyDescent="0.3">
      <c r="J29">
        <v>2</v>
      </c>
      <c r="K29">
        <v>8</v>
      </c>
    </row>
    <row r="30" spans="5:11" x14ac:dyDescent="0.3">
      <c r="J30">
        <v>2.1</v>
      </c>
      <c r="K30">
        <v>9.9000000000000057</v>
      </c>
    </row>
    <row r="31" spans="5:11" x14ac:dyDescent="0.3">
      <c r="J31">
        <v>2.2000000000000002</v>
      </c>
      <c r="K31">
        <v>11.800000000000004</v>
      </c>
    </row>
    <row r="32" spans="5:11" x14ac:dyDescent="0.3">
      <c r="J32">
        <v>2.2999999999999998</v>
      </c>
      <c r="K32">
        <v>13.699999999999996</v>
      </c>
    </row>
    <row r="33" spans="10:11" x14ac:dyDescent="0.3">
      <c r="J33">
        <v>2.4</v>
      </c>
      <c r="K33">
        <v>15.600000000000001</v>
      </c>
    </row>
    <row r="34" spans="10:11" x14ac:dyDescent="0.3">
      <c r="J34">
        <v>2.5</v>
      </c>
      <c r="K34">
        <v>17.5</v>
      </c>
    </row>
    <row r="35" spans="10:11" x14ac:dyDescent="0.3">
      <c r="J35">
        <v>2.6</v>
      </c>
      <c r="K35">
        <v>19.400000000000006</v>
      </c>
    </row>
    <row r="36" spans="10:11" x14ac:dyDescent="0.3">
      <c r="J36">
        <v>2.7</v>
      </c>
      <c r="K36">
        <v>21.300000000000011</v>
      </c>
    </row>
    <row r="37" spans="10:11" x14ac:dyDescent="0.3">
      <c r="J37">
        <v>2.8</v>
      </c>
      <c r="K37">
        <v>23.200000000000003</v>
      </c>
    </row>
    <row r="38" spans="10:11" x14ac:dyDescent="0.3">
      <c r="J38">
        <v>2.9</v>
      </c>
      <c r="K38">
        <v>25.1</v>
      </c>
    </row>
    <row r="39" spans="10:11" x14ac:dyDescent="0.3">
      <c r="J39">
        <v>3</v>
      </c>
      <c r="K39">
        <v>27</v>
      </c>
    </row>
    <row r="40" spans="10:11" x14ac:dyDescent="0.3">
      <c r="J40">
        <v>3.1</v>
      </c>
      <c r="K40">
        <v>30.700000000000003</v>
      </c>
    </row>
    <row r="41" spans="10:11" x14ac:dyDescent="0.3">
      <c r="J41">
        <v>3.2</v>
      </c>
      <c r="K41">
        <v>34.400000000000006</v>
      </c>
    </row>
    <row r="42" spans="10:11" x14ac:dyDescent="0.3">
      <c r="J42">
        <v>3.3</v>
      </c>
      <c r="K42">
        <v>38.099999999999994</v>
      </c>
    </row>
    <row r="43" spans="10:11" x14ac:dyDescent="0.3">
      <c r="J43">
        <v>3.4</v>
      </c>
      <c r="K43">
        <v>41.8</v>
      </c>
    </row>
    <row r="44" spans="10:11" x14ac:dyDescent="0.3">
      <c r="J44">
        <v>3.5</v>
      </c>
      <c r="K44">
        <v>45.5</v>
      </c>
    </row>
    <row r="45" spans="10:11" x14ac:dyDescent="0.3">
      <c r="J45">
        <v>3.6</v>
      </c>
      <c r="K45">
        <v>49.200000000000017</v>
      </c>
    </row>
    <row r="46" spans="10:11" x14ac:dyDescent="0.3">
      <c r="J46">
        <v>3.7</v>
      </c>
      <c r="K46">
        <v>52.900000000000006</v>
      </c>
    </row>
    <row r="47" spans="10:11" x14ac:dyDescent="0.3">
      <c r="J47">
        <v>3.8</v>
      </c>
      <c r="K47">
        <v>56.599999999999994</v>
      </c>
    </row>
    <row r="48" spans="10:11" x14ac:dyDescent="0.3">
      <c r="J48">
        <v>3.9</v>
      </c>
      <c r="K48">
        <v>60.299999999999983</v>
      </c>
    </row>
    <row r="49" spans="10:11" x14ac:dyDescent="0.3">
      <c r="J49">
        <v>4</v>
      </c>
      <c r="K49">
        <v>63.999999999999972</v>
      </c>
    </row>
    <row r="50" spans="10:11" x14ac:dyDescent="0.3">
      <c r="J50">
        <v>4.0999999999999996</v>
      </c>
      <c r="K50">
        <v>70.099999999999937</v>
      </c>
    </row>
    <row r="51" spans="10:11" x14ac:dyDescent="0.3">
      <c r="J51">
        <v>4.2</v>
      </c>
      <c r="K51">
        <v>76.199999999999989</v>
      </c>
    </row>
    <row r="52" spans="10:11" x14ac:dyDescent="0.3">
      <c r="J52">
        <v>4.3</v>
      </c>
      <c r="K52">
        <v>82.299999999999955</v>
      </c>
    </row>
    <row r="53" spans="10:11" x14ac:dyDescent="0.3">
      <c r="J53">
        <v>4.4000000000000004</v>
      </c>
      <c r="K53">
        <v>88.399999999999977</v>
      </c>
    </row>
    <row r="54" spans="10:11" x14ac:dyDescent="0.3">
      <c r="J54">
        <v>4.5</v>
      </c>
      <c r="K54">
        <v>94.5</v>
      </c>
    </row>
    <row r="55" spans="10:11" x14ac:dyDescent="0.3">
      <c r="J55">
        <v>4.5999999999999996</v>
      </c>
      <c r="K55">
        <v>100.59999999999997</v>
      </c>
    </row>
    <row r="56" spans="10:11" x14ac:dyDescent="0.3">
      <c r="J56">
        <v>4.7</v>
      </c>
      <c r="K56">
        <v>106.69999999999999</v>
      </c>
    </row>
    <row r="57" spans="10:11" x14ac:dyDescent="0.3">
      <c r="J57">
        <v>4.8</v>
      </c>
      <c r="K57">
        <v>112.79999999999995</v>
      </c>
    </row>
    <row r="58" spans="10:11" x14ac:dyDescent="0.3">
      <c r="J58">
        <v>4.9000000000000004</v>
      </c>
      <c r="K58">
        <v>118.89999999999998</v>
      </c>
    </row>
    <row r="59" spans="10:11" x14ac:dyDescent="0.3">
      <c r="J59">
        <v>5</v>
      </c>
      <c r="K59">
        <v>125</v>
      </c>
    </row>
    <row r="60" spans="10:11" x14ac:dyDescent="0.3">
      <c r="J60">
        <v>5.0999999999999996</v>
      </c>
      <c r="K60">
        <v>134.09999999999997</v>
      </c>
    </row>
    <row r="61" spans="10:11" x14ac:dyDescent="0.3">
      <c r="J61">
        <v>5.2</v>
      </c>
      <c r="K61">
        <v>143.19999999999999</v>
      </c>
    </row>
    <row r="62" spans="10:11" x14ac:dyDescent="0.3">
      <c r="J62">
        <v>5.3</v>
      </c>
      <c r="K62">
        <v>152.30000000000001</v>
      </c>
    </row>
    <row r="63" spans="10:11" x14ac:dyDescent="0.3">
      <c r="J63">
        <v>5.4</v>
      </c>
      <c r="K63">
        <v>161.40000000000003</v>
      </c>
    </row>
    <row r="64" spans="10:11" x14ac:dyDescent="0.3">
      <c r="J64">
        <v>5.5</v>
      </c>
      <c r="K64">
        <v>170.5</v>
      </c>
    </row>
    <row r="65" spans="10:11" x14ac:dyDescent="0.3">
      <c r="J65">
        <v>5.6</v>
      </c>
      <c r="K65">
        <v>179.59999999999997</v>
      </c>
    </row>
    <row r="66" spans="10:11" x14ac:dyDescent="0.3">
      <c r="J66">
        <v>5.7</v>
      </c>
      <c r="K66">
        <v>188.70000000000005</v>
      </c>
    </row>
    <row r="67" spans="10:11" x14ac:dyDescent="0.3">
      <c r="J67">
        <v>5.8</v>
      </c>
      <c r="K67">
        <v>197.79999999999995</v>
      </c>
    </row>
    <row r="68" spans="10:11" x14ac:dyDescent="0.3">
      <c r="J68">
        <v>5.9</v>
      </c>
      <c r="K68">
        <v>206.89999999999998</v>
      </c>
    </row>
    <row r="69" spans="10:11" x14ac:dyDescent="0.3">
      <c r="J69">
        <v>6</v>
      </c>
      <c r="K69">
        <v>216</v>
      </c>
    </row>
    <row r="70" spans="10:11" x14ac:dyDescent="0.3">
      <c r="J70">
        <v>6.1</v>
      </c>
      <c r="K70">
        <v>228.69999999999993</v>
      </c>
    </row>
    <row r="71" spans="10:11" x14ac:dyDescent="0.3">
      <c r="J71">
        <v>6.2</v>
      </c>
      <c r="K71">
        <v>241.39999999999998</v>
      </c>
    </row>
    <row r="72" spans="10:11" x14ac:dyDescent="0.3">
      <c r="J72">
        <v>6.3</v>
      </c>
      <c r="K72">
        <v>254.09999999999991</v>
      </c>
    </row>
    <row r="73" spans="10:11" x14ac:dyDescent="0.3">
      <c r="J73">
        <v>6.4</v>
      </c>
      <c r="K73">
        <v>266.80000000000007</v>
      </c>
    </row>
    <row r="74" spans="10:11" x14ac:dyDescent="0.3">
      <c r="J74">
        <v>6.5000000000000098</v>
      </c>
      <c r="K74">
        <v>279.50000000000125</v>
      </c>
    </row>
    <row r="75" spans="10:11" x14ac:dyDescent="0.3">
      <c r="J75">
        <v>6.6</v>
      </c>
      <c r="K75">
        <v>292.19999999999993</v>
      </c>
    </row>
    <row r="76" spans="10:11" x14ac:dyDescent="0.3">
      <c r="J76">
        <v>6.7</v>
      </c>
      <c r="K76">
        <v>304.89999999999998</v>
      </c>
    </row>
    <row r="77" spans="10:11" x14ac:dyDescent="0.3">
      <c r="J77">
        <v>6.8000000000000096</v>
      </c>
      <c r="K77">
        <v>317.60000000000116</v>
      </c>
    </row>
    <row r="78" spans="10:11" x14ac:dyDescent="0.3">
      <c r="J78">
        <v>6.9000000000000101</v>
      </c>
      <c r="K78">
        <v>330.30000000000132</v>
      </c>
    </row>
    <row r="79" spans="10:11" x14ac:dyDescent="0.3">
      <c r="J79">
        <v>7.0000000000000098</v>
      </c>
      <c r="K79">
        <v>343.00000000000159</v>
      </c>
    </row>
    <row r="80" spans="10:11" x14ac:dyDescent="0.3">
      <c r="J80">
        <v>7.1</v>
      </c>
      <c r="K80">
        <v>359.89999999999986</v>
      </c>
    </row>
    <row r="81" spans="10:11" x14ac:dyDescent="0.3">
      <c r="J81">
        <v>7.2000000000000099</v>
      </c>
      <c r="K81">
        <v>376.80000000000177</v>
      </c>
    </row>
    <row r="82" spans="10:11" x14ac:dyDescent="0.3">
      <c r="J82">
        <v>7.3000000000000096</v>
      </c>
      <c r="K82">
        <v>393.70000000000164</v>
      </c>
    </row>
    <row r="83" spans="10:11" x14ac:dyDescent="0.3">
      <c r="J83">
        <v>7.4000000000000101</v>
      </c>
      <c r="K83">
        <v>410.60000000000173</v>
      </c>
    </row>
    <row r="84" spans="10:11" x14ac:dyDescent="0.3">
      <c r="J84">
        <v>7.5000000000000098</v>
      </c>
      <c r="K84">
        <v>427.50000000000159</v>
      </c>
    </row>
    <row r="85" spans="10:11" x14ac:dyDescent="0.3">
      <c r="J85">
        <v>7.6000000000000103</v>
      </c>
      <c r="K85">
        <v>444.40000000000168</v>
      </c>
    </row>
    <row r="86" spans="10:11" x14ac:dyDescent="0.3">
      <c r="J86">
        <v>7.7000000000000099</v>
      </c>
      <c r="K86">
        <v>461.30000000000177</v>
      </c>
    </row>
    <row r="87" spans="10:11" x14ac:dyDescent="0.3">
      <c r="J87">
        <v>7.8000000000000096</v>
      </c>
      <c r="K87">
        <v>478.20000000000164</v>
      </c>
    </row>
    <row r="88" spans="10:11" x14ac:dyDescent="0.3">
      <c r="J88">
        <v>7.9000000000000101</v>
      </c>
      <c r="K88">
        <v>495.10000000000173</v>
      </c>
    </row>
    <row r="89" spans="10:11" x14ac:dyDescent="0.3">
      <c r="J89">
        <v>8.0000000000000107</v>
      </c>
      <c r="K89">
        <v>512.00000000000227</v>
      </c>
    </row>
    <row r="90" spans="10:11" x14ac:dyDescent="0.3">
      <c r="J90">
        <v>8.1000000000000103</v>
      </c>
      <c r="K90">
        <v>533.70000000000232</v>
      </c>
    </row>
    <row r="91" spans="10:11" x14ac:dyDescent="0.3">
      <c r="J91">
        <v>8.2000000000000099</v>
      </c>
      <c r="K91">
        <v>555.40000000000214</v>
      </c>
    </row>
    <row r="92" spans="10:11" x14ac:dyDescent="0.3">
      <c r="J92">
        <v>8.3000000000000096</v>
      </c>
      <c r="K92">
        <v>577.10000000000218</v>
      </c>
    </row>
    <row r="93" spans="10:11" x14ac:dyDescent="0.3">
      <c r="J93">
        <v>8.4000000000000092</v>
      </c>
      <c r="K93">
        <v>598.800000000002</v>
      </c>
    </row>
    <row r="94" spans="10:11" x14ac:dyDescent="0.3">
      <c r="J94">
        <v>8.5000000000000107</v>
      </c>
      <c r="K94">
        <v>620.50000000000227</v>
      </c>
    </row>
    <row r="95" spans="10:11" x14ac:dyDescent="0.3">
      <c r="J95">
        <v>8.6000000000000103</v>
      </c>
      <c r="K95">
        <v>642.20000000000232</v>
      </c>
    </row>
    <row r="96" spans="10:11" x14ac:dyDescent="0.3">
      <c r="J96">
        <v>8.7000000000000099</v>
      </c>
      <c r="K96">
        <v>663.90000000000214</v>
      </c>
    </row>
    <row r="97" spans="10:11" x14ac:dyDescent="0.3">
      <c r="J97">
        <v>8.8000000000000096</v>
      </c>
      <c r="K97">
        <v>685.60000000000218</v>
      </c>
    </row>
    <row r="98" spans="10:11" x14ac:dyDescent="0.3">
      <c r="J98">
        <v>8.9000000000000092</v>
      </c>
      <c r="K98">
        <v>707.300000000002</v>
      </c>
    </row>
    <row r="99" spans="10:11" x14ac:dyDescent="0.3">
      <c r="J99">
        <v>9.0000000000000107</v>
      </c>
      <c r="K99">
        <v>729.00000000000273</v>
      </c>
    </row>
    <row r="100" spans="10:11" x14ac:dyDescent="0.3">
      <c r="J100">
        <v>9.1000000000000103</v>
      </c>
      <c r="K100">
        <v>756.10000000000264</v>
      </c>
    </row>
    <row r="101" spans="10:11" x14ac:dyDescent="0.3">
      <c r="J101">
        <v>9.2000000000000099</v>
      </c>
      <c r="K101">
        <v>783.20000000000255</v>
      </c>
    </row>
    <row r="102" spans="10:11" x14ac:dyDescent="0.3">
      <c r="J102">
        <v>9.3000000000000096</v>
      </c>
      <c r="K102">
        <v>810.30000000000246</v>
      </c>
    </row>
    <row r="103" spans="10:11" x14ac:dyDescent="0.3">
      <c r="J103">
        <v>9.4000000000000092</v>
      </c>
      <c r="K103">
        <v>837.40000000000236</v>
      </c>
    </row>
    <row r="104" spans="10:11" x14ac:dyDescent="0.3">
      <c r="J104">
        <v>9.5000000000000107</v>
      </c>
      <c r="K104">
        <v>864.50000000000273</v>
      </c>
    </row>
    <row r="105" spans="10:11" x14ac:dyDescent="0.3">
      <c r="J105">
        <v>9.6000000000000103</v>
      </c>
      <c r="K105">
        <v>891.60000000000264</v>
      </c>
    </row>
    <row r="106" spans="10:11" x14ac:dyDescent="0.3">
      <c r="J106">
        <v>9.7000000000000099</v>
      </c>
      <c r="K106">
        <v>918.70000000000255</v>
      </c>
    </row>
    <row r="107" spans="10:11" x14ac:dyDescent="0.3">
      <c r="J107">
        <v>9.8000000000000096</v>
      </c>
      <c r="K107">
        <v>945.80000000000246</v>
      </c>
    </row>
    <row r="108" spans="10:11" x14ac:dyDescent="0.3">
      <c r="J108">
        <v>9.9000000000000092</v>
      </c>
      <c r="K108">
        <v>972.90000000000236</v>
      </c>
    </row>
    <row r="109" spans="10:11" x14ac:dyDescent="0.3">
      <c r="J109">
        <v>10</v>
      </c>
      <c r="K109">
        <v>1000</v>
      </c>
    </row>
    <row r="110" spans="10:11" x14ac:dyDescent="0.3">
      <c r="J110">
        <v>10.1</v>
      </c>
      <c r="K110">
        <v>1033.0999999999999</v>
      </c>
    </row>
    <row r="111" spans="10:11" x14ac:dyDescent="0.3">
      <c r="J111">
        <v>10.199999999999999</v>
      </c>
      <c r="K111">
        <v>1066.1999999999998</v>
      </c>
    </row>
    <row r="112" spans="10:11" x14ac:dyDescent="0.3">
      <c r="J112">
        <v>10.3</v>
      </c>
      <c r="K112">
        <v>1099.3000000000002</v>
      </c>
    </row>
    <row r="113" spans="10:11" x14ac:dyDescent="0.3">
      <c r="J113">
        <v>10.4</v>
      </c>
      <c r="K113">
        <v>1132.4000000000001</v>
      </c>
    </row>
    <row r="114" spans="10:11" x14ac:dyDescent="0.3">
      <c r="J114">
        <v>10.5</v>
      </c>
      <c r="K114">
        <v>1165.5</v>
      </c>
    </row>
    <row r="115" spans="10:11" x14ac:dyDescent="0.3">
      <c r="J115">
        <v>10.6</v>
      </c>
      <c r="K115">
        <v>1198.5999999999999</v>
      </c>
    </row>
    <row r="116" spans="10:11" x14ac:dyDescent="0.3">
      <c r="J116">
        <v>10.7</v>
      </c>
      <c r="K116">
        <v>1231.6999999999998</v>
      </c>
    </row>
    <row r="117" spans="10:11" x14ac:dyDescent="0.3">
      <c r="J117">
        <v>10.8</v>
      </c>
      <c r="K117">
        <v>1264.8000000000002</v>
      </c>
    </row>
    <row r="118" spans="10:11" x14ac:dyDescent="0.3">
      <c r="J118">
        <v>10.9</v>
      </c>
      <c r="K118">
        <v>1297.9000000000001</v>
      </c>
    </row>
    <row r="119" spans="10:11" x14ac:dyDescent="0.3">
      <c r="J119">
        <v>11</v>
      </c>
      <c r="K119">
        <v>1331</v>
      </c>
    </row>
    <row r="120" spans="10:11" x14ac:dyDescent="0.3">
      <c r="J120">
        <v>11.1</v>
      </c>
      <c r="K120">
        <v>1370.6999999999998</v>
      </c>
    </row>
    <row r="121" spans="10:11" x14ac:dyDescent="0.3">
      <c r="J121">
        <v>11.2</v>
      </c>
      <c r="K121">
        <v>1410.3999999999996</v>
      </c>
    </row>
    <row r="122" spans="10:11" x14ac:dyDescent="0.3">
      <c r="J122">
        <v>11.3</v>
      </c>
      <c r="K122">
        <v>1450.1000000000004</v>
      </c>
    </row>
    <row r="123" spans="10:11" x14ac:dyDescent="0.3">
      <c r="J123">
        <v>11.4</v>
      </c>
      <c r="K123">
        <v>1489.8000000000002</v>
      </c>
    </row>
    <row r="124" spans="10:11" x14ac:dyDescent="0.3">
      <c r="J124">
        <v>11.5</v>
      </c>
      <c r="K124">
        <v>1529.5</v>
      </c>
    </row>
    <row r="125" spans="10:11" x14ac:dyDescent="0.3">
      <c r="J125">
        <v>11.6</v>
      </c>
      <c r="K125">
        <v>1569.1999999999998</v>
      </c>
    </row>
    <row r="126" spans="10:11" x14ac:dyDescent="0.3">
      <c r="J126">
        <v>11.7</v>
      </c>
      <c r="K126">
        <v>1608.8999999999996</v>
      </c>
    </row>
    <row r="127" spans="10:11" x14ac:dyDescent="0.3">
      <c r="J127">
        <v>11.8</v>
      </c>
      <c r="K127">
        <v>1648.6000000000004</v>
      </c>
    </row>
    <row r="128" spans="10:11" x14ac:dyDescent="0.3">
      <c r="J128">
        <v>11.9</v>
      </c>
      <c r="K128">
        <v>1688.3000000000002</v>
      </c>
    </row>
    <row r="129" spans="10:11" x14ac:dyDescent="0.3">
      <c r="J129">
        <v>12</v>
      </c>
      <c r="K129">
        <v>1728</v>
      </c>
    </row>
    <row r="130" spans="10:11" x14ac:dyDescent="0.3">
      <c r="J130">
        <v>12.1</v>
      </c>
      <c r="K130">
        <v>1767.6999999999998</v>
      </c>
    </row>
    <row r="131" spans="10:11" x14ac:dyDescent="0.3">
      <c r="J131">
        <v>12.2</v>
      </c>
      <c r="K131">
        <v>1807.3999999999996</v>
      </c>
    </row>
    <row r="132" spans="10:11" x14ac:dyDescent="0.3">
      <c r="J132">
        <v>12.3</v>
      </c>
      <c r="K132">
        <v>1847.1000000000004</v>
      </c>
    </row>
    <row r="133" spans="10:11" x14ac:dyDescent="0.3">
      <c r="J133">
        <v>12.4</v>
      </c>
      <c r="K133">
        <v>1886.8000000000002</v>
      </c>
    </row>
    <row r="134" spans="10:11" x14ac:dyDescent="0.3">
      <c r="J134">
        <v>12.5</v>
      </c>
      <c r="K134">
        <v>1926.5</v>
      </c>
    </row>
    <row r="135" spans="10:11" x14ac:dyDescent="0.3">
      <c r="J135">
        <v>12.6</v>
      </c>
      <c r="K135">
        <v>1966.1999999999998</v>
      </c>
    </row>
    <row r="136" spans="10:11" x14ac:dyDescent="0.3">
      <c r="J136">
        <v>12.7</v>
      </c>
      <c r="K136">
        <v>2005.8999999999996</v>
      </c>
    </row>
    <row r="137" spans="10:11" x14ac:dyDescent="0.3">
      <c r="J137">
        <v>12.8</v>
      </c>
      <c r="K137">
        <v>2045.6000000000004</v>
      </c>
    </row>
    <row r="138" spans="10:11" x14ac:dyDescent="0.3">
      <c r="J138">
        <v>12.9</v>
      </c>
      <c r="K138">
        <v>2085.3000000000002</v>
      </c>
    </row>
    <row r="139" spans="10:11" x14ac:dyDescent="0.3">
      <c r="J139">
        <v>13</v>
      </c>
      <c r="K139">
        <v>2125</v>
      </c>
    </row>
    <row r="140" spans="10:11" x14ac:dyDescent="0.3">
      <c r="J140">
        <v>13.1</v>
      </c>
      <c r="K140">
        <v>2164.6999999999998</v>
      </c>
    </row>
    <row r="141" spans="10:11" x14ac:dyDescent="0.3">
      <c r="J141">
        <v>13.2</v>
      </c>
      <c r="K141">
        <v>2204.3999999999996</v>
      </c>
    </row>
    <row r="142" spans="10:11" x14ac:dyDescent="0.3">
      <c r="J142">
        <v>13.3</v>
      </c>
      <c r="K142">
        <v>2244.1000000000004</v>
      </c>
    </row>
    <row r="143" spans="10:11" x14ac:dyDescent="0.3">
      <c r="J143">
        <v>13.4</v>
      </c>
      <c r="K143">
        <v>2283.8000000000002</v>
      </c>
    </row>
    <row r="144" spans="10:11" x14ac:dyDescent="0.3">
      <c r="J144">
        <v>13.5</v>
      </c>
      <c r="K144">
        <v>2323.5</v>
      </c>
    </row>
    <row r="145" spans="10:11" x14ac:dyDescent="0.3">
      <c r="J145">
        <v>13.6</v>
      </c>
      <c r="K145">
        <v>2363.1999999999998</v>
      </c>
    </row>
    <row r="146" spans="10:11" x14ac:dyDescent="0.3">
      <c r="J146">
        <v>13.7</v>
      </c>
      <c r="K146">
        <v>2402.8999999999996</v>
      </c>
    </row>
    <row r="147" spans="10:11" x14ac:dyDescent="0.3">
      <c r="J147">
        <v>13.8</v>
      </c>
      <c r="K147">
        <v>2442.6000000000004</v>
      </c>
    </row>
    <row r="148" spans="10:11" x14ac:dyDescent="0.3">
      <c r="J148">
        <v>13.9</v>
      </c>
      <c r="K148">
        <v>2482.3000000000002</v>
      </c>
    </row>
    <row r="149" spans="10:11" x14ac:dyDescent="0.3">
      <c r="J149">
        <v>14</v>
      </c>
      <c r="K149">
        <v>2522</v>
      </c>
    </row>
    <row r="150" spans="10:11" x14ac:dyDescent="0.3">
      <c r="J150">
        <v>14.1</v>
      </c>
      <c r="K150">
        <v>2561.6999999999998</v>
      </c>
    </row>
    <row r="151" spans="10:11" x14ac:dyDescent="0.3">
      <c r="J151">
        <v>14.2</v>
      </c>
      <c r="K151">
        <v>2601.3999999999996</v>
      </c>
    </row>
    <row r="152" spans="10:11" x14ac:dyDescent="0.3">
      <c r="J152">
        <v>14.3</v>
      </c>
      <c r="K152">
        <v>2641.1000000000004</v>
      </c>
    </row>
    <row r="153" spans="10:11" x14ac:dyDescent="0.3">
      <c r="J153">
        <v>14.4</v>
      </c>
      <c r="K153">
        <v>2680.8</v>
      </c>
    </row>
    <row r="154" spans="10:11" x14ac:dyDescent="0.3">
      <c r="J154">
        <v>14.5</v>
      </c>
      <c r="K154">
        <v>2720.5</v>
      </c>
    </row>
    <row r="155" spans="10:11" x14ac:dyDescent="0.3">
      <c r="J155">
        <v>14.6</v>
      </c>
      <c r="K155">
        <v>2760.2</v>
      </c>
    </row>
    <row r="156" spans="10:11" x14ac:dyDescent="0.3">
      <c r="J156">
        <v>14.7</v>
      </c>
      <c r="K156">
        <v>2799.8999999999996</v>
      </c>
    </row>
    <row r="157" spans="10:11" x14ac:dyDescent="0.3">
      <c r="J157">
        <v>14.8</v>
      </c>
      <c r="K157">
        <v>2839.6000000000004</v>
      </c>
    </row>
    <row r="158" spans="10:11" x14ac:dyDescent="0.3">
      <c r="J158">
        <v>14.9</v>
      </c>
      <c r="K158">
        <v>2879.3</v>
      </c>
    </row>
    <row r="159" spans="10:11" x14ac:dyDescent="0.3">
      <c r="J159">
        <v>15</v>
      </c>
      <c r="K159">
        <v>2919</v>
      </c>
    </row>
    <row r="160" spans="10:11" x14ac:dyDescent="0.3">
      <c r="J160">
        <v>15.1</v>
      </c>
      <c r="K160">
        <v>2958.7</v>
      </c>
    </row>
    <row r="161" spans="10:11" x14ac:dyDescent="0.3">
      <c r="J161">
        <v>15.2</v>
      </c>
      <c r="K161">
        <v>2998.3999999999996</v>
      </c>
    </row>
    <row r="162" spans="10:11" x14ac:dyDescent="0.3">
      <c r="J162">
        <v>15.3</v>
      </c>
      <c r="K162">
        <v>3038.1000000000004</v>
      </c>
    </row>
    <row r="163" spans="10:11" x14ac:dyDescent="0.3">
      <c r="J163">
        <v>15.4</v>
      </c>
      <c r="K163">
        <v>3077.8</v>
      </c>
    </row>
    <row r="164" spans="10:11" x14ac:dyDescent="0.3">
      <c r="J164">
        <v>15.5</v>
      </c>
      <c r="K164">
        <v>3117.5</v>
      </c>
    </row>
    <row r="165" spans="10:11" x14ac:dyDescent="0.3">
      <c r="J165">
        <v>15.6</v>
      </c>
      <c r="K165">
        <v>3157.2</v>
      </c>
    </row>
    <row r="166" spans="10:11" x14ac:dyDescent="0.3">
      <c r="J166">
        <v>15.7</v>
      </c>
      <c r="K166">
        <v>3196.8999999999996</v>
      </c>
    </row>
    <row r="167" spans="10:11" x14ac:dyDescent="0.3">
      <c r="J167">
        <v>15.8</v>
      </c>
      <c r="K167">
        <v>3236.6000000000004</v>
      </c>
    </row>
    <row r="168" spans="10:11" x14ac:dyDescent="0.3">
      <c r="J168">
        <v>15.9</v>
      </c>
      <c r="K168">
        <v>3276.3</v>
      </c>
    </row>
    <row r="169" spans="10:11" x14ac:dyDescent="0.3">
      <c r="J169">
        <v>16</v>
      </c>
      <c r="K169">
        <v>3316</v>
      </c>
    </row>
    <row r="170" spans="10:11" x14ac:dyDescent="0.3">
      <c r="J170">
        <v>16.100000000000001</v>
      </c>
      <c r="K170">
        <v>3355.7000000000007</v>
      </c>
    </row>
    <row r="171" spans="10:11" x14ac:dyDescent="0.3">
      <c r="J171">
        <v>16.2</v>
      </c>
      <c r="K171">
        <v>3395.3999999999996</v>
      </c>
    </row>
    <row r="172" spans="10:11" x14ac:dyDescent="0.3">
      <c r="J172">
        <v>16.3</v>
      </c>
      <c r="K172">
        <v>3435.1000000000004</v>
      </c>
    </row>
    <row r="173" spans="10:11" x14ac:dyDescent="0.3">
      <c r="J173">
        <v>16.399999999999999</v>
      </c>
      <c r="K173">
        <v>3474.7999999999993</v>
      </c>
    </row>
    <row r="174" spans="10:11" x14ac:dyDescent="0.3">
      <c r="J174">
        <v>16.5</v>
      </c>
      <c r="K174">
        <v>3514.5</v>
      </c>
    </row>
    <row r="175" spans="10:11" x14ac:dyDescent="0.3">
      <c r="J175">
        <v>16.600000000000001</v>
      </c>
      <c r="K175">
        <v>3554.2000000000007</v>
      </c>
    </row>
    <row r="176" spans="10:11" x14ac:dyDescent="0.3">
      <c r="J176">
        <v>16.7</v>
      </c>
      <c r="K176">
        <v>3593.8999999999996</v>
      </c>
    </row>
    <row r="177" spans="10:11" x14ac:dyDescent="0.3">
      <c r="J177">
        <v>16.8</v>
      </c>
      <c r="K177">
        <v>3633.6000000000004</v>
      </c>
    </row>
    <row r="178" spans="10:11" x14ac:dyDescent="0.3">
      <c r="J178">
        <v>16.899999999999999</v>
      </c>
      <c r="K178">
        <v>3673.2999999999993</v>
      </c>
    </row>
    <row r="179" spans="10:11" x14ac:dyDescent="0.3">
      <c r="J179">
        <v>17</v>
      </c>
      <c r="K179">
        <v>3713</v>
      </c>
    </row>
    <row r="180" spans="10:11" x14ac:dyDescent="0.3">
      <c r="J180">
        <v>17.100000000000001</v>
      </c>
      <c r="K180">
        <v>3752.7000000000007</v>
      </c>
    </row>
    <row r="181" spans="10:11" x14ac:dyDescent="0.3">
      <c r="J181">
        <v>17.2</v>
      </c>
      <c r="K181">
        <v>3792.3999999999996</v>
      </c>
    </row>
    <row r="182" spans="10:11" x14ac:dyDescent="0.3">
      <c r="J182">
        <v>17.3</v>
      </c>
      <c r="K182">
        <v>3832.1000000000004</v>
      </c>
    </row>
    <row r="183" spans="10:11" x14ac:dyDescent="0.3">
      <c r="J183">
        <v>17.399999999999999</v>
      </c>
      <c r="K183">
        <v>3871.7999999999993</v>
      </c>
    </row>
    <row r="184" spans="10:11" x14ac:dyDescent="0.3">
      <c r="J184">
        <v>17.5</v>
      </c>
      <c r="K184">
        <v>3911.5</v>
      </c>
    </row>
    <row r="185" spans="10:11" x14ac:dyDescent="0.3">
      <c r="J185">
        <v>17.600000000000001</v>
      </c>
      <c r="K185">
        <v>3951.2000000000007</v>
      </c>
    </row>
    <row r="186" spans="10:11" x14ac:dyDescent="0.3">
      <c r="J186">
        <v>17.7</v>
      </c>
      <c r="K186">
        <v>3990.8999999999996</v>
      </c>
    </row>
    <row r="187" spans="10:11" x14ac:dyDescent="0.3">
      <c r="J187">
        <v>17.8</v>
      </c>
      <c r="K187">
        <v>4030.6000000000004</v>
      </c>
    </row>
    <row r="188" spans="10:11" x14ac:dyDescent="0.3">
      <c r="J188">
        <v>17.899999999999999</v>
      </c>
      <c r="K188">
        <v>4070.2999999999993</v>
      </c>
    </row>
    <row r="189" spans="10:11" x14ac:dyDescent="0.3">
      <c r="J189">
        <v>18</v>
      </c>
      <c r="K189">
        <v>4110</v>
      </c>
    </row>
    <row r="190" spans="10:11" x14ac:dyDescent="0.3">
      <c r="J190">
        <v>18.100000000000001</v>
      </c>
      <c r="K190">
        <v>4149.7000000000007</v>
      </c>
    </row>
    <row r="191" spans="10:11" x14ac:dyDescent="0.3">
      <c r="J191">
        <v>18.2</v>
      </c>
      <c r="K191">
        <v>4189.3999999999996</v>
      </c>
    </row>
    <row r="192" spans="10:11" x14ac:dyDescent="0.3">
      <c r="J192">
        <v>18.3</v>
      </c>
      <c r="K192">
        <v>4229.1000000000004</v>
      </c>
    </row>
    <row r="193" spans="10:11" x14ac:dyDescent="0.3">
      <c r="J193">
        <v>18.399999999999999</v>
      </c>
      <c r="K193">
        <v>4268.7999999999993</v>
      </c>
    </row>
    <row r="194" spans="10:11" x14ac:dyDescent="0.3">
      <c r="J194">
        <v>18.5</v>
      </c>
      <c r="K194">
        <v>4308.5</v>
      </c>
    </row>
    <row r="195" spans="10:11" x14ac:dyDescent="0.3">
      <c r="J195">
        <v>18.600000000000001</v>
      </c>
      <c r="K195">
        <v>4348.2000000000007</v>
      </c>
    </row>
    <row r="196" spans="10:11" x14ac:dyDescent="0.3">
      <c r="J196">
        <v>18.7</v>
      </c>
      <c r="K196">
        <v>4387.8999999999996</v>
      </c>
    </row>
    <row r="197" spans="10:11" x14ac:dyDescent="0.3">
      <c r="J197">
        <v>18.8</v>
      </c>
      <c r="K197">
        <v>4427.6000000000004</v>
      </c>
    </row>
    <row r="198" spans="10:11" x14ac:dyDescent="0.3">
      <c r="J198">
        <v>18.899999999999999</v>
      </c>
      <c r="K198">
        <v>4467.2999999999993</v>
      </c>
    </row>
    <row r="199" spans="10:11" x14ac:dyDescent="0.3">
      <c r="J199">
        <v>19</v>
      </c>
      <c r="K199">
        <v>4507</v>
      </c>
    </row>
    <row r="200" spans="10:11" x14ac:dyDescent="0.3">
      <c r="J200">
        <v>19.100000000000001</v>
      </c>
      <c r="K200">
        <v>4546.7000000000007</v>
      </c>
    </row>
    <row r="201" spans="10:11" x14ac:dyDescent="0.3">
      <c r="J201">
        <v>19.2</v>
      </c>
      <c r="K201">
        <v>4586.3999999999996</v>
      </c>
    </row>
    <row r="202" spans="10:11" x14ac:dyDescent="0.3">
      <c r="J202">
        <v>19.3</v>
      </c>
      <c r="K202">
        <v>4626.1000000000004</v>
      </c>
    </row>
    <row r="203" spans="10:11" x14ac:dyDescent="0.3">
      <c r="J203">
        <v>19.399999999999999</v>
      </c>
      <c r="K203">
        <v>4665.7999999999993</v>
      </c>
    </row>
    <row r="204" spans="10:11" x14ac:dyDescent="0.3">
      <c r="J204">
        <v>19.5</v>
      </c>
      <c r="K204">
        <v>4705.5</v>
      </c>
    </row>
    <row r="205" spans="10:11" x14ac:dyDescent="0.3">
      <c r="J205">
        <v>19.600000000000001</v>
      </c>
      <c r="K205">
        <v>4745.2000000000007</v>
      </c>
    </row>
    <row r="206" spans="10:11" x14ac:dyDescent="0.3">
      <c r="J206">
        <v>19.7</v>
      </c>
      <c r="K206">
        <v>4784.8999999999996</v>
      </c>
    </row>
    <row r="207" spans="10:11" x14ac:dyDescent="0.3">
      <c r="J207">
        <v>19.8</v>
      </c>
      <c r="K207">
        <v>4824.6000000000004</v>
      </c>
    </row>
    <row r="208" spans="10:11" x14ac:dyDescent="0.3">
      <c r="J208">
        <v>19.899999999999999</v>
      </c>
      <c r="K208">
        <v>4864.2999999999993</v>
      </c>
    </row>
    <row r="209" spans="10:11" x14ac:dyDescent="0.3">
      <c r="J209">
        <v>20</v>
      </c>
      <c r="K209">
        <v>4904</v>
      </c>
    </row>
    <row r="210" spans="10:11" x14ac:dyDescent="0.3">
      <c r="J210">
        <v>20.100000000000001</v>
      </c>
      <c r="K210">
        <v>4943.7000000000007</v>
      </c>
    </row>
    <row r="211" spans="10:11" x14ac:dyDescent="0.3">
      <c r="J211">
        <v>20.2</v>
      </c>
      <c r="K211">
        <v>4983.3999999999996</v>
      </c>
    </row>
    <row r="212" spans="10:11" x14ac:dyDescent="0.3">
      <c r="J212">
        <v>20.3</v>
      </c>
      <c r="K212">
        <v>5023.1000000000004</v>
      </c>
    </row>
    <row r="213" spans="10:11" x14ac:dyDescent="0.3">
      <c r="J213">
        <v>20.399999999999999</v>
      </c>
      <c r="K213">
        <v>5062.7999999999993</v>
      </c>
    </row>
    <row r="214" spans="10:11" x14ac:dyDescent="0.3">
      <c r="J214">
        <v>20.5</v>
      </c>
      <c r="K214">
        <v>5102.5</v>
      </c>
    </row>
    <row r="215" spans="10:11" x14ac:dyDescent="0.3">
      <c r="J215">
        <v>20.6</v>
      </c>
      <c r="K215">
        <v>5142.2000000000007</v>
      </c>
    </row>
    <row r="216" spans="10:11" x14ac:dyDescent="0.3">
      <c r="J216">
        <v>20.7</v>
      </c>
      <c r="K216">
        <v>5181.8999999999996</v>
      </c>
    </row>
    <row r="217" spans="10:11" x14ac:dyDescent="0.3">
      <c r="J217">
        <v>20.8</v>
      </c>
      <c r="K217">
        <v>5221.6000000000004</v>
      </c>
    </row>
    <row r="218" spans="10:11" x14ac:dyDescent="0.3">
      <c r="J218">
        <v>20.9</v>
      </c>
      <c r="K218">
        <v>5261.2999999999993</v>
      </c>
    </row>
    <row r="219" spans="10:11" x14ac:dyDescent="0.3">
      <c r="J219">
        <v>21</v>
      </c>
      <c r="K219">
        <v>5301</v>
      </c>
    </row>
    <row r="220" spans="10:11" x14ac:dyDescent="0.3">
      <c r="J220">
        <v>21.1</v>
      </c>
      <c r="K220">
        <v>5340.7000000000007</v>
      </c>
    </row>
    <row r="221" spans="10:11" x14ac:dyDescent="0.3">
      <c r="J221">
        <v>21.2</v>
      </c>
      <c r="K221">
        <v>5380.4</v>
      </c>
    </row>
    <row r="222" spans="10:11" x14ac:dyDescent="0.3">
      <c r="J222">
        <v>21.3</v>
      </c>
      <c r="K222">
        <v>5420.1</v>
      </c>
    </row>
    <row r="223" spans="10:11" x14ac:dyDescent="0.3">
      <c r="J223">
        <v>21.4</v>
      </c>
      <c r="K223">
        <v>5459.7999999999993</v>
      </c>
    </row>
    <row r="224" spans="10:11" x14ac:dyDescent="0.3">
      <c r="J224">
        <v>21.5</v>
      </c>
      <c r="K224">
        <v>5499.5</v>
      </c>
    </row>
    <row r="225" spans="10:11" x14ac:dyDescent="0.3">
      <c r="J225">
        <v>21.6</v>
      </c>
      <c r="K225">
        <v>5539.2000000000007</v>
      </c>
    </row>
    <row r="226" spans="10:11" x14ac:dyDescent="0.3">
      <c r="J226">
        <v>21.7</v>
      </c>
      <c r="K226">
        <v>5578.9</v>
      </c>
    </row>
    <row r="227" spans="10:11" x14ac:dyDescent="0.3">
      <c r="J227">
        <v>21.8</v>
      </c>
      <c r="K227">
        <v>5618.6</v>
      </c>
    </row>
    <row r="228" spans="10:11" x14ac:dyDescent="0.3">
      <c r="J228">
        <v>21.9</v>
      </c>
      <c r="K228">
        <v>5658.2999999999993</v>
      </c>
    </row>
    <row r="229" spans="10:11" x14ac:dyDescent="0.3">
      <c r="J229">
        <v>22</v>
      </c>
      <c r="K229">
        <v>5698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EC4-3ED6-4C07-BEEE-0B46FBED9233}">
  <sheetPr>
    <tabColor rgb="FFCCFFCC"/>
  </sheetPr>
  <dimension ref="A1:N219"/>
  <sheetViews>
    <sheetView tabSelected="1" topLeftCell="E1" workbookViewId="0">
      <selection activeCell="K11" sqref="K11"/>
    </sheetView>
  </sheetViews>
  <sheetFormatPr defaultRowHeight="13" x14ac:dyDescent="0.3"/>
  <sheetData>
    <row r="1" spans="1:11" x14ac:dyDescent="0.3">
      <c r="A1" s="1" t="s">
        <v>0</v>
      </c>
      <c r="B1" s="2" t="s">
        <v>1</v>
      </c>
      <c r="C1" s="2"/>
    </row>
    <row r="2" spans="1:11" x14ac:dyDescent="0.3">
      <c r="A2" s="1" t="s">
        <v>2</v>
      </c>
      <c r="B2" s="2"/>
      <c r="C2" s="2"/>
    </row>
    <row r="3" spans="1:11" x14ac:dyDescent="0.3">
      <c r="A3" s="1" t="s">
        <v>3</v>
      </c>
      <c r="B3" s="2" t="str" cm="1">
        <f t="array" aca="1" ref="B3" ca="1">HD_Date</f>
        <v>10-Sep-2024</v>
      </c>
      <c r="C3" s="2"/>
    </row>
    <row r="6" spans="1:11" x14ac:dyDescent="0.3">
      <c r="E6" t="s">
        <v>10</v>
      </c>
      <c r="F6" t="s">
        <v>12</v>
      </c>
      <c r="H6" t="s">
        <v>10</v>
      </c>
      <c r="I6">
        <v>13</v>
      </c>
    </row>
    <row r="7" spans="1:11" x14ac:dyDescent="0.3">
      <c r="E7">
        <v>1</v>
      </c>
      <c r="F7">
        <f>E7^3</f>
        <v>1</v>
      </c>
      <c r="K7">
        <f>MEDIAN(MIN(_nData),MAX(_nData),_nmax)</f>
        <v>11</v>
      </c>
    </row>
    <row r="8" spans="1:11" x14ac:dyDescent="0.3">
      <c r="E8">
        <v>2</v>
      </c>
      <c r="F8">
        <f t="shared" ref="F7:G18" si="0">E8^3</f>
        <v>8</v>
      </c>
      <c r="I8" cm="1">
        <f t="array" ref="I8">_xlfn.LET(
_xlpm.x, _nVar,
_xlpm.i, MEDIAN(MIN(_nData),MAX(_nData),I6)+IF(_xlpm.x&gt;=MAX(_nData),{0;-1},{0;1}),
_xlpm.xr, INDEX(E7:E18,_xlpm.i),
_xlpm.yr, INDEX(F7:F18,_xlpm.i),
TREND(_xlpm.yr,_xlpm.xr,_xlpm.x)
)</f>
        <v>2125</v>
      </c>
    </row>
    <row r="9" spans="1:11" x14ac:dyDescent="0.3">
      <c r="E9">
        <v>3</v>
      </c>
      <c r="F9">
        <f t="shared" si="0"/>
        <v>27</v>
      </c>
    </row>
    <row r="10" spans="1:11" x14ac:dyDescent="0.3">
      <c r="E10">
        <v>4</v>
      </c>
      <c r="F10">
        <f t="shared" si="0"/>
        <v>64</v>
      </c>
    </row>
    <row r="11" spans="1:11" x14ac:dyDescent="0.3">
      <c r="E11">
        <v>5</v>
      </c>
      <c r="F11">
        <f t="shared" si="0"/>
        <v>125</v>
      </c>
    </row>
    <row r="12" spans="1:11" x14ac:dyDescent="0.3">
      <c r="E12">
        <v>6</v>
      </c>
      <c r="F12">
        <f t="shared" si="0"/>
        <v>216</v>
      </c>
    </row>
    <row r="13" spans="1:11" x14ac:dyDescent="0.3">
      <c r="E13">
        <v>7</v>
      </c>
      <c r="F13">
        <f t="shared" si="0"/>
        <v>343</v>
      </c>
    </row>
    <row r="14" spans="1:11" x14ac:dyDescent="0.3">
      <c r="E14">
        <v>8</v>
      </c>
      <c r="F14">
        <f t="shared" si="0"/>
        <v>512</v>
      </c>
    </row>
    <row r="15" spans="1:11" x14ac:dyDescent="0.3">
      <c r="E15">
        <v>9</v>
      </c>
      <c r="F15">
        <f t="shared" si="0"/>
        <v>729</v>
      </c>
    </row>
    <row r="16" spans="1:11" x14ac:dyDescent="0.3">
      <c r="E16">
        <v>10</v>
      </c>
      <c r="F16">
        <f t="shared" si="0"/>
        <v>1000</v>
      </c>
    </row>
    <row r="17" spans="5:14" x14ac:dyDescent="0.3">
      <c r="E17">
        <v>11</v>
      </c>
      <c r="F17">
        <f t="shared" si="0"/>
        <v>1331</v>
      </c>
    </row>
    <row r="18" spans="5:14" x14ac:dyDescent="0.3">
      <c r="E18">
        <v>12</v>
      </c>
      <c r="F18">
        <f t="shared" si="0"/>
        <v>1728</v>
      </c>
    </row>
    <row r="19" spans="5:14" x14ac:dyDescent="0.3">
      <c r="J19">
        <f>I8</f>
        <v>2125</v>
      </c>
    </row>
    <row r="20" spans="5:14" x14ac:dyDescent="0.3">
      <c r="I20" cm="1">
        <f t="array" ref="I20:I219">_xlfn.SEQUENCE(200,1,-1,0.1)</f>
        <v>-1</v>
      </c>
      <c r="J20">
        <f t="dataTable" ref="J20:J219" dt2D="0" dtr="0" r1="I6"/>
        <v>-13.000000000000004</v>
      </c>
      <c r="K20" cm="1">
        <f t="array" ref="K20">fInterp($F$7:$F$18,_nData,I20)</f>
        <v>-13.000000000000004</v>
      </c>
    </row>
    <row r="21" spans="5:14" x14ac:dyDescent="0.3">
      <c r="I21">
        <v>-0.9</v>
      </c>
      <c r="J21">
        <v>-12.300000000000002</v>
      </c>
      <c r="K21" cm="1">
        <f t="array" ref="K21">fInterp($F$7:$F$18,_nData,I21)</f>
        <v>-12.300000000000002</v>
      </c>
    </row>
    <row r="22" spans="5:14" x14ac:dyDescent="0.3">
      <c r="I22">
        <v>-0.8</v>
      </c>
      <c r="J22">
        <v>-11.600000000000003</v>
      </c>
      <c r="K22" cm="1">
        <f t="array" ref="K22">fInterp($F$7:$F$18,_nData,I22)</f>
        <v>-11.600000000000003</v>
      </c>
    </row>
    <row r="23" spans="5:14" x14ac:dyDescent="0.3">
      <c r="I23">
        <v>-0.70000000000000007</v>
      </c>
      <c r="J23">
        <v>-10.900000000000002</v>
      </c>
      <c r="K23" cm="1">
        <f t="array" ref="K23">fInterp($F$7:$F$18,_nData,I23)</f>
        <v>-10.900000000000002</v>
      </c>
    </row>
    <row r="24" spans="5:14" x14ac:dyDescent="0.3">
      <c r="I24">
        <v>-0.60000000000000009</v>
      </c>
      <c r="J24">
        <v>-10.200000000000003</v>
      </c>
      <c r="K24" cm="1">
        <f t="array" ref="K24">fInterp($F$7:$F$18,_nData,I24)</f>
        <v>-10.200000000000003</v>
      </c>
    </row>
    <row r="25" spans="5:14" x14ac:dyDescent="0.3">
      <c r="I25">
        <v>-0.50000000000000011</v>
      </c>
      <c r="J25">
        <v>-9.5000000000000036</v>
      </c>
      <c r="K25" cm="1">
        <f t="array" ref="K25">fInterp($F$7:$F$18,_nData,I25)</f>
        <v>-9.5000000000000036</v>
      </c>
    </row>
    <row r="26" spans="5:14" x14ac:dyDescent="0.3">
      <c r="I26">
        <v>-0.40000000000000013</v>
      </c>
      <c r="J26">
        <v>-8.8000000000000025</v>
      </c>
      <c r="K26" cm="1">
        <f t="array" ref="K26">fInterp($F$7:$F$18,_nData,I26)</f>
        <v>-8.8000000000000025</v>
      </c>
      <c r="N26" cm="1">
        <f t="array" ref="N26">_xlfn.LAMBDA(_xlpm.yraw,_xlpm.xraw,_xlpm.x,
_xlfn.LET(
_xlpm.i, MEDIAN(MIN(_xlpm.xraw),MAX(_xlpm.xraw),_xlpm.x)+IF(_xlpm.x&gt;=MAX(_xlpm.xraw),{0;-1},{0;1}),
_xlpm.xr, INDEX(_xlpm.xraw,_xlpm.i),
_xlpm.yr, INDEX(_xlpm.yraw,_xlpm.i),
TREND(_xlpm.yr,_xlpm.xr,_xlpm.x)
)
)(_nFunction,_nData,_nVar)</f>
        <v>2125</v>
      </c>
    </row>
    <row r="27" spans="5:14" x14ac:dyDescent="0.3">
      <c r="I27">
        <v>-0.30000000000000016</v>
      </c>
      <c r="J27">
        <v>-8.1000000000000032</v>
      </c>
      <c r="K27" cm="1">
        <f t="array" ref="K27">fInterp($F$7:$F$18,_nData,I27)</f>
        <v>-8.1000000000000032</v>
      </c>
    </row>
    <row r="28" spans="5:14" x14ac:dyDescent="0.3">
      <c r="I28">
        <v>-0.20000000000000015</v>
      </c>
      <c r="J28">
        <v>-7.400000000000003</v>
      </c>
      <c r="K28" cm="1">
        <f t="array" ref="K28">fInterp($F$7:$F$18,_nData,I28)</f>
        <v>-7.400000000000003</v>
      </c>
    </row>
    <row r="29" spans="5:14" x14ac:dyDescent="0.3">
      <c r="I29">
        <v>-0.10000000000000014</v>
      </c>
      <c r="J29">
        <v>-6.7000000000000028</v>
      </c>
      <c r="K29" cm="1">
        <f t="array" ref="K29">fInterp($F$7:$F$18,_nData,I29)</f>
        <v>-6.7000000000000028</v>
      </c>
    </row>
    <row r="30" spans="5:14" x14ac:dyDescent="0.3">
      <c r="I30">
        <v>-1.3877787807814457E-16</v>
      </c>
      <c r="J30">
        <v>-6.0000000000000027</v>
      </c>
      <c r="K30" cm="1">
        <f t="array" ref="K30">fInterp($F$7:$F$18,_nData,I30)</f>
        <v>-6.0000000000000027</v>
      </c>
    </row>
    <row r="31" spans="5:14" x14ac:dyDescent="0.3">
      <c r="I31">
        <v>9.9999999999999867E-2</v>
      </c>
      <c r="J31">
        <v>-5.3000000000000025</v>
      </c>
      <c r="K31" cm="1">
        <f t="array" ref="K31">fInterp($F$7:$F$18,_nData,I31)</f>
        <v>-5.3000000000000025</v>
      </c>
    </row>
    <row r="32" spans="5:14" x14ac:dyDescent="0.3">
      <c r="I32">
        <v>0.19999999999999987</v>
      </c>
      <c r="J32">
        <v>-4.6000000000000023</v>
      </c>
      <c r="K32" cm="1">
        <f t="array" ref="K32">fInterp($F$7:$F$18,_nData,I32)</f>
        <v>-4.6000000000000023</v>
      </c>
    </row>
    <row r="33" spans="9:11" x14ac:dyDescent="0.3">
      <c r="I33">
        <v>0.29999999999999988</v>
      </c>
      <c r="J33">
        <v>-3.9000000000000026</v>
      </c>
      <c r="K33" cm="1">
        <f t="array" ref="K33">fInterp($F$7:$F$18,_nData,I33)</f>
        <v>-3.9000000000000026</v>
      </c>
    </row>
    <row r="34" spans="9:11" x14ac:dyDescent="0.3">
      <c r="I34">
        <v>0.39999999999999991</v>
      </c>
      <c r="J34">
        <v>-3.200000000000002</v>
      </c>
      <c r="K34" cm="1">
        <f t="array" ref="K34">fInterp($F$7:$F$18,_nData,I34)</f>
        <v>-3.200000000000002</v>
      </c>
    </row>
    <row r="35" spans="9:11" x14ac:dyDescent="0.3">
      <c r="I35">
        <v>0.49999999999999989</v>
      </c>
      <c r="J35">
        <v>-2.5000000000000022</v>
      </c>
      <c r="K35" cm="1">
        <f t="array" ref="K35">fInterp($F$7:$F$18,_nData,I35)</f>
        <v>-2.5000000000000022</v>
      </c>
    </row>
    <row r="36" spans="9:11" x14ac:dyDescent="0.3">
      <c r="I36">
        <v>0.59999999999999987</v>
      </c>
      <c r="J36">
        <v>-1.8000000000000025</v>
      </c>
      <c r="K36" cm="1">
        <f t="array" ref="K36">fInterp($F$7:$F$18,_nData,I36)</f>
        <v>-1.8000000000000025</v>
      </c>
    </row>
    <row r="37" spans="9:11" x14ac:dyDescent="0.3">
      <c r="I37">
        <v>0.69999999999999984</v>
      </c>
      <c r="J37">
        <v>-1.1000000000000023</v>
      </c>
      <c r="K37" cm="1">
        <f t="array" ref="K37">fInterp($F$7:$F$18,_nData,I37)</f>
        <v>-1.1000000000000023</v>
      </c>
    </row>
    <row r="38" spans="9:11" x14ac:dyDescent="0.3">
      <c r="I38">
        <v>0.79999999999999982</v>
      </c>
      <c r="J38">
        <v>-0.40000000000000213</v>
      </c>
      <c r="K38" cm="1">
        <f t="array" ref="K38">fInterp($F$7:$F$18,_nData,I38)</f>
        <v>-0.40000000000000213</v>
      </c>
    </row>
    <row r="39" spans="9:11" x14ac:dyDescent="0.3">
      <c r="I39">
        <v>0.8999999999999998</v>
      </c>
      <c r="J39">
        <v>0.29999999999999805</v>
      </c>
      <c r="K39" cm="1">
        <f t="array" ref="K39">fInterp($F$7:$F$18,_nData,I39)</f>
        <v>0.29999999999999805</v>
      </c>
    </row>
    <row r="40" spans="9:11" x14ac:dyDescent="0.3">
      <c r="I40">
        <v>0.99999999999999978</v>
      </c>
      <c r="J40">
        <v>0.99999999999999734</v>
      </c>
      <c r="K40" cm="1">
        <f t="array" ref="K40">fInterp($F$7:$F$18,_nData,I40)</f>
        <v>0.99999999999999734</v>
      </c>
    </row>
    <row r="41" spans="9:11" x14ac:dyDescent="0.3">
      <c r="I41">
        <v>1.0999999999999999</v>
      </c>
      <c r="J41">
        <v>1.6999999999999984</v>
      </c>
      <c r="K41" cm="1">
        <f t="array" ref="K41">fInterp($F$7:$F$18,_nData,I41)</f>
        <v>1.6999999999999984</v>
      </c>
    </row>
    <row r="42" spans="9:11" x14ac:dyDescent="0.3">
      <c r="I42">
        <v>1.2</v>
      </c>
      <c r="J42">
        <v>2.3999999999999986</v>
      </c>
      <c r="K42" cm="1">
        <f t="array" ref="K42">fInterp($F$7:$F$18,_nData,I42)</f>
        <v>2.3999999999999986</v>
      </c>
    </row>
    <row r="43" spans="9:11" x14ac:dyDescent="0.3">
      <c r="I43">
        <v>1.3</v>
      </c>
      <c r="J43">
        <v>3.0999999999999996</v>
      </c>
      <c r="K43" cm="1">
        <f t="array" ref="K43">fInterp($F$7:$F$18,_nData,I43)</f>
        <v>3.0999999999999996</v>
      </c>
    </row>
    <row r="44" spans="9:11" x14ac:dyDescent="0.3">
      <c r="I44">
        <v>1.4000000000000001</v>
      </c>
      <c r="J44">
        <v>3.8000000000000007</v>
      </c>
      <c r="K44" cm="1">
        <f t="array" ref="K44">fInterp($F$7:$F$18,_nData,I44)</f>
        <v>3.8000000000000007</v>
      </c>
    </row>
    <row r="45" spans="9:11" x14ac:dyDescent="0.3">
      <c r="I45">
        <v>1.5000000000000002</v>
      </c>
      <c r="J45">
        <v>4.5000000000000018</v>
      </c>
      <c r="K45" cm="1">
        <f t="array" ref="K45">fInterp($F$7:$F$18,_nData,I45)</f>
        <v>4.5000000000000018</v>
      </c>
    </row>
    <row r="46" spans="9:11" x14ac:dyDescent="0.3">
      <c r="I46">
        <v>1.6000000000000003</v>
      </c>
      <c r="J46">
        <v>5.2000000000000011</v>
      </c>
      <c r="K46" cm="1">
        <f t="array" ref="K46">fInterp($F$7:$F$18,_nData,I46)</f>
        <v>5.2000000000000011</v>
      </c>
    </row>
    <row r="47" spans="9:11" x14ac:dyDescent="0.3">
      <c r="I47">
        <v>1.7000000000000004</v>
      </c>
      <c r="J47">
        <v>5.9000000000000021</v>
      </c>
      <c r="K47" cm="1">
        <f t="array" ref="K47">fInterp($F$7:$F$18,_nData,I47)</f>
        <v>5.9000000000000021</v>
      </c>
    </row>
    <row r="48" spans="9:11" x14ac:dyDescent="0.3">
      <c r="I48">
        <v>1.8000000000000005</v>
      </c>
      <c r="J48">
        <v>6.6000000000000032</v>
      </c>
      <c r="K48" cm="1">
        <f t="array" ref="K48">fInterp($F$7:$F$18,_nData,I48)</f>
        <v>6.6000000000000032</v>
      </c>
    </row>
    <row r="49" spans="9:11" x14ac:dyDescent="0.3">
      <c r="I49">
        <v>1.9000000000000006</v>
      </c>
      <c r="J49">
        <v>7.3000000000000043</v>
      </c>
      <c r="K49" cm="1">
        <f t="array" ref="K49">fInterp($F$7:$F$18,_nData,I49)</f>
        <v>7.3000000000000043</v>
      </c>
    </row>
    <row r="50" spans="9:11" x14ac:dyDescent="0.3">
      <c r="I50">
        <v>2.0000000000000004</v>
      </c>
      <c r="J50">
        <v>8.0000000000000071</v>
      </c>
      <c r="K50" cm="1">
        <f t="array" ref="K50">fInterp($F$7:$F$18,_nData,I50)</f>
        <v>8.0000000000000071</v>
      </c>
    </row>
    <row r="51" spans="9:11" x14ac:dyDescent="0.3">
      <c r="I51">
        <v>2.1000000000000005</v>
      </c>
      <c r="J51">
        <v>9.9000000000000128</v>
      </c>
      <c r="K51" cm="1">
        <f t="array" ref="K51">fInterp($F$7:$F$18,_nData,I51)</f>
        <v>9.9000000000000128</v>
      </c>
    </row>
    <row r="52" spans="9:11" x14ac:dyDescent="0.3">
      <c r="I52">
        <v>2.2000000000000006</v>
      </c>
      <c r="J52">
        <v>11.800000000000011</v>
      </c>
      <c r="K52" cm="1">
        <f t="array" ref="K52">fInterp($F$7:$F$18,_nData,I52)</f>
        <v>11.800000000000011</v>
      </c>
    </row>
    <row r="53" spans="9:11" x14ac:dyDescent="0.3">
      <c r="I53">
        <v>2.3000000000000007</v>
      </c>
      <c r="J53">
        <v>13.700000000000017</v>
      </c>
      <c r="K53" cm="1">
        <f t="array" ref="K53">fInterp($F$7:$F$18,_nData,I53)</f>
        <v>13.700000000000017</v>
      </c>
    </row>
    <row r="54" spans="9:11" x14ac:dyDescent="0.3">
      <c r="I54">
        <v>2.4000000000000008</v>
      </c>
      <c r="J54">
        <v>15.600000000000016</v>
      </c>
      <c r="K54" cm="1">
        <f t="array" ref="K54">fInterp($F$7:$F$18,_nData,I54)</f>
        <v>15.600000000000016</v>
      </c>
    </row>
    <row r="55" spans="9:11" x14ac:dyDescent="0.3">
      <c r="I55">
        <v>2.5000000000000009</v>
      </c>
      <c r="J55">
        <v>17.500000000000021</v>
      </c>
      <c r="K55" cm="1">
        <f t="array" ref="K55">fInterp($F$7:$F$18,_nData,I55)</f>
        <v>17.500000000000021</v>
      </c>
    </row>
    <row r="56" spans="9:11" x14ac:dyDescent="0.3">
      <c r="I56">
        <v>2.600000000000001</v>
      </c>
      <c r="J56">
        <v>19.40000000000002</v>
      </c>
      <c r="K56" cm="1">
        <f t="array" ref="K56">fInterp($F$7:$F$18,_nData,I56)</f>
        <v>19.40000000000002</v>
      </c>
    </row>
    <row r="57" spans="9:11" x14ac:dyDescent="0.3">
      <c r="I57">
        <v>2.7000000000000011</v>
      </c>
      <c r="J57">
        <v>21.300000000000026</v>
      </c>
      <c r="K57" cm="1">
        <f t="array" ref="K57">fInterp($F$7:$F$18,_nData,I57)</f>
        <v>21.300000000000026</v>
      </c>
    </row>
    <row r="58" spans="9:11" x14ac:dyDescent="0.3">
      <c r="I58">
        <v>2.8000000000000012</v>
      </c>
      <c r="J58">
        <v>23.200000000000024</v>
      </c>
      <c r="K58" cm="1">
        <f t="array" ref="K58">fInterp($F$7:$F$18,_nData,I58)</f>
        <v>23.200000000000024</v>
      </c>
    </row>
    <row r="59" spans="9:11" x14ac:dyDescent="0.3">
      <c r="I59">
        <v>2.9000000000000012</v>
      </c>
      <c r="J59">
        <v>25.10000000000003</v>
      </c>
      <c r="K59" cm="1">
        <f t="array" ref="K59">fInterp($F$7:$F$18,_nData,I59)</f>
        <v>25.10000000000003</v>
      </c>
    </row>
    <row r="60" spans="9:11" x14ac:dyDescent="0.3">
      <c r="I60">
        <v>3.0000000000000013</v>
      </c>
      <c r="J60">
        <v>27.000000000000043</v>
      </c>
      <c r="K60" cm="1">
        <f t="array" ref="K60">fInterp($F$7:$F$18,_nData,I60)</f>
        <v>27.000000000000043</v>
      </c>
    </row>
    <row r="61" spans="9:11" x14ac:dyDescent="0.3">
      <c r="I61">
        <v>3.1000000000000014</v>
      </c>
      <c r="J61">
        <v>30.700000000000045</v>
      </c>
      <c r="K61" cm="1">
        <f t="array" ref="K61">fInterp($F$7:$F$18,_nData,I61)</f>
        <v>30.700000000000045</v>
      </c>
    </row>
    <row r="62" spans="9:11" x14ac:dyDescent="0.3">
      <c r="I62">
        <v>3.2000000000000015</v>
      </c>
      <c r="J62">
        <v>34.400000000000063</v>
      </c>
      <c r="K62" cm="1">
        <f t="array" ref="K62">fInterp($F$7:$F$18,_nData,I62)</f>
        <v>34.400000000000063</v>
      </c>
    </row>
    <row r="63" spans="9:11" x14ac:dyDescent="0.3">
      <c r="I63">
        <v>3.3000000000000016</v>
      </c>
      <c r="J63">
        <v>38.100000000000065</v>
      </c>
      <c r="K63" cm="1">
        <f t="array" ref="K63">fInterp($F$7:$F$18,_nData,I63)</f>
        <v>38.100000000000065</v>
      </c>
    </row>
    <row r="64" spans="9:11" x14ac:dyDescent="0.3">
      <c r="I64">
        <v>3.4000000000000017</v>
      </c>
      <c r="J64">
        <v>41.800000000000068</v>
      </c>
      <c r="K64" cm="1">
        <f t="array" ref="K64">fInterp($F$7:$F$18,_nData,I64)</f>
        <v>41.800000000000068</v>
      </c>
    </row>
    <row r="65" spans="9:11" x14ac:dyDescent="0.3">
      <c r="I65">
        <v>3.5000000000000018</v>
      </c>
      <c r="J65">
        <v>45.500000000000057</v>
      </c>
      <c r="K65" cm="1">
        <f t="array" ref="K65">fInterp($F$7:$F$18,_nData,I65)</f>
        <v>45.500000000000057</v>
      </c>
    </row>
    <row r="66" spans="9:11" x14ac:dyDescent="0.3">
      <c r="I66">
        <v>3.6000000000000019</v>
      </c>
      <c r="J66">
        <v>49.200000000000074</v>
      </c>
      <c r="K66" cm="1">
        <f t="array" ref="K66">fInterp($F$7:$F$18,_nData,I66)</f>
        <v>49.200000000000074</v>
      </c>
    </row>
    <row r="67" spans="9:11" x14ac:dyDescent="0.3">
      <c r="I67">
        <v>3.700000000000002</v>
      </c>
      <c r="J67">
        <v>52.900000000000063</v>
      </c>
      <c r="K67" cm="1">
        <f t="array" ref="K67">fInterp($F$7:$F$18,_nData,I67)</f>
        <v>52.900000000000063</v>
      </c>
    </row>
    <row r="68" spans="9:11" x14ac:dyDescent="0.3">
      <c r="I68">
        <v>3.800000000000002</v>
      </c>
      <c r="J68">
        <v>56.60000000000008</v>
      </c>
      <c r="K68" cm="1">
        <f t="array" ref="K68">fInterp($F$7:$F$18,_nData,I68)</f>
        <v>56.60000000000008</v>
      </c>
    </row>
    <row r="69" spans="9:11" x14ac:dyDescent="0.3">
      <c r="I69">
        <v>3.9000000000000021</v>
      </c>
      <c r="J69">
        <v>60.300000000000068</v>
      </c>
      <c r="K69" cm="1">
        <f t="array" ref="K69">fInterp($F$7:$F$18,_nData,I69)</f>
        <v>60.300000000000068</v>
      </c>
    </row>
    <row r="70" spans="9:11" x14ac:dyDescent="0.3">
      <c r="I70">
        <v>4.0000000000000018</v>
      </c>
      <c r="J70">
        <v>64.000000000000085</v>
      </c>
      <c r="K70" cm="1">
        <f t="array" ref="K70">fInterp($F$7:$F$18,_nData,I70)</f>
        <v>64.000000000000085</v>
      </c>
    </row>
    <row r="71" spans="9:11" x14ac:dyDescent="0.3">
      <c r="I71">
        <v>4.1000000000000014</v>
      </c>
      <c r="J71">
        <v>70.100000000000051</v>
      </c>
      <c r="K71" cm="1">
        <f t="array" ref="K71">fInterp($F$7:$F$18,_nData,I71)</f>
        <v>70.100000000000051</v>
      </c>
    </row>
    <row r="72" spans="9:11" x14ac:dyDescent="0.3">
      <c r="I72">
        <v>4.2000000000000011</v>
      </c>
      <c r="J72">
        <v>76.200000000000045</v>
      </c>
      <c r="K72" cm="1">
        <f t="array" ref="K72">fInterp($F$7:$F$18,_nData,I72)</f>
        <v>76.200000000000045</v>
      </c>
    </row>
    <row r="73" spans="9:11" x14ac:dyDescent="0.3">
      <c r="I73">
        <v>4.3000000000000007</v>
      </c>
      <c r="J73">
        <v>82.300000000000011</v>
      </c>
      <c r="K73" cm="1">
        <f t="array" ref="K73">fInterp($F$7:$F$18,_nData,I73)</f>
        <v>82.300000000000011</v>
      </c>
    </row>
    <row r="74" spans="9:11" x14ac:dyDescent="0.3">
      <c r="I74">
        <v>4.4000000000000004</v>
      </c>
      <c r="J74">
        <v>88.399999999999977</v>
      </c>
      <c r="K74" cm="1">
        <f t="array" ref="K74">fInterp($F$7:$F$18,_nData,I74)</f>
        <v>88.399999999999977</v>
      </c>
    </row>
    <row r="75" spans="9:11" x14ac:dyDescent="0.3">
      <c r="I75">
        <v>4.5</v>
      </c>
      <c r="J75">
        <v>94.5</v>
      </c>
      <c r="K75" cm="1">
        <f t="array" ref="K75">fInterp($F$7:$F$18,_nData,I75)</f>
        <v>94.5</v>
      </c>
    </row>
    <row r="76" spans="9:11" x14ac:dyDescent="0.3">
      <c r="I76">
        <v>4.5999999999999996</v>
      </c>
      <c r="J76">
        <v>100.59999999999997</v>
      </c>
      <c r="K76" cm="1">
        <f t="array" ref="K76">fInterp($F$7:$F$18,_nData,I76)</f>
        <v>100.59999999999997</v>
      </c>
    </row>
    <row r="77" spans="9:11" x14ac:dyDescent="0.3">
      <c r="I77">
        <v>4.6999999999999993</v>
      </c>
      <c r="J77">
        <v>106.69999999999993</v>
      </c>
      <c r="K77" cm="1">
        <f t="array" ref="K77">fInterp($F$7:$F$18,_nData,I77)</f>
        <v>106.69999999999993</v>
      </c>
    </row>
    <row r="78" spans="9:11" x14ac:dyDescent="0.3">
      <c r="I78">
        <v>4.7999999999999989</v>
      </c>
      <c r="J78">
        <v>112.7999999999999</v>
      </c>
      <c r="K78" cm="1">
        <f t="array" ref="K78">fInterp($F$7:$F$18,_nData,I78)</f>
        <v>112.7999999999999</v>
      </c>
    </row>
    <row r="79" spans="9:11" x14ac:dyDescent="0.3">
      <c r="I79">
        <v>4.8999999999999986</v>
      </c>
      <c r="J79">
        <v>118.89999999999986</v>
      </c>
      <c r="K79" cm="1">
        <f t="array" ref="K79">fInterp($F$7:$F$18,_nData,I79)</f>
        <v>118.89999999999986</v>
      </c>
    </row>
    <row r="80" spans="9:11" x14ac:dyDescent="0.3">
      <c r="I80">
        <v>4.9999999999999982</v>
      </c>
      <c r="J80">
        <v>124.99999999999983</v>
      </c>
      <c r="K80" cm="1">
        <f t="array" ref="K80">fInterp($F$7:$F$18,_nData,I80)</f>
        <v>124.99999999999983</v>
      </c>
    </row>
    <row r="81" spans="9:11" x14ac:dyDescent="0.3">
      <c r="I81">
        <v>5.0999999999999979</v>
      </c>
      <c r="J81">
        <v>134.0999999999998</v>
      </c>
      <c r="K81" cm="1">
        <f t="array" ref="K81">fInterp($F$7:$F$18,_nData,I81)</f>
        <v>134.0999999999998</v>
      </c>
    </row>
    <row r="82" spans="9:11" x14ac:dyDescent="0.3">
      <c r="I82">
        <v>5.1999999999999975</v>
      </c>
      <c r="J82">
        <v>143.19999999999976</v>
      </c>
      <c r="K82" cm="1">
        <f t="array" ref="K82">fInterp($F$7:$F$18,_nData,I82)</f>
        <v>143.19999999999976</v>
      </c>
    </row>
    <row r="83" spans="9:11" x14ac:dyDescent="0.3">
      <c r="I83">
        <v>5.2999999999999972</v>
      </c>
      <c r="J83">
        <v>152.29999999999973</v>
      </c>
      <c r="K83" cm="1">
        <f t="array" ref="K83">fInterp($F$7:$F$18,_nData,I83)</f>
        <v>152.29999999999973</v>
      </c>
    </row>
    <row r="84" spans="9:11" x14ac:dyDescent="0.3">
      <c r="I84">
        <v>5.3999999999999968</v>
      </c>
      <c r="J84">
        <v>161.39999999999969</v>
      </c>
      <c r="K84" cm="1">
        <f t="array" ref="K84">fInterp($F$7:$F$18,_nData,I84)</f>
        <v>161.39999999999969</v>
      </c>
    </row>
    <row r="85" spans="9:11" x14ac:dyDescent="0.3">
      <c r="I85">
        <v>5.4999999999999964</v>
      </c>
      <c r="J85">
        <v>170.49999999999966</v>
      </c>
      <c r="K85" cm="1">
        <f t="array" ref="K85">fInterp($F$7:$F$18,_nData,I85)</f>
        <v>170.49999999999966</v>
      </c>
    </row>
    <row r="86" spans="9:11" x14ac:dyDescent="0.3">
      <c r="I86">
        <v>5.5999999999999961</v>
      </c>
      <c r="J86">
        <v>179.59999999999962</v>
      </c>
      <c r="K86" cm="1">
        <f t="array" ref="K86">fInterp($F$7:$F$18,_nData,I86)</f>
        <v>179.59999999999962</v>
      </c>
    </row>
    <row r="87" spans="9:11" x14ac:dyDescent="0.3">
      <c r="I87">
        <v>5.6999999999999957</v>
      </c>
      <c r="J87">
        <v>188.69999999999959</v>
      </c>
      <c r="K87" cm="1">
        <f t="array" ref="K87">fInterp($F$7:$F$18,_nData,I87)</f>
        <v>188.69999999999959</v>
      </c>
    </row>
    <row r="88" spans="9:11" x14ac:dyDescent="0.3">
      <c r="I88">
        <v>5.7999999999999954</v>
      </c>
      <c r="J88">
        <v>197.79999999999961</v>
      </c>
      <c r="K88" cm="1">
        <f t="array" ref="K88">fInterp($F$7:$F$18,_nData,I88)</f>
        <v>197.79999999999961</v>
      </c>
    </row>
    <row r="89" spans="9:11" x14ac:dyDescent="0.3">
      <c r="I89">
        <v>5.899999999999995</v>
      </c>
      <c r="J89">
        <v>206.89999999999952</v>
      </c>
      <c r="K89" cm="1">
        <f t="array" ref="K89">fInterp($F$7:$F$18,_nData,I89)</f>
        <v>206.89999999999952</v>
      </c>
    </row>
    <row r="90" spans="9:11" x14ac:dyDescent="0.3">
      <c r="I90">
        <v>5.9999999999999947</v>
      </c>
      <c r="J90">
        <v>215.99999999999932</v>
      </c>
      <c r="K90" cm="1">
        <f t="array" ref="K90">fInterp($F$7:$F$18,_nData,I90)</f>
        <v>215.99999999999932</v>
      </c>
    </row>
    <row r="91" spans="9:11" x14ac:dyDescent="0.3">
      <c r="I91">
        <v>6.0999999999999943</v>
      </c>
      <c r="J91">
        <v>228.69999999999925</v>
      </c>
      <c r="K91" cm="1">
        <f t="array" ref="K91">fInterp($F$7:$F$18,_nData,I91)</f>
        <v>228.69999999999925</v>
      </c>
    </row>
    <row r="92" spans="9:11" x14ac:dyDescent="0.3">
      <c r="I92">
        <v>6.199999999999994</v>
      </c>
      <c r="J92">
        <v>241.39999999999918</v>
      </c>
      <c r="K92" cm="1">
        <f t="array" ref="K92">fInterp($F$7:$F$18,_nData,I92)</f>
        <v>241.39999999999918</v>
      </c>
    </row>
    <row r="93" spans="9:11" x14ac:dyDescent="0.3">
      <c r="I93">
        <v>6.2999999999999936</v>
      </c>
      <c r="J93">
        <v>254.09999999999911</v>
      </c>
      <c r="K93" cm="1">
        <f t="array" ref="K93">fInterp($F$7:$F$18,_nData,I93)</f>
        <v>254.09999999999911</v>
      </c>
    </row>
    <row r="94" spans="9:11" x14ac:dyDescent="0.3">
      <c r="I94">
        <v>6.3999999999999932</v>
      </c>
      <c r="J94">
        <v>266.79999999999916</v>
      </c>
      <c r="K94" cm="1">
        <f t="array" ref="K94">fInterp($F$7:$F$18,_nData,I94)</f>
        <v>266.79999999999916</v>
      </c>
    </row>
    <row r="95" spans="9:11" x14ac:dyDescent="0.3">
      <c r="I95">
        <v>6.4999999999999929</v>
      </c>
      <c r="J95">
        <v>279.49999999999909</v>
      </c>
      <c r="K95" cm="1">
        <f t="array" ref="K95">fInterp($F$7:$F$18,_nData,I95)</f>
        <v>279.49999999999909</v>
      </c>
    </row>
    <row r="96" spans="9:11" x14ac:dyDescent="0.3">
      <c r="I96">
        <v>6.5999999999999925</v>
      </c>
      <c r="J96">
        <v>292.19999999999902</v>
      </c>
      <c r="K96" cm="1">
        <f t="array" ref="K96">fInterp($F$7:$F$18,_nData,I96)</f>
        <v>292.19999999999902</v>
      </c>
    </row>
    <row r="97" spans="9:11" x14ac:dyDescent="0.3">
      <c r="I97">
        <v>6.6999999999999922</v>
      </c>
      <c r="J97">
        <v>304.89999999999895</v>
      </c>
      <c r="K97" cm="1">
        <f t="array" ref="K97">fInterp($F$7:$F$18,_nData,I97)</f>
        <v>304.89999999999895</v>
      </c>
    </row>
    <row r="98" spans="9:11" x14ac:dyDescent="0.3">
      <c r="I98">
        <v>6.7999999999999918</v>
      </c>
      <c r="J98">
        <v>317.599999999999</v>
      </c>
      <c r="K98" cm="1">
        <f t="array" ref="K98">fInterp($F$7:$F$18,_nData,I98)</f>
        <v>317.599999999999</v>
      </c>
    </row>
    <row r="99" spans="9:11" x14ac:dyDescent="0.3">
      <c r="I99">
        <v>6.8999999999999915</v>
      </c>
      <c r="J99">
        <v>330.29999999999893</v>
      </c>
      <c r="K99" cm="1">
        <f t="array" ref="K99">fInterp($F$7:$F$18,_nData,I99)</f>
        <v>330.29999999999893</v>
      </c>
    </row>
    <row r="100" spans="9:11" x14ac:dyDescent="0.3">
      <c r="I100">
        <v>6.9999999999999911</v>
      </c>
      <c r="J100">
        <v>342.99999999999864</v>
      </c>
      <c r="K100" cm="1">
        <f t="array" ref="K100">fInterp($F$7:$F$18,_nData,I100)</f>
        <v>342.99999999999864</v>
      </c>
    </row>
    <row r="101" spans="9:11" x14ac:dyDescent="0.3">
      <c r="I101">
        <v>7.0999999999999908</v>
      </c>
      <c r="J101">
        <v>359.8999999999985</v>
      </c>
      <c r="K101" cm="1">
        <f t="array" ref="K101">fInterp($F$7:$F$18,_nData,I101)</f>
        <v>359.8999999999985</v>
      </c>
    </row>
    <row r="102" spans="9:11" x14ac:dyDescent="0.3">
      <c r="I102">
        <v>7.1999999999999904</v>
      </c>
      <c r="J102">
        <v>376.79999999999836</v>
      </c>
      <c r="K102" cm="1">
        <f t="array" ref="K102">fInterp($F$7:$F$18,_nData,I102)</f>
        <v>376.79999999999836</v>
      </c>
    </row>
    <row r="103" spans="9:11" x14ac:dyDescent="0.3">
      <c r="I103">
        <v>7.2999999999999901</v>
      </c>
      <c r="J103">
        <v>393.69999999999823</v>
      </c>
      <c r="K103" cm="1">
        <f t="array" ref="K103">fInterp($F$7:$F$18,_nData,I103)</f>
        <v>393.69999999999823</v>
      </c>
    </row>
    <row r="104" spans="9:11" x14ac:dyDescent="0.3">
      <c r="I104">
        <v>7.3999999999999897</v>
      </c>
      <c r="J104">
        <v>410.59999999999832</v>
      </c>
      <c r="K104" cm="1">
        <f t="array" ref="K104">fInterp($F$7:$F$18,_nData,I104)</f>
        <v>410.59999999999832</v>
      </c>
    </row>
    <row r="105" spans="9:11" x14ac:dyDescent="0.3">
      <c r="I105">
        <v>7.4999999999999893</v>
      </c>
      <c r="J105">
        <v>427.49999999999818</v>
      </c>
      <c r="K105" cm="1">
        <f t="array" ref="K105">fInterp($F$7:$F$18,_nData,I105)</f>
        <v>427.49999999999818</v>
      </c>
    </row>
    <row r="106" spans="9:11" x14ac:dyDescent="0.3">
      <c r="I106">
        <v>7.599999999999989</v>
      </c>
      <c r="J106">
        <v>444.39999999999804</v>
      </c>
      <c r="K106" cm="1">
        <f t="array" ref="K106">fInterp($F$7:$F$18,_nData,I106)</f>
        <v>444.39999999999804</v>
      </c>
    </row>
    <row r="107" spans="9:11" x14ac:dyDescent="0.3">
      <c r="I107">
        <v>7.6999999999999886</v>
      </c>
      <c r="J107">
        <v>461.29999999999814</v>
      </c>
      <c r="K107" cm="1">
        <f t="array" ref="K107">fInterp($F$7:$F$18,_nData,I107)</f>
        <v>461.29999999999814</v>
      </c>
    </row>
    <row r="108" spans="9:11" x14ac:dyDescent="0.3">
      <c r="I108">
        <v>7.7999999999999883</v>
      </c>
      <c r="J108">
        <v>478.199999999998</v>
      </c>
      <c r="K108" cm="1">
        <f t="array" ref="K108">fInterp($F$7:$F$18,_nData,I108)</f>
        <v>478.199999999998</v>
      </c>
    </row>
    <row r="109" spans="9:11" x14ac:dyDescent="0.3">
      <c r="I109">
        <v>7.8999999999999879</v>
      </c>
      <c r="J109">
        <v>495.09999999999786</v>
      </c>
      <c r="K109" cm="1">
        <f t="array" ref="K109">fInterp($F$7:$F$18,_nData,I109)</f>
        <v>495.09999999999786</v>
      </c>
    </row>
    <row r="110" spans="9:11" x14ac:dyDescent="0.3">
      <c r="I110">
        <v>7.9999999999999876</v>
      </c>
      <c r="J110">
        <v>511.99999999999727</v>
      </c>
      <c r="K110" cm="1">
        <f t="array" ref="K110">fInterp($F$7:$F$18,_nData,I110)</f>
        <v>511.99999999999727</v>
      </c>
    </row>
    <row r="111" spans="9:11" x14ac:dyDescent="0.3">
      <c r="I111">
        <v>8.0999999999999872</v>
      </c>
      <c r="J111">
        <v>533.69999999999732</v>
      </c>
      <c r="K111" cm="1">
        <f t="array" ref="K111">fInterp($F$7:$F$18,_nData,I111)</f>
        <v>533.69999999999732</v>
      </c>
    </row>
    <row r="112" spans="9:11" x14ac:dyDescent="0.3">
      <c r="I112">
        <v>8.1999999999999869</v>
      </c>
      <c r="J112">
        <v>555.39999999999714</v>
      </c>
      <c r="K112" cm="1">
        <f t="array" ref="K112">fInterp($F$7:$F$18,_nData,I112)</f>
        <v>555.39999999999714</v>
      </c>
    </row>
    <row r="113" spans="9:11" x14ac:dyDescent="0.3">
      <c r="I113">
        <v>8.2999999999999865</v>
      </c>
      <c r="J113">
        <v>577.09999999999718</v>
      </c>
      <c r="K113" cm="1">
        <f t="array" ref="K113">fInterp($F$7:$F$18,_nData,I113)</f>
        <v>577.09999999999718</v>
      </c>
    </row>
    <row r="114" spans="9:11" x14ac:dyDescent="0.3">
      <c r="I114">
        <v>8.3999999999999861</v>
      </c>
      <c r="J114">
        <v>598.799999999997</v>
      </c>
      <c r="K114" cm="1">
        <f t="array" ref="K114">fInterp($F$7:$F$18,_nData,I114)</f>
        <v>598.799999999997</v>
      </c>
    </row>
    <row r="115" spans="9:11" x14ac:dyDescent="0.3">
      <c r="I115">
        <v>8.4999999999999858</v>
      </c>
      <c r="J115">
        <v>620.49999999999704</v>
      </c>
      <c r="K115" cm="1">
        <f t="array" ref="K115">fInterp($F$7:$F$18,_nData,I115)</f>
        <v>620.49999999999704</v>
      </c>
    </row>
    <row r="116" spans="9:11" x14ac:dyDescent="0.3">
      <c r="I116">
        <v>8.5999999999999854</v>
      </c>
      <c r="J116">
        <v>642.19999999999686</v>
      </c>
      <c r="K116" cm="1">
        <f t="array" ref="K116">fInterp($F$7:$F$18,_nData,I116)</f>
        <v>642.19999999999686</v>
      </c>
    </row>
    <row r="117" spans="9:11" x14ac:dyDescent="0.3">
      <c r="I117">
        <v>8.6999999999999851</v>
      </c>
      <c r="J117">
        <v>663.89999999999691</v>
      </c>
      <c r="K117" cm="1">
        <f t="array" ref="K117">fInterp($F$7:$F$18,_nData,I117)</f>
        <v>663.89999999999691</v>
      </c>
    </row>
    <row r="118" spans="9:11" x14ac:dyDescent="0.3">
      <c r="I118">
        <v>8.7999999999999847</v>
      </c>
      <c r="J118">
        <v>685.59999999999673</v>
      </c>
      <c r="K118" cm="1">
        <f t="array" ref="K118">fInterp($F$7:$F$18,_nData,I118)</f>
        <v>685.59999999999673</v>
      </c>
    </row>
    <row r="119" spans="9:11" x14ac:dyDescent="0.3">
      <c r="I119">
        <v>8.8999999999999844</v>
      </c>
      <c r="J119">
        <v>707.29999999999677</v>
      </c>
      <c r="K119" cm="1">
        <f t="array" ref="K119">fInterp($F$7:$F$18,_nData,I119)</f>
        <v>707.29999999999677</v>
      </c>
    </row>
    <row r="120" spans="9:11" x14ac:dyDescent="0.3">
      <c r="I120">
        <v>8.999999999999984</v>
      </c>
      <c r="J120">
        <v>728.99999999999545</v>
      </c>
      <c r="K120" cm="1">
        <f t="array" ref="K120">fInterp($F$7:$F$18,_nData,I120)</f>
        <v>728.99999999999545</v>
      </c>
    </row>
    <row r="121" spans="9:11" x14ac:dyDescent="0.3">
      <c r="I121">
        <v>9.0999999999999837</v>
      </c>
      <c r="J121">
        <v>756.09999999999536</v>
      </c>
      <c r="K121" cm="1">
        <f t="array" ref="K121">fInterp($F$7:$F$18,_nData,I121)</f>
        <v>756.09999999999536</v>
      </c>
    </row>
    <row r="122" spans="9:11" x14ac:dyDescent="0.3">
      <c r="I122">
        <v>9.1999999999999833</v>
      </c>
      <c r="J122">
        <v>783.19999999999527</v>
      </c>
      <c r="K122" cm="1">
        <f t="array" ref="K122">fInterp($F$7:$F$18,_nData,I122)</f>
        <v>783.19999999999527</v>
      </c>
    </row>
    <row r="123" spans="9:11" x14ac:dyDescent="0.3">
      <c r="I123">
        <v>9.2999999999999829</v>
      </c>
      <c r="J123">
        <v>810.29999999999518</v>
      </c>
      <c r="K123" cm="1">
        <f t="array" ref="K123">fInterp($F$7:$F$18,_nData,I123)</f>
        <v>810.29999999999518</v>
      </c>
    </row>
    <row r="124" spans="9:11" x14ac:dyDescent="0.3">
      <c r="I124">
        <v>9.3999999999999826</v>
      </c>
      <c r="J124">
        <v>837.39999999999509</v>
      </c>
      <c r="K124" cm="1">
        <f t="array" ref="K124">fInterp($F$7:$F$18,_nData,I124)</f>
        <v>837.39999999999509</v>
      </c>
    </row>
    <row r="125" spans="9:11" x14ac:dyDescent="0.3">
      <c r="I125">
        <v>9.4999999999999822</v>
      </c>
      <c r="J125">
        <v>864.499999999995</v>
      </c>
      <c r="K125" cm="1">
        <f t="array" ref="K125">fInterp($F$7:$F$18,_nData,I125)</f>
        <v>864.499999999995</v>
      </c>
    </row>
    <row r="126" spans="9:11" x14ac:dyDescent="0.3">
      <c r="I126">
        <v>9.5999999999999819</v>
      </c>
      <c r="J126">
        <v>891.59999999999491</v>
      </c>
      <c r="K126" cm="1">
        <f t="array" ref="K126">fInterp($F$7:$F$18,_nData,I126)</f>
        <v>891.59999999999491</v>
      </c>
    </row>
    <row r="127" spans="9:11" x14ac:dyDescent="0.3">
      <c r="I127">
        <v>9.6999999999999815</v>
      </c>
      <c r="J127">
        <v>918.69999999999482</v>
      </c>
      <c r="K127" cm="1">
        <f t="array" ref="K127">fInterp($F$7:$F$18,_nData,I127)</f>
        <v>918.69999999999482</v>
      </c>
    </row>
    <row r="128" spans="9:11" x14ac:dyDescent="0.3">
      <c r="I128">
        <v>9.7999999999999812</v>
      </c>
      <c r="J128">
        <v>945.79999999999472</v>
      </c>
      <c r="K128" cm="1">
        <f t="array" ref="K128">fInterp($F$7:$F$18,_nData,I128)</f>
        <v>945.79999999999472</v>
      </c>
    </row>
    <row r="129" spans="9:11" x14ac:dyDescent="0.3">
      <c r="I129">
        <v>9.8999999999999808</v>
      </c>
      <c r="J129">
        <v>972.89999999999463</v>
      </c>
      <c r="K129" cm="1">
        <f t="array" ref="K129">fInterp($F$7:$F$18,_nData,I129)</f>
        <v>972.89999999999463</v>
      </c>
    </row>
    <row r="130" spans="9:11" x14ac:dyDescent="0.3">
      <c r="I130">
        <v>9.9999999999999805</v>
      </c>
      <c r="J130">
        <v>999.99999999999363</v>
      </c>
      <c r="K130" cm="1">
        <f t="array" ref="K130">fInterp($F$7:$F$18,_nData,I130)</f>
        <v>999.99999999999363</v>
      </c>
    </row>
    <row r="131" spans="9:11" x14ac:dyDescent="0.3">
      <c r="I131">
        <v>10.09999999999998</v>
      </c>
      <c r="J131">
        <v>1033.0999999999935</v>
      </c>
      <c r="K131" cm="1">
        <f t="array" ref="K131">fInterp($F$7:$F$18,_nData,I131)</f>
        <v>1033.0999999999935</v>
      </c>
    </row>
    <row r="132" spans="9:11" x14ac:dyDescent="0.3">
      <c r="I132">
        <v>10.19999999999998</v>
      </c>
      <c r="J132">
        <v>1066.1999999999935</v>
      </c>
      <c r="K132" cm="1">
        <f t="array" ref="K132">fInterp($F$7:$F$18,_nData,I132)</f>
        <v>1066.1999999999935</v>
      </c>
    </row>
    <row r="133" spans="9:11" x14ac:dyDescent="0.3">
      <c r="I133">
        <v>10.299999999999979</v>
      </c>
      <c r="J133">
        <v>1099.2999999999934</v>
      </c>
      <c r="K133" cm="1">
        <f t="array" ref="K133">fInterp($F$7:$F$18,_nData,I133)</f>
        <v>1099.2999999999934</v>
      </c>
    </row>
    <row r="134" spans="9:11" x14ac:dyDescent="0.3">
      <c r="I134">
        <v>10.399999999999979</v>
      </c>
      <c r="J134">
        <v>1132.3999999999933</v>
      </c>
      <c r="K134" cm="1">
        <f t="array" ref="K134">fInterp($F$7:$F$18,_nData,I134)</f>
        <v>1132.3999999999933</v>
      </c>
    </row>
    <row r="135" spans="9:11" x14ac:dyDescent="0.3">
      <c r="I135">
        <v>10.499999999999979</v>
      </c>
      <c r="J135">
        <v>1165.4999999999927</v>
      </c>
      <c r="K135" cm="1">
        <f t="array" ref="K135">fInterp($F$7:$F$18,_nData,I135)</f>
        <v>1165.4999999999927</v>
      </c>
    </row>
    <row r="136" spans="9:11" x14ac:dyDescent="0.3">
      <c r="I136">
        <v>10.599999999999978</v>
      </c>
      <c r="J136">
        <v>1198.5999999999926</v>
      </c>
      <c r="K136" cm="1">
        <f t="array" ref="K136">fInterp($F$7:$F$18,_nData,I136)</f>
        <v>1198.5999999999926</v>
      </c>
    </row>
    <row r="137" spans="9:11" x14ac:dyDescent="0.3">
      <c r="I137">
        <v>10.699999999999978</v>
      </c>
      <c r="J137">
        <v>1231.6999999999925</v>
      </c>
      <c r="K137" cm="1">
        <f t="array" ref="K137">fInterp($F$7:$F$18,_nData,I137)</f>
        <v>1231.6999999999925</v>
      </c>
    </row>
    <row r="138" spans="9:11" x14ac:dyDescent="0.3">
      <c r="I138">
        <v>10.799999999999978</v>
      </c>
      <c r="J138">
        <v>1264.7999999999925</v>
      </c>
      <c r="K138" cm="1">
        <f t="array" ref="K138">fInterp($F$7:$F$18,_nData,I138)</f>
        <v>1264.7999999999925</v>
      </c>
    </row>
    <row r="139" spans="9:11" x14ac:dyDescent="0.3">
      <c r="I139">
        <v>10.899999999999977</v>
      </c>
      <c r="J139">
        <v>1297.8999999999924</v>
      </c>
      <c r="K139" cm="1">
        <f t="array" ref="K139">fInterp($F$7:$F$18,_nData,I139)</f>
        <v>1297.8999999999924</v>
      </c>
    </row>
    <row r="140" spans="9:11" x14ac:dyDescent="0.3">
      <c r="I140">
        <v>10.999999999999977</v>
      </c>
      <c r="J140">
        <v>1330.9999999999909</v>
      </c>
      <c r="K140" cm="1">
        <f t="array" ref="K140">fInterp($F$7:$F$18,_nData,I140)</f>
        <v>1330.9999999999909</v>
      </c>
    </row>
    <row r="141" spans="9:11" x14ac:dyDescent="0.3">
      <c r="I141">
        <v>11.099999999999977</v>
      </c>
      <c r="J141">
        <v>1370.6999999999907</v>
      </c>
      <c r="K141" cm="1">
        <f t="array" ref="K141">fInterp($F$7:$F$18,_nData,I141)</f>
        <v>1370.6999999999907</v>
      </c>
    </row>
    <row r="142" spans="9:11" x14ac:dyDescent="0.3">
      <c r="I142">
        <v>11.199999999999976</v>
      </c>
      <c r="J142">
        <v>1410.3999999999905</v>
      </c>
      <c r="K142" cm="1">
        <f t="array" ref="K142">fInterp($F$7:$F$18,_nData,I142)</f>
        <v>1410.3999999999905</v>
      </c>
    </row>
    <row r="143" spans="9:11" x14ac:dyDescent="0.3">
      <c r="I143">
        <v>11.299999999999976</v>
      </c>
      <c r="J143">
        <v>1450.0999999999904</v>
      </c>
      <c r="K143" cm="1">
        <f t="array" ref="K143">fInterp($F$7:$F$18,_nData,I143)</f>
        <v>1450.0999999999904</v>
      </c>
    </row>
    <row r="144" spans="9:11" x14ac:dyDescent="0.3">
      <c r="I144">
        <v>11.399999999999975</v>
      </c>
      <c r="J144">
        <v>1489.7999999999902</v>
      </c>
      <c r="K144" cm="1">
        <f t="array" ref="K144">fInterp($F$7:$F$18,_nData,I144)</f>
        <v>1489.7999999999902</v>
      </c>
    </row>
    <row r="145" spans="9:11" x14ac:dyDescent="0.3">
      <c r="I145">
        <v>11.499999999999975</v>
      </c>
      <c r="J145">
        <v>1529.49999999999</v>
      </c>
      <c r="K145" cm="1">
        <f t="array" ref="K145">fInterp($F$7:$F$18,_nData,I145)</f>
        <v>1529.49999999999</v>
      </c>
    </row>
    <row r="146" spans="9:11" x14ac:dyDescent="0.3">
      <c r="I146">
        <v>11.599999999999975</v>
      </c>
      <c r="J146">
        <v>1569.1999999999898</v>
      </c>
      <c r="K146" cm="1">
        <f t="array" ref="K146">fInterp($F$7:$F$18,_nData,I146)</f>
        <v>1569.1999999999898</v>
      </c>
    </row>
    <row r="147" spans="9:11" x14ac:dyDescent="0.3">
      <c r="I147">
        <v>11.699999999999974</v>
      </c>
      <c r="J147">
        <v>1608.8999999999896</v>
      </c>
      <c r="K147" cm="1">
        <f t="array" ref="K147">fInterp($F$7:$F$18,_nData,I147)</f>
        <v>1608.8999999999896</v>
      </c>
    </row>
    <row r="148" spans="9:11" x14ac:dyDescent="0.3">
      <c r="I148">
        <v>11.799999999999974</v>
      </c>
      <c r="J148">
        <v>1648.5999999999894</v>
      </c>
      <c r="K148" cm="1">
        <f t="array" ref="K148">fInterp($F$7:$F$18,_nData,I148)</f>
        <v>1648.5999999999894</v>
      </c>
    </row>
    <row r="149" spans="9:11" x14ac:dyDescent="0.3">
      <c r="I149">
        <v>11.899999999999974</v>
      </c>
      <c r="J149">
        <v>1688.2999999999893</v>
      </c>
      <c r="K149" cm="1">
        <f t="array" ref="K149">fInterp($F$7:$F$18,_nData,I149)</f>
        <v>1688.2999999999893</v>
      </c>
    </row>
    <row r="150" spans="9:11" x14ac:dyDescent="0.3">
      <c r="I150">
        <v>11.999999999999973</v>
      </c>
      <c r="J150">
        <v>1727.9999999999891</v>
      </c>
      <c r="K150" cm="1">
        <f t="array" ref="K150">fInterp($F$7:$F$18,_nData,I150)</f>
        <v>1727.9999999999891</v>
      </c>
    </row>
    <row r="151" spans="9:11" x14ac:dyDescent="0.3">
      <c r="I151">
        <v>12.099999999999973</v>
      </c>
      <c r="J151">
        <v>1767.6999999999889</v>
      </c>
      <c r="K151" cm="1">
        <f t="array" ref="K151">fInterp($F$7:$F$18,_nData,I151)</f>
        <v>1767.6999999999889</v>
      </c>
    </row>
    <row r="152" spans="9:11" x14ac:dyDescent="0.3">
      <c r="I152">
        <v>12.199999999999973</v>
      </c>
      <c r="J152">
        <v>1807.3999999999887</v>
      </c>
      <c r="K152" cm="1">
        <f t="array" ref="K152">fInterp($F$7:$F$18,_nData,I152)</f>
        <v>1807.3999999999887</v>
      </c>
    </row>
    <row r="153" spans="9:11" x14ac:dyDescent="0.3">
      <c r="I153">
        <v>12.299999999999972</v>
      </c>
      <c r="J153">
        <v>1847.0999999999894</v>
      </c>
      <c r="K153" cm="1">
        <f t="array" ref="K153">fInterp($F$7:$F$18,_nData,I153)</f>
        <v>1847.0999999999894</v>
      </c>
    </row>
    <row r="154" spans="9:11" x14ac:dyDescent="0.3">
      <c r="I154">
        <v>12.399999999999972</v>
      </c>
      <c r="J154">
        <v>1886.7999999999893</v>
      </c>
      <c r="K154" cm="1">
        <f t="array" ref="K154">fInterp($F$7:$F$18,_nData,I154)</f>
        <v>1886.7999999999893</v>
      </c>
    </row>
    <row r="155" spans="9:11" x14ac:dyDescent="0.3">
      <c r="I155">
        <v>12.499999999999972</v>
      </c>
      <c r="J155">
        <v>1926.4999999999891</v>
      </c>
      <c r="K155" cm="1">
        <f t="array" ref="K155">fInterp($F$7:$F$18,_nData,I155)</f>
        <v>1926.4999999999891</v>
      </c>
    </row>
    <row r="156" spans="9:11" x14ac:dyDescent="0.3">
      <c r="I156">
        <v>12.599999999999971</v>
      </c>
      <c r="J156">
        <v>1966.1999999999889</v>
      </c>
      <c r="K156" cm="1">
        <f t="array" ref="K156">fInterp($F$7:$F$18,_nData,I156)</f>
        <v>1966.1999999999889</v>
      </c>
    </row>
    <row r="157" spans="9:11" x14ac:dyDescent="0.3">
      <c r="I157">
        <v>12.699999999999971</v>
      </c>
      <c r="J157">
        <v>2005.8999999999887</v>
      </c>
      <c r="K157" cm="1">
        <f t="array" ref="K157">fInterp($F$7:$F$18,_nData,I157)</f>
        <v>2005.8999999999887</v>
      </c>
    </row>
    <row r="158" spans="9:11" x14ac:dyDescent="0.3">
      <c r="I158">
        <v>12.799999999999971</v>
      </c>
      <c r="J158">
        <v>2045.5999999999885</v>
      </c>
      <c r="K158" cm="1">
        <f t="array" ref="K158">fInterp($F$7:$F$18,_nData,I158)</f>
        <v>2045.5999999999885</v>
      </c>
    </row>
    <row r="159" spans="9:11" x14ac:dyDescent="0.3">
      <c r="I159">
        <v>12.89999999999997</v>
      </c>
      <c r="J159">
        <v>2085.2999999999884</v>
      </c>
      <c r="K159" cm="1">
        <f t="array" ref="K159">fInterp($F$7:$F$18,_nData,I159)</f>
        <v>2085.2999999999884</v>
      </c>
    </row>
    <row r="160" spans="9:11" x14ac:dyDescent="0.3">
      <c r="I160">
        <v>12.99999999999997</v>
      </c>
      <c r="J160">
        <v>2124.9999999999882</v>
      </c>
      <c r="K160" cm="1">
        <f t="array" ref="K160">fInterp($F$7:$F$18,_nData,I160)</f>
        <v>2124.9999999999882</v>
      </c>
    </row>
    <row r="161" spans="9:11" x14ac:dyDescent="0.3">
      <c r="I161">
        <v>13.099999999999969</v>
      </c>
      <c r="J161">
        <v>2164.699999999988</v>
      </c>
      <c r="K161" cm="1">
        <f t="array" ref="K161">fInterp($F$7:$F$18,_nData,I161)</f>
        <v>2164.699999999988</v>
      </c>
    </row>
    <row r="162" spans="9:11" x14ac:dyDescent="0.3">
      <c r="I162">
        <v>13.199999999999969</v>
      </c>
      <c r="J162">
        <v>2204.3999999999878</v>
      </c>
      <c r="K162" cm="1">
        <f t="array" ref="K162">fInterp($F$7:$F$18,_nData,I162)</f>
        <v>2204.3999999999878</v>
      </c>
    </row>
    <row r="163" spans="9:11" x14ac:dyDescent="0.3">
      <c r="I163">
        <v>13.299999999999969</v>
      </c>
      <c r="J163">
        <v>2244.0999999999876</v>
      </c>
      <c r="K163" cm="1">
        <f t="array" ref="K163">fInterp($F$7:$F$18,_nData,I163)</f>
        <v>2244.0999999999876</v>
      </c>
    </row>
    <row r="164" spans="9:11" x14ac:dyDescent="0.3">
      <c r="I164">
        <v>13.399999999999968</v>
      </c>
      <c r="J164">
        <v>2283.7999999999874</v>
      </c>
      <c r="K164" cm="1">
        <f t="array" ref="K164">fInterp($F$7:$F$18,_nData,I164)</f>
        <v>2283.7999999999874</v>
      </c>
    </row>
    <row r="165" spans="9:11" x14ac:dyDescent="0.3">
      <c r="I165">
        <v>13.499999999999968</v>
      </c>
      <c r="J165">
        <v>2323.4999999999873</v>
      </c>
      <c r="K165" cm="1">
        <f t="array" ref="K165">fInterp($F$7:$F$18,_nData,I165)</f>
        <v>2323.4999999999873</v>
      </c>
    </row>
    <row r="166" spans="9:11" x14ac:dyDescent="0.3">
      <c r="I166">
        <v>13.599999999999968</v>
      </c>
      <c r="J166">
        <v>2363.1999999999871</v>
      </c>
      <c r="K166" cm="1">
        <f t="array" ref="K166">fInterp($F$7:$F$18,_nData,I166)</f>
        <v>2363.1999999999871</v>
      </c>
    </row>
    <row r="167" spans="9:11" x14ac:dyDescent="0.3">
      <c r="I167">
        <v>13.699999999999967</v>
      </c>
      <c r="J167">
        <v>2402.8999999999869</v>
      </c>
      <c r="K167" cm="1">
        <f t="array" ref="K167">fInterp($F$7:$F$18,_nData,I167)</f>
        <v>2402.8999999999869</v>
      </c>
    </row>
    <row r="168" spans="9:11" x14ac:dyDescent="0.3">
      <c r="I168">
        <v>13.799999999999967</v>
      </c>
      <c r="J168">
        <v>2442.5999999999867</v>
      </c>
      <c r="K168" cm="1">
        <f t="array" ref="K168">fInterp($F$7:$F$18,_nData,I168)</f>
        <v>2442.5999999999867</v>
      </c>
    </row>
    <row r="169" spans="9:11" x14ac:dyDescent="0.3">
      <c r="I169">
        <v>13.899999999999967</v>
      </c>
      <c r="J169">
        <v>2482.2999999999865</v>
      </c>
      <c r="K169" cm="1">
        <f t="array" ref="K169">fInterp($F$7:$F$18,_nData,I169)</f>
        <v>2482.2999999999865</v>
      </c>
    </row>
    <row r="170" spans="9:11" x14ac:dyDescent="0.3">
      <c r="I170">
        <v>13.999999999999966</v>
      </c>
      <c r="J170">
        <v>2521.9999999999864</v>
      </c>
      <c r="K170" cm="1">
        <f t="array" ref="K170">fInterp($F$7:$F$18,_nData,I170)</f>
        <v>2521.9999999999864</v>
      </c>
    </row>
    <row r="171" spans="9:11" x14ac:dyDescent="0.3">
      <c r="I171">
        <v>14.099999999999966</v>
      </c>
      <c r="J171">
        <v>2561.6999999999862</v>
      </c>
      <c r="K171" cm="1">
        <f t="array" ref="K171">fInterp($F$7:$F$18,_nData,I171)</f>
        <v>2561.6999999999862</v>
      </c>
    </row>
    <row r="172" spans="9:11" x14ac:dyDescent="0.3">
      <c r="I172">
        <v>14.199999999999966</v>
      </c>
      <c r="J172">
        <v>2601.399999999986</v>
      </c>
      <c r="K172" cm="1">
        <f t="array" ref="K172">fInterp($F$7:$F$18,_nData,I172)</f>
        <v>2601.399999999986</v>
      </c>
    </row>
    <row r="173" spans="9:11" x14ac:dyDescent="0.3">
      <c r="I173">
        <v>14.299999999999965</v>
      </c>
      <c r="J173">
        <v>2641.0999999999858</v>
      </c>
      <c r="K173" cm="1">
        <f t="array" ref="K173">fInterp($F$7:$F$18,_nData,I173)</f>
        <v>2641.0999999999858</v>
      </c>
    </row>
    <row r="174" spans="9:11" x14ac:dyDescent="0.3">
      <c r="I174">
        <v>14.399999999999965</v>
      </c>
      <c r="J174">
        <v>2680.7999999999856</v>
      </c>
      <c r="K174" cm="1">
        <f t="array" ref="K174">fInterp($F$7:$F$18,_nData,I174)</f>
        <v>2680.7999999999856</v>
      </c>
    </row>
    <row r="175" spans="9:11" x14ac:dyDescent="0.3">
      <c r="I175">
        <v>14.499999999999964</v>
      </c>
      <c r="J175">
        <v>2720.4999999999854</v>
      </c>
      <c r="K175" cm="1">
        <f t="array" ref="K175">fInterp($F$7:$F$18,_nData,I175)</f>
        <v>2720.4999999999854</v>
      </c>
    </row>
    <row r="176" spans="9:11" x14ac:dyDescent="0.3">
      <c r="I176">
        <v>14.599999999999964</v>
      </c>
      <c r="J176">
        <v>2760.1999999999862</v>
      </c>
      <c r="K176" cm="1">
        <f t="array" ref="K176">fInterp($F$7:$F$18,_nData,I176)</f>
        <v>2760.1999999999862</v>
      </c>
    </row>
    <row r="177" spans="9:11" x14ac:dyDescent="0.3">
      <c r="I177">
        <v>14.699999999999964</v>
      </c>
      <c r="J177">
        <v>2799.899999999986</v>
      </c>
      <c r="K177" cm="1">
        <f t="array" ref="K177">fInterp($F$7:$F$18,_nData,I177)</f>
        <v>2799.899999999986</v>
      </c>
    </row>
    <row r="178" spans="9:11" x14ac:dyDescent="0.3">
      <c r="I178">
        <v>14.799999999999963</v>
      </c>
      <c r="J178">
        <v>2839.5999999999858</v>
      </c>
      <c r="K178" cm="1">
        <f t="array" ref="K178">fInterp($F$7:$F$18,_nData,I178)</f>
        <v>2839.5999999999858</v>
      </c>
    </row>
    <row r="179" spans="9:11" x14ac:dyDescent="0.3">
      <c r="I179">
        <v>14.899999999999963</v>
      </c>
      <c r="J179">
        <v>2879.2999999999856</v>
      </c>
      <c r="K179" cm="1">
        <f t="array" ref="K179">fInterp($F$7:$F$18,_nData,I179)</f>
        <v>2879.2999999999856</v>
      </c>
    </row>
    <row r="180" spans="9:11" x14ac:dyDescent="0.3">
      <c r="I180">
        <v>14.999999999999963</v>
      </c>
      <c r="J180">
        <v>2918.9999999999854</v>
      </c>
      <c r="K180" cm="1">
        <f t="array" ref="K180">fInterp($F$7:$F$18,_nData,I180)</f>
        <v>2918.9999999999854</v>
      </c>
    </row>
    <row r="181" spans="9:11" x14ac:dyDescent="0.3">
      <c r="I181">
        <v>15.099999999999962</v>
      </c>
      <c r="J181">
        <v>2958.6999999999853</v>
      </c>
      <c r="K181" cm="1">
        <f t="array" ref="K181">fInterp($F$7:$F$18,_nData,I181)</f>
        <v>2958.6999999999853</v>
      </c>
    </row>
    <row r="182" spans="9:11" x14ac:dyDescent="0.3">
      <c r="I182">
        <v>15.199999999999962</v>
      </c>
      <c r="J182">
        <v>2998.3999999999851</v>
      </c>
      <c r="K182" cm="1">
        <f t="array" ref="K182">fInterp($F$7:$F$18,_nData,I182)</f>
        <v>2998.3999999999851</v>
      </c>
    </row>
    <row r="183" spans="9:11" x14ac:dyDescent="0.3">
      <c r="I183">
        <v>15.299999999999962</v>
      </c>
      <c r="J183">
        <v>3038.0999999999849</v>
      </c>
      <c r="K183" cm="1">
        <f t="array" ref="K183">fInterp($F$7:$F$18,_nData,I183)</f>
        <v>3038.0999999999849</v>
      </c>
    </row>
    <row r="184" spans="9:11" x14ac:dyDescent="0.3">
      <c r="I184">
        <v>15.399999999999961</v>
      </c>
      <c r="J184">
        <v>3077.7999999999847</v>
      </c>
      <c r="K184" cm="1">
        <f t="array" ref="K184">fInterp($F$7:$F$18,_nData,I184)</f>
        <v>3077.7999999999847</v>
      </c>
    </row>
    <row r="185" spans="9:11" x14ac:dyDescent="0.3">
      <c r="I185">
        <v>15.499999999999961</v>
      </c>
      <c r="J185">
        <v>3117.4999999999845</v>
      </c>
      <c r="K185" cm="1">
        <f t="array" ref="K185">fInterp($F$7:$F$18,_nData,I185)</f>
        <v>3117.4999999999845</v>
      </c>
    </row>
    <row r="186" spans="9:11" x14ac:dyDescent="0.3">
      <c r="I186">
        <v>15.599999999999961</v>
      </c>
      <c r="J186">
        <v>3157.1999999999844</v>
      </c>
      <c r="K186" cm="1">
        <f t="array" ref="K186">fInterp($F$7:$F$18,_nData,I186)</f>
        <v>3157.1999999999844</v>
      </c>
    </row>
    <row r="187" spans="9:11" x14ac:dyDescent="0.3">
      <c r="I187">
        <v>15.69999999999996</v>
      </c>
      <c r="J187">
        <v>3196.8999999999842</v>
      </c>
      <c r="K187" cm="1">
        <f t="array" ref="K187">fInterp($F$7:$F$18,_nData,I187)</f>
        <v>3196.8999999999842</v>
      </c>
    </row>
    <row r="188" spans="9:11" x14ac:dyDescent="0.3">
      <c r="I188">
        <v>15.79999999999996</v>
      </c>
      <c r="J188">
        <v>3236.599999999984</v>
      </c>
      <c r="K188" cm="1">
        <f t="array" ref="K188">fInterp($F$7:$F$18,_nData,I188)</f>
        <v>3236.599999999984</v>
      </c>
    </row>
    <row r="189" spans="9:11" x14ac:dyDescent="0.3">
      <c r="I189">
        <v>15.899999999999959</v>
      </c>
      <c r="J189">
        <v>3276.2999999999838</v>
      </c>
      <c r="K189" cm="1">
        <f t="array" ref="K189">fInterp($F$7:$F$18,_nData,I189)</f>
        <v>3276.2999999999838</v>
      </c>
    </row>
    <row r="190" spans="9:11" x14ac:dyDescent="0.3">
      <c r="I190">
        <v>15.999999999999959</v>
      </c>
      <c r="J190">
        <v>3315.9999999999836</v>
      </c>
      <c r="K190" cm="1">
        <f t="array" ref="K190">fInterp($F$7:$F$18,_nData,I190)</f>
        <v>3315.9999999999836</v>
      </c>
    </row>
    <row r="191" spans="9:11" x14ac:dyDescent="0.3">
      <c r="I191">
        <v>16.099999999999959</v>
      </c>
      <c r="J191">
        <v>3355.6999999999834</v>
      </c>
      <c r="K191" cm="1">
        <f t="array" ref="K191">fInterp($F$7:$F$18,_nData,I191)</f>
        <v>3355.6999999999834</v>
      </c>
    </row>
    <row r="192" spans="9:11" x14ac:dyDescent="0.3">
      <c r="I192">
        <v>16.19999999999996</v>
      </c>
      <c r="J192">
        <v>3395.3999999999842</v>
      </c>
      <c r="K192" cm="1">
        <f t="array" ref="K192">fInterp($F$7:$F$18,_nData,I192)</f>
        <v>3395.3999999999842</v>
      </c>
    </row>
    <row r="193" spans="9:11" x14ac:dyDescent="0.3">
      <c r="I193">
        <v>16.299999999999962</v>
      </c>
      <c r="J193">
        <v>3435.0999999999849</v>
      </c>
      <c r="K193" cm="1">
        <f t="array" ref="K193">fInterp($F$7:$F$18,_nData,I193)</f>
        <v>3435.0999999999849</v>
      </c>
    </row>
    <row r="194" spans="9:11" x14ac:dyDescent="0.3">
      <c r="I194">
        <v>16.399999999999963</v>
      </c>
      <c r="J194">
        <v>3474.7999999999856</v>
      </c>
      <c r="K194" cm="1">
        <f t="array" ref="K194">fInterp($F$7:$F$18,_nData,I194)</f>
        <v>3474.7999999999856</v>
      </c>
    </row>
    <row r="195" spans="9:11" x14ac:dyDescent="0.3">
      <c r="I195">
        <v>16.499999999999964</v>
      </c>
      <c r="J195">
        <v>3514.4999999999854</v>
      </c>
      <c r="K195" cm="1">
        <f t="array" ref="K195">fInterp($F$7:$F$18,_nData,I195)</f>
        <v>3514.4999999999854</v>
      </c>
    </row>
    <row r="196" spans="9:11" x14ac:dyDescent="0.3">
      <c r="I196">
        <v>16.599999999999966</v>
      </c>
      <c r="J196">
        <v>3554.1999999999862</v>
      </c>
      <c r="K196" cm="1">
        <f t="array" ref="K196">fInterp($F$7:$F$18,_nData,I196)</f>
        <v>3554.1999999999862</v>
      </c>
    </row>
    <row r="197" spans="9:11" x14ac:dyDescent="0.3">
      <c r="I197">
        <v>16.699999999999967</v>
      </c>
      <c r="J197">
        <v>3593.8999999999869</v>
      </c>
      <c r="K197" cm="1">
        <f t="array" ref="K197">fInterp($F$7:$F$18,_nData,I197)</f>
        <v>3593.8999999999869</v>
      </c>
    </row>
    <row r="198" spans="9:11" x14ac:dyDescent="0.3">
      <c r="I198">
        <v>16.799999999999969</v>
      </c>
      <c r="J198">
        <v>3633.5999999999876</v>
      </c>
      <c r="K198" cm="1">
        <f t="array" ref="K198">fInterp($F$7:$F$18,_nData,I198)</f>
        <v>3633.5999999999876</v>
      </c>
    </row>
    <row r="199" spans="9:11" x14ac:dyDescent="0.3">
      <c r="I199">
        <v>16.89999999999997</v>
      </c>
      <c r="J199">
        <v>3673.2999999999884</v>
      </c>
      <c r="K199" cm="1">
        <f t="array" ref="K199">fInterp($F$7:$F$18,_nData,I199)</f>
        <v>3673.2999999999884</v>
      </c>
    </row>
    <row r="200" spans="9:11" x14ac:dyDescent="0.3">
      <c r="I200">
        <v>16.999999999999972</v>
      </c>
      <c r="J200">
        <v>3712.9999999999891</v>
      </c>
      <c r="K200" cm="1">
        <f t="array" ref="K200">fInterp($F$7:$F$18,_nData,I200)</f>
        <v>3712.9999999999891</v>
      </c>
    </row>
    <row r="201" spans="9:11" x14ac:dyDescent="0.3">
      <c r="I201">
        <v>17.099999999999973</v>
      </c>
      <c r="J201">
        <v>3752.6999999999889</v>
      </c>
      <c r="K201" cm="1">
        <f t="array" ref="K201">fInterp($F$7:$F$18,_nData,I201)</f>
        <v>3752.6999999999889</v>
      </c>
    </row>
    <row r="202" spans="9:11" x14ac:dyDescent="0.3">
      <c r="I202">
        <v>17.199999999999974</v>
      </c>
      <c r="J202">
        <v>3792.3999999999896</v>
      </c>
      <c r="K202" cm="1">
        <f t="array" ref="K202">fInterp($F$7:$F$18,_nData,I202)</f>
        <v>3792.3999999999896</v>
      </c>
    </row>
    <row r="203" spans="9:11" x14ac:dyDescent="0.3">
      <c r="I203">
        <v>17.299999999999976</v>
      </c>
      <c r="J203">
        <v>3832.0999999999904</v>
      </c>
      <c r="K203" cm="1">
        <f t="array" ref="K203">fInterp($F$7:$F$18,_nData,I203)</f>
        <v>3832.0999999999904</v>
      </c>
    </row>
    <row r="204" spans="9:11" x14ac:dyDescent="0.3">
      <c r="I204">
        <v>17.399999999999977</v>
      </c>
      <c r="J204">
        <v>3871.7999999999911</v>
      </c>
      <c r="K204" cm="1">
        <f t="array" ref="K204">fInterp($F$7:$F$18,_nData,I204)</f>
        <v>3871.7999999999911</v>
      </c>
    </row>
    <row r="205" spans="9:11" x14ac:dyDescent="0.3">
      <c r="I205">
        <v>17.499999999999979</v>
      </c>
      <c r="J205">
        <v>3911.4999999999918</v>
      </c>
      <c r="K205" cm="1">
        <f t="array" ref="K205">fInterp($F$7:$F$18,_nData,I205)</f>
        <v>3911.4999999999918</v>
      </c>
    </row>
    <row r="206" spans="9:11" x14ac:dyDescent="0.3">
      <c r="I206">
        <v>17.59999999999998</v>
      </c>
      <c r="J206">
        <v>3951.1999999999925</v>
      </c>
      <c r="K206" cm="1">
        <f t="array" ref="K206">fInterp($F$7:$F$18,_nData,I206)</f>
        <v>3951.1999999999925</v>
      </c>
    </row>
    <row r="207" spans="9:11" x14ac:dyDescent="0.3">
      <c r="I207">
        <v>17.699999999999982</v>
      </c>
      <c r="J207">
        <v>3990.8999999999924</v>
      </c>
      <c r="K207" cm="1">
        <f t="array" ref="K207">fInterp($F$7:$F$18,_nData,I207)</f>
        <v>3990.8999999999924</v>
      </c>
    </row>
    <row r="208" spans="9:11" x14ac:dyDescent="0.3">
      <c r="I208">
        <v>17.799999999999983</v>
      </c>
      <c r="J208">
        <v>4030.5999999999931</v>
      </c>
      <c r="K208" cm="1">
        <f t="array" ref="K208">fInterp($F$7:$F$18,_nData,I208)</f>
        <v>4030.5999999999931</v>
      </c>
    </row>
    <row r="209" spans="9:11" x14ac:dyDescent="0.3">
      <c r="I209">
        <v>17.899999999999984</v>
      </c>
      <c r="J209">
        <v>4070.2999999999938</v>
      </c>
      <c r="K209" cm="1">
        <f t="array" ref="K209">fInterp($F$7:$F$18,_nData,I209)</f>
        <v>4070.2999999999938</v>
      </c>
    </row>
    <row r="210" spans="9:11" x14ac:dyDescent="0.3">
      <c r="I210">
        <v>17.999999999999986</v>
      </c>
      <c r="J210">
        <v>4109.9999999999945</v>
      </c>
      <c r="K210" cm="1">
        <f t="array" ref="K210">fInterp($F$7:$F$18,_nData,I210)</f>
        <v>4109.9999999999945</v>
      </c>
    </row>
    <row r="211" spans="9:11" x14ac:dyDescent="0.3">
      <c r="I211">
        <v>18.099999999999987</v>
      </c>
      <c r="J211">
        <v>4149.6999999999953</v>
      </c>
      <c r="K211" cm="1">
        <f t="array" ref="K211">fInterp($F$7:$F$18,_nData,I211)</f>
        <v>4149.6999999999953</v>
      </c>
    </row>
    <row r="212" spans="9:11" x14ac:dyDescent="0.3">
      <c r="I212">
        <v>18.199999999999989</v>
      </c>
      <c r="J212">
        <v>4189.3999999999951</v>
      </c>
      <c r="K212" cm="1">
        <f t="array" ref="K212">fInterp($F$7:$F$18,_nData,I212)</f>
        <v>4189.3999999999951</v>
      </c>
    </row>
    <row r="213" spans="9:11" x14ac:dyDescent="0.3">
      <c r="I213">
        <v>18.29999999999999</v>
      </c>
      <c r="J213">
        <v>4229.0999999999958</v>
      </c>
      <c r="K213" cm="1">
        <f t="array" ref="K213">fInterp($F$7:$F$18,_nData,I213)</f>
        <v>4229.0999999999958</v>
      </c>
    </row>
    <row r="214" spans="9:11" x14ac:dyDescent="0.3">
      <c r="I214">
        <v>18.399999999999991</v>
      </c>
      <c r="J214">
        <v>4268.7999999999965</v>
      </c>
      <c r="K214" cm="1">
        <f t="array" ref="K214">fInterp($F$7:$F$18,_nData,I214)</f>
        <v>4268.7999999999965</v>
      </c>
    </row>
    <row r="215" spans="9:11" x14ac:dyDescent="0.3">
      <c r="I215">
        <v>18.499999999999993</v>
      </c>
      <c r="J215">
        <v>4308.4999999999973</v>
      </c>
      <c r="K215" cm="1">
        <f t="array" ref="K215">fInterp($F$7:$F$18,_nData,I215)</f>
        <v>4308.4999999999973</v>
      </c>
    </row>
    <row r="216" spans="9:11" x14ac:dyDescent="0.3">
      <c r="I216">
        <v>18.599999999999994</v>
      </c>
      <c r="J216">
        <v>4348.199999999998</v>
      </c>
      <c r="K216" cm="1">
        <f t="array" ref="K216">fInterp($F$7:$F$18,_nData,I216)</f>
        <v>4348.199999999998</v>
      </c>
    </row>
    <row r="217" spans="9:11" x14ac:dyDescent="0.3">
      <c r="I217">
        <v>18.699999999999996</v>
      </c>
      <c r="J217">
        <v>4387.8999999999987</v>
      </c>
      <c r="K217" cm="1">
        <f t="array" ref="K217">fInterp($F$7:$F$18,_nData,I217)</f>
        <v>4387.8999999999987</v>
      </c>
    </row>
    <row r="218" spans="9:11" x14ac:dyDescent="0.3">
      <c r="I218">
        <v>18.799999999999997</v>
      </c>
      <c r="J218">
        <v>4427.5999999999985</v>
      </c>
      <c r="K218" cm="1">
        <f t="array" ref="K218">fInterp($F$7:$F$18,_nData,I218)</f>
        <v>4427.5999999999985</v>
      </c>
    </row>
    <row r="219" spans="9:11" x14ac:dyDescent="0.3">
      <c r="I219">
        <v>18.899999999999999</v>
      </c>
      <c r="J219">
        <v>4467.2999999999993</v>
      </c>
      <c r="K219" cm="1">
        <f t="array" ref="K219">fInterp($F$7:$F$18,_nData,I219)</f>
        <v>4467.2999999999993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Report</vt:lpstr>
      <vt:lpstr>InterpolationWithExtension</vt:lpstr>
      <vt:lpstr>InterpolationWithExtension!_nData</vt:lpstr>
      <vt:lpstr>_nData</vt:lpstr>
      <vt:lpstr>_nFunction</vt:lpstr>
      <vt:lpstr>_nmax</vt:lpstr>
      <vt:lpstr>InterpolationWithExtension!_nmin</vt:lpstr>
      <vt:lpstr>_nmin</vt:lpstr>
      <vt:lpstr>_nVar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2024-09-10T16:05:38Z</dcterms:modified>
</cp:coreProperties>
</file>