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0968825-78B0-49FD-96FA-634D46CAF573}" xr6:coauthVersionLast="47" xr6:coauthVersionMax="47" xr10:uidLastSave="{00000000-0000-0000-0000-000000000000}"/>
  <bookViews>
    <workbookView xWindow="525" yWindow="570" windowWidth="22140" windowHeight="12060"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<sst xmlns="http://schemas.openxmlformats.org/spreadsheetml/2006/main" count="6422" uniqueCount="2850">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</sst>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307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142</xdr:row>
          <xdr:rowOff>10550</xdr:rowOff>
        </xdr:from>
        <xdr:to>
          <xdr:col>24</xdr:col>
          <xdr:colOff>0</xdr:colOff>
          <xdr:row>173</xdr:row>
          <xdr:rowOff>1026</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463"/>
                </a:ext>
              </a:extLst>
            </xdr:cNvPicPr>
          </xdr:nvPicPr>
          <xdr:blipFill>
            <a:blip xmlns:r="http://schemas.openxmlformats.org/officeDocument/2006/relationships" r:embed="rId1"/>
            <a:srcRect/>
            <a:stretch>
              <a:fillRect/>
            </a:stretch>
          </xdr:blipFill>
          <xdr:spPr bwMode="auto">
            <a:xfrm>
              <a:off x="4427616" y="24306627"/>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0x7F2CA1E51940&gt;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0" activePane="bottomLeft" state="frozen"/>
      <selection activeCell="P541" sqref="P541"/>
      <selection pane="bottomLeft" activeCell="N176" sqref="N17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4" ca="1">TEXT(DATE(2026,1,_xlfn.SEQUENCE(1+_xlfn.DAYS(TODAY(),DATE(2026,1,1)))),"dd-mmm")</f>
        <v>01-Jan</v>
      </c>
      <c r="C5" s="5">
        <v>1</v>
      </c>
      <c r="D5" s="5">
        <v>1</v>
      </c>
      <c r="E5" s="5">
        <v>0</v>
      </c>
      <c r="F5" s="5">
        <v>0</v>
      </c>
      <c r="G5" s="5">
        <v>1</v>
      </c>
      <c r="H5" s="5">
        <v>1</v>
      </c>
      <c r="I5" s="5">
        <v>1</v>
      </c>
      <c r="J5" s="5">
        <v>1</v>
      </c>
      <c r="K5" s="5">
        <v>1</v>
      </c>
      <c r="L5" cm="1">
        <f t="array" aca="1" ref="L5:L174" ca="1">_xlfn.BYROW(_xlfn.TAKE(Banded,,1),_xleta.WEEKNUM)</f>
        <v>1</v>
      </c>
      <c r="M5" cm="1">
        <f t="array" ref="M5:M174">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6</v>
      </c>
      <c r="Q29" s="5">
        <f ca="1"/>
        <v>6</v>
      </c>
      <c r="R29" s="5">
        <f ca="1"/>
        <v>6</v>
      </c>
      <c r="S29" s="5">
        <f ca="1"/>
        <v>6</v>
      </c>
      <c r="T29" s="5">
        <f ca="1"/>
        <v>6</v>
      </c>
      <c r="U29" s="5">
        <f ca="1"/>
        <v>6</v>
      </c>
      <c r="V29" s="5">
        <f ca="1"/>
        <v>6</v>
      </c>
      <c r="W29" s="5">
        <f ca="1"/>
        <v>6</v>
      </c>
      <c r="X29" s="5">
        <f ca="1"/>
        <v>6</v>
      </c>
    </row>
    <row r="30" spans="2:24">
      <c r="B30" s="40" t="str">
        <f ca="1"/>
        <v>26-Jan</v>
      </c>
      <c r="C30" s="5">
        <v>1</v>
      </c>
      <c r="D30" s="5">
        <v>1</v>
      </c>
      <c r="E30" s="5">
        <v>1</v>
      </c>
      <c r="F30" s="5">
        <v>1</v>
      </c>
      <c r="G30" s="5">
        <v>1</v>
      </c>
      <c r="H30" s="5">
        <v>1</v>
      </c>
      <c r="I30" s="5">
        <v>1</v>
      </c>
      <c r="J30" s="5">
        <v>1</v>
      </c>
      <c r="K30" s="5">
        <v>1</v>
      </c>
      <c r="L30">
        <f ca="1"/>
        <v>5</v>
      </c>
      <c r="M30">
        <v>9</v>
      </c>
      <c r="O30" s="38"/>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4">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row>
    <row r="173" spans="2:24">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row>
    <row r="174" spans="2:24">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row>
    <row r="175" spans="2:24">
      <c r="B175" s="40"/>
      <c r="C175" s="5"/>
      <c r="D175" s="5"/>
      <c r="E175" s="5"/>
      <c r="F175" s="5"/>
      <c r="G175" s="5"/>
      <c r="H175" s="5"/>
      <c r="I175" s="5"/>
      <c r="J175" s="5"/>
      <c r="K175" s="5"/>
      <c r="P175"/>
      <c r="Q175"/>
      <c r="R175"/>
      <c r="S175"/>
      <c r="T175"/>
      <c r="U175"/>
      <c r="V175"/>
      <c r="W175"/>
      <c r="X175"/>
    </row>
    <row r="176" spans="2:24">
      <c r="B176" s="40"/>
      <c r="C176" s="5"/>
      <c r="D176" s="5"/>
      <c r="E176" s="5"/>
      <c r="F176" s="5"/>
      <c r="G176" s="5"/>
      <c r="H176" s="5"/>
      <c r="I176" s="5"/>
      <c r="J176" s="5"/>
      <c r="K176" s="5"/>
      <c r="P176"/>
      <c r="Q176"/>
      <c r="R176"/>
      <c r="S176"/>
      <c r="T176"/>
      <c r="U176"/>
      <c r="V176"/>
      <c r="W176"/>
      <c r="X176"/>
    </row>
    <row r="177" spans="2:24">
      <c r="B177" s="40"/>
      <c r="C177" s="5"/>
      <c r="D177" s="5"/>
      <c r="E177" s="5"/>
      <c r="F177" s="5"/>
      <c r="G177" s="5"/>
      <c r="H177" s="5"/>
      <c r="I177" s="5"/>
      <c r="J177" s="5"/>
      <c r="K177" s="5"/>
      <c r="P177"/>
      <c r="Q177"/>
      <c r="R177"/>
      <c r="S177"/>
      <c r="T177"/>
      <c r="U177"/>
      <c r="V177"/>
      <c r="W177"/>
      <c r="X177"/>
    </row>
    <row r="178" spans="2:24">
      <c r="B178" s="40"/>
      <c r="C178" s="5"/>
      <c r="D178" s="5"/>
      <c r="E178" s="5"/>
      <c r="F178" s="5"/>
      <c r="G178" s="5"/>
      <c r="H178" s="5"/>
      <c r="I178" s="5"/>
      <c r="J178" s="5"/>
      <c r="K178" s="5"/>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3"/>
  <sheetViews>
    <sheetView topLeftCell="A4" workbookViewId="0">
      <pane ySplit="5" topLeftCell="A523" activePane="bottomLeft" state="frozen"/>
      <selection activeCell="Y145" sqref="Y145"/>
      <selection pane="bottomLeft" activeCell="T552" sqref="T552"/>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AA543">
        <v>0</v>
      </c>
    </row>
  </sheetData>
  <conditionalFormatting sqref="E9:Y54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topLeftCell="A30" workbookViewId="0">
      <selection activeCell="B36" sqref="B36:D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425</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276.25</v>
      </c>
      <c r="D39" s="72">
        <f>C39/$C$37</f>
        <v>0.65</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8</v>
      </c>
      <c r="D41" s="72">
        <f t="shared" si="0"/>
        <v>1.8823529411764704E-2</v>
      </c>
      <c r="F41" t="s">
        <v>2561</v>
      </c>
      <c r="G41" s="72">
        <v>0.02</v>
      </c>
      <c r="H41">
        <f t="shared" si="1"/>
        <v>8</v>
      </c>
    </row>
    <row r="42" spans="2:11">
      <c r="B42" t="s">
        <v>2558</v>
      </c>
      <c r="C42" s="86">
        <v>8</v>
      </c>
      <c r="D42" s="72">
        <f t="shared" si="0"/>
        <v>1.8823529411764704E-2</v>
      </c>
      <c r="F42" t="s">
        <v>2558</v>
      </c>
      <c r="G42" s="72">
        <v>0.02</v>
      </c>
      <c r="H42">
        <f t="shared" si="1"/>
        <v>8</v>
      </c>
    </row>
    <row r="43" spans="2:11">
      <c r="B43" t="s">
        <v>2562</v>
      </c>
      <c r="C43" s="86">
        <v>18</v>
      </c>
      <c r="D43" s="72">
        <f t="shared" si="0"/>
        <v>4.2352941176470586E-2</v>
      </c>
      <c r="F43" t="s">
        <v>2562</v>
      </c>
      <c r="G43" s="72">
        <v>0</v>
      </c>
      <c r="H43">
        <f t="shared" si="1"/>
        <v>0</v>
      </c>
    </row>
    <row r="44" spans="2:11">
      <c r="B44" t="s">
        <v>2563</v>
      </c>
      <c r="C44" s="86">
        <v>54</v>
      </c>
      <c r="D44" s="72">
        <f t="shared" si="0"/>
        <v>0.12705882352941175</v>
      </c>
      <c r="F44" t="s">
        <v>2563</v>
      </c>
      <c r="G44" s="72">
        <v>0</v>
      </c>
      <c r="H44">
        <f t="shared" si="1"/>
        <v>0</v>
      </c>
    </row>
    <row r="45" spans="2:11">
      <c r="B45" t="s">
        <v>2567</v>
      </c>
      <c r="C45" s="86">
        <v>8</v>
      </c>
      <c r="D45" s="72">
        <f t="shared" si="0"/>
        <v>1.8823529411764704E-2</v>
      </c>
      <c r="F45" t="s">
        <v>2567</v>
      </c>
      <c r="G45" s="72">
        <v>0.02</v>
      </c>
      <c r="H45">
        <f t="shared" si="1"/>
        <v>8</v>
      </c>
    </row>
    <row r="46" spans="2:11">
      <c r="B46" t="s">
        <v>2622</v>
      </c>
      <c r="C46" s="86">
        <v>4</v>
      </c>
      <c r="D46" s="72">
        <f t="shared" si="0"/>
        <v>9.4117647058823521E-3</v>
      </c>
      <c r="F46" t="s">
        <v>2559</v>
      </c>
      <c r="G46" s="72">
        <v>0</v>
      </c>
      <c r="H46">
        <f t="shared" si="1"/>
        <v>0</v>
      </c>
    </row>
    <row r="47" spans="2:11">
      <c r="D47" s="73">
        <f>SUM(D37:D46)</f>
        <v>1.8852941176470586</v>
      </c>
      <c r="G47" s="73">
        <f>SUM(G37:G46)</f>
        <v>1.56</v>
      </c>
    </row>
    <row r="49" spans="2:8">
      <c r="B49" t="s">
        <v>2570</v>
      </c>
    </row>
    <row r="50" spans="2:8">
      <c r="B50" t="s">
        <v>2569</v>
      </c>
      <c r="D50">
        <f>C37*D47</f>
        <v>801.24999999999989</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425</v>
      </c>
      <c r="G66" cm="1">
        <f t="array" ref="G66:G67">MMULT(MINVERSE(B66:C67),D66:D67)*E66</f>
        <v>410.68814055636898</v>
      </c>
    </row>
    <row r="67" spans="2:7">
      <c r="B67" s="79">
        <v>1</v>
      </c>
      <c r="C67" s="79">
        <v>1</v>
      </c>
      <c r="D67" s="81">
        <v>1</v>
      </c>
      <c r="G67">
        <v>14.31185944363104</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19-Jun-2026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19-Jun-2026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2026-06-19T15:20:17Z</cp:lastPrinted>
  <dcterms:created xsi:type="dcterms:W3CDTF">2021-09-27T12:19:57Z</dcterms:created>
  <dcterms:modified xsi:type="dcterms:W3CDTF">2026-06-20T03:42:18Z</dcterms:modified>
</cp:coreProperties>
</file>