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15"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48A53843-D0F8-4687-8D90-6393617CA68E}" xr6:coauthVersionLast="47" xr6:coauthVersionMax="47" xr10:uidLastSave="{00000000-0000-0000-0000-000000000000}"/>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GermanPractice" sheetId="27" r:id="rId10"/>
    <sheet name="GermanText" sheetId="28" r:id="rId11"/>
    <sheet name="GermanBakingWords" sheetId="30" r:id="rId12"/>
    <sheet name="AddRows" sheetId="26" r:id="rId13"/>
    <sheet name="Python" sheetId="21" r:id="rId14"/>
    <sheet name="DataDrill" sheetId="25" r:id="rId15"/>
    <sheet name="PythonMore" sheetId="22" r:id="rId16"/>
    <sheet name="PointTraining" sheetId="4" r:id="rId17"/>
    <sheet name="Table 1 (2)" sheetId="20" r:id="rId18"/>
    <sheet name="water_levels_export" sheetId="24" r:id="rId19"/>
    <sheet name="LakeLevel" sheetId="23" r:id="rId20"/>
    <sheet name="Append1" sheetId="19" r:id="rId21"/>
    <sheet name="Table 3" sheetId="18" r:id="rId22"/>
    <sheet name="Table 2" sheetId="17" r:id="rId23"/>
    <sheet name="Table 1" sheetId="16" r:id="rId24"/>
    <sheet name="Hockey" sheetId="15" r:id="rId25"/>
    <sheet name="Sheet5" sheetId="13" r:id="rId26"/>
    <sheet name="Sheet4" sheetId="12" r:id="rId27"/>
    <sheet name="RAOBF" sheetId="8" r:id="rId28"/>
    <sheet name="BP_Data" sheetId="9" r:id="rId29"/>
    <sheet name="Sheet1" sheetId="5" r:id="rId30"/>
    <sheet name="Sheet2" sheetId="6" r:id="rId31"/>
    <sheet name="Sheet3" sheetId="10" r:id="rId32"/>
    <sheet name="DataValidation" sheetId="14" r:id="rId33"/>
    <sheet name="SH3_Correction_Table" sheetId="7" r:id="rId34"/>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8" hidden="1">BP_Data!$A$3:$M$3</definedName>
    <definedName name="_xlnm._FilterDatabase" localSheetId="31" hidden="1">Sheet3!$B$5:$E$16</definedName>
    <definedName name="_xlnm._FilterDatabase" localSheetId="26"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4" hidden="1">DataDrill!$F$20:$G$29</definedName>
    <definedName name="ExternalData_1" localSheetId="23" hidden="1">'Table 1'!$A$1:$J$4</definedName>
    <definedName name="ExternalData_1" localSheetId="5" hidden="1">Table15!$A$1:$E$17</definedName>
    <definedName name="ExternalData_1" localSheetId="18" hidden="1">water_levels_export!$A$1:$D$575</definedName>
    <definedName name="ExternalData_2" localSheetId="22" hidden="1">'Table 2'!$A$1:$J$8</definedName>
    <definedName name="ExternalData_3" localSheetId="21" hidden="1">'Table 3'!$A$1:$J$14</definedName>
    <definedName name="ExternalData_4" localSheetId="20" hidden="1">Append1!$A$1:$L$24</definedName>
    <definedName name="ExternalData_5" localSheetId="17"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5"/>
    <pivotCache cacheId="3" r:id="rId36"/>
    <pivotCache cacheId="4" r:id="rId3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21" l="1" a="1"/>
  <c r="D39" i="29"/>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I2" i="35"/>
  <c r="J2" i="35" s="1"/>
  <c r="L2" i="35" s="1"/>
  <c r="K2" i="35"/>
  <c r="I3" i="35"/>
  <c r="J3" i="35" s="1"/>
  <c r="L3" i="35" s="1"/>
  <c r="H3" i="35"/>
  <c r="K3" i="35"/>
  <c r="H13" i="35"/>
  <c r="I13" i="35"/>
  <c r="J13" i="35" s="1"/>
  <c r="L13" i="35" s="1"/>
  <c r="K13" i="35"/>
  <c r="H14" i="35"/>
  <c r="I14" i="35"/>
  <c r="J14" i="35" s="1"/>
  <c r="L14" i="35" s="1"/>
  <c r="K14" i="35"/>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c r="I19" i="35"/>
  <c r="J19" i="35" s="1"/>
  <c r="L19" i="35" s="1"/>
  <c r="H20" i="35"/>
  <c r="I20" i="35"/>
  <c r="J20" i="35" s="1"/>
  <c r="L20" i="35" s="1"/>
  <c r="K20" i="35"/>
  <c r="I21" i="35"/>
  <c r="J21" i="35" s="1"/>
  <c r="L21" i="35" s="1"/>
  <c r="H21" i="35"/>
  <c r="K21" i="35"/>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I27" i="35"/>
  <c r="J27" i="35" s="1"/>
  <c r="L27" i="35" s="1"/>
  <c r="K27" i="35"/>
  <c r="H28" i="35"/>
  <c r="I28" i="35"/>
  <c r="J28" i="35" s="1"/>
  <c r="L28" i="35" s="1"/>
  <c r="K28" i="35"/>
  <c r="I29" i="35"/>
  <c r="J29" i="35" s="1"/>
  <c r="L29" i="35" s="1"/>
  <c r="H29" i="35"/>
  <c r="K29" i="35" s="1"/>
  <c r="I30" i="35"/>
  <c r="J30" i="35" s="1"/>
  <c r="L30" i="35" s="1"/>
  <c r="H30" i="35"/>
  <c r="K30" i="35" s="1"/>
  <c r="I31" i="35"/>
  <c r="J31" i="35" s="1"/>
  <c r="L31" i="35" s="1"/>
  <c r="H31" i="35"/>
  <c r="K31" i="35" s="1"/>
  <c r="H32" i="35"/>
  <c r="I32" i="35"/>
  <c r="J32" i="35" s="1"/>
  <c r="L32" i="35" s="1"/>
  <c r="K32" i="35"/>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<sst xmlns="http://schemas.openxmlformats.org/spreadsheetml/2006/main" count="6425" uniqueCount="2853">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</sst>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eetMetadata" Target="metadata.xml"/><Relationship Id="rId47" Type="http://schemas.microsoft.com/office/2017/06/relationships/richStyles" Target="richData/richStyles.xml"/><Relationship Id="rId50" Type="http://schemas.microsoft.com/office/2017/06/relationships/rdRichValueTypes" Target="richData/rdRichValueTypes.xml"/><Relationship Id="rId55" Type="http://schemas.microsoft.com/office/2023/09/relationships/Python" Target="pyth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3.xml"/><Relationship Id="rId40" Type="http://schemas.openxmlformats.org/officeDocument/2006/relationships/styles" Target="styles.xml"/><Relationship Id="rId45" Type="http://schemas.microsoft.com/office/2017/06/relationships/rdRichValueStructure" Target="richData/rdrichvaluestructure.xml"/><Relationship Id="rId53"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06/relationships/rdRichValue" Target="richData/rdrichvalue.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1.xml"/><Relationship Id="rId43" Type="http://schemas.microsoft.com/office/2022/10/relationships/richValueRel" Target="richData/richValueRel.xml"/><Relationship Id="rId48" Type="http://schemas.microsoft.com/office/2017/06/relationships/rdSupportingPropertyBagStructure" Target="richData/rdsupportingpropertybagstructure.xml"/><Relationship Id="rId56" Type="http://schemas.microsoft.com/office/2006/relationships/vbaProject" Target="vbaProject.bin"/><Relationship Id="rId8" Type="http://schemas.openxmlformats.org/officeDocument/2006/relationships/worksheet" Target="worksheets/sheet8.xml"/><Relationship Id="rId51" Type="http://schemas.microsoft.com/office/2022/11/relationships/FeaturePropertyBag" Target="featurePropertyBag/featurePropertyBag.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46" Type="http://schemas.microsoft.com/office/2017/06/relationships/rdArray" Target="richData/rdarray.xml"/><Relationship Id="rId20" Type="http://schemas.openxmlformats.org/officeDocument/2006/relationships/worksheet" Target="worksheets/sheet20.xml"/><Relationship Id="rId41" Type="http://schemas.openxmlformats.org/officeDocument/2006/relationships/sharedStrings" Target="sharedStrings.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2.xml"/><Relationship Id="rId49" Type="http://schemas.microsoft.com/office/2017/06/relationships/rdSupportingPropertyBag" Target="richData/rdsupporting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5629"/>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31462</xdr:colOff>
          <xdr:row>146</xdr:row>
          <xdr:rowOff>7619</xdr:rowOff>
        </xdr:from>
        <xdr:to>
          <xdr:col>24</xdr:col>
          <xdr:colOff>29308</xdr:colOff>
          <xdr:row>177</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30" spid="_x0000_s161550"/>
                </a:ext>
              </a:extLst>
            </xdr:cNvPicPr>
          </xdr:nvPicPr>
          <xdr:blipFill>
            <a:blip xmlns:r="http://schemas.openxmlformats.org/officeDocument/2006/relationships" r:embed="rId1"/>
            <a:srcRect/>
            <a:stretch>
              <a:fillRect/>
            </a:stretch>
          </xdr:blipFill>
          <xdr:spPr bwMode="auto">
            <a:xfrm>
              <a:off x="4456924" y="24948465"/>
              <a:ext cx="2408403" cy="4989343"/>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0x7EFBF1FDF440&gt;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9.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2849</v>
      </c>
      <c r="B1" t="s">
        <v>51</v>
      </c>
      <c r="C1" t="s">
        <v>2845</v>
      </c>
      <c r="D1" t="s">
        <v>2848</v>
      </c>
      <c r="E1" t="s">
        <v>2847</v>
      </c>
      <c r="F1" t="s">
        <v>2620</v>
      </c>
      <c r="G1" t="s">
        <v>2846</v>
      </c>
      <c r="H1" t="s">
        <v>51</v>
      </c>
      <c r="I1" t="s">
        <v>2845</v>
      </c>
      <c r="J1" t="s">
        <v>2844</v>
      </c>
      <c r="K1" t="s">
        <v>2843</v>
      </c>
      <c r="L1" t="s">
        <v>2842</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2837</v>
      </c>
      <c r="B4">
        <v>60</v>
      </c>
      <c r="C4" t="s">
        <v>2836</v>
      </c>
      <c r="D4" t="s">
        <v>2835</v>
      </c>
      <c r="E4">
        <v>59</v>
      </c>
    </row>
    <row r="5" spans="1:9">
      <c r="A5" t="s">
        <v>2834</v>
      </c>
      <c r="B5">
        <v>5</v>
      </c>
      <c r="C5" t="s">
        <v>2833</v>
      </c>
      <c r="D5" t="s">
        <v>2832</v>
      </c>
      <c r="E5">
        <v>5</v>
      </c>
    </row>
    <row r="6" spans="1:9">
      <c r="A6" t="s">
        <v>2831</v>
      </c>
      <c r="B6">
        <v>1000</v>
      </c>
      <c r="C6" t="s">
        <v>2830</v>
      </c>
      <c r="D6" t="s">
        <v>2829</v>
      </c>
      <c r="E6">
        <v>1000</v>
      </c>
    </row>
    <row r="7" spans="1:9">
      <c r="A7" t="s">
        <v>2838</v>
      </c>
      <c r="B7">
        <v>100</v>
      </c>
    </row>
    <row r="8" spans="1:9">
      <c r="A8" t="s">
        <v>2839</v>
      </c>
      <c r="B8">
        <v>1</v>
      </c>
    </row>
    <row r="9" spans="1:9">
      <c r="B9" t="s">
        <v>2828</v>
      </c>
      <c r="C9" t="s">
        <v>2827</v>
      </c>
      <c r="D9" t="s">
        <v>2824</v>
      </c>
      <c r="E9" t="s">
        <v>2826</v>
      </c>
      <c r="F9" t="s">
        <v>2825</v>
      </c>
      <c r="G9" t="s">
        <v>2824</v>
      </c>
      <c r="H9" t="s">
        <v>2840</v>
      </c>
      <c r="I9" t="s">
        <v>2841</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64" activePane="bottomLeft" state="frozen"/>
      <selection activeCell="P541" sqref="P541"/>
      <selection pane="bottomLeft" activeCell="H179" sqref="H179"/>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177" ca="1">TEXT(DATE(2026,1,_xlfn.SEQUENCE(1+_xlfn.DAYS(TODAY(),DATE(2026,1,1)))),"dd-mmm")</f>
        <v>01-Jan</v>
      </c>
      <c r="C5" s="5">
        <v>1</v>
      </c>
      <c r="D5" s="5">
        <v>1</v>
      </c>
      <c r="E5" s="5">
        <v>0</v>
      </c>
      <c r="F5" s="5">
        <v>0</v>
      </c>
      <c r="G5" s="5">
        <v>1</v>
      </c>
      <c r="H5" s="5">
        <v>1</v>
      </c>
      <c r="I5" s="5">
        <v>1</v>
      </c>
      <c r="J5" s="5">
        <v>1</v>
      </c>
      <c r="K5" s="5">
        <v>1</v>
      </c>
      <c r="L5" cm="1">
        <f t="array" aca="1" ref="L5:L177" ca="1">_xlfn.BYROW(_xlfn.TAKE(Banded,,1),_xleta.WEEKNUM)</f>
        <v>1</v>
      </c>
      <c r="M5" cm="1">
        <f t="array" ref="M5:M177">_xlfn.BYROW(_xlfn.DROP(Banded,,1),_xleta.SUM)</f>
        <v>7</v>
      </c>
      <c r="O5" s="38" cm="1">
        <f t="array" aca="1" ref="O5:X30"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2</v>
      </c>
      <c r="Q30" s="5">
        <f ca="1"/>
        <v>2</v>
      </c>
      <c r="R30" s="5">
        <f ca="1"/>
        <v>1</v>
      </c>
      <c r="S30" s="5">
        <f ca="1"/>
        <v>1</v>
      </c>
      <c r="T30" s="5">
        <f ca="1"/>
        <v>2</v>
      </c>
      <c r="U30" s="5">
        <f ca="1"/>
        <v>2</v>
      </c>
      <c r="V30" s="5">
        <f ca="1"/>
        <v>2</v>
      </c>
      <c r="W30" s="5">
        <f ca="1"/>
        <v>2</v>
      </c>
      <c r="X30" s="5">
        <f ca="1"/>
        <v>2</v>
      </c>
    </row>
    <row r="31" spans="2:24">
      <c r="B31" s="40" t="str">
        <f ca="1"/>
        <v>27-Jan</v>
      </c>
      <c r="C31" s="5">
        <v>1</v>
      </c>
      <c r="D31" s="5">
        <v>1</v>
      </c>
      <c r="E31" s="5">
        <v>1</v>
      </c>
      <c r="F31" s="5">
        <v>1</v>
      </c>
      <c r="G31" s="5">
        <v>1</v>
      </c>
      <c r="H31" s="5">
        <v>1</v>
      </c>
      <c r="I31" s="5">
        <v>1</v>
      </c>
      <c r="J31" s="5">
        <v>1</v>
      </c>
      <c r="K31" s="5">
        <v>1</v>
      </c>
      <c r="L31">
        <f ca="1"/>
        <v>5</v>
      </c>
      <c r="M31">
        <v>9</v>
      </c>
      <c r="O31" s="38"/>
    </row>
    <row r="32" spans="2:24">
      <c r="B32" s="40" t="str">
        <f ca="1"/>
        <v>28-Jan</v>
      </c>
      <c r="C32" s="5">
        <v>1</v>
      </c>
      <c r="D32" s="5">
        <v>1</v>
      </c>
      <c r="E32" s="5">
        <v>0</v>
      </c>
      <c r="F32" s="5">
        <v>1</v>
      </c>
      <c r="G32" s="5">
        <v>1</v>
      </c>
      <c r="H32" s="5">
        <v>1</v>
      </c>
      <c r="I32" s="5">
        <v>1</v>
      </c>
      <c r="J32" s="5">
        <v>1</v>
      </c>
      <c r="K32" s="5">
        <v>1</v>
      </c>
      <c r="L32">
        <f ca="1"/>
        <v>5</v>
      </c>
      <c r="M32">
        <v>8</v>
      </c>
      <c r="O32" s="38"/>
    </row>
    <row r="33" spans="2:15">
      <c r="B33" s="40" t="str">
        <f ca="1"/>
        <v>29-Jan</v>
      </c>
      <c r="C33" s="5">
        <v>1</v>
      </c>
      <c r="D33" s="5">
        <v>1</v>
      </c>
      <c r="E33" s="5">
        <v>1</v>
      </c>
      <c r="F33" s="5">
        <v>1</v>
      </c>
      <c r="G33" s="5">
        <v>1</v>
      </c>
      <c r="H33" s="5">
        <v>1</v>
      </c>
      <c r="I33" s="5">
        <v>1</v>
      </c>
      <c r="J33" s="5">
        <v>1</v>
      </c>
      <c r="K33" s="5">
        <v>1</v>
      </c>
      <c r="L33">
        <f ca="1"/>
        <v>5</v>
      </c>
      <c r="M33">
        <v>9</v>
      </c>
      <c r="O33" s="38"/>
    </row>
    <row r="34" spans="2:15">
      <c r="B34" s="40" t="str">
        <f ca="1"/>
        <v>30-Jan</v>
      </c>
      <c r="C34" s="5">
        <v>1</v>
      </c>
      <c r="D34" s="5">
        <v>1</v>
      </c>
      <c r="E34" s="5">
        <v>1</v>
      </c>
      <c r="F34" s="5">
        <v>1</v>
      </c>
      <c r="G34" s="5">
        <v>1</v>
      </c>
      <c r="H34" s="5">
        <v>1</v>
      </c>
      <c r="I34" s="5">
        <v>1</v>
      </c>
      <c r="J34" s="5">
        <v>1</v>
      </c>
      <c r="K34" s="5">
        <v>1</v>
      </c>
      <c r="L34">
        <f ca="1"/>
        <v>5</v>
      </c>
      <c r="M34">
        <v>9</v>
      </c>
      <c r="O34" s="38"/>
    </row>
    <row r="35" spans="2:15">
      <c r="B35" s="40" t="str">
        <f ca="1"/>
        <v>31-Jan</v>
      </c>
      <c r="C35" s="5">
        <v>1</v>
      </c>
      <c r="D35" s="5">
        <v>1</v>
      </c>
      <c r="E35" s="5">
        <v>0</v>
      </c>
      <c r="F35" s="5">
        <v>1</v>
      </c>
      <c r="G35" s="5">
        <v>1</v>
      </c>
      <c r="H35" s="5">
        <v>1</v>
      </c>
      <c r="I35" s="5">
        <v>1</v>
      </c>
      <c r="J35" s="5">
        <v>1</v>
      </c>
      <c r="K35" s="5">
        <v>1</v>
      </c>
      <c r="L35">
        <f ca="1"/>
        <v>5</v>
      </c>
      <c r="M35">
        <v>8</v>
      </c>
      <c r="O35" s="38"/>
    </row>
    <row r="36" spans="2:15">
      <c r="B36" s="40" t="str">
        <f ca="1"/>
        <v>01-Feb</v>
      </c>
      <c r="C36" s="5">
        <v>1</v>
      </c>
      <c r="D36" s="5">
        <v>1</v>
      </c>
      <c r="E36" s="5">
        <v>1</v>
      </c>
      <c r="F36" s="5">
        <v>1</v>
      </c>
      <c r="G36" s="5">
        <v>1</v>
      </c>
      <c r="H36" s="5">
        <v>1</v>
      </c>
      <c r="I36" s="5">
        <v>1</v>
      </c>
      <c r="J36" s="5">
        <v>1</v>
      </c>
      <c r="K36" s="5">
        <v>1</v>
      </c>
      <c r="L36">
        <f ca="1"/>
        <v>6</v>
      </c>
      <c r="M36">
        <v>9</v>
      </c>
      <c r="O36" s="38"/>
    </row>
    <row r="37" spans="2:15">
      <c r="B37" s="40" t="str">
        <f ca="1"/>
        <v>02-Feb</v>
      </c>
      <c r="C37" s="5">
        <v>1</v>
      </c>
      <c r="D37" s="5">
        <v>1</v>
      </c>
      <c r="E37" s="5">
        <v>0</v>
      </c>
      <c r="F37" s="5">
        <v>1</v>
      </c>
      <c r="G37" s="5">
        <v>1</v>
      </c>
      <c r="H37" s="5">
        <v>1</v>
      </c>
      <c r="I37" s="5">
        <v>1</v>
      </c>
      <c r="J37" s="5">
        <v>1</v>
      </c>
      <c r="K37" s="5">
        <v>1</v>
      </c>
      <c r="L37">
        <f ca="1"/>
        <v>6</v>
      </c>
      <c r="M37">
        <v>8</v>
      </c>
      <c r="O37" s="38"/>
    </row>
    <row r="38" spans="2:15">
      <c r="B38" s="40" t="str">
        <f ca="1"/>
        <v>03-Feb</v>
      </c>
      <c r="C38" s="5">
        <v>1</v>
      </c>
      <c r="D38" s="5">
        <v>1</v>
      </c>
      <c r="E38" s="5">
        <v>0</v>
      </c>
      <c r="F38" s="5">
        <v>1</v>
      </c>
      <c r="G38" s="5">
        <v>1</v>
      </c>
      <c r="H38" s="5">
        <v>1</v>
      </c>
      <c r="I38" s="5">
        <v>1</v>
      </c>
      <c r="J38" s="5">
        <v>1</v>
      </c>
      <c r="K38" s="5">
        <v>1</v>
      </c>
      <c r="L38">
        <f ca="1"/>
        <v>6</v>
      </c>
      <c r="M38">
        <v>8</v>
      </c>
      <c r="O38" s="38"/>
    </row>
    <row r="39" spans="2:15">
      <c r="B39" s="40" t="str">
        <f ca="1"/>
        <v>04-Feb</v>
      </c>
      <c r="C39" s="5">
        <v>1</v>
      </c>
      <c r="D39" s="5">
        <v>1</v>
      </c>
      <c r="E39" s="5">
        <v>0</v>
      </c>
      <c r="F39" s="5">
        <v>1</v>
      </c>
      <c r="G39" s="5">
        <v>1</v>
      </c>
      <c r="H39" s="5">
        <v>1</v>
      </c>
      <c r="I39" s="5">
        <v>1</v>
      </c>
      <c r="J39" s="5">
        <v>1</v>
      </c>
      <c r="K39" s="5">
        <v>1</v>
      </c>
      <c r="L39">
        <f ca="1"/>
        <v>6</v>
      </c>
      <c r="M39">
        <v>8</v>
      </c>
      <c r="O39" s="38"/>
    </row>
    <row r="40" spans="2:15">
      <c r="B40" s="40" t="str">
        <f ca="1"/>
        <v>05-Feb</v>
      </c>
      <c r="C40" s="5">
        <v>1</v>
      </c>
      <c r="D40" s="5">
        <v>1</v>
      </c>
      <c r="E40" s="5">
        <v>1</v>
      </c>
      <c r="F40" s="5">
        <v>1</v>
      </c>
      <c r="G40" s="5">
        <v>1</v>
      </c>
      <c r="H40" s="5">
        <v>1</v>
      </c>
      <c r="I40" s="5">
        <v>1</v>
      </c>
      <c r="J40" s="5">
        <v>1</v>
      </c>
      <c r="K40" s="5">
        <v>1</v>
      </c>
      <c r="L40">
        <f ca="1"/>
        <v>6</v>
      </c>
      <c r="M40">
        <v>9</v>
      </c>
      <c r="O40" s="38"/>
    </row>
    <row r="41" spans="2:15">
      <c r="B41" s="40" t="str">
        <f ca="1"/>
        <v>06-Feb</v>
      </c>
      <c r="C41" s="5">
        <v>1</v>
      </c>
      <c r="D41" s="5">
        <v>1</v>
      </c>
      <c r="E41" s="5">
        <v>1</v>
      </c>
      <c r="F41" s="5">
        <v>1</v>
      </c>
      <c r="G41" s="5">
        <v>1</v>
      </c>
      <c r="H41" s="5">
        <v>1</v>
      </c>
      <c r="I41" s="5">
        <v>1</v>
      </c>
      <c r="J41" s="5">
        <v>1</v>
      </c>
      <c r="K41" s="5">
        <v>1</v>
      </c>
      <c r="L41">
        <f ca="1"/>
        <v>6</v>
      </c>
      <c r="M41">
        <v>9</v>
      </c>
      <c r="O41" s="38"/>
    </row>
    <row r="42" spans="2:15">
      <c r="B42" s="40" t="str">
        <f ca="1"/>
        <v>07-Feb</v>
      </c>
      <c r="C42" s="5">
        <v>1</v>
      </c>
      <c r="D42" s="5">
        <v>1</v>
      </c>
      <c r="E42" s="5">
        <v>0</v>
      </c>
      <c r="F42" s="5">
        <v>1</v>
      </c>
      <c r="G42" s="5">
        <v>1</v>
      </c>
      <c r="H42" s="5">
        <v>1</v>
      </c>
      <c r="I42" s="5">
        <v>1</v>
      </c>
      <c r="J42" s="5">
        <v>1</v>
      </c>
      <c r="K42" s="5">
        <v>1</v>
      </c>
      <c r="L42">
        <f ca="1"/>
        <v>6</v>
      </c>
      <c r="M42">
        <v>8</v>
      </c>
      <c r="O42" s="38"/>
    </row>
    <row r="43" spans="2:15">
      <c r="B43" s="40" t="str">
        <f ca="1"/>
        <v>08-Feb</v>
      </c>
      <c r="C43" s="5">
        <v>1</v>
      </c>
      <c r="D43" s="5">
        <v>1</v>
      </c>
      <c r="E43" s="5">
        <v>1</v>
      </c>
      <c r="F43" s="5">
        <v>1</v>
      </c>
      <c r="G43" s="5">
        <v>1</v>
      </c>
      <c r="H43" s="5">
        <v>1</v>
      </c>
      <c r="I43" s="5">
        <v>1</v>
      </c>
      <c r="J43" s="5">
        <v>1</v>
      </c>
      <c r="K43" s="5">
        <v>1</v>
      </c>
      <c r="L43">
        <f ca="1"/>
        <v>7</v>
      </c>
      <c r="M43">
        <v>9</v>
      </c>
      <c r="O43" s="38"/>
    </row>
    <row r="44" spans="2:15">
      <c r="B44" s="40" t="str">
        <f ca="1"/>
        <v>09-Feb</v>
      </c>
      <c r="C44" s="5">
        <v>1</v>
      </c>
      <c r="D44" s="5">
        <v>1</v>
      </c>
      <c r="E44" s="5">
        <v>1</v>
      </c>
      <c r="F44" s="5">
        <v>1</v>
      </c>
      <c r="G44" s="5">
        <v>1</v>
      </c>
      <c r="H44" s="5">
        <v>1</v>
      </c>
      <c r="I44" s="5">
        <v>1</v>
      </c>
      <c r="J44" s="5">
        <v>1</v>
      </c>
      <c r="K44" s="5">
        <v>1</v>
      </c>
      <c r="L44">
        <f ca="1"/>
        <v>7</v>
      </c>
      <c r="M44">
        <v>9</v>
      </c>
      <c r="O44" s="38"/>
    </row>
    <row r="45" spans="2:15">
      <c r="B45" s="40" t="str">
        <f ca="1"/>
        <v>10-Feb</v>
      </c>
      <c r="C45" s="45">
        <v>1</v>
      </c>
      <c r="D45" s="5">
        <v>1</v>
      </c>
      <c r="E45" s="5">
        <v>0</v>
      </c>
      <c r="F45" s="5">
        <v>1</v>
      </c>
      <c r="G45" s="5">
        <v>1</v>
      </c>
      <c r="H45" s="5">
        <v>1</v>
      </c>
      <c r="I45" s="5">
        <v>1</v>
      </c>
      <c r="J45" s="5">
        <v>1</v>
      </c>
      <c r="K45" s="5">
        <v>1</v>
      </c>
      <c r="L45">
        <f ca="1"/>
        <v>7</v>
      </c>
      <c r="M45">
        <v>8</v>
      </c>
      <c r="O45" s="38"/>
    </row>
    <row r="46" spans="2:15">
      <c r="B46" s="40" t="str">
        <f ca="1"/>
        <v>11-Feb</v>
      </c>
      <c r="C46" s="5">
        <v>1</v>
      </c>
      <c r="D46" s="5">
        <v>1</v>
      </c>
      <c r="E46" s="5">
        <v>0</v>
      </c>
      <c r="F46" s="5">
        <v>1</v>
      </c>
      <c r="G46" s="5">
        <v>1</v>
      </c>
      <c r="H46" s="5">
        <v>1</v>
      </c>
      <c r="I46" s="5">
        <v>1</v>
      </c>
      <c r="J46" s="5">
        <v>1</v>
      </c>
      <c r="K46" s="5">
        <v>1</v>
      </c>
      <c r="L46">
        <f ca="1"/>
        <v>7</v>
      </c>
      <c r="M46">
        <v>8</v>
      </c>
      <c r="O46" s="38"/>
    </row>
    <row r="47" spans="2:15">
      <c r="B47" s="40" t="str">
        <f ca="1"/>
        <v>12-Feb</v>
      </c>
      <c r="C47" s="5">
        <v>1</v>
      </c>
      <c r="D47" s="5">
        <v>1</v>
      </c>
      <c r="E47" s="5">
        <v>0</v>
      </c>
      <c r="F47" s="45">
        <v>1</v>
      </c>
      <c r="G47" s="5">
        <v>1</v>
      </c>
      <c r="H47" s="5">
        <v>1</v>
      </c>
      <c r="I47" s="5">
        <v>1</v>
      </c>
      <c r="J47" s="5">
        <v>1</v>
      </c>
      <c r="K47" s="5">
        <v>1</v>
      </c>
      <c r="L47">
        <f ca="1"/>
        <v>7</v>
      </c>
      <c r="M47">
        <v>8</v>
      </c>
      <c r="O47" s="38"/>
    </row>
    <row r="48" spans="2:15">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2850</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2851</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2852</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row>
    <row r="177" spans="2:24">
      <c r="B177" s="40" t="str">
        <f ca="1"/>
        <v>22-Jun</v>
      </c>
      <c r="C177" s="5">
        <v>1</v>
      </c>
      <c r="D177" s="5">
        <v>1</v>
      </c>
      <c r="E177" s="5">
        <v>0</v>
      </c>
      <c r="F177" s="5">
        <v>0</v>
      </c>
      <c r="G177" s="5">
        <v>1</v>
      </c>
      <c r="H177" s="5">
        <v>1</v>
      </c>
      <c r="I177" s="5">
        <v>1</v>
      </c>
      <c r="J177" s="5">
        <v>1</v>
      </c>
      <c r="K177" s="5">
        <v>1</v>
      </c>
      <c r="L177">
        <f ca="1"/>
        <v>26</v>
      </c>
      <c r="M177">
        <v>7</v>
      </c>
      <c r="P177"/>
      <c r="Q177"/>
      <c r="R177"/>
      <c r="S177"/>
      <c r="T177"/>
      <c r="U177"/>
      <c r="V177"/>
      <c r="W177"/>
      <c r="X177"/>
    </row>
    <row r="178" spans="2:24">
      <c r="B178" s="40"/>
      <c r="C178" s="5"/>
      <c r="D178" s="5"/>
      <c r="E178" s="5"/>
      <c r="F178" s="5"/>
      <c r="G178" s="5"/>
      <c r="H178" s="5"/>
      <c r="I178" s="5"/>
      <c r="J178" s="5"/>
      <c r="K178" s="5"/>
      <c r="P178"/>
      <c r="Q178"/>
      <c r="R178"/>
      <c r="S178"/>
      <c r="T178"/>
      <c r="U178"/>
      <c r="V178"/>
      <c r="W178"/>
      <c r="X178"/>
    </row>
    <row r="179" spans="2:24">
      <c r="B179" s="40"/>
      <c r="C179" s="5"/>
      <c r="D179" s="5"/>
      <c r="E179" s="5"/>
      <c r="F179" s="5"/>
      <c r="G179" s="5"/>
      <c r="H179" s="5"/>
      <c r="I179" s="5"/>
      <c r="J179" s="5"/>
      <c r="K179" s="5"/>
      <c r="P179"/>
      <c r="Q179"/>
      <c r="R179"/>
      <c r="S179"/>
      <c r="T179"/>
      <c r="U179"/>
      <c r="V179"/>
      <c r="W179"/>
      <c r="X179"/>
    </row>
    <row r="180" spans="2:24">
      <c r="B180" s="40"/>
      <c r="C180" s="5"/>
      <c r="D180" s="5"/>
      <c r="E180" s="5"/>
      <c r="F180" s="5"/>
      <c r="G180" s="5"/>
      <c r="H180" s="5"/>
      <c r="I180" s="5"/>
      <c r="J180" s="5"/>
      <c r="K180" s="5"/>
      <c r="P180"/>
      <c r="Q180"/>
      <c r="R180"/>
      <c r="S180"/>
      <c r="T180"/>
      <c r="U180"/>
      <c r="V180"/>
      <c r="W180"/>
      <c r="X180"/>
    </row>
    <row r="181" spans="2:24">
      <c r="B181" s="40"/>
      <c r="C181" s="5"/>
      <c r="D181" s="5"/>
      <c r="E181" s="5"/>
      <c r="F181" s="5"/>
      <c r="G181" s="5"/>
      <c r="H181" s="5"/>
      <c r="I181" s="5"/>
      <c r="J181" s="5"/>
      <c r="K181" s="5"/>
      <c r="P181"/>
      <c r="Q181"/>
      <c r="R181"/>
      <c r="S181"/>
      <c r="T181"/>
      <c r="U181"/>
      <c r="V181"/>
      <c r="W181"/>
      <c r="X181"/>
    </row>
    <row r="182" spans="2:24">
      <c r="B182" s="40"/>
      <c r="C182" s="5"/>
      <c r="D182" s="5"/>
      <c r="E182" s="5"/>
      <c r="F182" s="5"/>
      <c r="G182" s="5"/>
      <c r="H182" s="5"/>
      <c r="I182" s="5"/>
      <c r="J182" s="5"/>
      <c r="K182" s="5"/>
      <c r="P182"/>
      <c r="Q182"/>
      <c r="R182"/>
      <c r="S182"/>
      <c r="T182"/>
      <c r="U182"/>
      <c r="V182"/>
      <c r="W182"/>
      <c r="X182"/>
    </row>
    <row r="183" spans="2:24">
      <c r="B183" s="40"/>
      <c r="C183" s="5"/>
      <c r="D183" s="5"/>
      <c r="E183" s="5"/>
      <c r="F183" s="5"/>
      <c r="G183" s="5"/>
      <c r="H183" s="5"/>
      <c r="I183" s="5"/>
      <c r="J183" s="5"/>
      <c r="K183" s="5"/>
      <c r="P183"/>
      <c r="Q183"/>
      <c r="R183"/>
      <c r="S183"/>
      <c r="T183"/>
      <c r="U183"/>
      <c r="V183"/>
      <c r="W183"/>
      <c r="X183"/>
    </row>
    <row r="184" spans="2:24">
      <c r="B184" s="40"/>
      <c r="C184" s="5"/>
      <c r="D184" s="5"/>
      <c r="E184" s="5"/>
      <c r="F184" s="5"/>
      <c r="G184" s="5"/>
      <c r="H184" s="5"/>
      <c r="I184" s="5"/>
      <c r="J184" s="5"/>
      <c r="K184" s="5"/>
      <c r="P184"/>
      <c r="Q184"/>
      <c r="R184"/>
      <c r="S184"/>
      <c r="T184"/>
      <c r="U184"/>
      <c r="V184"/>
      <c r="W184"/>
      <c r="X184"/>
    </row>
    <row r="185" spans="2:24">
      <c r="B185" s="40"/>
      <c r="C185" s="5"/>
      <c r="D185" s="5"/>
      <c r="E185" s="5"/>
      <c r="F185" s="5"/>
      <c r="G185" s="5"/>
      <c r="H185" s="5"/>
      <c r="I185" s="5"/>
      <c r="J185" s="5"/>
      <c r="K185" s="5"/>
      <c r="P185"/>
      <c r="Q185"/>
      <c r="R185"/>
      <c r="S185"/>
      <c r="T185"/>
      <c r="U185"/>
      <c r="V185"/>
      <c r="W185"/>
      <c r="X185"/>
    </row>
    <row r="186" spans="2:24">
      <c r="B186" s="40"/>
      <c r="C186" s="5"/>
      <c r="D186" s="5"/>
      <c r="E186" s="5"/>
      <c r="F186" s="5"/>
      <c r="G186" s="5"/>
      <c r="H186" s="5"/>
      <c r="I186" s="5"/>
      <c r="J186" s="5"/>
      <c r="K186" s="5"/>
      <c r="P186"/>
      <c r="Q186"/>
      <c r="R186"/>
      <c r="S186"/>
      <c r="T186"/>
      <c r="U186"/>
      <c r="V186"/>
      <c r="W186"/>
      <c r="X186"/>
    </row>
    <row r="187" spans="2:24">
      <c r="B187" s="40"/>
      <c r="C187" s="5"/>
      <c r="D187" s="5"/>
      <c r="E187" s="5"/>
      <c r="F187" s="5"/>
      <c r="G187" s="5"/>
      <c r="H187" s="5"/>
      <c r="I187" s="5"/>
      <c r="J187" s="5"/>
      <c r="K187" s="5"/>
      <c r="P187"/>
      <c r="Q187"/>
      <c r="R187"/>
      <c r="S187"/>
      <c r="T187"/>
      <c r="U187"/>
      <c r="V187"/>
      <c r="W187"/>
      <c r="X187"/>
    </row>
    <row r="188" spans="2:24">
      <c r="B188" s="40"/>
      <c r="C188" s="5"/>
      <c r="D188" s="5"/>
      <c r="E188" s="5"/>
      <c r="F188" s="5"/>
      <c r="G188" s="5"/>
      <c r="H188" s="5"/>
      <c r="I188" s="5"/>
      <c r="J188" s="5"/>
      <c r="K188" s="5"/>
      <c r="P188"/>
      <c r="Q188"/>
      <c r="R188"/>
      <c r="S188"/>
      <c r="T188"/>
      <c r="U188"/>
      <c r="V188"/>
      <c r="W188"/>
      <c r="X188"/>
    </row>
    <row r="189" spans="2:24">
      <c r="B189" s="40"/>
      <c r="C189" s="5"/>
      <c r="D189" s="5"/>
      <c r="E189" s="5"/>
      <c r="F189" s="5"/>
      <c r="G189" s="5"/>
      <c r="H189" s="5"/>
      <c r="I189" s="5"/>
      <c r="J189" s="5"/>
      <c r="K189" s="5"/>
      <c r="P189"/>
      <c r="Q189"/>
      <c r="R189"/>
      <c r="S189"/>
      <c r="T189"/>
      <c r="U189"/>
      <c r="V189"/>
      <c r="W189"/>
      <c r="X189"/>
    </row>
    <row r="190" spans="2:24">
      <c r="B190" s="40"/>
      <c r="C190" s="5"/>
      <c r="D190" s="5"/>
      <c r="E190" s="5"/>
      <c r="F190" s="5"/>
      <c r="G190" s="5"/>
      <c r="H190" s="5"/>
      <c r="I190" s="5"/>
      <c r="J190" s="5"/>
      <c r="K190" s="5"/>
      <c r="P190"/>
      <c r="Q190"/>
      <c r="R190"/>
      <c r="S190"/>
      <c r="T190"/>
      <c r="U190"/>
      <c r="V190"/>
      <c r="W190"/>
      <c r="X190"/>
    </row>
    <row r="191" spans="2:24">
      <c r="B191" s="40"/>
      <c r="C191" s="5"/>
      <c r="D191" s="5"/>
      <c r="E191" s="5"/>
      <c r="F191" s="5"/>
      <c r="G191" s="5"/>
      <c r="H191" s="5"/>
      <c r="I191" s="5"/>
      <c r="J191" s="5"/>
      <c r="K191" s="5"/>
      <c r="P191"/>
      <c r="Q191"/>
      <c r="R191"/>
      <c r="S191"/>
      <c r="T191"/>
      <c r="U191"/>
      <c r="V191"/>
      <c r="W191"/>
      <c r="X191"/>
    </row>
    <row r="192" spans="2:24">
      <c r="B192" s="40"/>
      <c r="C192" s="5"/>
      <c r="D192" s="5"/>
      <c r="E192" s="5"/>
      <c r="F192" s="5"/>
      <c r="G192" s="5"/>
      <c r="H192" s="5"/>
      <c r="I192" s="5"/>
      <c r="J192" s="5"/>
      <c r="K192" s="5"/>
      <c r="P192"/>
      <c r="Q192"/>
      <c r="R192"/>
      <c r="S192"/>
      <c r="T192"/>
      <c r="U192"/>
      <c r="V192"/>
      <c r="W192"/>
      <c r="X192"/>
    </row>
    <row r="193" spans="2:24">
      <c r="B193" s="40"/>
      <c r="C193" s="5"/>
      <c r="D193" s="5"/>
      <c r="E193" s="5"/>
      <c r="F193" s="5"/>
      <c r="G193" s="5"/>
      <c r="H193" s="5"/>
      <c r="I193" s="5"/>
      <c r="J193" s="5"/>
      <c r="K193" s="5"/>
      <c r="P193"/>
      <c r="Q193"/>
      <c r="R193"/>
      <c r="S193"/>
      <c r="T193"/>
      <c r="U193"/>
      <c r="V193"/>
      <c r="W193"/>
      <c r="X193"/>
    </row>
    <row r="194" spans="2:24">
      <c r="B194" s="40"/>
      <c r="C194" s="5"/>
      <c r="D194" s="5"/>
      <c r="E194" s="5"/>
      <c r="F194" s="5"/>
      <c r="G194" s="5"/>
      <c r="H194" s="5"/>
      <c r="I194" s="5"/>
      <c r="J194" s="5"/>
      <c r="K194" s="5"/>
      <c r="P194"/>
      <c r="Q194"/>
      <c r="R194"/>
      <c r="S194"/>
      <c r="T194"/>
      <c r="U194"/>
      <c r="V194"/>
      <c r="W194"/>
      <c r="X194"/>
    </row>
    <row r="195" spans="2:24">
      <c r="B195" s="40"/>
      <c r="C195" s="5"/>
      <c r="D195" s="5"/>
      <c r="E195" s="5"/>
      <c r="F195" s="5"/>
      <c r="G195" s="5"/>
      <c r="H195" s="5"/>
      <c r="I195" s="5"/>
      <c r="J195" s="5"/>
      <c r="K195" s="5"/>
      <c r="P195"/>
      <c r="Q195"/>
      <c r="R195"/>
      <c r="S195"/>
      <c r="T195"/>
      <c r="U195"/>
      <c r="V195"/>
      <c r="W195"/>
      <c r="X195"/>
    </row>
    <row r="196" spans="2:24">
      <c r="B196" s="40"/>
      <c r="C196" s="5"/>
      <c r="D196" s="5"/>
      <c r="E196" s="5"/>
      <c r="F196" s="5"/>
      <c r="G196" s="5"/>
      <c r="H196" s="5"/>
      <c r="I196" s="5"/>
      <c r="J196" s="5"/>
      <c r="K196" s="5"/>
      <c r="P196"/>
      <c r="Q196"/>
      <c r="R196"/>
      <c r="S196"/>
      <c r="T196"/>
      <c r="U196"/>
      <c r="V196"/>
      <c r="W196"/>
      <c r="X196"/>
    </row>
    <row r="197" spans="2:24">
      <c r="B197" s="40"/>
      <c r="C197" s="5"/>
      <c r="D197" s="5"/>
      <c r="E197" s="5"/>
      <c r="F197" s="5"/>
      <c r="G197" s="5"/>
      <c r="H197" s="5"/>
      <c r="I197" s="5"/>
      <c r="J197" s="5"/>
      <c r="K197" s="5"/>
      <c r="P197"/>
      <c r="Q197"/>
      <c r="R197"/>
      <c r="S197"/>
      <c r="T197"/>
      <c r="U197"/>
      <c r="V197"/>
      <c r="W197"/>
      <c r="X197"/>
    </row>
    <row r="198" spans="2:24">
      <c r="B198" s="40"/>
      <c r="C198" s="5"/>
      <c r="D198" s="5"/>
      <c r="E198" s="5"/>
      <c r="F198" s="5"/>
      <c r="G198" s="5"/>
      <c r="H198" s="5"/>
      <c r="I198" s="5"/>
      <c r="J198" s="5"/>
      <c r="K198" s="5"/>
      <c r="P198"/>
      <c r="Q198"/>
      <c r="R198"/>
      <c r="S198"/>
      <c r="T198"/>
      <c r="U198"/>
      <c r="V198"/>
      <c r="W198"/>
      <c r="X198"/>
    </row>
    <row r="199" spans="2:24">
      <c r="B199" s="40"/>
      <c r="C199" s="5"/>
      <c r="D199" s="5"/>
      <c r="E199" s="5"/>
      <c r="F199" s="5"/>
      <c r="G199" s="5"/>
      <c r="H199" s="5"/>
      <c r="I199" s="5"/>
      <c r="J199" s="5"/>
      <c r="K199" s="5"/>
      <c r="P199"/>
      <c r="Q199"/>
      <c r="R199"/>
      <c r="S199"/>
      <c r="T199"/>
      <c r="U199"/>
      <c r="V199"/>
      <c r="W199"/>
      <c r="X199"/>
    </row>
    <row r="200" spans="2:24">
      <c r="B200" s="40"/>
      <c r="C200" s="5"/>
      <c r="D200" s="5"/>
      <c r="E200" s="5"/>
      <c r="F200" s="5"/>
      <c r="G200" s="5"/>
      <c r="H200" s="5"/>
      <c r="I200" s="5"/>
      <c r="J200" s="5"/>
      <c r="K200" s="5"/>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46"/>
  <sheetViews>
    <sheetView topLeftCell="A4" workbookViewId="0">
      <pane ySplit="5" topLeftCell="A536" activePane="bottomLeft" state="frozen"/>
      <selection activeCell="Y145" sqref="Y145"/>
      <selection pane="bottomLeft" activeCell="U548" sqref="U548"/>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46"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46">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AA546">
        <v>0</v>
      </c>
    </row>
  </sheetData>
  <conditionalFormatting sqref="E9:Y545">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2802</v>
      </c>
      <c r="C1" t="s">
        <v>2803</v>
      </c>
      <c r="D1" t="s">
        <v>2804</v>
      </c>
      <c r="E1" t="s">
        <v>2805</v>
      </c>
    </row>
    <row r="2" spans="1:5">
      <c r="A2" t="s">
        <v>2772</v>
      </c>
      <c r="B2" t="s">
        <v>2773</v>
      </c>
      <c r="C2" t="s">
        <v>2774</v>
      </c>
      <c r="D2" t="s">
        <v>2818</v>
      </c>
    </row>
    <row r="3" spans="1:5">
      <c r="A3" t="s">
        <v>2797</v>
      </c>
      <c r="B3" t="s">
        <v>2752</v>
      </c>
      <c r="C3" t="s">
        <v>2753</v>
      </c>
      <c r="D3" t="s">
        <v>2819</v>
      </c>
      <c r="E3" t="s">
        <v>2754</v>
      </c>
    </row>
    <row r="4" spans="1:5">
      <c r="A4" t="s">
        <v>2775</v>
      </c>
      <c r="B4" t="s">
        <v>2794</v>
      </c>
      <c r="C4" t="s">
        <v>2776</v>
      </c>
      <c r="D4" t="s">
        <v>788</v>
      </c>
      <c r="E4" t="s">
        <v>2813</v>
      </c>
    </row>
    <row r="5" spans="1:5">
      <c r="A5" t="s">
        <v>2744</v>
      </c>
      <c r="B5" t="s">
        <v>2745</v>
      </c>
      <c r="C5" t="s">
        <v>2746</v>
      </c>
      <c r="D5" t="s">
        <v>2747</v>
      </c>
      <c r="E5" t="s">
        <v>2748</v>
      </c>
    </row>
    <row r="6" spans="1:5">
      <c r="A6" t="s">
        <v>2768</v>
      </c>
      <c r="B6" t="s">
        <v>2769</v>
      </c>
      <c r="C6" t="s">
        <v>2770</v>
      </c>
      <c r="D6" t="s">
        <v>2771</v>
      </c>
      <c r="E6" t="s">
        <v>788</v>
      </c>
    </row>
    <row r="7" spans="1:5">
      <c r="A7" t="s">
        <v>2785</v>
      </c>
      <c r="B7" t="s">
        <v>2786</v>
      </c>
      <c r="C7" t="s">
        <v>2787</v>
      </c>
      <c r="D7" t="s">
        <v>2788</v>
      </c>
      <c r="E7" t="s">
        <v>2814</v>
      </c>
    </row>
    <row r="8" spans="1:5">
      <c r="A8" t="s">
        <v>2808</v>
      </c>
      <c r="B8" t="s">
        <v>2740</v>
      </c>
      <c r="C8" t="s">
        <v>2741</v>
      </c>
      <c r="D8" t="s">
        <v>2742</v>
      </c>
      <c r="E8" t="s">
        <v>2743</v>
      </c>
    </row>
    <row r="9" spans="1:5">
      <c r="A9" t="s">
        <v>2757</v>
      </c>
      <c r="B9" t="s">
        <v>2758</v>
      </c>
      <c r="C9" t="s">
        <v>2759</v>
      </c>
      <c r="D9" t="s">
        <v>2820</v>
      </c>
      <c r="E9" t="s">
        <v>2815</v>
      </c>
    </row>
    <row r="10" spans="1:5">
      <c r="A10" t="s">
        <v>2749</v>
      </c>
      <c r="B10" t="s">
        <v>2750</v>
      </c>
      <c r="C10" t="s">
        <v>788</v>
      </c>
      <c r="D10" t="s">
        <v>2821</v>
      </c>
      <c r="E10" t="s">
        <v>2751</v>
      </c>
    </row>
    <row r="11" spans="1:5">
      <c r="A11" t="s">
        <v>2789</v>
      </c>
      <c r="B11" t="s">
        <v>2790</v>
      </c>
      <c r="C11" t="s">
        <v>2799</v>
      </c>
      <c r="D11" t="s">
        <v>2822</v>
      </c>
      <c r="E11" t="s">
        <v>2791</v>
      </c>
    </row>
    <row r="12" spans="1:5">
      <c r="A12" t="s">
        <v>2755</v>
      </c>
      <c r="B12" t="s">
        <v>2756</v>
      </c>
      <c r="C12" t="s">
        <v>2810</v>
      </c>
      <c r="D12" t="s">
        <v>2811</v>
      </c>
      <c r="E12" t="s">
        <v>2816</v>
      </c>
    </row>
    <row r="13" spans="1:5">
      <c r="A13" t="s">
        <v>2764</v>
      </c>
      <c r="B13" t="s">
        <v>2765</v>
      </c>
      <c r="C13" t="s">
        <v>2766</v>
      </c>
      <c r="D13" t="s">
        <v>2823</v>
      </c>
      <c r="E13" t="s">
        <v>2767</v>
      </c>
    </row>
    <row r="14" spans="1:5">
      <c r="A14" t="s">
        <v>2777</v>
      </c>
      <c r="B14" t="s">
        <v>2795</v>
      </c>
      <c r="C14" t="s">
        <v>2809</v>
      </c>
      <c r="D14" t="s">
        <v>788</v>
      </c>
      <c r="E14" t="s">
        <v>2817</v>
      </c>
    </row>
    <row r="15" spans="1:5">
      <c r="A15" t="s">
        <v>2778</v>
      </c>
      <c r="B15" t="s">
        <v>2779</v>
      </c>
      <c r="C15" t="s">
        <v>2780</v>
      </c>
      <c r="D15" t="s">
        <v>788</v>
      </c>
      <c r="E15" t="s">
        <v>788</v>
      </c>
    </row>
    <row r="16" spans="1:5">
      <c r="A16" t="s">
        <v>2760</v>
      </c>
      <c r="B16" t="s">
        <v>2761</v>
      </c>
      <c r="C16" t="s">
        <v>2762</v>
      </c>
      <c r="D16" t="s">
        <v>788</v>
      </c>
      <c r="E16" t="s">
        <v>2763</v>
      </c>
    </row>
    <row r="17" spans="1:5">
      <c r="A17" t="s">
        <v>2781</v>
      </c>
      <c r="B17" t="s">
        <v>2782</v>
      </c>
      <c r="C17" t="s">
        <v>2783</v>
      </c>
      <c r="D17" t="s">
        <v>2784</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cols>
    <col min="1" max="1" width="196.28515625" customWidth="1"/>
  </cols>
  <sheetData>
    <row r="1" spans="1:1">
      <c r="A1" t="s">
        <v>2801</v>
      </c>
    </row>
    <row r="2" spans="1:1">
      <c r="A2" t="s">
        <v>2800</v>
      </c>
    </row>
    <row r="3" spans="1:1">
      <c r="A3" t="s">
        <v>2807</v>
      </c>
    </row>
    <row r="4" spans="1:1">
      <c r="A4" t="s">
        <v>2732</v>
      </c>
    </row>
    <row r="5" spans="1:1">
      <c r="A5" t="s">
        <v>2733</v>
      </c>
    </row>
    <row r="6" spans="1:1">
      <c r="A6" t="s">
        <v>2796</v>
      </c>
    </row>
    <row r="7" spans="1:1">
      <c r="A7" t="s">
        <v>2812</v>
      </c>
    </row>
    <row r="8" spans="1:1">
      <c r="A8" t="s">
        <v>2734</v>
      </c>
    </row>
    <row r="9" spans="1:1">
      <c r="A9" t="s">
        <v>2735</v>
      </c>
    </row>
    <row r="10" spans="1:1">
      <c r="A10" t="s">
        <v>2736</v>
      </c>
    </row>
    <row r="11" spans="1:1">
      <c r="A11" t="s">
        <v>2737</v>
      </c>
    </row>
    <row r="12" spans="1:1">
      <c r="A12" t="s">
        <v>2792</v>
      </c>
    </row>
    <row r="13" spans="1:1">
      <c r="A13" t="s">
        <v>2793</v>
      </c>
    </row>
    <row r="14" spans="1:1">
      <c r="A14" t="s">
        <v>2806</v>
      </c>
    </row>
    <row r="15" spans="1:1">
      <c r="A15" t="s">
        <v>2738</v>
      </c>
    </row>
    <row r="16" spans="1:1">
      <c r="A16" t="s">
        <v>2731</v>
      </c>
    </row>
    <row r="17" spans="1:1">
      <c r="A17" t="s">
        <v>2739</v>
      </c>
    </row>
    <row r="18" spans="1:1">
      <c r="A18" t="s">
        <v>2798</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2709</v>
      </c>
      <c r="D4">
        <v>2</v>
      </c>
      <c r="E4" t="str">
        <v>erhalten </v>
      </c>
      <c r="F4" t="str">
        <v>to receive, to preserve, to maintain</v>
      </c>
      <c r="H4">
        <v>1</v>
      </c>
    </row>
    <row r="5" spans="2:8">
      <c r="B5" t="s">
        <v>2687</v>
      </c>
      <c r="D5">
        <v>3</v>
      </c>
      <c r="E5" t="str">
        <v>rechtfertigen </v>
      </c>
      <c r="F5" t="str">
        <v>to justify, to warrant</v>
      </c>
      <c r="H5">
        <v>1</v>
      </c>
    </row>
    <row r="6" spans="2:8">
      <c r="B6">
        <v>2</v>
      </c>
      <c r="D6">
        <v>4</v>
      </c>
      <c r="E6" t="str">
        <v>abwägen </v>
      </c>
      <c r="F6" t="str">
        <v>to weigh up, to consider carefully</v>
      </c>
      <c r="H6">
        <v>1</v>
      </c>
    </row>
    <row r="7" spans="2:8">
      <c r="B7" t="s">
        <v>2710</v>
      </c>
      <c r="D7">
        <v>5</v>
      </c>
      <c r="E7" t="str">
        <v>vorlegen </v>
      </c>
      <c r="F7" t="str">
        <v>to present, to submit</v>
      </c>
      <c r="H7">
        <v>1</v>
      </c>
    </row>
    <row r="8" spans="2:8">
      <c r="B8" t="s">
        <v>2688</v>
      </c>
      <c r="D8">
        <v>6</v>
      </c>
      <c r="E8" t="str">
        <v>anstreben </v>
      </c>
      <c r="F8" t="str">
        <v>to strive for, to aim at</v>
      </c>
      <c r="H8">
        <v>1</v>
      </c>
    </row>
    <row r="9" spans="2:8">
      <c r="B9">
        <v>3</v>
      </c>
      <c r="D9">
        <v>7</v>
      </c>
      <c r="E9" t="str">
        <v>Einschränkung f </v>
      </c>
      <c r="F9" t="str">
        <v>restriction, limitation</v>
      </c>
      <c r="H9">
        <v>1</v>
      </c>
    </row>
    <row r="10" spans="2:8">
      <c r="B10" t="s">
        <v>2711</v>
      </c>
      <c r="D10">
        <v>8</v>
      </c>
      <c r="E10" t="str">
        <v>umstritten </v>
      </c>
      <c r="F10" t="str">
        <v>controversial, disputed, contentious</v>
      </c>
      <c r="H10">
        <v>1</v>
      </c>
    </row>
    <row r="11" spans="2:8">
      <c r="B11" t="s">
        <v>2689</v>
      </c>
      <c r="D11">
        <v>9</v>
      </c>
      <c r="E11" t="str">
        <v>Entstehung f </v>
      </c>
      <c r="F11" t="str">
        <v>origin, emergence, formation</v>
      </c>
      <c r="H11">
        <v>1</v>
      </c>
    </row>
    <row r="12" spans="2:8">
      <c r="B12">
        <v>4</v>
      </c>
      <c r="D12">
        <v>10</v>
      </c>
      <c r="E12" t="str">
        <v>ersetzen </v>
      </c>
      <c r="F12" t="str">
        <v>to replace, to substitute</v>
      </c>
      <c r="H12">
        <v>1</v>
      </c>
    </row>
    <row r="13" spans="2:8">
      <c r="B13" t="s">
        <v>2712</v>
      </c>
      <c r="D13">
        <v>11</v>
      </c>
      <c r="E13" t="str">
        <v>Voraussetzung f </v>
      </c>
      <c r="F13" t="str">
        <v>prerequisite, requirement, condition</v>
      </c>
      <c r="H13">
        <v>1</v>
      </c>
    </row>
    <row r="14" spans="2:8">
      <c r="B14" t="s">
        <v>2690</v>
      </c>
      <c r="D14">
        <v>12</v>
      </c>
      <c r="E14" t="str">
        <v>anwenden </v>
      </c>
      <c r="F14" t="str">
        <v>to apply, to use</v>
      </c>
      <c r="H14">
        <v>1</v>
      </c>
    </row>
    <row r="15" spans="2:8">
      <c r="B15">
        <v>5</v>
      </c>
      <c r="D15">
        <v>13</v>
      </c>
      <c r="E15" t="str">
        <v>entstehen </v>
      </c>
      <c r="F15" t="str">
        <v>to keep, to comply with, to observe</v>
      </c>
      <c r="H15">
        <v>1</v>
      </c>
    </row>
    <row r="16" spans="2:8">
      <c r="B16" t="s">
        <v>2713</v>
      </c>
      <c r="D16">
        <v>14</v>
      </c>
      <c r="E16" t="str">
        <v>entsprechen </v>
      </c>
      <c r="F16" t="str">
        <v>to correspond to, to match, to meet</v>
      </c>
      <c r="H16">
        <v>1</v>
      </c>
    </row>
    <row r="17" spans="2:8">
      <c r="B17" t="s">
        <v>2691</v>
      </c>
      <c r="D17">
        <v>15</v>
      </c>
      <c r="E17" t="str">
        <v>hinweisen </v>
      </c>
      <c r="F17" t="str">
        <v>to point out, to indicae</v>
      </c>
      <c r="H17">
        <v>1</v>
      </c>
    </row>
    <row r="18" spans="2:8">
      <c r="B18">
        <v>6</v>
      </c>
      <c r="D18">
        <v>16</v>
      </c>
      <c r="E18" t="str">
        <v>auslösen </v>
      </c>
      <c r="F18" t="str">
        <v>to trigger, to cause</v>
      </c>
      <c r="H18">
        <v>1</v>
      </c>
    </row>
    <row r="19" spans="2:8">
      <c r="B19" t="s">
        <v>2714</v>
      </c>
      <c r="D19">
        <v>17</v>
      </c>
      <c r="E19" t="str">
        <v>nachhaltig </v>
      </c>
      <c r="F19" t="str">
        <v>sustainable, ongoing</v>
      </c>
      <c r="H19">
        <v>1</v>
      </c>
    </row>
    <row r="20" spans="2:8">
      <c r="B20" t="s">
        <v>2692</v>
      </c>
      <c r="D20">
        <v>18</v>
      </c>
      <c r="E20" t="str">
        <v>einführen </v>
      </c>
      <c r="F20" t="str">
        <v>to introduce, to launch, to usher</v>
      </c>
      <c r="H20">
        <v>1</v>
      </c>
    </row>
    <row r="21" spans="2:8">
      <c r="B21">
        <v>7</v>
      </c>
      <c r="D21">
        <v>19</v>
      </c>
      <c r="E21" t="str">
        <v>Absicht f </v>
      </c>
      <c r="F21" t="str">
        <v>Intention, Purpose</v>
      </c>
      <c r="H21">
        <v>1</v>
      </c>
    </row>
    <row r="22" spans="2:8">
      <c r="B22" t="s">
        <v>2715</v>
      </c>
      <c r="D22">
        <v>20</v>
      </c>
      <c r="E22" t="str">
        <v>angemessen </v>
      </c>
      <c r="F22" t="str">
        <v>appropriate, proper</v>
      </c>
      <c r="H22">
        <v>1</v>
      </c>
    </row>
    <row r="23" spans="2:8">
      <c r="B23" t="s">
        <v>2693</v>
      </c>
      <c r="D23">
        <v>21</v>
      </c>
      <c r="E23" t="str">
        <v>auffordern </v>
      </c>
      <c r="F23" t="str">
        <v>to urge, to request</v>
      </c>
      <c r="H23">
        <v>1</v>
      </c>
    </row>
    <row r="24" spans="2:8">
      <c r="B24">
        <v>8</v>
      </c>
      <c r="D24">
        <v>22</v>
      </c>
      <c r="E24" t="str">
        <v>erhältlich </v>
      </c>
      <c r="F24" t="str">
        <v>available</v>
      </c>
      <c r="H24">
        <v>1</v>
      </c>
    </row>
    <row r="25" spans="2:8">
      <c r="B25" t="s">
        <v>2716</v>
      </c>
      <c r="D25">
        <v>23</v>
      </c>
      <c r="E25" t="str">
        <v>behalten </v>
      </c>
      <c r="F25" t="str">
        <v>to keep (a secret)</v>
      </c>
      <c r="H25">
        <v>1</v>
      </c>
    </row>
    <row r="26" spans="2:8">
      <c r="B26" t="s">
        <v>2694</v>
      </c>
      <c r="D26">
        <v>24</v>
      </c>
      <c r="E26" t="str">
        <v>Steuererhöhung f </v>
      </c>
      <c r="F26" t="str">
        <v>tax hike, tax increase</v>
      </c>
      <c r="H26">
        <v>1</v>
      </c>
    </row>
    <row r="27" spans="2:8">
      <c r="B27">
        <v>9</v>
      </c>
      <c r="D27">
        <v>25</v>
      </c>
      <c r="E27" t="str">
        <v>Gemüsebeet n </v>
      </c>
      <c r="F27" t="str">
        <v>vegetable patch, kitchen garden</v>
      </c>
      <c r="H27">
        <v>1</v>
      </c>
    </row>
    <row r="28" spans="2:8">
      <c r="B28" t="s">
        <v>2717</v>
      </c>
      <c r="D28">
        <v>26</v>
      </c>
      <c r="E28" t="str">
        <v>Enthüllung f </v>
      </c>
      <c r="F28" t="str">
        <v>revelation</v>
      </c>
      <c r="H28">
        <v>1</v>
      </c>
    </row>
    <row r="29" spans="2:8">
      <c r="B29" t="s">
        <v>2695</v>
      </c>
      <c r="D29">
        <v>27</v>
      </c>
      <c r="E29" t="str">
        <v>maßgeblich </v>
      </c>
      <c r="F29" t="str">
        <v>decisive, significant</v>
      </c>
      <c r="H29">
        <v>1</v>
      </c>
    </row>
    <row r="30" spans="2:8">
      <c r="B30">
        <v>10</v>
      </c>
      <c r="D30">
        <v>28</v>
      </c>
      <c r="E30" t="str">
        <v>erläutern </v>
      </c>
      <c r="F30" t="str">
        <v>to explain, to illustrate, to elaborate on</v>
      </c>
      <c r="H30">
        <v>1</v>
      </c>
    </row>
    <row r="31" spans="2:8">
      <c r="B31" t="s">
        <v>2718</v>
      </c>
      <c r="D31">
        <v>29</v>
      </c>
      <c r="E31" t="str">
        <v>die Genehmigung</v>
      </c>
      <c r="F31" t="str">
        <v>approval, permission</v>
      </c>
      <c r="H31">
        <v>1</v>
      </c>
    </row>
    <row r="32" spans="2:8">
      <c r="B32" t="s">
        <v>2696</v>
      </c>
      <c r="D32">
        <v>30</v>
      </c>
      <c r="E32" t="str">
        <v>betreiben </v>
      </c>
      <c r="F32" t="str">
        <v>to operate, to run, to pursue</v>
      </c>
      <c r="H32">
        <v>1</v>
      </c>
    </row>
    <row r="33" spans="2:8">
      <c r="B33">
        <v>11</v>
      </c>
      <c r="D33">
        <v>31</v>
      </c>
      <c r="E33" t="str">
        <v>betreffen </v>
      </c>
      <c r="F33" t="str">
        <v>to concern, to affect</v>
      </c>
      <c r="H33">
        <v>1</v>
      </c>
    </row>
    <row r="34" spans="2:8">
      <c r="B34" t="s">
        <v>2719</v>
      </c>
      <c r="D34">
        <v>32</v>
      </c>
      <c r="E34" t="str">
        <v>entsprechend </v>
      </c>
      <c r="F34" t="str">
        <v>to correspond, to match, to meet</v>
      </c>
      <c r="H34">
        <v>1</v>
      </c>
    </row>
    <row r="35" spans="2:8">
      <c r="B35" t="s">
        <v>2697</v>
      </c>
      <c r="D35">
        <v>33</v>
      </c>
      <c r="E35" t="str">
        <v>nachweisen </v>
      </c>
      <c r="F35" t="str">
        <v>to prove, to demonstrate</v>
      </c>
      <c r="H35">
        <v>1</v>
      </c>
    </row>
    <row r="36" spans="2:8">
      <c r="B36">
        <v>12</v>
      </c>
      <c r="D36">
        <v>34</v>
      </c>
      <c r="E36" t="str">
        <v>ausfällig</v>
      </c>
      <c r="F36" t="str">
        <v>conspicuous</v>
      </c>
      <c r="H36">
        <v>1</v>
      </c>
    </row>
    <row r="37" spans="2:8">
      <c r="B37" t="s">
        <v>2720</v>
      </c>
      <c r="D37">
        <v>35</v>
      </c>
      <c r="E37" t="str">
        <v>verzehren </v>
      </c>
      <c r="F37" t="str">
        <v>to consume (food or resources)</v>
      </c>
      <c r="H37">
        <v>1</v>
      </c>
    </row>
    <row r="38" spans="2:8">
      <c r="B38" t="s">
        <v>2698</v>
      </c>
      <c r="D38">
        <v>36</v>
      </c>
      <c r="E38" t="str">
        <v>handhaben </v>
      </c>
      <c r="F38" t="str">
        <v>to handle (=to manage or use with the hands)</v>
      </c>
      <c r="H38">
        <v>1</v>
      </c>
    </row>
    <row r="39" spans="2:8">
      <c r="B39">
        <v>13</v>
      </c>
      <c r="D39">
        <v>37</v>
      </c>
      <c r="E39" t="str">
        <v>Messe f </v>
      </c>
      <c r="F39" t="str">
        <v>mass (church service)</v>
      </c>
      <c r="H39">
        <v>1</v>
      </c>
    </row>
    <row r="40" spans="2:8">
      <c r="B40" t="s">
        <v>2721</v>
      </c>
      <c r="D40">
        <v>38</v>
      </c>
      <c r="E40" t="str">
        <v>Gehör n </v>
      </c>
      <c r="F40" t="str">
        <v>hearing (sense of hearing)</v>
      </c>
      <c r="H40">
        <v>1</v>
      </c>
    </row>
    <row r="41" spans="2:8">
      <c r="B41" t="s">
        <v>2699</v>
      </c>
    </row>
    <row r="42" spans="2:8">
      <c r="B42">
        <v>14</v>
      </c>
    </row>
    <row r="43" spans="2:8">
      <c r="B43" t="s">
        <v>2722</v>
      </c>
    </row>
    <row r="44" spans="2:8">
      <c r="B44" t="s">
        <v>2700</v>
      </c>
    </row>
    <row r="45" spans="2:8">
      <c r="B45">
        <v>15</v>
      </c>
    </row>
    <row r="46" spans="2:8">
      <c r="B46" t="s">
        <v>2723</v>
      </c>
    </row>
    <row r="47" spans="2:8">
      <c r="B47" t="s">
        <v>2701</v>
      </c>
    </row>
    <row r="48" spans="2:8">
      <c r="B48">
        <v>16</v>
      </c>
    </row>
    <row r="49" spans="2:2">
      <c r="B49" t="s">
        <v>2724</v>
      </c>
    </row>
    <row r="50" spans="2:2">
      <c r="B50" t="s">
        <v>2702</v>
      </c>
    </row>
    <row r="51" spans="2:2">
      <c r="B51">
        <v>17</v>
      </c>
    </row>
    <row r="52" spans="2:2">
      <c r="B52" t="s">
        <v>2725</v>
      </c>
    </row>
    <row r="53" spans="2:2">
      <c r="B53" t="s">
        <v>2703</v>
      </c>
    </row>
    <row r="54" spans="2:2">
      <c r="B54">
        <v>18</v>
      </c>
    </row>
    <row r="55" spans="2:2">
      <c r="B55" t="s">
        <v>2726</v>
      </c>
    </row>
    <row r="56" spans="2:2">
      <c r="B56" t="s">
        <v>2704</v>
      </c>
    </row>
    <row r="57" spans="2:2">
      <c r="B57">
        <v>19</v>
      </c>
    </row>
    <row r="58" spans="2:2">
      <c r="B58" t="s">
        <v>2727</v>
      </c>
    </row>
    <row r="59" spans="2:2">
      <c r="B59" t="s">
        <v>2705</v>
      </c>
    </row>
    <row r="60" spans="2:2">
      <c r="B60">
        <v>20</v>
      </c>
    </row>
    <row r="61" spans="2:2">
      <c r="B61" t="s">
        <v>2728</v>
      </c>
    </row>
    <row r="62" spans="2:2">
      <c r="B62" t="s">
        <v>2706</v>
      </c>
    </row>
    <row r="63" spans="2:2">
      <c r="B63">
        <v>21</v>
      </c>
    </row>
    <row r="64" spans="2:2">
      <c r="B64" t="s">
        <v>2729</v>
      </c>
    </row>
    <row r="65" spans="2:2">
      <c r="B65" t="s">
        <v>2707</v>
      </c>
    </row>
    <row r="66" spans="2:2">
      <c r="B66">
        <v>22</v>
      </c>
    </row>
    <row r="67" spans="2:2">
      <c r="B67" t="s">
        <v>2730</v>
      </c>
    </row>
    <row r="68" spans="2:2">
      <c r="B68" t="s">
        <v>2708</v>
      </c>
    </row>
    <row r="69" spans="2:2">
      <c r="B69">
        <v>23</v>
      </c>
    </row>
    <row r="70" spans="2:2">
      <c r="B70" t="s">
        <v>2655</v>
      </c>
    </row>
    <row r="71" spans="2:2">
      <c r="B71" t="s">
        <v>2656</v>
      </c>
    </row>
    <row r="72" spans="2:2">
      <c r="B72">
        <v>24</v>
      </c>
    </row>
    <row r="73" spans="2:2">
      <c r="B73" t="s">
        <v>2657</v>
      </c>
    </row>
    <row r="74" spans="2:2">
      <c r="B74" t="s">
        <v>2658</v>
      </c>
    </row>
    <row r="75" spans="2:2">
      <c r="B75">
        <v>25</v>
      </c>
    </row>
    <row r="76" spans="2:2">
      <c r="B76" t="s">
        <v>2659</v>
      </c>
    </row>
    <row r="77" spans="2:2">
      <c r="B77" t="s">
        <v>2660</v>
      </c>
    </row>
    <row r="78" spans="2:2">
      <c r="B78">
        <v>26</v>
      </c>
    </row>
    <row r="79" spans="2:2">
      <c r="B79" t="s">
        <v>2661</v>
      </c>
    </row>
    <row r="80" spans="2:2">
      <c r="B80" t="s">
        <v>2662</v>
      </c>
    </row>
    <row r="81" spans="2:2">
      <c r="B81">
        <v>27</v>
      </c>
    </row>
    <row r="82" spans="2:2">
      <c r="B82" t="s">
        <v>2663</v>
      </c>
    </row>
    <row r="83" spans="2:2">
      <c r="B83" t="s">
        <v>2664</v>
      </c>
    </row>
    <row r="84" spans="2:2">
      <c r="B84">
        <v>28</v>
      </c>
    </row>
    <row r="85" spans="2:2">
      <c r="B85" t="s">
        <v>2665</v>
      </c>
    </row>
    <row r="86" spans="2:2">
      <c r="B86" t="s">
        <v>2666</v>
      </c>
    </row>
    <row r="87" spans="2:2">
      <c r="B87">
        <v>29</v>
      </c>
    </row>
    <row r="88" spans="2:2">
      <c r="B88" t="s">
        <v>2667</v>
      </c>
    </row>
    <row r="89" spans="2:2">
      <c r="B89" t="s">
        <v>2668</v>
      </c>
    </row>
    <row r="90" spans="2:2">
      <c r="B90">
        <v>30</v>
      </c>
    </row>
    <row r="91" spans="2:2">
      <c r="B91" t="s">
        <v>2669</v>
      </c>
    </row>
    <row r="92" spans="2:2">
      <c r="B92" t="s">
        <v>2670</v>
      </c>
    </row>
    <row r="93" spans="2:2">
      <c r="B93">
        <v>31</v>
      </c>
    </row>
    <row r="94" spans="2:2">
      <c r="B94" t="s">
        <v>2671</v>
      </c>
    </row>
    <row r="95" spans="2:2">
      <c r="B95" t="s">
        <v>2672</v>
      </c>
    </row>
    <row r="96" spans="2:2">
      <c r="B96">
        <v>32</v>
      </c>
    </row>
    <row r="97" spans="2:2">
      <c r="B97" t="s">
        <v>2673</v>
      </c>
    </row>
    <row r="98" spans="2:2">
      <c r="B98" t="s">
        <v>2674</v>
      </c>
    </row>
    <row r="99" spans="2:2">
      <c r="B99">
        <v>33</v>
      </c>
    </row>
    <row r="100" spans="2:2">
      <c r="B100" t="s">
        <v>2675</v>
      </c>
    </row>
    <row r="101" spans="2:2">
      <c r="B101" t="s">
        <v>2676</v>
      </c>
    </row>
    <row r="102" spans="2:2">
      <c r="B102">
        <v>34</v>
      </c>
    </row>
    <row r="103" spans="2:2">
      <c r="B103" t="s">
        <v>2677</v>
      </c>
    </row>
    <row r="104" spans="2:2">
      <c r="B104" t="s">
        <v>2678</v>
      </c>
    </row>
    <row r="105" spans="2:2">
      <c r="B105">
        <v>35</v>
      </c>
    </row>
    <row r="106" spans="2:2">
      <c r="B106" t="s">
        <v>2679</v>
      </c>
    </row>
    <row r="107" spans="2:2">
      <c r="B107" t="s">
        <v>2680</v>
      </c>
    </row>
    <row r="108" spans="2:2">
      <c r="B108">
        <v>36</v>
      </c>
    </row>
    <row r="109" spans="2:2">
      <c r="B109" t="s">
        <v>2681</v>
      </c>
    </row>
    <row r="110" spans="2:2">
      <c r="B110" t="s">
        <v>2682</v>
      </c>
    </row>
    <row r="111" spans="2:2">
      <c r="B111">
        <v>37</v>
      </c>
    </row>
    <row r="112" spans="2:2">
      <c r="B112" t="s">
        <v>2683</v>
      </c>
    </row>
    <row r="113" spans="2:2">
      <c r="B113" t="s">
        <v>2684</v>
      </c>
    </row>
    <row r="114" spans="2:2">
      <c r="B114">
        <v>38</v>
      </c>
    </row>
    <row r="115" spans="2:2">
      <c r="B115" t="s">
        <v>2685</v>
      </c>
    </row>
    <row r="116" spans="2:2">
      <c r="B116" t="s">
        <v>2686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topLeftCell="A30" workbookViewId="0">
      <selection activeCell="B36" sqref="B36:D52"/>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2630</v>
      </c>
    </row>
    <row r="2" spans="1:7" ht="15">
      <c r="A2" s="75"/>
      <c r="F2" t="s">
        <v>2649</v>
      </c>
      <c r="G2" t="s">
        <v>2650</v>
      </c>
    </row>
    <row r="3" spans="1:7">
      <c r="A3" s="83" t="s">
        <v>2635</v>
      </c>
      <c r="C3" s="83" t="s">
        <v>2638</v>
      </c>
    </row>
    <row r="4" spans="1:7">
      <c r="B4" t="s">
        <v>2631</v>
      </c>
      <c r="C4" t="s">
        <v>2646</v>
      </c>
      <c r="D4">
        <v>780</v>
      </c>
      <c r="E4" t="s">
        <v>2651</v>
      </c>
    </row>
    <row r="5" spans="1:7">
      <c r="B5" t="s">
        <v>2568</v>
      </c>
      <c r="C5" t="s">
        <v>2639</v>
      </c>
      <c r="D5" s="53">
        <v>0.65</v>
      </c>
      <c r="E5" t="s">
        <v>2652</v>
      </c>
    </row>
    <row r="6" spans="1:7">
      <c r="B6" t="s">
        <v>2634</v>
      </c>
      <c r="C6" t="s">
        <v>2640</v>
      </c>
      <c r="D6" s="53">
        <v>0.14000000000000001</v>
      </c>
      <c r="E6" t="s">
        <v>2652</v>
      </c>
    </row>
    <row r="7" spans="1:7">
      <c r="D7" s="53"/>
    </row>
    <row r="8" spans="1:7">
      <c r="A8" s="83" t="s">
        <v>2636</v>
      </c>
    </row>
    <row r="9" spans="1:7">
      <c r="B9" t="s">
        <v>2644</v>
      </c>
      <c r="C9" t="s">
        <v>2645</v>
      </c>
      <c r="D9" s="74">
        <f>_nT/_BP</f>
        <v>427.00729927007302</v>
      </c>
      <c r="E9" t="s">
        <v>2651</v>
      </c>
    </row>
    <row r="10" spans="1:7">
      <c r="B10" t="s">
        <v>2633</v>
      </c>
      <c r="C10" t="s">
        <v>2641</v>
      </c>
      <c r="D10" s="53">
        <v>0.8</v>
      </c>
      <c r="E10" t="s">
        <v>2652</v>
      </c>
    </row>
    <row r="11" spans="1:7">
      <c r="B11" t="s">
        <v>2632</v>
      </c>
      <c r="C11" t="s">
        <v>2642</v>
      </c>
      <c r="D11" s="51">
        <v>0.11700000000000001</v>
      </c>
      <c r="E11" t="s">
        <v>2652</v>
      </c>
    </row>
    <row r="13" spans="1:7">
      <c r="A13" s="83" t="s">
        <v>2637</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2643</v>
      </c>
    </row>
    <row r="19" spans="1:12">
      <c r="B19" t="s">
        <v>2647</v>
      </c>
      <c r="C19" s="72">
        <v>1</v>
      </c>
      <c r="D19" s="69">
        <f>450</f>
        <v>450</v>
      </c>
      <c r="E19" t="s">
        <v>2651</v>
      </c>
      <c r="I19">
        <f>(_nT-70)/_nT*D19</f>
        <v>409.61538461538458</v>
      </c>
      <c r="L19">
        <v>456.14035087719299</v>
      </c>
    </row>
    <row r="20" spans="1:12">
      <c r="B20" t="s">
        <v>2557</v>
      </c>
      <c r="C20" s="72">
        <f>_nH</f>
        <v>0.65</v>
      </c>
      <c r="D20" s="69">
        <f>_nT*C20/_BP</f>
        <v>277.55474452554745</v>
      </c>
      <c r="E20" t="s">
        <v>2651</v>
      </c>
      <c r="I20">
        <f>(_nT-70)/_nT*D20</f>
        <v>252.64598540145985</v>
      </c>
      <c r="L20">
        <v>296.49122807017545</v>
      </c>
    </row>
    <row r="21" spans="1:12">
      <c r="B21" t="s">
        <v>2561</v>
      </c>
      <c r="C21" s="72">
        <v>0.02</v>
      </c>
      <c r="D21" s="69">
        <f>_nT*C21/_BP</f>
        <v>8.540145985401459</v>
      </c>
      <c r="E21" t="s">
        <v>2651</v>
      </c>
      <c r="F21" s="82"/>
      <c r="I21">
        <f>(_nT-70)/_nT*D21</f>
        <v>7.7737226277372251</v>
      </c>
      <c r="L21">
        <v>9.1228070175438596</v>
      </c>
    </row>
    <row r="22" spans="1:12">
      <c r="B22" t="s">
        <v>2558</v>
      </c>
      <c r="C22" s="72">
        <v>0.02</v>
      </c>
      <c r="D22" s="69">
        <f>_nT*C22/_BP</f>
        <v>8.540145985401459</v>
      </c>
      <c r="E22" t="s">
        <v>2651</v>
      </c>
      <c r="I22">
        <f>(_nT-70)/_nT*D22</f>
        <v>7.7737226277372251</v>
      </c>
      <c r="L22">
        <v>9.1228070175438596</v>
      </c>
    </row>
    <row r="23" spans="1:12">
      <c r="B23" t="s">
        <v>2567</v>
      </c>
      <c r="C23" s="72">
        <v>0.02</v>
      </c>
      <c r="D23" s="69">
        <f>_nT*C23/_BP</f>
        <v>8.540145985401459</v>
      </c>
      <c r="E23" t="s">
        <v>2651</v>
      </c>
      <c r="F23" s="73"/>
      <c r="I23">
        <f>(_nT-70)/_nT*D23</f>
        <v>7.7737226277372251</v>
      </c>
      <c r="L23">
        <v>9.1228070175438596</v>
      </c>
    </row>
    <row r="24" spans="1:12">
      <c r="B24" t="s">
        <v>2654</v>
      </c>
      <c r="C24" s="72">
        <f>(20+32.5)/D19</f>
        <v>0.11666666666666667</v>
      </c>
      <c r="D24" s="69">
        <v>70</v>
      </c>
      <c r="E24" t="s">
        <v>2651</v>
      </c>
      <c r="F24" s="73"/>
      <c r="G24">
        <v>70</v>
      </c>
      <c r="I24">
        <f>70/I19</f>
        <v>0.17089201877934274</v>
      </c>
      <c r="L24">
        <v>70</v>
      </c>
    </row>
    <row r="25" spans="1:12">
      <c r="C25" s="73">
        <f>SUM(C19:C24)</f>
        <v>1.8266666666666667</v>
      </c>
    </row>
    <row r="28" spans="1:12">
      <c r="A28" t="s">
        <v>2648</v>
      </c>
    </row>
    <row r="29" spans="1:12">
      <c r="A29" t="s">
        <v>2653</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2623</v>
      </c>
    </row>
    <row r="37" spans="2:11">
      <c r="B37" t="s">
        <v>2556</v>
      </c>
      <c r="C37" s="86">
        <v>425</v>
      </c>
      <c r="D37" s="72">
        <f>C37/$C$37</f>
        <v>1</v>
      </c>
      <c r="F37" t="s">
        <v>2556</v>
      </c>
      <c r="G37" s="72">
        <v>1</v>
      </c>
      <c r="H37">
        <f>(G37/$G$47)*$G$35</f>
        <v>399.99999999999994</v>
      </c>
      <c r="K37" t="s">
        <v>2624</v>
      </c>
    </row>
    <row r="38" spans="2:11">
      <c r="B38" t="s">
        <v>2560</v>
      </c>
      <c r="C38" s="86">
        <v>0</v>
      </c>
      <c r="D38" s="72">
        <f t="shared" ref="D38:D46" si="0">C38/$C$37</f>
        <v>0</v>
      </c>
      <c r="F38" t="s">
        <v>2560</v>
      </c>
      <c r="G38" s="72">
        <v>0</v>
      </c>
      <c r="H38">
        <f t="shared" ref="H38:H46" si="1">(G38/$G$47)*$G$35</f>
        <v>0</v>
      </c>
      <c r="K38" t="s">
        <v>2625</v>
      </c>
    </row>
    <row r="39" spans="2:11">
      <c r="B39" s="70" t="s">
        <v>2557</v>
      </c>
      <c r="C39" s="86">
        <v>276.25</v>
      </c>
      <c r="D39" s="72">
        <f>C39/$C$37</f>
        <v>0.65</v>
      </c>
      <c r="F39" t="s">
        <v>2557</v>
      </c>
      <c r="G39" s="72">
        <v>0.5</v>
      </c>
      <c r="H39">
        <f t="shared" si="1"/>
        <v>199.99999999999997</v>
      </c>
      <c r="K39" t="s">
        <v>2626</v>
      </c>
    </row>
    <row r="40" spans="2:11">
      <c r="B40" s="70" t="s">
        <v>2564</v>
      </c>
      <c r="C40" s="86">
        <v>0</v>
      </c>
      <c r="D40" s="72">
        <f t="shared" si="0"/>
        <v>0</v>
      </c>
      <c r="F40" t="s">
        <v>2564</v>
      </c>
      <c r="G40" s="72">
        <v>0</v>
      </c>
      <c r="H40">
        <f t="shared" si="1"/>
        <v>0</v>
      </c>
    </row>
    <row r="41" spans="2:11">
      <c r="B41" s="70" t="s">
        <v>2561</v>
      </c>
      <c r="C41" s="86">
        <v>8</v>
      </c>
      <c r="D41" s="72">
        <f t="shared" si="0"/>
        <v>1.8823529411764704E-2</v>
      </c>
      <c r="F41" t="s">
        <v>2561</v>
      </c>
      <c r="G41" s="72">
        <v>0.02</v>
      </c>
      <c r="H41">
        <f t="shared" si="1"/>
        <v>8</v>
      </c>
    </row>
    <row r="42" spans="2:11">
      <c r="B42" t="s">
        <v>2558</v>
      </c>
      <c r="C42" s="86">
        <v>8</v>
      </c>
      <c r="D42" s="72">
        <f t="shared" si="0"/>
        <v>1.8823529411764704E-2</v>
      </c>
      <c r="F42" t="s">
        <v>2558</v>
      </c>
      <c r="G42" s="72">
        <v>0.02</v>
      </c>
      <c r="H42">
        <f t="shared" si="1"/>
        <v>8</v>
      </c>
    </row>
    <row r="43" spans="2:11">
      <c r="B43" t="s">
        <v>2562</v>
      </c>
      <c r="C43" s="86">
        <v>18</v>
      </c>
      <c r="D43" s="72">
        <f t="shared" si="0"/>
        <v>4.2352941176470586E-2</v>
      </c>
      <c r="F43" t="s">
        <v>2562</v>
      </c>
      <c r="G43" s="72">
        <v>0</v>
      </c>
      <c r="H43">
        <f t="shared" si="1"/>
        <v>0</v>
      </c>
    </row>
    <row r="44" spans="2:11">
      <c r="B44" t="s">
        <v>2563</v>
      </c>
      <c r="C44" s="86">
        <v>54</v>
      </c>
      <c r="D44" s="72">
        <f t="shared" si="0"/>
        <v>0.12705882352941175</v>
      </c>
      <c r="F44" t="s">
        <v>2563</v>
      </c>
      <c r="G44" s="72">
        <v>0</v>
      </c>
      <c r="H44">
        <f t="shared" si="1"/>
        <v>0</v>
      </c>
    </row>
    <row r="45" spans="2:11">
      <c r="B45" t="s">
        <v>2567</v>
      </c>
      <c r="C45" s="86">
        <v>8</v>
      </c>
      <c r="D45" s="72">
        <f t="shared" si="0"/>
        <v>1.8823529411764704E-2</v>
      </c>
      <c r="F45" t="s">
        <v>2567</v>
      </c>
      <c r="G45" s="72">
        <v>0.02</v>
      </c>
      <c r="H45">
        <f t="shared" si="1"/>
        <v>8</v>
      </c>
    </row>
    <row r="46" spans="2:11">
      <c r="B46" t="s">
        <v>2622</v>
      </c>
      <c r="C46" s="86">
        <v>4</v>
      </c>
      <c r="D46" s="72">
        <f t="shared" si="0"/>
        <v>9.4117647058823521E-3</v>
      </c>
      <c r="F46" t="s">
        <v>2559</v>
      </c>
      <c r="G46" s="72">
        <v>0</v>
      </c>
      <c r="H46">
        <f t="shared" si="1"/>
        <v>0</v>
      </c>
    </row>
    <row r="47" spans="2:11">
      <c r="D47" s="73">
        <f>SUM(D37:D46)</f>
        <v>1.8852941176470586</v>
      </c>
      <c r="G47" s="73">
        <f>SUM(G37:G46)</f>
        <v>1.56</v>
      </c>
    </row>
    <row r="49" spans="2:8">
      <c r="B49" t="s">
        <v>2570</v>
      </c>
    </row>
    <row r="50" spans="2:8">
      <c r="B50" t="s">
        <v>2569</v>
      </c>
      <c r="D50">
        <f>C37*D47</f>
        <v>801.24999999999989</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2629</v>
      </c>
    </row>
    <row r="64" spans="2:8" ht="15">
      <c r="B64" s="60" t="s">
        <v>2627</v>
      </c>
      <c r="D64" s="82" t="s">
        <v>2628</v>
      </c>
    </row>
    <row r="66" spans="2:7">
      <c r="B66" s="77">
        <v>0.11700000000000001</v>
      </c>
      <c r="C66" s="78">
        <v>0.8</v>
      </c>
      <c r="D66" s="80">
        <v>0.14000000000000001</v>
      </c>
      <c r="E66">
        <v>425</v>
      </c>
      <c r="G66" cm="1">
        <f t="array" ref="G66:G67">MMULT(MINVERSE(B66:C67),D66:D67)*E66</f>
        <v>410.68814055636898</v>
      </c>
    </row>
    <row r="67" spans="2:7">
      <c r="B67" s="79">
        <v>1</v>
      </c>
      <c r="C67" s="79">
        <v>1</v>
      </c>
      <c r="D67" s="81">
        <v>1</v>
      </c>
      <c r="G67">
        <v>14.31185944363104</v>
      </c>
    </row>
  </sheetData>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cols>
    <col min="1" max="1" width="34.85546875" bestFit="1" customWidth="1"/>
    <col min="2" max="2" width="40" bestFit="1"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22-Jun-2026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22-Jun-2026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44</vt:i4>
      </vt:variant>
    </vt:vector>
  </HeadingPairs>
  <TitlesOfParts>
    <vt:vector size="78" baseType="lpstr">
      <vt:lpstr>Model</vt:lpstr>
      <vt:lpstr>Report</vt:lpstr>
      <vt:lpstr>2025</vt:lpstr>
      <vt:lpstr>2026</vt:lpstr>
      <vt:lpstr>LongTermTraining</vt:lpstr>
      <vt:lpstr>Table15</vt:lpstr>
      <vt:lpstr>Sheet7</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2026-06-19T15:20:17Z</cp:lastPrinted>
  <dcterms:created xsi:type="dcterms:W3CDTF">2021-09-27T12:19:57Z</dcterms:created>
  <dcterms:modified xsi:type="dcterms:W3CDTF">2026-06-22T16:50:12Z</dcterms:modified>
</cp:coreProperties>
</file>