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09" documentId="14_{A6DC8524-85D4-4049-AFC2-E49ABD8B82CD}" xr6:coauthVersionLast="47" xr6:coauthVersionMax="47" xr10:uidLastSave="{F59CD413-7BF5-4D04-AA9F-72F0AD0CEC5E}"/>
  <bookViews>
    <workbookView xWindow="57480" yWindow="1665" windowWidth="29040" windowHeight="15720" activeTab="3" xr2:uid="{00000000-000D-0000-FFFF-FFFF00000000}"/>
  </bookViews>
  <sheets>
    <sheet name="Original" sheetId="1" r:id="rId1"/>
    <sheet name="MyFirstWack" sheetId="2" r:id="rId2"/>
    <sheet name="Alternate" sheetId="4" r:id="rId3"/>
    <sheet name="MySingleFunction" sheetId="5" r:id="rId4"/>
  </sheets>
  <definedNames>
    <definedName name="_xlnm._FilterDatabase" localSheetId="2" hidden="1">Alternate!$B$2:$E$19</definedName>
    <definedName name="_xlnm._FilterDatabase" localSheetId="1" hidden="1">MyFirstWack!$H$3:$I$4</definedName>
    <definedName name="_xlnm._FilterDatabase" localSheetId="3" hidden="1">MySingleFunction!$B$2:$E$19</definedName>
    <definedName name="_xlnm._FilterDatabase" localSheetId="0" hidden="1">Original!$B$2:$E$19</definedName>
    <definedName name="_O">MyFirstWack!$C$3:$C$19</definedName>
    <definedName name="_P">MyFirstWack!$D$3:$D$19</definedName>
    <definedName name="_Q">MyFirstWack!$E$3:$E$19</definedName>
    <definedName name="_Y">MyFirstWack!$B$3:$B$19</definedName>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5" l="1" a="1"/>
  <c r="M16" i="5" s="1"/>
  <c r="H16" i="5" a="1"/>
  <c r="H16" i="5" s="1"/>
  <c r="L12" i="2" a="1"/>
  <c r="L12" i="2" s="1"/>
  <c r="J12" i="2" a="1"/>
  <c r="J12" i="2" s="1"/>
  <c r="K12" i="2" s="1" a="1"/>
  <c r="K12" i="2" s="1"/>
  <c r="I13" i="2"/>
  <c r="I14" i="2"/>
  <c r="I15" i="2"/>
  <c r="I16" i="2"/>
  <c r="I17" i="2"/>
  <c r="I18" i="2"/>
  <c r="I19" i="2"/>
  <c r="I12" i="2"/>
  <c r="H12" i="2" a="1"/>
  <c r="H12" i="2" s="1"/>
  <c r="H21" i="4" a="1"/>
  <c r="H21" i="4" s="1"/>
  <c r="H15" i="4" a="1"/>
  <c r="H15" i="4" s="1"/>
  <c r="H9" i="4" a="1"/>
  <c r="H9" i="4" s="1"/>
  <c r="N12" i="2" l="1" a="1"/>
  <c r="O11" i="2" a="1"/>
  <c r="O11" i="2" s="1"/>
  <c r="N12" i="2" l="1"/>
  <c r="P13" i="2" a="1"/>
  <c r="P13" i="2" s="1"/>
  <c r="Q13" i="2" a="1"/>
  <c r="Q13" i="2" s="1"/>
  <c r="O13" i="2" a="1"/>
  <c r="O13" i="2" s="1"/>
  <c r="P14" i="2" a="1"/>
  <c r="P14" i="2" s="1"/>
  <c r="Q14" i="2" a="1"/>
  <c r="Q14" i="2" s="1"/>
  <c r="O14" i="2" a="1"/>
  <c r="O14" i="2" s="1"/>
  <c r="P12" i="2" l="1" a="1"/>
  <c r="P12" i="2" s="1"/>
  <c r="Q12" i="2" a="1"/>
  <c r="Q12" i="2" s="1"/>
  <c r="O12" i="2" a="1"/>
  <c r="O1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<sst xmlns="http://schemas.openxmlformats.org/spreadsheetml/2006/main" count="140" uniqueCount="28">
  <si>
    <t>Result</t>
  </si>
  <si>
    <t>Product</t>
  </si>
  <si>
    <t>Date</t>
  </si>
  <si>
    <t>Order No</t>
  </si>
  <si>
    <t>Quantity</t>
  </si>
  <si>
    <t>A</t>
  </si>
  <si>
    <t>B</t>
  </si>
  <si>
    <t>C</t>
  </si>
  <si>
    <t>Question Tables: Warehous</t>
  </si>
  <si>
    <t>UO</t>
  </si>
  <si>
    <t>QS</t>
  </si>
  <si>
    <t>PY</t>
  </si>
  <si>
    <t>UPY</t>
  </si>
  <si>
    <t>UC</t>
  </si>
  <si>
    <t>B2022</t>
  </si>
  <si>
    <t>C2022</t>
  </si>
  <si>
    <t>A2022</t>
  </si>
  <si>
    <t>A2023</t>
  </si>
  <si>
    <t>C2023</t>
  </si>
  <si>
    <t>B2024</t>
  </si>
  <si>
    <t>X</t>
  </si>
  <si>
    <t>Unique order numbers</t>
  </si>
  <si>
    <t>Sum all the individual orders</t>
  </si>
  <si>
    <t>Concatenate product and year</t>
  </si>
  <si>
    <t>Unique product and year</t>
  </si>
  <si>
    <t>Sum by unique product and year combinations</t>
  </si>
  <si>
    <t>Orders are assigned the Product/Year based on Year first placed</t>
  </si>
  <si>
    <t>This is why the Take command is used to grab the first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</si>
</sst>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6"/>
      <color rgb="FF0D0D0D"/>
      <name val="Times New Roman"/>
      <family val="1"/>
    </font>
    <font>
      <sz val="10"/>
      <color theme="1"/>
      <name val="Century Gothic"/>
      <family val="2"/>
      <scheme val="minor"/>
    </font>
    <font>
      <b/>
      <sz val="10"/>
      <color theme="1"/>
      <name val="Century Gothic"/>
      <family val="2"/>
      <scheme val="minor"/>
    </font>
  </fonts>
  <fills count="9">
    <fill>
      <patternFill patternType="none"/>
    </fill>
    <fill>
      <patternFill patternType="gray125"/>
    </fill>
    <fill>
      <patternFill patternType="solid">
        <fgColor rgb="FFBC5090"/>
        <bgColor indexed="64"/>
      </patternFill>
    </fill>
    <fill>
      <patternFill patternType="solid">
        <fgColor theme="8" tint="0.79998168889431442"/>
        <bgColor indexed="64"/>
      </patternFill>
    </fill>
    <fill>
      <patternFill patternType="solid">
        <fgColor rgb="FFFFA600"/>
        <bgColor indexed="64"/>
      </patternFill>
    </fill>
    <fill>
      <patternFill patternType="solid">
        <fgColor theme="6" tint="0.59996337778862885"/>
        <bgColor indexed="64"/>
      </patternFill>
    </fill>
    <fill>
      <patternFill patternType="solid">
        <fgColor theme="2"/>
        <bgColor indexed="64"/>
      </patternFill>
    </fill>
    <fill>
      <patternFill patternType="solid">
        <fgColor theme="3" tint="0.79998168889431442"/>
        <bgColor indexed="64"/>
      </patternFill>
    </fill>
    <fill>
      <patternFill patternType="solid">
        <fgColor theme="7" tint="0.79998168889431442"/>
        <bgColor indexed="64"/>
      </patternFill>
    </fill>
  </fills>
  <borders count="2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top/>
      <bottom style="double">
        <color indexed="6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3">
    <xf numFmtId="0" fontId="0" fillId="0" borderId="0"/>
    <xf numFmtId="0" fontId="6" fillId="0" borderId="0"/>
    <xf numFmtId="0" fontId="7" fillId="5" borderId="0" applyNumberFormat="0" applyAlignment="0" applyProtection="0"/>
  </cellStyleXfs>
  <cellXfs count="53">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0" fontId="4" fillId="0" borderId="0" xfId="0" applyFont="1" applyAlignment="1">
      <alignment horizontal="center"/>
    </xf>
    <xf numFmtId="3" fontId="4" fillId="0" borderId="6" xfId="0" applyNumberFormat="1" applyFont="1" applyBorder="1" applyAlignment="1">
      <alignment horizontal="center"/>
    </xf>
    <xf numFmtId="0" fontId="3" fillId="2" borderId="0" xfId="0" applyFont="1" applyFill="1" applyAlignment="1">
      <alignment horizontal="center" vertical="center"/>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14" fontId="4" fillId="0" borderId="0" xfId="0" applyNumberFormat="1" applyFont="1"/>
    <xf numFmtId="14" fontId="5" fillId="0" borderId="2" xfId="0" applyNumberFormat="1" applyFont="1" applyBorder="1" applyAlignment="1">
      <alignment horizontal="left" vertical="center" wrapText="1" indent="2"/>
    </xf>
    <xf numFmtId="14" fontId="5" fillId="0" borderId="6" xfId="0" applyNumberFormat="1" applyFont="1" applyBorder="1" applyAlignment="1">
      <alignment horizontal="left" vertical="center" wrapText="1" indent="2"/>
    </xf>
    <xf numFmtId="3" fontId="5" fillId="0" borderId="0" xfId="0" applyNumberFormat="1" applyFont="1" applyAlignment="1">
      <alignment horizontal="left" vertical="center" wrapText="1" indent="2"/>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3" fontId="4" fillId="0" borderId="15" xfId="0" applyNumberFormat="1" applyFont="1" applyBorder="1" applyAlignment="1">
      <alignment horizontal="center"/>
    </xf>
    <xf numFmtId="3" fontId="4" fillId="0" borderId="17" xfId="0" applyNumberFormat="1" applyFont="1" applyBorder="1" applyAlignment="1">
      <alignment horizontal="center"/>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14" fontId="5" fillId="3" borderId="1" xfId="0" applyNumberFormat="1" applyFont="1" applyFill="1" applyBorder="1" applyAlignment="1">
      <alignment horizontal="left" vertical="center" wrapText="1" indent="2"/>
    </xf>
    <xf numFmtId="0" fontId="5" fillId="3" borderId="9" xfId="0" applyFont="1" applyFill="1" applyBorder="1" applyAlignment="1">
      <alignment horizontal="left" vertical="center" wrapText="1" indent="2"/>
    </xf>
    <xf numFmtId="0" fontId="5" fillId="3" borderId="4" xfId="0" applyFont="1" applyFill="1" applyBorder="1" applyAlignment="1">
      <alignment horizontal="center" vertical="center" wrapText="1"/>
    </xf>
    <xf numFmtId="14" fontId="5" fillId="3" borderId="2" xfId="0" applyNumberFormat="1" applyFont="1" applyFill="1" applyBorder="1" applyAlignment="1">
      <alignment horizontal="left" vertical="center" wrapText="1" indent="2"/>
    </xf>
    <xf numFmtId="0" fontId="5" fillId="3" borderId="10" xfId="0" applyFont="1" applyFill="1" applyBorder="1" applyAlignment="1">
      <alignment horizontal="left" vertical="center" wrapText="1" indent="2"/>
    </xf>
    <xf numFmtId="0" fontId="5" fillId="3" borderId="5" xfId="0" applyFont="1" applyFill="1" applyBorder="1" applyAlignment="1">
      <alignment horizontal="center" vertical="center" wrapText="1"/>
    </xf>
    <xf numFmtId="3" fontId="4" fillId="3" borderId="2" xfId="0" applyNumberFormat="1" applyFont="1" applyFill="1" applyBorder="1" applyAlignment="1">
      <alignment horizontal="center"/>
    </xf>
    <xf numFmtId="3" fontId="4" fillId="4" borderId="16" xfId="0" applyNumberFormat="1" applyFont="1" applyFill="1" applyBorder="1" applyAlignment="1">
      <alignment horizontal="center"/>
    </xf>
    <xf numFmtId="14" fontId="5" fillId="4" borderId="2" xfId="0" applyNumberFormat="1" applyFont="1" applyFill="1" applyBorder="1" applyAlignment="1">
      <alignment horizontal="left" vertical="center" wrapText="1" indent="2"/>
    </xf>
    <xf numFmtId="0" fontId="5" fillId="4" borderId="10" xfId="0" applyFont="1" applyFill="1" applyBorder="1" applyAlignment="1">
      <alignment horizontal="left" vertical="center" wrapText="1" indent="2"/>
    </xf>
    <xf numFmtId="0" fontId="5" fillId="4" borderId="5" xfId="0" applyFont="1" applyFill="1" applyBorder="1" applyAlignment="1">
      <alignment horizontal="center" vertical="center" wrapText="1"/>
    </xf>
    <xf numFmtId="3" fontId="5" fillId="0" borderId="0" xfId="0" applyNumberFormat="1" applyFont="1" applyAlignment="1">
      <alignment vertical="center" wrapText="1"/>
    </xf>
    <xf numFmtId="0" fontId="4" fillId="0" borderId="21" xfId="0" applyFont="1" applyBorder="1"/>
    <xf numFmtId="0" fontId="4" fillId="0" borderId="22" xfId="0" applyFont="1" applyBorder="1"/>
    <xf numFmtId="0" fontId="4" fillId="0" borderId="23" xfId="0" applyFont="1" applyBorder="1"/>
    <xf numFmtId="0" fontId="4" fillId="6" borderId="22" xfId="0" applyFont="1" applyFill="1" applyBorder="1"/>
    <xf numFmtId="0" fontId="4" fillId="7" borderId="22" xfId="0" applyFont="1" applyFill="1" applyBorder="1"/>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4" fillId="0" borderId="22" xfId="0" quotePrefix="1" applyFont="1" applyBorder="1"/>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xf numFmtId="164" fontId="4" fillId="0" borderId="1" xfId="0" applyNumberFormat="1" applyFont="1" applyBorder="1" applyAlignment="1">
      <alignment horizontal="center"/>
    </xf>
    <xf numFmtId="164" fontId="4" fillId="0" borderId="15" xfId="0" applyNumberFormat="1" applyFont="1" applyBorder="1" applyAlignment="1">
      <alignment horizontal="center"/>
    </xf>
    <xf numFmtId="164" fontId="4" fillId="3" borderId="2" xfId="0" applyNumberFormat="1" applyFont="1" applyFill="1" applyBorder="1" applyAlignment="1">
      <alignment horizontal="center"/>
    </xf>
    <xf numFmtId="164" fontId="4" fillId="0" borderId="2" xfId="0" applyNumberFormat="1" applyFont="1" applyBorder="1" applyAlignment="1">
      <alignment horizontal="center"/>
    </xf>
    <xf numFmtId="164" fontId="4" fillId="4" borderId="16" xfId="0" applyNumberFormat="1" applyFont="1" applyFill="1" applyBorder="1" applyAlignment="1">
      <alignment horizontal="center"/>
    </xf>
    <xf numFmtId="164" fontId="4" fillId="0" borderId="6" xfId="0" applyNumberFormat="1" applyFont="1" applyBorder="1" applyAlignment="1">
      <alignment horizontal="center"/>
    </xf>
    <xf numFmtId="164" fontId="4" fillId="0" borderId="17" xfId="0" applyNumberFormat="1" applyFont="1" applyBorder="1" applyAlignment="1">
      <alignment horizontal="center"/>
    </xf>
  </cellXfs>
  <cellStyles count="3">
    <cellStyle name="Intro_Hd" xfId="2" xr:uid="{9EC2CC4D-A0B5-4F72-80C1-FD5AC0757E0D}"/>
    <cellStyle name="Normal" xfId="0" builtinId="0"/>
    <cellStyle name="Normal 2" xfId="1" xr:uid="{80E8FB83-45E4-4E92-BDA6-2463B9B55C46}"/>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461963</xdr:colOff>
      <xdr:row>3</xdr:row>
      <xdr:rowOff>6347</xdr:rowOff>
    </xdr:from>
    <xdr:to>
      <xdr:col>6</xdr:col>
      <xdr:colOff>1325563</xdr:colOff>
      <xdr:row>5</xdr:row>
      <xdr:rowOff>82549</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16200000">
          <a:off x="6100762" y="679448"/>
          <a:ext cx="596902" cy="863600"/>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695324</xdr:colOff>
      <xdr:row>5</xdr:row>
      <xdr:rowOff>130174</xdr:rowOff>
    </xdr:from>
    <xdr:to>
      <xdr:col>11</xdr:col>
      <xdr:colOff>298450</xdr:colOff>
      <xdr:row>18</xdr:row>
      <xdr:rowOff>25400</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051424" y="1457324"/>
          <a:ext cx="5311776" cy="3279776"/>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638175</xdr:colOff>
      <xdr:row>6</xdr:row>
      <xdr:rowOff>82550</xdr:rowOff>
    </xdr:from>
    <xdr:to>
      <xdr:col>11</xdr:col>
      <xdr:colOff>279400</xdr:colOff>
      <xdr:row>17</xdr:row>
      <xdr:rowOff>165100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994275" y="1670050"/>
          <a:ext cx="5349875" cy="294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55</a:t>
          </a:r>
          <a:r>
            <a:rPr lang="en-AU" sz="1800" b="0">
              <a:solidFill>
                <a:srgbClr val="FFFF00"/>
              </a:solidFill>
              <a:effectLst/>
              <a:latin typeface="Times New Roman" panose="02020603050405020304" pitchFamily="18" charset="0"/>
              <a:ea typeface="+mn-ea"/>
              <a:cs typeface="Times New Roman" panose="02020603050405020304" pitchFamily="18" charset="0"/>
            </a:rPr>
            <a:t>: Warehouse management!</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transactions for different products are presented. Some of them are returns later, indicated by a negative value in the quantity column. Items may be returned even years later under the same Order No. For example, Order No 1 was sent to a customer on 27/05/2022 and returned on three different dates.</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this challenge, we want to calculate the net quantity of items sent per product each year by neglecting the returns products. For example, for Product B, all quantities for Order No 1 were returned, so the value for 2022 is 0. There were no orders in 2023, and the items sent in 2024 under Order No 8 were not returned.</a:t>
          </a:r>
        </a:p>
      </xdr:txBody>
    </xdr:sp>
    <xdr:clientData/>
  </xdr:twoCellAnchor>
  <xdr:twoCellAnchor>
    <xdr:from>
      <xdr:col>4</xdr:col>
      <xdr:colOff>1009651</xdr:colOff>
      <xdr:row>9</xdr:row>
      <xdr:rowOff>173036</xdr:rowOff>
    </xdr:from>
    <xdr:to>
      <xdr:col>5</xdr:col>
      <xdr:colOff>742952</xdr:colOff>
      <xdr:row>13</xdr:row>
      <xdr:rowOff>11111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a:off x="3937001" y="2541586"/>
          <a:ext cx="787401" cy="8794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E348D69-D62C-4977-BB3D-C123DB230101}">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opLeftCell="A3" zoomScaleNormal="100" workbookViewId="0">
      <selection activeCell="E4" sqref="E4"/>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43" t="s">
        <v>8</v>
      </c>
      <c r="C1" s="44"/>
      <c r="D1" s="44"/>
      <c r="E1" s="44"/>
      <c r="H1" s="45" t="s">
        <v>0</v>
      </c>
      <c r="I1" s="45"/>
      <c r="J1" s="45"/>
      <c r="K1" s="4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sortState xmlns:xlrd2="http://schemas.microsoft.com/office/spreadsheetml/2017/richdata2" ref="B3:E19">
    <sortCondition ref="B7:B19"/>
  </sortState>
  <mergeCells count="2">
    <mergeCell ref="B1:E1"/>
    <mergeCell ref="H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3129E-AB4A-4761-A90B-3C130039CE03}">
  <dimension ref="A1:Q32"/>
  <sheetViews>
    <sheetView topLeftCell="C5" zoomScaleNormal="100" workbookViewId="0">
      <selection activeCell="N11" sqref="N11:Q14"/>
    </sheetView>
  </sheetViews>
  <sheetFormatPr defaultColWidth="9" defaultRowHeight="21" x14ac:dyDescent="0.4"/>
  <cols>
    <col min="1" max="1" width="4.5" style="3" customWidth="1"/>
    <col min="2" max="2" width="19" style="3" customWidth="1"/>
    <col min="3" max="4" width="12" style="3" customWidth="1"/>
    <col min="5" max="5" width="11.8984375" style="3" customWidth="1"/>
    <col min="6" max="7" width="20" style="3" customWidth="1"/>
    <col min="8" max="8" width="10.09765625" style="3" bestFit="1" customWidth="1"/>
    <col min="9" max="9" width="8.19921875" style="3" customWidth="1"/>
    <col min="10" max="10" width="12.296875" style="3" customWidth="1"/>
    <col min="11" max="11" width="8.19921875" style="3" customWidth="1"/>
    <col min="12" max="12" width="9" style="3"/>
    <col min="13" max="13" width="16.09765625" style="3" customWidth="1"/>
    <col min="14" max="16384" width="9" style="3"/>
  </cols>
  <sheetData>
    <row r="1" spans="1:17" s="1" customFormat="1" ht="22.5" customHeight="1" x14ac:dyDescent="0.4">
      <c r="B1" s="43" t="s">
        <v>8</v>
      </c>
      <c r="C1" s="44"/>
      <c r="D1" s="44"/>
      <c r="E1" s="44"/>
      <c r="H1" s="45" t="s">
        <v>0</v>
      </c>
      <c r="I1" s="45"/>
      <c r="J1" s="45"/>
      <c r="K1" s="45"/>
      <c r="M1" s="3"/>
      <c r="N1" s="3"/>
      <c r="O1" s="3"/>
      <c r="P1" s="3"/>
    </row>
    <row r="2" spans="1:17" x14ac:dyDescent="0.4">
      <c r="A2" s="2"/>
      <c r="B2" s="8" t="s">
        <v>2</v>
      </c>
      <c r="C2" s="8" t="s">
        <v>3</v>
      </c>
      <c r="D2" s="8" t="s">
        <v>1</v>
      </c>
      <c r="E2" s="8" t="s">
        <v>4</v>
      </c>
      <c r="H2" s="15" t="s">
        <v>1</v>
      </c>
      <c r="I2" s="16">
        <v>2022</v>
      </c>
      <c r="J2" s="16">
        <v>2023</v>
      </c>
      <c r="K2" s="17">
        <v>2024</v>
      </c>
    </row>
    <row r="3" spans="1:17" x14ac:dyDescent="0.4">
      <c r="A3" s="2"/>
      <c r="B3" s="22">
        <v>44708</v>
      </c>
      <c r="C3" s="23">
        <v>1</v>
      </c>
      <c r="D3" s="23" t="s">
        <v>6</v>
      </c>
      <c r="E3" s="24">
        <v>5</v>
      </c>
      <c r="H3" s="4" t="s">
        <v>5</v>
      </c>
      <c r="I3" s="4"/>
      <c r="J3" s="4">
        <v>4</v>
      </c>
      <c r="K3" s="18"/>
    </row>
    <row r="4" spans="1:17" x14ac:dyDescent="0.4">
      <c r="A4" s="2"/>
      <c r="B4" s="12">
        <v>44780</v>
      </c>
      <c r="C4" s="9">
        <v>2</v>
      </c>
      <c r="D4" s="9" t="s">
        <v>7</v>
      </c>
      <c r="E4" s="20">
        <v>7</v>
      </c>
      <c r="H4" s="5" t="s">
        <v>6</v>
      </c>
      <c r="I4" s="28"/>
      <c r="J4" s="5"/>
      <c r="K4" s="29">
        <v>1</v>
      </c>
    </row>
    <row r="5" spans="1:17" x14ac:dyDescent="0.4">
      <c r="A5" s="2"/>
      <c r="B5" s="12">
        <v>44812</v>
      </c>
      <c r="C5" s="9">
        <v>3</v>
      </c>
      <c r="D5" s="9" t="s">
        <v>5</v>
      </c>
      <c r="E5" s="20">
        <v>2</v>
      </c>
      <c r="H5" s="7" t="s">
        <v>7</v>
      </c>
      <c r="I5" s="7">
        <v>7</v>
      </c>
      <c r="J5" s="7">
        <v>2</v>
      </c>
      <c r="K5" s="19"/>
    </row>
    <row r="6" spans="1:17" x14ac:dyDescent="0.4">
      <c r="A6" s="2"/>
      <c r="B6" s="12">
        <v>44853</v>
      </c>
      <c r="C6" s="9">
        <v>4</v>
      </c>
      <c r="D6" s="9" t="s">
        <v>5</v>
      </c>
      <c r="E6" s="20">
        <v>3</v>
      </c>
    </row>
    <row r="7" spans="1:17" x14ac:dyDescent="0.4">
      <c r="A7" s="2"/>
      <c r="B7" s="12">
        <v>44917</v>
      </c>
      <c r="C7" s="9">
        <v>5</v>
      </c>
      <c r="D7" s="9" t="s">
        <v>7</v>
      </c>
      <c r="E7" s="20">
        <v>3</v>
      </c>
    </row>
    <row r="8" spans="1:17" x14ac:dyDescent="0.4">
      <c r="A8" s="2"/>
      <c r="B8" s="12">
        <v>44938</v>
      </c>
      <c r="C8" s="9">
        <v>3</v>
      </c>
      <c r="D8" s="9" t="s">
        <v>5</v>
      </c>
      <c r="E8" s="20">
        <v>-1</v>
      </c>
    </row>
    <row r="9" spans="1:17" x14ac:dyDescent="0.4">
      <c r="A9" s="2"/>
      <c r="B9" s="12">
        <v>44991</v>
      </c>
      <c r="C9" s="9">
        <v>6</v>
      </c>
      <c r="D9" s="9" t="s">
        <v>5</v>
      </c>
      <c r="E9" s="20">
        <v>7</v>
      </c>
      <c r="H9" s="14"/>
    </row>
    <row r="10" spans="1:17" x14ac:dyDescent="0.4">
      <c r="A10" s="2"/>
      <c r="B10" s="25">
        <v>45102</v>
      </c>
      <c r="C10" s="26">
        <v>1</v>
      </c>
      <c r="D10" s="26" t="s">
        <v>6</v>
      </c>
      <c r="E10" s="27">
        <v>-2</v>
      </c>
      <c r="H10" s="14"/>
    </row>
    <row r="11" spans="1:17" ht="21.6" thickBot="1" x14ac:dyDescent="0.45">
      <c r="A11" s="2"/>
      <c r="B11" s="12">
        <v>45105</v>
      </c>
      <c r="C11" s="9">
        <v>4</v>
      </c>
      <c r="D11" s="9" t="s">
        <v>5</v>
      </c>
      <c r="E11" s="20">
        <v>-3</v>
      </c>
      <c r="H11" s="39" t="s">
        <v>9</v>
      </c>
      <c r="I11" s="40" t="s">
        <v>10</v>
      </c>
      <c r="J11" s="40" t="s">
        <v>11</v>
      </c>
      <c r="K11" s="40" t="s">
        <v>12</v>
      </c>
      <c r="L11" s="41" t="s">
        <v>13</v>
      </c>
      <c r="N11" s="15"/>
      <c r="O11" s="16" t="str" cm="1">
        <f t="array" ref="O11:Q11">TRANSPOSE(_xlfn.UNIQUE(RIGHT(_xlfn.ANCHORARRAY(K12),4)))</f>
        <v>2022</v>
      </c>
      <c r="P11" s="16" t="str">
        <v>2023</v>
      </c>
      <c r="Q11" s="17" t="str">
        <v>2024</v>
      </c>
    </row>
    <row r="12" spans="1:17" ht="21.6" thickTop="1" x14ac:dyDescent="0.4">
      <c r="A12" s="2"/>
      <c r="B12" s="12">
        <v>45139</v>
      </c>
      <c r="C12" s="9">
        <v>7</v>
      </c>
      <c r="D12" s="9" t="s">
        <v>7</v>
      </c>
      <c r="E12" s="20">
        <v>2</v>
      </c>
      <c r="H12" s="34" cm="1">
        <f t="array" ref="H12:H19">_xlfn.UNIQUE(C3:C19)</f>
        <v>1</v>
      </c>
      <c r="I12" s="35">
        <f>SUMIF(C3:C19,"="&amp;H12,E3:E19)</f>
        <v>0</v>
      </c>
      <c r="J12" s="42" t="str" cm="1">
        <f t="array" ref="J12:J19">_xlfn.MAP(_xlfn.ANCHORARRAY(H12),_xlfn.LAMBDA(_xlpm.A,_xlfn.TAKE((_xlfn._xlws.FILTER(_P&amp;YEAR(_Y),_O=_xlpm.A)),1)))</f>
        <v>B2022</v>
      </c>
      <c r="K12" s="35" t="str" cm="1">
        <f t="array" ref="K12:K17">_xlfn.UNIQUE(_xlfn.ANCHORARRAY(J12))</f>
        <v>B2022</v>
      </c>
      <c r="L12" s="36" cm="1">
        <f t="array" ref="L12:L17">_xlfn.MAP(_xlfn.ANCHORARRAY(K12),_xlfn.LAMBDA(_xlpm.A,SUM(_xlfn._xlws.FILTER(I12:I19,_xlfn.ANCHORARRAY(J12)=_xlpm.A))))</f>
        <v>0</v>
      </c>
      <c r="N12" s="4" t="str" cm="1">
        <f t="array" ref="N12:N14">_xlfn._xlws.SORT(_xlfn.UNIQUE(LEFT(_xlfn.ANCHORARRAY(K12),1)))</f>
        <v>A</v>
      </c>
      <c r="O12" s="46" cm="1">
        <f t="array" ref="O12">_xlfn.XLOOKUP($N12&amp;O$11,_xlfn.ANCHORARRAY($K$12),_xlfn.ANCHORARRAY($L$12),"")</f>
        <v>0</v>
      </c>
      <c r="P12" s="46" cm="1">
        <f t="array" ref="P12">_xlfn.XLOOKUP($N12&amp;P$11,_xlfn.ANCHORARRAY($K$12),_xlfn.ANCHORARRAY($L$12),"")</f>
        <v>4</v>
      </c>
      <c r="Q12" s="47" t="str" cm="1">
        <f t="array" ref="Q12">_xlfn.XLOOKUP($N12&amp;Q$11,_xlfn.ANCHORARRAY($K$12),_xlfn.ANCHORARRAY($L$12),"")</f>
        <v/>
      </c>
    </row>
    <row r="13" spans="1:17" x14ac:dyDescent="0.4">
      <c r="A13" s="2"/>
      <c r="B13" s="25">
        <v>45183</v>
      </c>
      <c r="C13" s="26">
        <v>1</v>
      </c>
      <c r="D13" s="26" t="s">
        <v>6</v>
      </c>
      <c r="E13" s="27">
        <v>-1</v>
      </c>
      <c r="H13" s="34">
        <v>2</v>
      </c>
      <c r="I13" s="35">
        <f t="shared" ref="I13:I19" si="0">SUMIF(C4:C20,"="&amp;H13,E4:E20)</f>
        <v>7</v>
      </c>
      <c r="J13" s="35" t="str">
        <v>C2022</v>
      </c>
      <c r="K13" s="35" t="str">
        <v>C2022</v>
      </c>
      <c r="L13" s="36">
        <v>7</v>
      </c>
      <c r="N13" s="5" t="str">
        <v>B</v>
      </c>
      <c r="O13" s="48" cm="1">
        <f t="array" ref="O13">_xlfn.XLOOKUP($N13&amp;O$11,_xlfn.ANCHORARRAY($K$12),_xlfn.ANCHORARRAY($L$12),"")</f>
        <v>0</v>
      </c>
      <c r="P13" s="49" t="str" cm="1">
        <f t="array" ref="P13">_xlfn.XLOOKUP($N13&amp;P$11,_xlfn.ANCHORARRAY($K$12),_xlfn.ANCHORARRAY($L$12),"")</f>
        <v/>
      </c>
      <c r="Q13" s="50" cm="1">
        <f t="array" ref="Q13">_xlfn.XLOOKUP($N13&amp;Q$11,_xlfn.ANCHORARRAY($K$12),_xlfn.ANCHORARRAY($L$12),"")</f>
        <v>1</v>
      </c>
    </row>
    <row r="14" spans="1:17" x14ac:dyDescent="0.4">
      <c r="A14" s="2"/>
      <c r="B14" s="12">
        <v>45489</v>
      </c>
      <c r="C14" s="9">
        <v>3</v>
      </c>
      <c r="D14" s="9" t="s">
        <v>5</v>
      </c>
      <c r="E14" s="20">
        <v>-1</v>
      </c>
      <c r="H14" s="34">
        <v>3</v>
      </c>
      <c r="I14" s="35">
        <f t="shared" si="0"/>
        <v>0</v>
      </c>
      <c r="J14" s="35" t="str">
        <v>A2022</v>
      </c>
      <c r="K14" s="35" t="str">
        <v>A2022</v>
      </c>
      <c r="L14" s="36">
        <v>0</v>
      </c>
      <c r="N14" s="7" t="str">
        <v>C</v>
      </c>
      <c r="O14" s="51" cm="1">
        <f t="array" ref="O14">_xlfn.XLOOKUP($N14&amp;O$11,_xlfn.ANCHORARRAY($K$12),_xlfn.ANCHORARRAY($L$12),"")</f>
        <v>7</v>
      </c>
      <c r="P14" s="51" cm="1">
        <f t="array" ref="P14">_xlfn.XLOOKUP($N14&amp;P$11,_xlfn.ANCHORARRAY($K$12),_xlfn.ANCHORARRAY($L$12),"")</f>
        <v>2</v>
      </c>
      <c r="Q14" s="52" t="str" cm="1">
        <f t="array" ref="Q14">_xlfn.XLOOKUP($N14&amp;Q$11,_xlfn.ANCHORARRAY($K$12),_xlfn.ANCHORARRAY($L$12),"")</f>
        <v/>
      </c>
    </row>
    <row r="15" spans="1:17" x14ac:dyDescent="0.4">
      <c r="A15" s="2"/>
      <c r="B15" s="12">
        <v>45545</v>
      </c>
      <c r="C15" s="9">
        <v>5</v>
      </c>
      <c r="D15" s="9" t="s">
        <v>7</v>
      </c>
      <c r="E15" s="20">
        <v>-2</v>
      </c>
      <c r="H15" s="34">
        <v>4</v>
      </c>
      <c r="I15" s="35">
        <f t="shared" si="0"/>
        <v>0</v>
      </c>
      <c r="J15" s="35" t="str">
        <v>A2022</v>
      </c>
      <c r="K15" s="35" t="str">
        <v>A2023</v>
      </c>
      <c r="L15" s="36">
        <v>4</v>
      </c>
    </row>
    <row r="16" spans="1:17" x14ac:dyDescent="0.4">
      <c r="A16" s="2"/>
      <c r="B16" s="25">
        <v>45569</v>
      </c>
      <c r="C16" s="26">
        <v>1</v>
      </c>
      <c r="D16" s="26" t="s">
        <v>6</v>
      </c>
      <c r="E16" s="27">
        <v>-2</v>
      </c>
      <c r="H16" s="34">
        <v>5</v>
      </c>
      <c r="I16" s="35">
        <f t="shared" si="0"/>
        <v>0</v>
      </c>
      <c r="J16" s="35" t="str">
        <v>C2022</v>
      </c>
      <c r="K16" s="35" t="str">
        <v>C2023</v>
      </c>
      <c r="L16" s="36">
        <v>2</v>
      </c>
    </row>
    <row r="17" spans="1:12" x14ac:dyDescent="0.4">
      <c r="A17" s="2"/>
      <c r="B17" s="12">
        <v>45574</v>
      </c>
      <c r="C17" s="9">
        <v>6</v>
      </c>
      <c r="D17" s="9" t="s">
        <v>5</v>
      </c>
      <c r="E17" s="20">
        <v>-3</v>
      </c>
      <c r="H17" s="34">
        <v>6</v>
      </c>
      <c r="I17" s="35">
        <f t="shared" si="0"/>
        <v>4</v>
      </c>
      <c r="J17" s="35" t="str">
        <v>A2023</v>
      </c>
      <c r="K17" s="35" t="str">
        <v>B2024</v>
      </c>
      <c r="L17" s="36">
        <v>1</v>
      </c>
    </row>
    <row r="18" spans="1:12" x14ac:dyDescent="0.4">
      <c r="A18" s="2"/>
      <c r="B18" s="30">
        <v>45585</v>
      </c>
      <c r="C18" s="31">
        <v>8</v>
      </c>
      <c r="D18" s="31" t="s">
        <v>6</v>
      </c>
      <c r="E18" s="32">
        <v>1</v>
      </c>
      <c r="H18" s="34">
        <v>7</v>
      </c>
      <c r="I18" s="35">
        <f t="shared" si="0"/>
        <v>2</v>
      </c>
      <c r="J18" s="35" t="str">
        <v>C2023</v>
      </c>
      <c r="K18" s="35"/>
      <c r="L18" s="36"/>
    </row>
    <row r="19" spans="1:12" x14ac:dyDescent="0.4">
      <c r="A19" s="2"/>
      <c r="B19" s="13">
        <v>45648</v>
      </c>
      <c r="C19" s="10">
        <v>5</v>
      </c>
      <c r="D19" s="10" t="s">
        <v>7</v>
      </c>
      <c r="E19" s="21">
        <v>-1</v>
      </c>
      <c r="H19" s="34">
        <v>8</v>
      </c>
      <c r="I19" s="35">
        <f t="shared" si="0"/>
        <v>1</v>
      </c>
      <c r="J19" s="35" t="str">
        <v>B2024</v>
      </c>
      <c r="K19" s="35"/>
      <c r="L19" s="36"/>
    </row>
    <row r="20" spans="1:12" x14ac:dyDescent="0.4">
      <c r="A20" s="2"/>
    </row>
    <row r="21" spans="1:12" x14ac:dyDescent="0.4">
      <c r="A21" s="2"/>
      <c r="J21" s="3" t="s">
        <v>26</v>
      </c>
    </row>
    <row r="22" spans="1:12" x14ac:dyDescent="0.4">
      <c r="A22" s="2"/>
      <c r="J22" s="3" t="s">
        <v>27</v>
      </c>
    </row>
    <row r="23" spans="1:12" x14ac:dyDescent="0.4">
      <c r="A23" s="2"/>
    </row>
    <row r="24" spans="1:12" x14ac:dyDescent="0.4">
      <c r="A24" s="2"/>
      <c r="D24" s="6"/>
    </row>
    <row r="25" spans="1:12" x14ac:dyDescent="0.4">
      <c r="A25" s="2"/>
      <c r="D25" s="6"/>
    </row>
    <row r="26" spans="1:12" x14ac:dyDescent="0.4">
      <c r="F26" s="6"/>
      <c r="G26" s="6"/>
    </row>
    <row r="27" spans="1:12" x14ac:dyDescent="0.4">
      <c r="A27" s="6"/>
      <c r="B27" s="6"/>
      <c r="F27" s="6"/>
      <c r="G27" s="6"/>
    </row>
    <row r="28" spans="1:12" x14ac:dyDescent="0.4">
      <c r="I28" s="11"/>
    </row>
    <row r="29" spans="1:12" x14ac:dyDescent="0.4">
      <c r="A29" s="2"/>
      <c r="B29" s="6"/>
      <c r="F29" s="6"/>
      <c r="G29" s="6"/>
    </row>
    <row r="30" spans="1:12" x14ac:dyDescent="0.4">
      <c r="A30" s="2"/>
    </row>
    <row r="31" spans="1:12" x14ac:dyDescent="0.4">
      <c r="A31" s="2"/>
      <c r="B31" s="6"/>
      <c r="D31" s="6"/>
    </row>
    <row r="32" spans="1:12" x14ac:dyDescent="0.4">
      <c r="A32" s="2"/>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E197A-3FDB-417B-9D98-1DD72085D2B3}">
  <dimension ref="A1:P40"/>
  <sheetViews>
    <sheetView topLeftCell="A22" zoomScale="85" zoomScaleNormal="85" workbookViewId="0">
      <selection activeCell="O27" sqref="O27"/>
    </sheetView>
  </sheetViews>
  <sheetFormatPr defaultColWidth="9" defaultRowHeight="21" x14ac:dyDescent="0.4"/>
  <cols>
    <col min="1" max="1" width="4.5" style="3" customWidth="1"/>
    <col min="2" max="2" width="18.19921875" style="3" customWidth="1"/>
    <col min="3" max="4" width="12" style="3" customWidth="1"/>
    <col min="5" max="5" width="11.8984375" style="3" customWidth="1"/>
    <col min="6" max="7" width="20" style="3" customWidth="1"/>
    <col min="8" max="8" width="13.09765625" style="3" customWidth="1"/>
    <col min="9" max="9" width="8.19921875" style="3" customWidth="1"/>
    <col min="10" max="14" width="8.59765625" style="3" customWidth="1"/>
    <col min="15" max="16384" width="9" style="3"/>
  </cols>
  <sheetData>
    <row r="1" spans="1:16" s="1" customFormat="1" ht="22.5" customHeight="1" x14ac:dyDescent="0.4">
      <c r="B1" s="43" t="s">
        <v>8</v>
      </c>
      <c r="C1" s="44"/>
      <c r="D1" s="44"/>
      <c r="E1" s="44"/>
      <c r="H1" s="45" t="s">
        <v>0</v>
      </c>
      <c r="I1" s="45"/>
      <c r="J1" s="45"/>
      <c r="K1" s="4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33" t="str" cm="1">
        <f t="array" ref="H9:K12">_xlfn.LET(_xlpm.T,B3:E19,_xlpm.Y,YEAR(_xlfn.TAKE(_xlpm.T,,1)),_xlpm.O,_xlfn.CHOOSECOLS(_xlpm.T,2),_xlpm.P,_xlfn.CHOOSECOLS(_xlpm.T,3),_xlpm.Q,_xlfn.TAKE(_xlpm.T,,-1),_xlpm.UO,_xlfn.UNIQUE(_xlpm.O),_xlpm.QS,_xlfn.MAP(_xlpm.UO,_xlfn.LAMBDA(_xlpm.A,SUM(_xlfn._xlws.FILTER(_xlpm.Q,_xlpm.O=_xlpm.A)))),_xlpm.PY,_xlfn.MAP(_xlpm.UO,_xlfn.LAMBDA(_xlpm.A,_xlfn.TAKE((_xlfn._xlws.FILTER(_xlpm.P&amp;_xlpm.Y,_xlpm.O=_xlpm.A)),1))),_xlpm.UPY,_xlfn.UNIQUE(_xlpm.PY),_xlpm.UC,_xlfn.MAP(_xlpm.UPY,_xlfn.LAMBDA(_xlpm.A,SUM(_xlfn._xlws.FILTER(_xlpm.QS,_xlpm.PY=_xlpm.A)))),_xlpm.TUY,TRANSPOSE(_xlfn.UNIQUE(_xlpm.Y)),_xlpm.USP,_xlfn.UNIQUE(_xlfn._xlws.SORT(_xlpm.P)),_xlpm.X,_xlfn.XLOOKUP(_xlpm.USP&amp;_xlpm.TUY,_xlpm.UPY,_xlpm.UC,0),_xlfn.VSTACK(_xlfn.HSTACK("Product",_xlpm.TUY),_xlfn.HSTACK(_xlpm.USP,IF(_xlpm.X=0,"",_xlpm.X))))</f>
        <v>Product</v>
      </c>
      <c r="I9" s="3">
        <v>2022</v>
      </c>
      <c r="J9" s="3">
        <v>2023</v>
      </c>
      <c r="K9" s="3">
        <v>2024</v>
      </c>
    </row>
    <row r="10" spans="1:16" x14ac:dyDescent="0.4">
      <c r="A10" s="2"/>
      <c r="B10" s="25">
        <v>45102</v>
      </c>
      <c r="C10" s="26">
        <v>1</v>
      </c>
      <c r="D10" s="26" t="s">
        <v>6</v>
      </c>
      <c r="E10" s="27">
        <v>-2</v>
      </c>
      <c r="H10" s="33" t="str">
        <v>A</v>
      </c>
      <c r="I10" s="3" t="str">
        <v/>
      </c>
      <c r="J10" s="3">
        <v>4</v>
      </c>
      <c r="K10" s="3" t="str">
        <v/>
      </c>
    </row>
    <row r="11" spans="1:16" x14ac:dyDescent="0.4">
      <c r="A11" s="2"/>
      <c r="B11" s="12">
        <v>45105</v>
      </c>
      <c r="C11" s="9">
        <v>4</v>
      </c>
      <c r="D11" s="9" t="s">
        <v>5</v>
      </c>
      <c r="E11" s="20">
        <v>-3</v>
      </c>
      <c r="H11" s="3" t="str">
        <v>B</v>
      </c>
      <c r="I11" s="3" t="str">
        <v/>
      </c>
      <c r="J11" s="3" t="str">
        <v/>
      </c>
      <c r="K11" s="3">
        <v>1</v>
      </c>
    </row>
    <row r="12" spans="1:16" x14ac:dyDescent="0.4">
      <c r="A12" s="2"/>
      <c r="B12" s="12">
        <v>45139</v>
      </c>
      <c r="C12" s="9">
        <v>7</v>
      </c>
      <c r="D12" s="9" t="s">
        <v>7</v>
      </c>
      <c r="E12" s="20">
        <v>2</v>
      </c>
      <c r="H12" s="3" t="str">
        <v>C</v>
      </c>
      <c r="I12" s="3">
        <v>7</v>
      </c>
      <c r="J12" s="3">
        <v>2</v>
      </c>
      <c r="K12" s="3" t="str">
        <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c r="H15" s="3" t="str" cm="1">
        <f t="array" ref="H15:K18">_xlfn.LET(
_xlpm.T,B3:E19,
_xlpm.Y,YEAR(_xlfn.TAKE(_xlpm.T,,1)),
_xlpm.O,_xlfn.CHOOSECOLS(_xlpm.T,2),
_xlpm.P,_xlfn.CHOOSECOLS(_xlpm.T,3),
_xlpm.Q,_xlfn.TAKE(_xlpm.T,,-1),
_xlpm.UO,_xlfn.UNIQUE(_xlpm.O),
_xlpm.QS,_xlfn.MAP(_xlpm.UO,_xlfn.LAMBDA(_xlpm.A,SUM(_xlfn._xlws.FILTER(_xlpm.Q,_xlpm.O=_xlpm.A)))),
_xlpm.PY,_xlfn.MAP(_xlpm.UO,_xlfn.LAMBDA(_xlpm.A,_xlfn.TAKE((_xlfn._xlws.FILTER(_xlpm.P&amp;_xlpm.Y,_xlpm.O=_xlpm.A)),1))),
_xlpm.UPY,_xlfn.UNIQUE(_xlpm.PY),
_xlpm.UC,_xlfn.MAP(_xlpm.UPY,_xlfn.LAMBDA(_xlpm.A,SUM(_xlfn._xlws.FILTER(_xlpm.QS,_xlpm.PY=_xlpm.A)))),
_xlpm.TUY,TRANSPOSE(_xlfn.UNIQUE(_xlpm.Y)),
_xlpm.USP,_xlfn.UNIQUE(_xlfn._xlws.SORT(_xlpm.P)),
_xlpm.X,_xlfn.XLOOKUP(_xlpm.USP&amp;_xlpm.TUY,_xlpm.UPY,_xlpm.UC,0),
_xlfn.VSTACK(_xlfn.HSTACK("Product",_xlpm.TUY),_xlfn.HSTACK(_xlpm.USP,IF(_xlpm.X=0,"",_xlpm.X)))
)</f>
        <v>Product</v>
      </c>
      <c r="I15" s="3">
        <v>2022</v>
      </c>
      <c r="J15" s="3">
        <v>2023</v>
      </c>
      <c r="K15" s="3">
        <v>2024</v>
      </c>
    </row>
    <row r="16" spans="1:16" x14ac:dyDescent="0.4">
      <c r="A16" s="2"/>
      <c r="B16" s="25">
        <v>45569</v>
      </c>
      <c r="C16" s="26">
        <v>1</v>
      </c>
      <c r="D16" s="26" t="s">
        <v>6</v>
      </c>
      <c r="E16" s="27">
        <v>-2</v>
      </c>
      <c r="H16" s="3" t="str">
        <v>A</v>
      </c>
      <c r="I16" s="3" t="str">
        <v/>
      </c>
      <c r="J16" s="3">
        <v>4</v>
      </c>
      <c r="K16" s="3" t="str">
        <v/>
      </c>
    </row>
    <row r="17" spans="1:14" x14ac:dyDescent="0.4">
      <c r="A17" s="2"/>
      <c r="B17" s="12">
        <v>45574</v>
      </c>
      <c r="C17" s="9">
        <v>6</v>
      </c>
      <c r="D17" s="9" t="s">
        <v>5</v>
      </c>
      <c r="E17" s="20">
        <v>-3</v>
      </c>
      <c r="H17" s="3" t="str">
        <v>B</v>
      </c>
      <c r="I17" s="3" t="str">
        <v/>
      </c>
      <c r="J17" s="3" t="str">
        <v/>
      </c>
      <c r="K17" s="3">
        <v>1</v>
      </c>
    </row>
    <row r="18" spans="1:14" x14ac:dyDescent="0.4">
      <c r="A18" s="2"/>
      <c r="B18" s="30">
        <v>45585</v>
      </c>
      <c r="C18" s="31">
        <v>8</v>
      </c>
      <c r="D18" s="31" t="s">
        <v>6</v>
      </c>
      <c r="E18" s="32">
        <v>1</v>
      </c>
      <c r="H18" s="3" t="str">
        <v>C</v>
      </c>
      <c r="I18" s="3">
        <v>7</v>
      </c>
      <c r="J18" s="3">
        <v>2</v>
      </c>
      <c r="K18" s="3" t="str">
        <v/>
      </c>
    </row>
    <row r="19" spans="1:14" x14ac:dyDescent="0.4">
      <c r="A19" s="2"/>
      <c r="B19" s="13">
        <v>45648</v>
      </c>
      <c r="C19" s="10">
        <v>5</v>
      </c>
      <c r="D19" s="10" t="s">
        <v>7</v>
      </c>
      <c r="E19" s="21">
        <v>-1</v>
      </c>
    </row>
    <row r="20" spans="1:14" x14ac:dyDescent="0.4">
      <c r="A20" s="2"/>
      <c r="H20" s="3" t="s">
        <v>20</v>
      </c>
    </row>
    <row r="21" spans="1:14" x14ac:dyDescent="0.4">
      <c r="A21" s="2"/>
      <c r="H21" s="3" cm="1">
        <f t="array" ref="H21:H26">_xlfn.LET(
_xlpm.T,B3:E19,
_xlpm.Y,YEAR(_xlfn.TAKE(_xlpm.T,,1)),
_xlpm.O,_xlfn.CHOOSECOLS(_xlpm.T,2),
_xlpm.P,_xlfn.CHOOSECOLS(_xlpm.T,3),
_xlpm.Q,_xlfn.TAKE(_xlpm.T,,-1),
_xlpm.UO,_xlfn.UNIQUE(_xlpm.O),
_xlpm.QS,_xlfn.MAP(_xlpm.UO,_xlfn.LAMBDA(_xlpm.A,SUM(_xlfn._xlws.FILTER(_xlpm.Q,_xlpm.O=_xlpm.A)))),
_xlpm.PY,_xlfn.MAP(_xlpm.UO,_xlfn.LAMBDA(_xlpm.A,_xlfn.TAKE((_xlfn._xlws.FILTER(_xlpm.P&amp;_xlpm.Y,_xlpm.O=_xlpm.A)),1))),
_xlpm.UPY,_xlfn.UNIQUE(_xlpm.PY),
_xlpm.UC,_xlfn.MAP(_xlpm.UPY,_xlfn.LAMBDA(_xlpm.A,SUM(_xlfn._xlws.FILTER(_xlpm.QS,_xlpm.PY=_xlpm.A)))),
_xlpm.TUY,TRANSPOSE(_xlfn.UNIQUE(_xlpm.Y)),
_xlpm.USP,_xlfn.UNIQUE(_xlfn._xlws.SORT(_xlpm.P)),
_xlpm.X,_xlfn.XLOOKUP(_xlpm.USP&amp;_xlpm.TUY,_xlpm.UPY,_xlpm.UC,0),
_xlpm.UC
)</f>
        <v>0</v>
      </c>
    </row>
    <row r="22" spans="1:14" x14ac:dyDescent="0.4">
      <c r="A22" s="2"/>
      <c r="H22" s="3">
        <v>7</v>
      </c>
    </row>
    <row r="23" spans="1:14" x14ac:dyDescent="0.4">
      <c r="A23" s="2"/>
      <c r="H23" s="3">
        <v>0</v>
      </c>
    </row>
    <row r="24" spans="1:14" x14ac:dyDescent="0.4">
      <c r="A24" s="2"/>
      <c r="D24" s="6"/>
      <c r="H24" s="3">
        <v>4</v>
      </c>
    </row>
    <row r="25" spans="1:14" x14ac:dyDescent="0.4">
      <c r="A25" s="2"/>
      <c r="D25" s="6"/>
      <c r="H25" s="3">
        <v>2</v>
      </c>
    </row>
    <row r="26" spans="1:14" x14ac:dyDescent="0.4">
      <c r="F26" s="6"/>
      <c r="G26" s="6"/>
      <c r="H26" s="3">
        <v>1</v>
      </c>
    </row>
    <row r="27" spans="1:14" ht="21.6" thickBot="1" x14ac:dyDescent="0.45">
      <c r="A27" s="6"/>
      <c r="B27" s="6"/>
      <c r="F27" s="6"/>
      <c r="G27" s="6"/>
      <c r="J27" s="39" t="s">
        <v>9</v>
      </c>
      <c r="K27" s="40" t="s">
        <v>10</v>
      </c>
      <c r="L27" s="40" t="s">
        <v>11</v>
      </c>
      <c r="M27" s="40" t="s">
        <v>12</v>
      </c>
      <c r="N27" s="41" t="s">
        <v>13</v>
      </c>
    </row>
    <row r="28" spans="1:14" ht="21.6" thickTop="1" x14ac:dyDescent="0.4">
      <c r="I28" s="11"/>
      <c r="J28" s="34">
        <v>1</v>
      </c>
      <c r="K28" s="35">
        <v>0</v>
      </c>
      <c r="L28" s="35" t="s">
        <v>14</v>
      </c>
      <c r="M28" s="35" t="s">
        <v>14</v>
      </c>
      <c r="N28" s="36">
        <v>0</v>
      </c>
    </row>
    <row r="29" spans="1:14" x14ac:dyDescent="0.4">
      <c r="A29" s="2"/>
      <c r="B29" s="6"/>
      <c r="F29" s="6"/>
      <c r="G29" s="6"/>
      <c r="J29" s="34">
        <v>2</v>
      </c>
      <c r="K29" s="35">
        <v>7</v>
      </c>
      <c r="L29" s="37" t="s">
        <v>15</v>
      </c>
      <c r="M29" s="35" t="s">
        <v>15</v>
      </c>
      <c r="N29" s="36">
        <v>7</v>
      </c>
    </row>
    <row r="30" spans="1:14" x14ac:dyDescent="0.4">
      <c r="A30" s="2"/>
      <c r="J30" s="34">
        <v>3</v>
      </c>
      <c r="K30" s="35">
        <v>0</v>
      </c>
      <c r="L30" s="38" t="s">
        <v>16</v>
      </c>
      <c r="M30" s="35" t="s">
        <v>16</v>
      </c>
      <c r="N30" s="36">
        <v>0</v>
      </c>
    </row>
    <row r="31" spans="1:14" x14ac:dyDescent="0.4">
      <c r="A31" s="2"/>
      <c r="B31" s="6"/>
      <c r="D31" s="6"/>
      <c r="J31" s="34">
        <v>4</v>
      </c>
      <c r="K31" s="35">
        <v>0</v>
      </c>
      <c r="L31" s="38" t="s">
        <v>16</v>
      </c>
      <c r="M31" s="35" t="s">
        <v>17</v>
      </c>
      <c r="N31" s="36">
        <v>4</v>
      </c>
    </row>
    <row r="32" spans="1:14" x14ac:dyDescent="0.4">
      <c r="A32" s="2"/>
      <c r="J32" s="34">
        <v>5</v>
      </c>
      <c r="K32" s="35">
        <v>0</v>
      </c>
      <c r="L32" s="37" t="s">
        <v>15</v>
      </c>
      <c r="M32" s="35" t="s">
        <v>18</v>
      </c>
      <c r="N32" s="36">
        <v>2</v>
      </c>
    </row>
    <row r="33" spans="10:14" x14ac:dyDescent="0.4">
      <c r="J33" s="34">
        <v>6</v>
      </c>
      <c r="K33" s="35">
        <v>4</v>
      </c>
      <c r="L33" s="35" t="s">
        <v>17</v>
      </c>
      <c r="M33" s="35" t="s">
        <v>19</v>
      </c>
      <c r="N33" s="36">
        <v>1</v>
      </c>
    </row>
    <row r="34" spans="10:14" x14ac:dyDescent="0.4">
      <c r="J34" s="34">
        <v>7</v>
      </c>
      <c r="K34" s="35">
        <v>2</v>
      </c>
      <c r="L34" s="35" t="s">
        <v>18</v>
      </c>
      <c r="M34" s="35"/>
      <c r="N34" s="36"/>
    </row>
    <row r="35" spans="10:14" x14ac:dyDescent="0.4">
      <c r="J35" s="34">
        <v>8</v>
      </c>
      <c r="K35" s="35">
        <v>1</v>
      </c>
      <c r="L35" s="35" t="s">
        <v>19</v>
      </c>
      <c r="M35" s="35"/>
      <c r="N35" s="36"/>
    </row>
    <row r="36" spans="10:14" x14ac:dyDescent="0.4">
      <c r="N36" s="3" t="s">
        <v>25</v>
      </c>
    </row>
    <row r="37" spans="10:14" x14ac:dyDescent="0.4">
      <c r="M37" s="3" t="s">
        <v>24</v>
      </c>
    </row>
    <row r="38" spans="10:14" x14ac:dyDescent="0.4">
      <c r="L38" s="3" t="s">
        <v>23</v>
      </c>
    </row>
    <row r="39" spans="10:14" x14ac:dyDescent="0.4">
      <c r="K39" s="3" t="s">
        <v>22</v>
      </c>
    </row>
    <row r="40" spans="10:14" x14ac:dyDescent="0.4">
      <c r="J40" s="3" t="s">
        <v>21</v>
      </c>
    </row>
  </sheetData>
  <mergeCells count="2">
    <mergeCell ref="B1:E1"/>
    <mergeCell ref="H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8C1AB-46E3-4564-9595-3534456339E5}">
  <dimension ref="A1:P32"/>
  <sheetViews>
    <sheetView tabSelected="1" topLeftCell="B2" zoomScaleNormal="100" workbookViewId="0">
      <selection activeCell="H9" sqref="H9"/>
    </sheetView>
  </sheetViews>
  <sheetFormatPr defaultColWidth="9" defaultRowHeight="21" x14ac:dyDescent="0.4"/>
  <cols>
    <col min="1" max="1" width="4.5" style="3" customWidth="1"/>
    <col min="2" max="2" width="19" style="3" customWidth="1"/>
    <col min="3" max="4" width="12" style="3" customWidth="1"/>
    <col min="5" max="5" width="11.8984375" style="3" customWidth="1"/>
    <col min="6" max="7" width="20" style="3" customWidth="1"/>
    <col min="8" max="8" width="11.5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43" t="s">
        <v>8</v>
      </c>
      <c r="C1" s="44"/>
      <c r="D1" s="44"/>
      <c r="E1" s="44"/>
      <c r="H1" s="45" t="s">
        <v>0</v>
      </c>
      <c r="I1" s="45"/>
      <c r="J1" s="45"/>
      <c r="K1" s="4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c r="H16" s="15" t="str" cm="1">
        <f t="array" ref="H16:K19">_xlfn.LET(
_xlpm.Y,   YEAR(_Y),_xlpm.O, _O,_xlpm.P, _P,_xlpm.Q, _Q,
_xlpm.UO,  _xlfn.UNIQUE(_xlpm.O),
_xlpm.QS,  _xlfn.MAP(_xlpm.UO, _xlfn.LAMBDA(_xlpm.x, SUM(_xlfn._xlws.FILTER(_xlpm.Q,_O=_xlpm.x)))),
_xlpm.PY,  _xlfn.MAP(_xlpm.UO, _xlfn.LAMBDA(_xlpm.x, _xlfn.TAKE(_xlfn._xlws.FILTER(_xlpm.P&amp;_xlpm.Y,_O=_xlpm.x),1))),
_xlpm.UPY, _xlfn.UNIQUE(_xlpm.PY),
_xlpm.UC,  _xlfn.MAP(_xlpm.UPY, _xlfn.LAMBDA(_xlpm.x, SUM(_xlfn._xlws.FILTER(_xlpm.QS,_xlpm.PY=_xlpm.x)))),
_xlpm.ZZ,  _xlfn.XLOOKUP(_xlfn._xlws.SORT(_xlfn.UNIQUE(_xlpm.P))&amp;TRANSPOSE(_xlfn._xlws.SORT(_xlfn.UNIQUE(_xlpm.Y))),_xlpm.UPY,_xlpm.UC,""),
_xlfn.HSTACK(_xlfn.VSTACK("Product",_xlfn._xlws.SORT(_xlfn.UNIQUE(_xlpm.P))),_xlfn.VSTACK(TRANSPOSE(_xlfn._xlws.SORT(_xlfn.UNIQUE(_xlpm.Y))),_xlpm.ZZ))
)</f>
        <v>Product</v>
      </c>
      <c r="I16" s="16">
        <v>2022</v>
      </c>
      <c r="J16" s="16">
        <v>2023</v>
      </c>
      <c r="K16" s="17">
        <v>2024</v>
      </c>
      <c r="M16" s="3" t="b" cm="1">
        <f t="array" ref="M16:P19">_xlfn.ANCHORARRAY(H16)=H2:K5</f>
        <v>1</v>
      </c>
      <c r="N16" s="3" t="b">
        <v>1</v>
      </c>
      <c r="O16" s="3" t="b">
        <v>1</v>
      </c>
      <c r="P16" s="3" t="b">
        <v>1</v>
      </c>
    </row>
    <row r="17" spans="1:16" x14ac:dyDescent="0.4">
      <c r="A17" s="2"/>
      <c r="B17" s="12">
        <v>45574</v>
      </c>
      <c r="C17" s="9">
        <v>6</v>
      </c>
      <c r="D17" s="9" t="s">
        <v>5</v>
      </c>
      <c r="E17" s="20">
        <v>-3</v>
      </c>
      <c r="H17" s="4" t="str">
        <v>A</v>
      </c>
      <c r="I17" s="46">
        <v>0</v>
      </c>
      <c r="J17" s="46">
        <v>4</v>
      </c>
      <c r="K17" s="47" t="str">
        <v/>
      </c>
      <c r="M17" s="3" t="b">
        <v>1</v>
      </c>
      <c r="N17" s="3" t="b">
        <v>1</v>
      </c>
      <c r="O17" s="3" t="b">
        <v>1</v>
      </c>
      <c r="P17" s="3" t="b">
        <v>1</v>
      </c>
    </row>
    <row r="18" spans="1:16" x14ac:dyDescent="0.4">
      <c r="A18" s="2"/>
      <c r="B18" s="30">
        <v>45585</v>
      </c>
      <c r="C18" s="31">
        <v>8</v>
      </c>
      <c r="D18" s="31" t="s">
        <v>6</v>
      </c>
      <c r="E18" s="32">
        <v>1</v>
      </c>
      <c r="H18" s="5" t="str">
        <v>B</v>
      </c>
      <c r="I18" s="48">
        <v>0</v>
      </c>
      <c r="J18" s="49" t="str">
        <v/>
      </c>
      <c r="K18" s="50">
        <v>1</v>
      </c>
      <c r="M18" s="3" t="b">
        <v>1</v>
      </c>
      <c r="N18" s="3" t="b">
        <v>1</v>
      </c>
      <c r="O18" s="3" t="b">
        <v>1</v>
      </c>
      <c r="P18" s="3" t="b">
        <v>1</v>
      </c>
    </row>
    <row r="19" spans="1:16" x14ac:dyDescent="0.4">
      <c r="A19" s="2"/>
      <c r="B19" s="13">
        <v>45648</v>
      </c>
      <c r="C19" s="10">
        <v>5</v>
      </c>
      <c r="D19" s="10" t="s">
        <v>7</v>
      </c>
      <c r="E19" s="21">
        <v>-1</v>
      </c>
      <c r="H19" s="7" t="str">
        <v>C</v>
      </c>
      <c r="I19" s="51">
        <v>7</v>
      </c>
      <c r="J19" s="51">
        <v>2</v>
      </c>
      <c r="K19" s="52" t="str">
        <v/>
      </c>
      <c r="M19" s="3" t="b">
        <v>1</v>
      </c>
      <c r="N19" s="3" t="b">
        <v>1</v>
      </c>
      <c r="O19" s="3" t="b">
        <v>1</v>
      </c>
      <c r="P19" s="3" t="b">
        <v>1</v>
      </c>
    </row>
    <row r="20" spans="1:16" x14ac:dyDescent="0.4">
      <c r="A20" s="2"/>
    </row>
    <row r="21" spans="1:16" x14ac:dyDescent="0.4">
      <c r="A21" s="2"/>
    </row>
    <row r="22" spans="1:16" x14ac:dyDescent="0.4">
      <c r="A22" s="2"/>
    </row>
    <row r="23" spans="1:16" x14ac:dyDescent="0.4">
      <c r="A23" s="2"/>
    </row>
    <row r="24" spans="1:16" x14ac:dyDescent="0.4">
      <c r="A24" s="2"/>
      <c r="D24" s="6"/>
    </row>
    <row r="25" spans="1:16" x14ac:dyDescent="0.4">
      <c r="A25" s="2"/>
      <c r="D25" s="6"/>
    </row>
    <row r="26" spans="1:16" x14ac:dyDescent="0.4">
      <c r="F26" s="6"/>
      <c r="G26" s="6"/>
    </row>
    <row r="27" spans="1:16" x14ac:dyDescent="0.4">
      <c r="A27" s="6"/>
      <c r="B27" s="6"/>
      <c r="F27" s="6"/>
      <c r="G27" s="6"/>
    </row>
    <row r="28" spans="1:16" x14ac:dyDescent="0.4">
      <c r="I28" s="11"/>
    </row>
    <row r="29" spans="1:16" x14ac:dyDescent="0.4">
      <c r="A29" s="2"/>
      <c r="B29" s="6"/>
      <c r="F29" s="6"/>
      <c r="G29" s="6"/>
    </row>
    <row r="30" spans="1:16" x14ac:dyDescent="0.4">
      <c r="A30" s="2"/>
    </row>
    <row r="31" spans="1:16" x14ac:dyDescent="0.4">
      <c r="A31" s="2"/>
      <c r="B31" s="6"/>
      <c r="D31" s="6"/>
    </row>
    <row r="32" spans="1:16" x14ac:dyDescent="0.4">
      <c r="A32" s="2"/>
    </row>
  </sheetData>
  <mergeCells count="2">
    <mergeCell ref="B1:E1"/>
    <mergeCell ref="H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Original</vt:lpstr>
      <vt:lpstr>MyFirstWack</vt:lpstr>
      <vt:lpstr>Alternate</vt:lpstr>
      <vt:lpstr>MySingleFunction</vt:lpstr>
      <vt:lpstr>_O</vt:lpstr>
      <vt:lpstr>_P</vt:lpstr>
      <vt:lpstr>_Q</vt:lpstr>
      <vt:lpstr>_Y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2024-05-21T14:23:11Z</dcterms:modified>
</cp:coreProperties>
</file>