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0ADFE91-BB59-4A2C-A101-0318678966E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</sheets>
  <definedNames>
    <definedName name="_xlnm._FilterDatabase" localSheetId="2" hidden="1">'Alt1'!$B$2:$D$26</definedName>
    <definedName name="_xlnm._FilterDatabase" localSheetId="3" hidden="1">'Alt2'!$B$2:$D$26</definedName>
    <definedName name="_xlnm._FilterDatabase" localSheetId="1" hidden="1">EDA!$B$2:$D$26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5" l="1" a="1"/>
  <c r="E16" i="5" s="1"/>
  <c r="E40" i="3" a="1"/>
  <c r="E40" i="3" s="1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15" i="3"/>
  <c r="F15" i="3" a="1"/>
  <c r="F15" i="3" s="1"/>
  <c r="E15" i="3" a="1"/>
  <c r="E15" i="3" s="1"/>
  <c r="E9" i="3" a="1"/>
  <c r="E9" i="3" s="1"/>
  <c r="H11" i="2" a="1"/>
  <c r="H7" i="2" a="1"/>
  <c r="F5" i="2"/>
  <c r="F6" i="2" s="1"/>
  <c r="F7" i="2" s="1"/>
  <c r="F8" i="2" s="1"/>
  <c r="F9" i="2" s="1"/>
  <c r="F10" i="2"/>
  <c r="F11" i="2"/>
  <c r="F12" i="2"/>
  <c r="F13" i="2"/>
  <c r="F14" i="2"/>
  <c r="F15" i="2"/>
  <c r="F16" i="2"/>
  <c r="F17" i="2"/>
  <c r="F18" i="2"/>
  <c r="F19" i="2"/>
  <c r="F20" i="2"/>
  <c r="F21" i="2"/>
  <c r="F22" i="2" s="1"/>
  <c r="F23" i="2" s="1"/>
  <c r="F24" i="2" s="1"/>
  <c r="F25" i="2" s="1"/>
  <c r="F26" i="2" s="1"/>
  <c r="F2" i="2"/>
  <c r="F3" i="2" s="1"/>
  <c r="F4" i="2" s="1"/>
  <c r="E26" i="2"/>
  <c r="D2" i="2"/>
  <c r="E2" i="2" s="1"/>
  <c r="D15" i="2"/>
  <c r="E15" i="2" s="1"/>
  <c r="D4" i="2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 s="1"/>
  <c r="D22" i="2"/>
  <c r="E22" i="2" s="1"/>
  <c r="D23" i="2"/>
  <c r="E23" i="2" s="1"/>
  <c r="D24" i="2"/>
  <c r="E24" i="2" s="1"/>
  <c r="D25" i="2"/>
  <c r="E25" i="2" s="1"/>
  <c r="D3" i="2"/>
  <c r="H11" i="2" l="1"/>
  <c r="H7" i="2"/>
  <c r="E4" i="2"/>
  <c r="E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<sst xmlns="http://schemas.openxmlformats.org/spreadsheetml/2006/main" count="35" uniqueCount="9">
  <si>
    <t>Question</t>
  </si>
  <si>
    <t>Result</t>
  </si>
  <si>
    <t>Date</t>
  </si>
  <si>
    <t>Group</t>
  </si>
  <si>
    <t>Stock price</t>
  </si>
  <si>
    <t>Increase</t>
  </si>
  <si>
    <t>Decrease</t>
  </si>
  <si>
    <t>Percent</t>
  </si>
  <si>
    <t>https://www.linkedin.com/feed/update/urn:li:activity:7259670827065876480/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</si>
</sst>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u/>
      <sz val="11"/>
      <color theme="10"/>
      <name val="Corbe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0" fontId="2" fillId="2" borderId="3" xfId="0" applyFont="1" applyFill="1" applyBorder="1" applyAlignment="1">
      <alignment horizontal="center"/>
    </xf>
    <xf numFmtId="14" fontId="2" fillId="6" borderId="7" xfId="0" applyNumberFormat="1" applyFont="1" applyFill="1" applyBorder="1" applyAlignment="1">
      <alignment horizontal="center"/>
    </xf>
    <xf numFmtId="0" fontId="2" fillId="6" borderId="8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2" borderId="2" xfId="0" applyNumberFormat="1" applyFont="1" applyFill="1" applyBorder="1" applyAlignment="1">
      <alignment horizontal="center"/>
    </xf>
    <xf numFmtId="0" fontId="2" fillId="2" borderId="4" xfId="0" applyFont="1" applyFill="1" applyBorder="1"/>
    <xf numFmtId="9" fontId="2" fillId="0" borderId="4" xfId="0" applyNumberFormat="1" applyFont="1" applyBorder="1" applyAlignment="1">
      <alignment horizontal="center"/>
    </xf>
    <xf numFmtId="2" fontId="2" fillId="0" borderId="0" xfId="0" applyNumberFormat="1" applyFont="1"/>
    <xf numFmtId="2" fontId="0" fillId="0" borderId="0" xfId="0" applyNumberFormat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1" applyAlignment="1">
      <alignment vertical="center"/>
    </xf>
    <xf numFmtId="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692850</xdr:colOff>
      <xdr:row>16</xdr:row>
      <xdr:rowOff>76598</xdr:rowOff>
    </xdr:from>
    <xdr:to>
      <xdr:col>3</xdr:col>
      <xdr:colOff>349894</xdr:colOff>
      <xdr:row>19</xdr:row>
      <xdr:rowOff>181254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47927" y="3219848"/>
          <a:ext cx="35310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298938</xdr:colOff>
      <xdr:row>0</xdr:row>
      <xdr:rowOff>205154</xdr:rowOff>
    </xdr:from>
    <xdr:to>
      <xdr:col>5</xdr:col>
      <xdr:colOff>1494692</xdr:colOff>
      <xdr:row>26</xdr:row>
      <xdr:rowOff>175846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869830" y="205154"/>
          <a:ext cx="2872154" cy="4794738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1467308</xdr:colOff>
      <xdr:row>1</xdr:row>
      <xdr:rowOff>127154</xdr:rowOff>
    </xdr:from>
    <xdr:to>
      <xdr:col>5</xdr:col>
      <xdr:colOff>1800960</xdr:colOff>
      <xdr:row>5</xdr:row>
      <xdr:rowOff>22260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5079481" y="412904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167054</xdr:colOff>
      <xdr:row>0</xdr:row>
      <xdr:rowOff>51288</xdr:rowOff>
    </xdr:from>
    <xdr:to>
      <xdr:col>6</xdr:col>
      <xdr:colOff>879</xdr:colOff>
      <xdr:row>26</xdr:row>
      <xdr:rowOff>175846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63CA98-20BF-F6B3-3589-05F692256051}"/>
            </a:ext>
          </a:extLst>
        </xdr:cNvPr>
        <xdr:cNvSpPr/>
      </xdr:nvSpPr>
      <xdr:spPr>
        <a:xfrm>
          <a:off x="1737946" y="51288"/>
          <a:ext cx="3133871" cy="4948604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139: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stock prices for the given dates are provided in the table. Extract the highest increase and decrease in stock price either in a single day or over consecutive days with the same upward or downward trend.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Upward trends are shown in green, while downward trends are shown in red. 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trend is defined as a movement in the same direction for more than two consecutive dates.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this example, the highest decrease occurred between 3/1 and 4/1, while the highest increase happened between 4/1 and 8/1, both following a consistent upward trend.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29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D2FD712-6E10-4BD6-8A77-36FF06E2C73D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feed/update/urn:li:activity:725967082706587648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linkedin.com/feed/update/urn:li:activity:72596708270658764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linkedin.com/feed/update/urn:li:activity:72596708270658764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zoomScale="130" zoomScaleNormal="130" workbookViewId="0">
      <selection activeCell="K1" sqref="K1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23.6640625" customWidth="1"/>
    <col min="7" max="7" width="15.88671875" style="5" bestFit="1" customWidth="1"/>
  </cols>
  <sheetData>
    <row r="1" spans="1:14" s="7" customFormat="1" ht="22.5" customHeight="1" x14ac:dyDescent="0.3">
      <c r="B1" s="30" t="s">
        <v>0</v>
      </c>
      <c r="C1" s="31"/>
      <c r="E1"/>
      <c r="G1" s="32" t="s">
        <v>1</v>
      </c>
      <c r="H1" s="33"/>
      <c r="K1" s="34" t="s">
        <v>8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0" t="s">
        <v>7</v>
      </c>
    </row>
    <row r="3" spans="1:14" s="2" customFormat="1" x14ac:dyDescent="0.3">
      <c r="B3" s="14">
        <v>45292</v>
      </c>
      <c r="C3" s="15">
        <v>47</v>
      </c>
      <c r="D3" s="9"/>
      <c r="E3"/>
      <c r="G3" s="12" t="s">
        <v>5</v>
      </c>
      <c r="H3" s="27">
        <v>1.558139534883721</v>
      </c>
      <c r="I3" s="13"/>
      <c r="J3" s="11"/>
      <c r="K3" s="11"/>
      <c r="L3" s="11"/>
      <c r="M3" s="9"/>
    </row>
    <row r="4" spans="1:14" s="2" customFormat="1" x14ac:dyDescent="0.3">
      <c r="B4" s="14">
        <v>45293</v>
      </c>
      <c r="C4" s="15">
        <v>62</v>
      </c>
      <c r="D4" s="9"/>
      <c r="E4"/>
      <c r="G4" s="12" t="s">
        <v>6</v>
      </c>
      <c r="H4" s="27">
        <v>-0.56565656565656564</v>
      </c>
      <c r="I4" s="13"/>
      <c r="J4" s="11"/>
      <c r="K4" s="11"/>
      <c r="L4" s="11"/>
      <c r="M4" s="9"/>
    </row>
    <row r="5" spans="1:14" s="2" customFormat="1" x14ac:dyDescent="0.3">
      <c r="B5" s="14">
        <v>45294</v>
      </c>
      <c r="C5" s="15">
        <v>99</v>
      </c>
      <c r="D5" s="9"/>
      <c r="E5"/>
      <c r="G5"/>
      <c r="H5"/>
      <c r="I5" s="13"/>
      <c r="J5" s="11"/>
      <c r="K5" s="11"/>
      <c r="L5" s="11"/>
      <c r="M5" s="9"/>
    </row>
    <row r="6" spans="1:14" s="2" customFormat="1" x14ac:dyDescent="0.3">
      <c r="B6" s="23">
        <v>45295</v>
      </c>
      <c r="C6" s="24">
        <v>43</v>
      </c>
      <c r="D6" s="9"/>
      <c r="E6"/>
      <c r="G6"/>
      <c r="H6"/>
      <c r="I6" s="13"/>
      <c r="J6" s="11"/>
      <c r="K6" s="11"/>
      <c r="L6" s="11"/>
      <c r="M6" s="9"/>
    </row>
    <row r="7" spans="1:14" s="2" customFormat="1" x14ac:dyDescent="0.3">
      <c r="B7" s="23">
        <v>45296</v>
      </c>
      <c r="C7" s="24">
        <v>52</v>
      </c>
      <c r="D7" s="9"/>
      <c r="E7"/>
      <c r="G7"/>
      <c r="H7"/>
      <c r="I7" s="9"/>
    </row>
    <row r="8" spans="1:14" s="2" customFormat="1" x14ac:dyDescent="0.3">
      <c r="B8" s="23">
        <v>45297</v>
      </c>
      <c r="C8" s="24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23">
        <v>45298</v>
      </c>
      <c r="C9" s="24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23">
        <v>45299</v>
      </c>
      <c r="C10" s="24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6">
        <v>45300</v>
      </c>
      <c r="C11" s="17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6">
        <v>45301</v>
      </c>
      <c r="C12" s="17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6">
        <v>45302</v>
      </c>
      <c r="C13" s="17">
        <v>103</v>
      </c>
      <c r="D13" s="9"/>
      <c r="E13" s="10"/>
    </row>
    <row r="14" spans="1:14" x14ac:dyDescent="0.3">
      <c r="B14" s="16">
        <v>45303</v>
      </c>
      <c r="C14" s="17">
        <v>100</v>
      </c>
      <c r="D14" s="9"/>
      <c r="E14" s="10"/>
    </row>
    <row r="15" spans="1:14" x14ac:dyDescent="0.3">
      <c r="A15" s="1"/>
      <c r="B15" s="16">
        <v>45304</v>
      </c>
      <c r="C15" s="17">
        <v>85</v>
      </c>
      <c r="D15" s="9"/>
      <c r="E15" s="10"/>
    </row>
    <row r="16" spans="1:14" x14ac:dyDescent="0.3">
      <c r="A16" s="1"/>
      <c r="B16" s="25">
        <v>45305</v>
      </c>
      <c r="C16" s="26">
        <v>90</v>
      </c>
      <c r="D16" s="9"/>
      <c r="E16" s="10"/>
    </row>
    <row r="17" spans="1:14" x14ac:dyDescent="0.3">
      <c r="A17" s="1"/>
      <c r="B17" s="25">
        <v>45306</v>
      </c>
      <c r="C17" s="26">
        <v>80</v>
      </c>
      <c r="D17" s="9"/>
      <c r="E17" s="10"/>
    </row>
    <row r="18" spans="1:14" x14ac:dyDescent="0.3">
      <c r="A18" s="1"/>
      <c r="B18" s="25">
        <v>45307</v>
      </c>
      <c r="C18" s="26">
        <v>61</v>
      </c>
      <c r="D18" s="9"/>
      <c r="E18" s="10"/>
    </row>
    <row r="19" spans="1:14" x14ac:dyDescent="0.3">
      <c r="A19" s="1"/>
      <c r="B19" s="25">
        <v>45308</v>
      </c>
      <c r="C19" s="26">
        <v>60</v>
      </c>
      <c r="D19" s="9"/>
      <c r="E19" s="10"/>
    </row>
    <row r="20" spans="1:14" x14ac:dyDescent="0.3">
      <c r="A20" s="1"/>
      <c r="B20" s="25">
        <v>45309</v>
      </c>
      <c r="C20" s="26">
        <v>55</v>
      </c>
      <c r="D20" s="9"/>
      <c r="E20" s="1"/>
    </row>
    <row r="21" spans="1:14" x14ac:dyDescent="0.3">
      <c r="A21" s="1"/>
      <c r="B21" s="25">
        <v>45310</v>
      </c>
      <c r="C21" s="26">
        <v>52</v>
      </c>
      <c r="D21" s="9"/>
      <c r="E21" s="1"/>
    </row>
    <row r="22" spans="1:14" x14ac:dyDescent="0.3">
      <c r="A22" s="1"/>
      <c r="B22" s="18">
        <v>45311</v>
      </c>
      <c r="C22" s="19">
        <v>75</v>
      </c>
      <c r="D22" s="9"/>
      <c r="E22" s="1"/>
      <c r="N22" s="2"/>
    </row>
    <row r="23" spans="1:14" x14ac:dyDescent="0.3">
      <c r="A23" s="1"/>
      <c r="B23" s="18">
        <v>45312</v>
      </c>
      <c r="C23" s="19">
        <v>84</v>
      </c>
      <c r="D23" s="9"/>
      <c r="E23" s="1"/>
    </row>
    <row r="24" spans="1:14" x14ac:dyDescent="0.3">
      <c r="B24" s="18">
        <v>45313</v>
      </c>
      <c r="C24" s="19">
        <v>94</v>
      </c>
      <c r="D24" s="9"/>
      <c r="E24" s="1"/>
    </row>
    <row r="25" spans="1:14" x14ac:dyDescent="0.3">
      <c r="B25" s="18">
        <v>45314</v>
      </c>
      <c r="C25" s="19">
        <v>102</v>
      </c>
      <c r="D25" s="9"/>
      <c r="E25" s="1"/>
    </row>
    <row r="26" spans="1:14" x14ac:dyDescent="0.3">
      <c r="B26" s="21">
        <v>45315</v>
      </c>
      <c r="C26" s="22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1" type="noConversion"/>
  <hyperlinks>
    <hyperlink ref="K1" r:id="rId1" xr:uid="{8F7DFD66-AB40-4AFB-8316-356A9E4C7D2E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DAB9-A4C2-4C08-A79C-61A852AA71B3}">
  <dimension ref="A1:O26"/>
  <sheetViews>
    <sheetView topLeftCell="A18" zoomScale="124" zoomScaleNormal="124" workbookViewId="0">
      <selection activeCell="G8" sqref="G8"/>
    </sheetView>
  </sheetViews>
  <sheetFormatPr defaultRowHeight="14.4" x14ac:dyDescent="0.3"/>
  <cols>
    <col min="1" max="1" width="3.109375" customWidth="1"/>
    <col min="2" max="2" width="10.6640625" style="4" customWidth="1"/>
    <col min="3" max="3" width="11.109375" customWidth="1"/>
    <col min="4" max="6" width="12.21875" customWidth="1"/>
    <col min="7" max="7" width="23.6640625" customWidth="1"/>
    <col min="8" max="8" width="15.88671875" style="5" bestFit="1" customWidth="1"/>
    <col min="10" max="10" width="16.77734375" customWidth="1"/>
  </cols>
  <sheetData>
    <row r="1" spans="1:15" s="7" customFormat="1" ht="22.5" customHeight="1" x14ac:dyDescent="0.3">
      <c r="B1" s="30" t="s">
        <v>0</v>
      </c>
      <c r="C1" s="31"/>
      <c r="E1">
        <v>1</v>
      </c>
      <c r="F1">
        <v>1</v>
      </c>
      <c r="H1" s="32" t="s">
        <v>1</v>
      </c>
      <c r="I1" s="33"/>
      <c r="L1" s="7" t="s">
        <v>8</v>
      </c>
    </row>
    <row r="2" spans="1:15" s="2" customFormat="1" x14ac:dyDescent="0.3">
      <c r="B2" s="6" t="s">
        <v>2</v>
      </c>
      <c r="C2" s="8">
        <v>47</v>
      </c>
      <c r="D2" s="28">
        <f>(C3-C2)/C2</f>
        <v>0</v>
      </c>
      <c r="E2" s="29">
        <f>1+D2</f>
        <v>1</v>
      </c>
      <c r="F2" s="29">
        <f>IF(E2&lt;1,1,F1*E2)</f>
        <v>1</v>
      </c>
      <c r="H2" s="6" t="s">
        <v>3</v>
      </c>
      <c r="I2" s="20" t="s">
        <v>7</v>
      </c>
    </row>
    <row r="3" spans="1:15" s="2" customFormat="1" x14ac:dyDescent="0.3">
      <c r="B3" s="14">
        <v>45292</v>
      </c>
      <c r="C3" s="15">
        <v>47</v>
      </c>
      <c r="D3">
        <f>(C4-C3)/C3</f>
        <v>0.31914893617021278</v>
      </c>
      <c r="E3" s="29">
        <f t="shared" ref="E3:E26" si="0">1+D3</f>
        <v>1.3191489361702127</v>
      </c>
      <c r="F3" s="29">
        <f t="shared" ref="F3:F26" si="1">IF(E3&lt;1,1,F2*E3)</f>
        <v>1.3191489361702127</v>
      </c>
      <c r="G3"/>
      <c r="H3" s="12" t="s">
        <v>5</v>
      </c>
      <c r="I3" s="27">
        <v>1.558139534883721</v>
      </c>
      <c r="J3" s="13"/>
      <c r="K3" s="11"/>
      <c r="L3" s="11"/>
      <c r="M3" s="11"/>
      <c r="N3" s="9"/>
    </row>
    <row r="4" spans="1:15" s="2" customFormat="1" x14ac:dyDescent="0.3">
      <c r="B4" s="14">
        <v>45293</v>
      </c>
      <c r="C4" s="15">
        <v>62</v>
      </c>
      <c r="D4">
        <f t="shared" ref="D4:D25" si="2">(C5-C4)/C4</f>
        <v>0.59677419354838712</v>
      </c>
      <c r="E4" s="29">
        <f t="shared" si="0"/>
        <v>1.596774193548387</v>
      </c>
      <c r="F4" s="29">
        <f t="shared" si="1"/>
        <v>2.1063829787234041</v>
      </c>
      <c r="G4"/>
      <c r="H4" s="12" t="s">
        <v>6</v>
      </c>
      <c r="I4" s="27">
        <v>-0.56565656565656564</v>
      </c>
      <c r="J4" s="13"/>
      <c r="K4" s="11"/>
      <c r="L4" s="11"/>
      <c r="M4" s="11"/>
      <c r="N4" s="9"/>
    </row>
    <row r="5" spans="1:15" s="2" customFormat="1" x14ac:dyDescent="0.3">
      <c r="B5" s="14">
        <v>45294</v>
      </c>
      <c r="C5" s="15">
        <v>99</v>
      </c>
      <c r="D5">
        <f t="shared" si="2"/>
        <v>-0.56565656565656564</v>
      </c>
      <c r="E5" s="29">
        <f t="shared" si="0"/>
        <v>0.43434343434343436</v>
      </c>
      <c r="F5" s="29">
        <f t="shared" si="1"/>
        <v>1</v>
      </c>
      <c r="G5"/>
      <c r="H5"/>
      <c r="I5"/>
      <c r="J5" s="13"/>
      <c r="K5" s="11"/>
      <c r="L5" s="11"/>
      <c r="M5" s="11"/>
      <c r="N5" s="9"/>
    </row>
    <row r="6" spans="1:15" s="2" customFormat="1" x14ac:dyDescent="0.3">
      <c r="B6" s="23">
        <v>45295</v>
      </c>
      <c r="C6" s="24">
        <v>43</v>
      </c>
      <c r="D6">
        <f t="shared" si="2"/>
        <v>0.20930232558139536</v>
      </c>
      <c r="E6" s="29">
        <f t="shared" si="0"/>
        <v>1.2093023255813953</v>
      </c>
      <c r="F6" s="29">
        <f t="shared" si="1"/>
        <v>1.2093023255813953</v>
      </c>
      <c r="G6"/>
      <c r="H6"/>
      <c r="I6"/>
      <c r="J6" s="13"/>
      <c r="K6" s="11"/>
      <c r="L6" s="11"/>
      <c r="M6" s="11"/>
      <c r="N6" s="9"/>
    </row>
    <row r="7" spans="1:15" s="2" customFormat="1" x14ac:dyDescent="0.3">
      <c r="B7" s="23">
        <v>45296</v>
      </c>
      <c r="C7" s="24">
        <v>52</v>
      </c>
      <c r="D7">
        <f t="shared" si="2"/>
        <v>0.25</v>
      </c>
      <c r="E7" s="29">
        <f t="shared" si="0"/>
        <v>1.25</v>
      </c>
      <c r="F7" s="29">
        <f t="shared" si="1"/>
        <v>1.5116279069767442</v>
      </c>
      <c r="G7"/>
      <c r="H7" s="6" t="str" cm="1">
        <f t="array" ref="H7:I9">_xlfn.LET(_xlpm.d,_xlfn.VSTACK(C3,C3:C26),
_xlpm.dm,_xlfn.DROP(_xlpm.d,1),
_xlpm.q,_xlfn.DROP(1+(_xlpm.dm-_xlpm.d)/_xlpm.d,-1),
_xlpm.z, MAX(_xlfn.SCAN(1,_xlpm.q,_xlfn.LAMBDA(_xlpm.a,_xlpm.v,IF(_xlpm.v&gt;1,_xlfn.IFNA(_xlpm.a*_xlpm.v,1),1))))-1,
_xlpm.zz, MIN(_xlfn.SCAN(1,_xlpm.q,_xlfn.LAMBDA(_xlpm.a,_xlpm.v,IF(_xlpm.v&lt;1,_xlfn.IFNA(_xlpm.a*_xlpm.v,1),1))))-1,
_xlfn.VSTACK({"Group","Percent"},_xlfn.HSTACK(_xlfn.VSTACK("Increase","Decrease"),_xlfn.VSTACK(_xlpm.z,_xlpm.zz)))
)</f>
        <v>Group</v>
      </c>
      <c r="I7" s="20" t="str">
        <v>Percent</v>
      </c>
      <c r="J7" s="9"/>
    </row>
    <row r="8" spans="1:15" s="2" customFormat="1" x14ac:dyDescent="0.3">
      <c r="B8" s="23">
        <v>45297</v>
      </c>
      <c r="C8" s="24">
        <v>65</v>
      </c>
      <c r="D8">
        <f t="shared" si="2"/>
        <v>0.1076923076923077</v>
      </c>
      <c r="E8" s="29">
        <f t="shared" si="0"/>
        <v>1.1076923076923078</v>
      </c>
      <c r="F8" s="29">
        <f t="shared" si="1"/>
        <v>1.6744186046511629</v>
      </c>
      <c r="G8"/>
      <c r="H8" s="12" t="str">
        <v>Increase</v>
      </c>
      <c r="I8" s="27">
        <v>1.558139534883721</v>
      </c>
      <c r="J8"/>
      <c r="K8"/>
      <c r="L8"/>
      <c r="M8"/>
      <c r="N8"/>
    </row>
    <row r="9" spans="1:15" s="2" customFormat="1" x14ac:dyDescent="0.3">
      <c r="B9" s="23">
        <v>45298</v>
      </c>
      <c r="C9" s="24">
        <v>72</v>
      </c>
      <c r="D9">
        <f t="shared" si="2"/>
        <v>0.52777777777777779</v>
      </c>
      <c r="E9" s="29">
        <f t="shared" si="0"/>
        <v>1.5277777777777777</v>
      </c>
      <c r="F9" s="29">
        <f t="shared" si="1"/>
        <v>2.558139534883721</v>
      </c>
      <c r="G9"/>
      <c r="H9" s="12" t="str">
        <v>Decrease</v>
      </c>
      <c r="I9" s="27">
        <v>-0.56565656565656564</v>
      </c>
      <c r="J9"/>
      <c r="K9"/>
      <c r="L9"/>
      <c r="M9"/>
      <c r="N9"/>
    </row>
    <row r="10" spans="1:15" s="2" customFormat="1" x14ac:dyDescent="0.3">
      <c r="B10" s="23">
        <v>45299</v>
      </c>
      <c r="C10" s="24">
        <v>110</v>
      </c>
      <c r="D10">
        <f t="shared" si="2"/>
        <v>-3.6363636363636362E-2</v>
      </c>
      <c r="E10" s="29">
        <f t="shared" si="0"/>
        <v>0.96363636363636362</v>
      </c>
      <c r="F10" s="29">
        <f t="shared" si="1"/>
        <v>1</v>
      </c>
      <c r="G10"/>
      <c r="H10" s="5"/>
      <c r="I10"/>
      <c r="J10"/>
      <c r="K10"/>
      <c r="L10"/>
      <c r="M10"/>
      <c r="N10"/>
    </row>
    <row r="11" spans="1:15" s="2" customFormat="1" x14ac:dyDescent="0.3">
      <c r="B11" s="16">
        <v>45300</v>
      </c>
      <c r="C11" s="17">
        <v>106</v>
      </c>
      <c r="D11">
        <f t="shared" si="2"/>
        <v>-9.433962264150943E-3</v>
      </c>
      <c r="E11" s="29">
        <f t="shared" si="0"/>
        <v>0.99056603773584906</v>
      </c>
      <c r="F11" s="29">
        <f t="shared" si="1"/>
        <v>1</v>
      </c>
      <c r="G11"/>
      <c r="H11" s="6" t="str" cm="1">
        <f t="array" ref="H11:I13">_xlfn.LET(_xlpm.d,_xlfn.VSTACK(C3,C3:C26),
_xlpm.q,_xlfn.DROP(1+(_xlfn.DROP(_xlpm.d,1)-_xlpm.d)/_xlpm.d,-1),
_xlpm.z, MAX(_xlfn.SCAN(1,_xlpm.q,_xlfn.LAMBDA(_xlpm.a,_xlpm.v,IF(_xlpm.v&gt;1,_xlfn.IFNA(_xlpm.a*_xlpm.v,1),1))))-1,
_xlpm.zz, MIN(_xlfn.SCAN(1,_xlpm.q,_xlfn.LAMBDA(_xlpm.a,_xlpm.v,IF(_xlpm.v&lt;1,_xlfn.IFNA(_xlpm.a*_xlpm.v,1),1))))-1,
_xlfn.VSTACK({"Group","Percent"},_xlfn.HSTACK(_xlfn.VSTACK("Increase","Decrease"),_xlfn.VSTACK(_xlpm.z,_xlpm.zz)))
)</f>
        <v>Group</v>
      </c>
      <c r="I11" s="20" t="str">
        <v>Percent</v>
      </c>
      <c r="J11"/>
      <c r="K11"/>
      <c r="L11"/>
      <c r="M11"/>
      <c r="N11"/>
    </row>
    <row r="12" spans="1:15" s="2" customFormat="1" x14ac:dyDescent="0.3">
      <c r="B12" s="16">
        <v>45301</v>
      </c>
      <c r="C12" s="17">
        <v>105</v>
      </c>
      <c r="D12">
        <f t="shared" si="2"/>
        <v>-1.9047619047619049E-2</v>
      </c>
      <c r="E12" s="29">
        <f t="shared" si="0"/>
        <v>0.98095238095238091</v>
      </c>
      <c r="F12" s="29">
        <f t="shared" si="1"/>
        <v>1</v>
      </c>
      <c r="G12"/>
      <c r="H12" s="12" t="str">
        <v>Increase</v>
      </c>
      <c r="I12" s="27">
        <v>1.558139534883721</v>
      </c>
      <c r="J12"/>
      <c r="K12"/>
      <c r="L12"/>
      <c r="M12"/>
      <c r="N12"/>
      <c r="O12"/>
    </row>
    <row r="13" spans="1:15" x14ac:dyDescent="0.3">
      <c r="B13" s="16">
        <v>45302</v>
      </c>
      <c r="C13" s="17">
        <v>103</v>
      </c>
      <c r="D13">
        <f t="shared" si="2"/>
        <v>-2.9126213592233011E-2</v>
      </c>
      <c r="E13" s="29">
        <f t="shared" si="0"/>
        <v>0.970873786407767</v>
      </c>
      <c r="F13" s="29">
        <f t="shared" si="1"/>
        <v>1</v>
      </c>
      <c r="H13" s="12" t="str">
        <v>Decrease</v>
      </c>
      <c r="I13" s="27">
        <v>-0.56565656565656564</v>
      </c>
    </row>
    <row r="14" spans="1:15" x14ac:dyDescent="0.3">
      <c r="B14" s="16">
        <v>45303</v>
      </c>
      <c r="C14" s="17">
        <v>100</v>
      </c>
      <c r="D14">
        <f t="shared" si="2"/>
        <v>-0.15</v>
      </c>
      <c r="E14" s="29">
        <f t="shared" si="0"/>
        <v>0.85</v>
      </c>
      <c r="F14" s="29">
        <f t="shared" si="1"/>
        <v>1</v>
      </c>
    </row>
    <row r="15" spans="1:15" x14ac:dyDescent="0.3">
      <c r="A15" s="1"/>
      <c r="B15" s="16">
        <v>45304</v>
      </c>
      <c r="C15" s="17">
        <v>85</v>
      </c>
      <c r="D15">
        <f>(C16-C15)/C15</f>
        <v>5.8823529411764705E-2</v>
      </c>
      <c r="E15" s="29">
        <f t="shared" si="0"/>
        <v>1.0588235294117647</v>
      </c>
      <c r="F15" s="29">
        <f t="shared" si="1"/>
        <v>1.0588235294117647</v>
      </c>
    </row>
    <row r="16" spans="1:15" x14ac:dyDescent="0.3">
      <c r="A16" s="1"/>
      <c r="B16" s="25">
        <v>45305</v>
      </c>
      <c r="C16" s="26">
        <v>90</v>
      </c>
      <c r="D16">
        <f t="shared" si="2"/>
        <v>-0.1111111111111111</v>
      </c>
      <c r="E16" s="29">
        <f t="shared" si="0"/>
        <v>0.88888888888888884</v>
      </c>
      <c r="F16" s="29">
        <f t="shared" si="1"/>
        <v>1</v>
      </c>
    </row>
    <row r="17" spans="1:15" x14ac:dyDescent="0.3">
      <c r="A17" s="1"/>
      <c r="B17" s="25">
        <v>45306</v>
      </c>
      <c r="C17" s="26">
        <v>80</v>
      </c>
      <c r="D17">
        <f t="shared" si="2"/>
        <v>-0.23749999999999999</v>
      </c>
      <c r="E17" s="29">
        <f t="shared" si="0"/>
        <v>0.76249999999999996</v>
      </c>
      <c r="F17" s="29">
        <f t="shared" si="1"/>
        <v>1</v>
      </c>
    </row>
    <row r="18" spans="1:15" x14ac:dyDescent="0.3">
      <c r="A18" s="1"/>
      <c r="B18" s="25">
        <v>45307</v>
      </c>
      <c r="C18" s="26">
        <v>61</v>
      </c>
      <c r="D18">
        <f t="shared" si="2"/>
        <v>-1.6393442622950821E-2</v>
      </c>
      <c r="E18" s="29">
        <f t="shared" si="0"/>
        <v>0.98360655737704916</v>
      </c>
      <c r="F18" s="29">
        <f t="shared" si="1"/>
        <v>1</v>
      </c>
    </row>
    <row r="19" spans="1:15" x14ac:dyDescent="0.3">
      <c r="A19" s="1"/>
      <c r="B19" s="25">
        <v>45308</v>
      </c>
      <c r="C19" s="26">
        <v>60</v>
      </c>
      <c r="D19">
        <f t="shared" si="2"/>
        <v>-8.3333333333333329E-2</v>
      </c>
      <c r="E19" s="29">
        <f t="shared" si="0"/>
        <v>0.91666666666666663</v>
      </c>
      <c r="F19" s="29">
        <f t="shared" si="1"/>
        <v>1</v>
      </c>
    </row>
    <row r="20" spans="1:15" x14ac:dyDescent="0.3">
      <c r="A20" s="1"/>
      <c r="B20" s="25">
        <v>45309</v>
      </c>
      <c r="C20" s="26">
        <v>55</v>
      </c>
      <c r="D20">
        <f t="shared" si="2"/>
        <v>-5.4545454545454543E-2</v>
      </c>
      <c r="E20" s="29">
        <f t="shared" si="0"/>
        <v>0.94545454545454544</v>
      </c>
      <c r="F20" s="29">
        <f t="shared" si="1"/>
        <v>1</v>
      </c>
    </row>
    <row r="21" spans="1:15" x14ac:dyDescent="0.3">
      <c r="A21" s="1"/>
      <c r="B21" s="25">
        <v>45310</v>
      </c>
      <c r="C21" s="26">
        <v>52</v>
      </c>
      <c r="D21">
        <f t="shared" si="2"/>
        <v>0.44230769230769229</v>
      </c>
      <c r="E21" s="29">
        <f t="shared" si="0"/>
        <v>1.4423076923076923</v>
      </c>
      <c r="F21" s="29">
        <f t="shared" si="1"/>
        <v>1.4423076923076923</v>
      </c>
    </row>
    <row r="22" spans="1:15" x14ac:dyDescent="0.3">
      <c r="A22" s="1"/>
      <c r="B22" s="18">
        <v>45311</v>
      </c>
      <c r="C22" s="19">
        <v>75</v>
      </c>
      <c r="D22">
        <f t="shared" si="2"/>
        <v>0.12</v>
      </c>
      <c r="E22" s="29">
        <f t="shared" si="0"/>
        <v>1.1200000000000001</v>
      </c>
      <c r="F22" s="29">
        <f t="shared" si="1"/>
        <v>1.6153846153846154</v>
      </c>
      <c r="O22" s="2"/>
    </row>
    <row r="23" spans="1:15" x14ac:dyDescent="0.3">
      <c r="A23" s="1"/>
      <c r="B23" s="18">
        <v>45312</v>
      </c>
      <c r="C23" s="19">
        <v>84</v>
      </c>
      <c r="D23">
        <f t="shared" si="2"/>
        <v>0.11904761904761904</v>
      </c>
      <c r="E23" s="29">
        <f t="shared" si="0"/>
        <v>1.1190476190476191</v>
      </c>
      <c r="F23" s="29">
        <f t="shared" si="1"/>
        <v>1.8076923076923077</v>
      </c>
    </row>
    <row r="24" spans="1:15" x14ac:dyDescent="0.3">
      <c r="B24" s="18">
        <v>45313</v>
      </c>
      <c r="C24" s="19">
        <v>94</v>
      </c>
      <c r="D24">
        <f t="shared" si="2"/>
        <v>8.5106382978723402E-2</v>
      </c>
      <c r="E24" s="29">
        <f t="shared" si="0"/>
        <v>1.0851063829787233</v>
      </c>
      <c r="F24" s="29">
        <f t="shared" si="1"/>
        <v>1.9615384615384615</v>
      </c>
    </row>
    <row r="25" spans="1:15" x14ac:dyDescent="0.3">
      <c r="B25" s="18">
        <v>45314</v>
      </c>
      <c r="C25" s="19">
        <v>102</v>
      </c>
      <c r="D25">
        <f t="shared" si="2"/>
        <v>2.9411764705882353E-2</v>
      </c>
      <c r="E25" s="29">
        <f t="shared" si="0"/>
        <v>1.0294117647058822</v>
      </c>
      <c r="F25" s="29">
        <f t="shared" si="1"/>
        <v>2.0192307692307687</v>
      </c>
    </row>
    <row r="26" spans="1:15" x14ac:dyDescent="0.3">
      <c r="B26" s="21">
        <v>45315</v>
      </c>
      <c r="C26" s="22">
        <v>105</v>
      </c>
      <c r="E26" s="29">
        <f t="shared" si="0"/>
        <v>1</v>
      </c>
      <c r="F26" s="29">
        <f t="shared" si="1"/>
        <v>2.0192307692307687</v>
      </c>
    </row>
  </sheetData>
  <mergeCells count="2">
    <mergeCell ref="B1:C1"/>
    <mergeCell ref="H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058D-8066-453F-8E56-AFF03DEA6AFA}">
  <dimension ref="A1:N63"/>
  <sheetViews>
    <sheetView topLeftCell="A30" zoomScale="130" zoomScaleNormal="130" workbookViewId="0">
      <selection activeCell="D36" sqref="D36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23.6640625" customWidth="1"/>
    <col min="7" max="7" width="15.88671875" style="5" bestFit="1" customWidth="1"/>
  </cols>
  <sheetData>
    <row r="1" spans="1:14" s="7" customFormat="1" ht="22.5" customHeight="1" x14ac:dyDescent="0.3">
      <c r="B1" s="30" t="s">
        <v>0</v>
      </c>
      <c r="C1" s="31"/>
      <c r="E1"/>
      <c r="G1" s="32" t="s">
        <v>1</v>
      </c>
      <c r="H1" s="33"/>
      <c r="K1" s="34" t="s">
        <v>8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0" t="s">
        <v>7</v>
      </c>
    </row>
    <row r="3" spans="1:14" s="2" customFormat="1" x14ac:dyDescent="0.3">
      <c r="B3" s="14">
        <v>45292</v>
      </c>
      <c r="C3" s="15">
        <v>47</v>
      </c>
      <c r="D3" s="9"/>
      <c r="E3"/>
      <c r="G3" s="12" t="s">
        <v>5</v>
      </c>
      <c r="H3" s="27">
        <v>1.558139534883721</v>
      </c>
      <c r="I3" s="13"/>
      <c r="J3" s="11"/>
      <c r="K3" s="11"/>
      <c r="L3" s="11"/>
      <c r="M3" s="9"/>
    </row>
    <row r="4" spans="1:14" s="2" customFormat="1" x14ac:dyDescent="0.3">
      <c r="B4" s="14">
        <v>45293</v>
      </c>
      <c r="C4" s="15">
        <v>62</v>
      </c>
      <c r="D4" s="9"/>
      <c r="E4"/>
      <c r="G4" s="12" t="s">
        <v>6</v>
      </c>
      <c r="H4" s="27">
        <v>-0.56565656565656564</v>
      </c>
      <c r="I4" s="13"/>
      <c r="J4" s="11"/>
      <c r="K4" s="11"/>
      <c r="L4" s="11"/>
      <c r="M4" s="9"/>
    </row>
    <row r="5" spans="1:14" s="2" customFormat="1" x14ac:dyDescent="0.3">
      <c r="B5" s="14">
        <v>45294</v>
      </c>
      <c r="C5" s="15">
        <v>99</v>
      </c>
      <c r="D5" s="9"/>
      <c r="E5"/>
      <c r="G5"/>
      <c r="H5"/>
      <c r="I5" s="13"/>
      <c r="J5" s="11"/>
      <c r="K5" s="11"/>
      <c r="L5" s="11"/>
      <c r="M5" s="9"/>
    </row>
    <row r="6" spans="1:14" s="2" customFormat="1" x14ac:dyDescent="0.3">
      <c r="B6" s="23">
        <v>45295</v>
      </c>
      <c r="C6" s="24">
        <v>43</v>
      </c>
      <c r="D6" s="9"/>
      <c r="E6"/>
      <c r="G6"/>
      <c r="H6"/>
      <c r="I6" s="13"/>
      <c r="J6" s="11"/>
      <c r="K6" s="11"/>
      <c r="L6" s="11"/>
      <c r="M6" s="9"/>
    </row>
    <row r="7" spans="1:14" s="2" customFormat="1" x14ac:dyDescent="0.3">
      <c r="B7" s="23">
        <v>45296</v>
      </c>
      <c r="C7" s="24">
        <v>52</v>
      </c>
      <c r="D7" s="9"/>
      <c r="E7"/>
      <c r="G7"/>
      <c r="H7"/>
      <c r="I7" s="9"/>
    </row>
    <row r="8" spans="1:14" s="2" customFormat="1" x14ac:dyDescent="0.3">
      <c r="B8" s="23">
        <v>45297</v>
      </c>
      <c r="C8" s="24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23">
        <v>45298</v>
      </c>
      <c r="C9" s="24">
        <v>72</v>
      </c>
      <c r="D9" s="9"/>
      <c r="E9" s="6" t="str" cm="1">
        <f t="array" ref="E9:F11">_xlfn.LET(
    _xlpm.s, C3:C26,
    _xlfn.VSTACK(
        {"Group","Percent"},
        _xlfn.HSTACK(
            {"Increase";"Decrease"},
            _xlfn.TAKE(
                _xlfn._xlws.SORT(
                    _xlpm.s /
                        _xlfn.SCAN(
                            ,
                            _xlpm.s,
                            _xlfn.LAMBDA(_xlpm.a,_xlpm.v,
                                _xlfn.LET(
                                    _xlpm.b, _xlfn.TAKE(INDEX(_xlpm.s, 1):_xlpm.v, -3),
                                    IF(_xlfn.XOR(_xlfn.DROP(_xlpm.b, 1) &gt; _xlfn.DROP(_xlpm.b, -1)), _xlfn.SINGLE(+_xlfn.TAKE(_xlpm.b, -2)), _xlpm.a)
                                )
                            )
                        ) - 1
                ),
                {-1;1}
            )
        )
    )
)</f>
        <v>Group</v>
      </c>
      <c r="F9" s="20" t="str">
        <v>Percent</v>
      </c>
      <c r="G9" s="5"/>
      <c r="H9"/>
      <c r="I9"/>
      <c r="J9"/>
      <c r="K9"/>
      <c r="L9"/>
      <c r="M9"/>
    </row>
    <row r="10" spans="1:14" s="2" customFormat="1" x14ac:dyDescent="0.3">
      <c r="B10" s="23">
        <v>45299</v>
      </c>
      <c r="C10" s="24">
        <v>110</v>
      </c>
      <c r="D10" s="9"/>
      <c r="E10" s="12" t="str">
        <v>Increase</v>
      </c>
      <c r="F10" s="27">
        <v>1.558139534883721</v>
      </c>
      <c r="G10" s="5"/>
      <c r="H10"/>
      <c r="I10"/>
      <c r="J10"/>
      <c r="K10"/>
      <c r="L10"/>
      <c r="M10"/>
    </row>
    <row r="11" spans="1:14" s="2" customFormat="1" x14ac:dyDescent="0.3">
      <c r="B11" s="16">
        <v>45300</v>
      </c>
      <c r="C11" s="17">
        <v>106</v>
      </c>
      <c r="D11" s="9"/>
      <c r="E11" s="12" t="str">
        <v>Decrease</v>
      </c>
      <c r="F11" s="27">
        <v>-0.56565656565656564</v>
      </c>
      <c r="G11" s="5"/>
      <c r="H11"/>
      <c r="I11"/>
      <c r="J11"/>
      <c r="K11"/>
      <c r="L11"/>
      <c r="M11"/>
    </row>
    <row r="12" spans="1:14" s="2" customFormat="1" x14ac:dyDescent="0.3">
      <c r="B12" s="16">
        <v>45301</v>
      </c>
      <c r="C12" s="17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6">
        <v>45302</v>
      </c>
      <c r="C13" s="17">
        <v>103</v>
      </c>
      <c r="D13" s="9"/>
      <c r="E13" s="10"/>
    </row>
    <row r="14" spans="1:14" x14ac:dyDescent="0.3">
      <c r="B14" s="16">
        <v>45303</v>
      </c>
      <c r="C14" s="17">
        <v>100</v>
      </c>
      <c r="D14" s="9"/>
      <c r="E14" s="10"/>
    </row>
    <row r="15" spans="1:14" x14ac:dyDescent="0.3">
      <c r="A15" s="1"/>
      <c r="B15" s="16">
        <v>45304</v>
      </c>
      <c r="C15" s="17">
        <v>85</v>
      </c>
      <c r="E15" s="35" cm="1">
        <f t="array" ref="E15:E38">_xlfn.SCAN(
                            ,
                            C3:C26,
                            _xlfn.LAMBDA(_xlpm.a,_xlpm.v,
                                _xlfn.LET(
                                    _xlpm.b, _xlfn.TAKE(INDEX(C3:C26, 1):_xlpm.v, -3),
                                    IF(_xlfn.XOR(_xlfn.DROP(_xlpm.b, 1) &gt; _xlfn.DROP(_xlpm.b, -1)), _xlfn.SINGLE(+_xlfn.TAKE(_xlpm.b, -2)), _xlpm.a)
                                )
                            )
                        )</f>
        <v>47</v>
      </c>
      <c r="F15" cm="1">
        <f t="array" ref="F15:F38" xml:space="preserve"> C3:C26/_xlfn.ANCHORARRAY(E15)</f>
        <v>1</v>
      </c>
      <c r="G15" s="5">
        <f>F15-1</f>
        <v>0</v>
      </c>
    </row>
    <row r="16" spans="1:14" x14ac:dyDescent="0.3">
      <c r="A16" s="1"/>
      <c r="B16" s="25">
        <v>45305</v>
      </c>
      <c r="C16" s="26">
        <v>90</v>
      </c>
      <c r="D16" s="9"/>
      <c r="E16" s="35">
        <v>47</v>
      </c>
      <c r="F16">
        <v>1.3191489361702127</v>
      </c>
      <c r="G16" s="5">
        <f t="shared" ref="G16:G38" si="0">F16-1</f>
        <v>0.31914893617021267</v>
      </c>
    </row>
    <row r="17" spans="1:14" x14ac:dyDescent="0.3">
      <c r="A17" s="1"/>
      <c r="B17" s="25">
        <v>45306</v>
      </c>
      <c r="C17" s="26">
        <v>80</v>
      </c>
      <c r="D17" s="9"/>
      <c r="E17" s="35">
        <v>47</v>
      </c>
      <c r="F17">
        <v>2.1063829787234041</v>
      </c>
      <c r="G17" s="5">
        <f t="shared" si="0"/>
        <v>1.1063829787234041</v>
      </c>
    </row>
    <row r="18" spans="1:14" x14ac:dyDescent="0.3">
      <c r="A18" s="1"/>
      <c r="B18" s="25">
        <v>45307</v>
      </c>
      <c r="C18" s="26">
        <v>61</v>
      </c>
      <c r="D18" s="9"/>
      <c r="E18" s="35">
        <v>99</v>
      </c>
      <c r="F18">
        <v>0.43434343434343436</v>
      </c>
      <c r="G18" s="5">
        <f t="shared" si="0"/>
        <v>-0.56565656565656564</v>
      </c>
    </row>
    <row r="19" spans="1:14" x14ac:dyDescent="0.3">
      <c r="A19" s="1"/>
      <c r="B19" s="25">
        <v>45308</v>
      </c>
      <c r="C19" s="26">
        <v>60</v>
      </c>
      <c r="D19" s="9"/>
      <c r="E19" s="35">
        <v>43</v>
      </c>
      <c r="F19">
        <v>1.2093023255813953</v>
      </c>
      <c r="G19" s="5">
        <f t="shared" si="0"/>
        <v>0.20930232558139528</v>
      </c>
    </row>
    <row r="20" spans="1:14" x14ac:dyDescent="0.3">
      <c r="A20" s="1"/>
      <c r="B20" s="25">
        <v>45309</v>
      </c>
      <c r="C20" s="26">
        <v>55</v>
      </c>
      <c r="D20" s="9"/>
      <c r="E20" s="35">
        <v>43</v>
      </c>
      <c r="F20">
        <v>1.5116279069767442</v>
      </c>
      <c r="G20" s="5">
        <f t="shared" si="0"/>
        <v>0.51162790697674421</v>
      </c>
    </row>
    <row r="21" spans="1:14" x14ac:dyDescent="0.3">
      <c r="A21" s="1"/>
      <c r="B21" s="25">
        <v>45310</v>
      </c>
      <c r="C21" s="26">
        <v>52</v>
      </c>
      <c r="D21" s="9"/>
      <c r="E21" s="35">
        <v>43</v>
      </c>
      <c r="F21">
        <v>1.6744186046511629</v>
      </c>
      <c r="G21" s="5">
        <f t="shared" si="0"/>
        <v>0.67441860465116288</v>
      </c>
    </row>
    <row r="22" spans="1:14" x14ac:dyDescent="0.3">
      <c r="A22" s="1"/>
      <c r="B22" s="18">
        <v>45311</v>
      </c>
      <c r="C22" s="19">
        <v>75</v>
      </c>
      <c r="D22" s="9"/>
      <c r="E22" s="35">
        <v>43</v>
      </c>
      <c r="F22">
        <v>2.558139534883721</v>
      </c>
      <c r="G22" s="5">
        <f t="shared" si="0"/>
        <v>1.558139534883721</v>
      </c>
      <c r="N22" s="2"/>
    </row>
    <row r="23" spans="1:14" x14ac:dyDescent="0.3">
      <c r="A23" s="1"/>
      <c r="B23" s="18">
        <v>45312</v>
      </c>
      <c r="C23" s="19">
        <v>84</v>
      </c>
      <c r="D23" s="9"/>
      <c r="E23" s="35">
        <v>110</v>
      </c>
      <c r="F23">
        <v>0.96363636363636362</v>
      </c>
      <c r="G23" s="5">
        <f t="shared" si="0"/>
        <v>-3.6363636363636376E-2</v>
      </c>
    </row>
    <row r="24" spans="1:14" x14ac:dyDescent="0.3">
      <c r="B24" s="18">
        <v>45313</v>
      </c>
      <c r="C24" s="19">
        <v>94</v>
      </c>
      <c r="D24" s="9"/>
      <c r="E24" s="35">
        <v>110</v>
      </c>
      <c r="F24">
        <v>0.95454545454545459</v>
      </c>
      <c r="G24" s="5">
        <f t="shared" si="0"/>
        <v>-4.5454545454545414E-2</v>
      </c>
    </row>
    <row r="25" spans="1:14" x14ac:dyDescent="0.3">
      <c r="B25" s="18">
        <v>45314</v>
      </c>
      <c r="C25" s="19">
        <v>102</v>
      </c>
      <c r="D25" s="9"/>
      <c r="E25" s="35">
        <v>110</v>
      </c>
      <c r="F25">
        <v>0.9363636363636364</v>
      </c>
      <c r="G25" s="5">
        <f t="shared" si="0"/>
        <v>-6.3636363636363602E-2</v>
      </c>
    </row>
    <row r="26" spans="1:14" x14ac:dyDescent="0.3">
      <c r="B26" s="21">
        <v>45315</v>
      </c>
      <c r="C26" s="22">
        <v>105</v>
      </c>
      <c r="D26" s="9"/>
      <c r="E26" s="35">
        <v>110</v>
      </c>
      <c r="F26">
        <v>0.90909090909090906</v>
      </c>
      <c r="G26" s="5">
        <f t="shared" si="0"/>
        <v>-9.0909090909090939E-2</v>
      </c>
    </row>
    <row r="27" spans="1:14" x14ac:dyDescent="0.3">
      <c r="E27" s="35">
        <v>110</v>
      </c>
      <c r="F27">
        <v>0.77272727272727271</v>
      </c>
      <c r="G27" s="5">
        <f t="shared" si="0"/>
        <v>-0.22727272727272729</v>
      </c>
    </row>
    <row r="28" spans="1:14" x14ac:dyDescent="0.3">
      <c r="E28" s="35">
        <v>85</v>
      </c>
      <c r="F28">
        <v>1.0588235294117647</v>
      </c>
      <c r="G28" s="5">
        <f t="shared" si="0"/>
        <v>5.8823529411764719E-2</v>
      </c>
    </row>
    <row r="29" spans="1:14" x14ac:dyDescent="0.3">
      <c r="E29" s="35">
        <v>90</v>
      </c>
      <c r="F29">
        <v>0.88888888888888884</v>
      </c>
      <c r="G29" s="5">
        <f t="shared" si="0"/>
        <v>-0.11111111111111116</v>
      </c>
    </row>
    <row r="30" spans="1:14" x14ac:dyDescent="0.3">
      <c r="E30" s="35">
        <v>90</v>
      </c>
      <c r="F30">
        <v>0.67777777777777781</v>
      </c>
      <c r="G30" s="5">
        <f t="shared" si="0"/>
        <v>-0.32222222222222219</v>
      </c>
    </row>
    <row r="31" spans="1:14" x14ac:dyDescent="0.3">
      <c r="E31" s="35">
        <v>90</v>
      </c>
      <c r="F31">
        <v>0.66666666666666663</v>
      </c>
      <c r="G31" s="5">
        <f t="shared" si="0"/>
        <v>-0.33333333333333337</v>
      </c>
    </row>
    <row r="32" spans="1:14" x14ac:dyDescent="0.3">
      <c r="E32" s="35">
        <v>90</v>
      </c>
      <c r="F32">
        <v>0.61111111111111116</v>
      </c>
      <c r="G32" s="5">
        <f t="shared" si="0"/>
        <v>-0.38888888888888884</v>
      </c>
    </row>
    <row r="33" spans="5:7" x14ac:dyDescent="0.3">
      <c r="E33" s="35">
        <v>90</v>
      </c>
      <c r="F33">
        <v>0.57777777777777772</v>
      </c>
      <c r="G33" s="5">
        <f t="shared" si="0"/>
        <v>-0.42222222222222228</v>
      </c>
    </row>
    <row r="34" spans="5:7" x14ac:dyDescent="0.3">
      <c r="E34" s="35">
        <v>52</v>
      </c>
      <c r="F34">
        <v>1.4423076923076923</v>
      </c>
      <c r="G34" s="5">
        <f t="shared" si="0"/>
        <v>0.44230769230769229</v>
      </c>
    </row>
    <row r="35" spans="5:7" x14ac:dyDescent="0.3">
      <c r="E35" s="35">
        <v>52</v>
      </c>
      <c r="F35">
        <v>1.6153846153846154</v>
      </c>
      <c r="G35" s="5">
        <f t="shared" si="0"/>
        <v>0.61538461538461542</v>
      </c>
    </row>
    <row r="36" spans="5:7" x14ac:dyDescent="0.3">
      <c r="E36" s="35">
        <v>52</v>
      </c>
      <c r="F36">
        <v>1.8076923076923077</v>
      </c>
      <c r="G36" s="5">
        <f t="shared" si="0"/>
        <v>0.80769230769230771</v>
      </c>
    </row>
    <row r="37" spans="5:7" x14ac:dyDescent="0.3">
      <c r="E37" s="35">
        <v>52</v>
      </c>
      <c r="F37">
        <v>1.9615384615384615</v>
      </c>
      <c r="G37" s="5">
        <f t="shared" si="0"/>
        <v>0.96153846153846145</v>
      </c>
    </row>
    <row r="38" spans="5:7" x14ac:dyDescent="0.3">
      <c r="E38" s="35">
        <v>52</v>
      </c>
      <c r="F38">
        <v>2.0192307692307692</v>
      </c>
      <c r="G38" s="5">
        <f t="shared" si="0"/>
        <v>1.0192307692307692</v>
      </c>
    </row>
    <row r="40" spans="5:7" x14ac:dyDescent="0.3">
      <c r="E40" cm="1">
        <f t="array" ref="E40:E63">_xlfn.SCAN(
                            ,
                            C3:C26,
                            _xlfn.LAMBDA(_xlpm.a,_xlpm.v,
                                _xlfn.LET(
                                    _xlpm.b, _xlfn.TAKE(INDEX(C3:C26, 1):_xlpm.v, -3),
                                    _xlfn.TEXTJOIN(",",,_xlpm.b)
                                )
                            )
                        )</f>
        <v>47</v>
      </c>
    </row>
    <row r="41" spans="5:7" x14ac:dyDescent="0.3">
      <c r="E41" t="str">
        <v>47,62</v>
      </c>
    </row>
    <row r="42" spans="5:7" x14ac:dyDescent="0.3">
      <c r="E42" t="str">
        <v>47,62,99</v>
      </c>
    </row>
    <row r="43" spans="5:7" x14ac:dyDescent="0.3">
      <c r="E43" t="str">
        <v>62,99,43</v>
      </c>
    </row>
    <row r="44" spans="5:7" x14ac:dyDescent="0.3">
      <c r="E44" t="str">
        <v>99,43,52</v>
      </c>
    </row>
    <row r="45" spans="5:7" x14ac:dyDescent="0.3">
      <c r="E45" t="str">
        <v>43,52,65</v>
      </c>
    </row>
    <row r="46" spans="5:7" x14ac:dyDescent="0.3">
      <c r="E46" t="str">
        <v>52,65,72</v>
      </c>
    </row>
    <row r="47" spans="5:7" x14ac:dyDescent="0.3">
      <c r="E47" t="str">
        <v>65,72,110</v>
      </c>
    </row>
    <row r="48" spans="5:7" x14ac:dyDescent="0.3">
      <c r="E48" t="str">
        <v>72,110,106</v>
      </c>
    </row>
    <row r="49" spans="5:5" x14ac:dyDescent="0.3">
      <c r="E49" t="str">
        <v>110,106,105</v>
      </c>
    </row>
    <row r="50" spans="5:5" x14ac:dyDescent="0.3">
      <c r="E50" t="str">
        <v>106,105,103</v>
      </c>
    </row>
    <row r="51" spans="5:5" x14ac:dyDescent="0.3">
      <c r="E51" t="str">
        <v>105,103,100</v>
      </c>
    </row>
    <row r="52" spans="5:5" x14ac:dyDescent="0.3">
      <c r="E52" t="str">
        <v>103,100,85</v>
      </c>
    </row>
    <row r="53" spans="5:5" x14ac:dyDescent="0.3">
      <c r="E53" t="str">
        <v>100,85,90</v>
      </c>
    </row>
    <row r="54" spans="5:5" x14ac:dyDescent="0.3">
      <c r="E54" t="str">
        <v>85,90,80</v>
      </c>
    </row>
    <row r="55" spans="5:5" x14ac:dyDescent="0.3">
      <c r="E55" t="str">
        <v>90,80,61</v>
      </c>
    </row>
    <row r="56" spans="5:5" x14ac:dyDescent="0.3">
      <c r="E56" t="str">
        <v>80,61,60</v>
      </c>
    </row>
    <row r="57" spans="5:5" x14ac:dyDescent="0.3">
      <c r="E57" t="str">
        <v>61,60,55</v>
      </c>
    </row>
    <row r="58" spans="5:5" x14ac:dyDescent="0.3">
      <c r="E58" t="str">
        <v>60,55,52</v>
      </c>
    </row>
    <row r="59" spans="5:5" x14ac:dyDescent="0.3">
      <c r="E59" t="str">
        <v>55,52,75</v>
      </c>
    </row>
    <row r="60" spans="5:5" x14ac:dyDescent="0.3">
      <c r="E60" t="str">
        <v>52,75,84</v>
      </c>
    </row>
    <row r="61" spans="5:5" x14ac:dyDescent="0.3">
      <c r="E61" t="str">
        <v>75,84,94</v>
      </c>
    </row>
    <row r="62" spans="5:5" x14ac:dyDescent="0.3">
      <c r="E62" t="str">
        <v>84,94,102</v>
      </c>
    </row>
    <row r="63" spans="5:5" x14ac:dyDescent="0.3">
      <c r="E63" t="str">
        <v>94,102,105</v>
      </c>
    </row>
  </sheetData>
  <mergeCells count="2">
    <mergeCell ref="B1:C1"/>
    <mergeCell ref="G1:H1"/>
  </mergeCells>
  <hyperlinks>
    <hyperlink ref="K1" r:id="rId1" xr:uid="{B0805BD1-C71D-41AB-8A4E-7FC8E908C30E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30FE-0C64-4F68-B55D-7D50567D4860}">
  <dimension ref="A1:N26"/>
  <sheetViews>
    <sheetView tabSelected="1" topLeftCell="A9" zoomScale="130" zoomScaleNormal="130" workbookViewId="0">
      <selection activeCell="F15" sqref="F15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23.6640625" customWidth="1"/>
    <col min="7" max="7" width="15.88671875" style="5" bestFit="1" customWidth="1"/>
  </cols>
  <sheetData>
    <row r="1" spans="1:14" s="7" customFormat="1" ht="22.5" customHeight="1" x14ac:dyDescent="0.3">
      <c r="B1" s="30" t="s">
        <v>0</v>
      </c>
      <c r="C1" s="31"/>
      <c r="E1"/>
      <c r="G1" s="32" t="s">
        <v>1</v>
      </c>
      <c r="H1" s="33"/>
      <c r="K1" s="34" t="s">
        <v>8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0" t="s">
        <v>7</v>
      </c>
    </row>
    <row r="3" spans="1:14" s="2" customFormat="1" x14ac:dyDescent="0.3">
      <c r="B3" s="14">
        <v>45292</v>
      </c>
      <c r="C3" s="15">
        <v>47</v>
      </c>
      <c r="D3" s="9"/>
      <c r="E3"/>
      <c r="G3" s="12" t="s">
        <v>5</v>
      </c>
      <c r="H3" s="27">
        <v>1.558139534883721</v>
      </c>
      <c r="I3" s="13"/>
      <c r="J3" s="11"/>
      <c r="K3" s="11"/>
      <c r="L3" s="11"/>
      <c r="M3" s="9"/>
    </row>
    <row r="4" spans="1:14" s="2" customFormat="1" x14ac:dyDescent="0.3">
      <c r="B4" s="14">
        <v>45293</v>
      </c>
      <c r="C4" s="15">
        <v>62</v>
      </c>
      <c r="D4" s="9"/>
      <c r="E4"/>
      <c r="G4" s="12" t="s">
        <v>6</v>
      </c>
      <c r="H4" s="27">
        <v>-0.56565656565656564</v>
      </c>
      <c r="I4" s="13"/>
      <c r="J4" s="11"/>
      <c r="K4" s="11"/>
      <c r="L4" s="11"/>
      <c r="M4" s="9"/>
    </row>
    <row r="5" spans="1:14" s="2" customFormat="1" x14ac:dyDescent="0.3">
      <c r="B5" s="14">
        <v>45294</v>
      </c>
      <c r="C5" s="15">
        <v>99</v>
      </c>
      <c r="D5" s="9"/>
      <c r="E5"/>
      <c r="G5"/>
      <c r="H5"/>
      <c r="I5" s="13"/>
      <c r="J5" s="11"/>
      <c r="K5" s="11"/>
      <c r="L5" s="11"/>
      <c r="M5" s="9"/>
    </row>
    <row r="6" spans="1:14" s="2" customFormat="1" x14ac:dyDescent="0.3">
      <c r="B6" s="23">
        <v>45295</v>
      </c>
      <c r="C6" s="24">
        <v>43</v>
      </c>
      <c r="D6" s="9"/>
      <c r="E6"/>
      <c r="G6"/>
      <c r="H6"/>
      <c r="I6" s="13"/>
      <c r="J6" s="11"/>
      <c r="K6" s="11"/>
      <c r="L6" s="11"/>
      <c r="M6" s="9"/>
    </row>
    <row r="7" spans="1:14" s="2" customFormat="1" x14ac:dyDescent="0.3">
      <c r="B7" s="23">
        <v>45296</v>
      </c>
      <c r="C7" s="24">
        <v>52</v>
      </c>
      <c r="D7" s="9"/>
      <c r="E7"/>
      <c r="G7"/>
      <c r="H7"/>
      <c r="I7" s="9"/>
    </row>
    <row r="8" spans="1:14" s="2" customFormat="1" x14ac:dyDescent="0.3">
      <c r="B8" s="23">
        <v>45297</v>
      </c>
      <c r="C8" s="24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23">
        <v>45298</v>
      </c>
      <c r="C9" s="24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23">
        <v>45299</v>
      </c>
      <c r="C10" s="24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6">
        <v>45300</v>
      </c>
      <c r="C11" s="17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6">
        <v>45301</v>
      </c>
      <c r="C12" s="17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6">
        <v>45302</v>
      </c>
      <c r="C13" s="17">
        <v>103</v>
      </c>
      <c r="D13" s="9"/>
      <c r="E13" s="10"/>
    </row>
    <row r="14" spans="1:14" x14ac:dyDescent="0.3">
      <c r="B14" s="16">
        <v>45303</v>
      </c>
      <c r="C14" s="17">
        <v>100</v>
      </c>
      <c r="D14" s="9"/>
      <c r="E14" s="10"/>
    </row>
    <row r="15" spans="1:14" x14ac:dyDescent="0.3">
      <c r="A15" s="1"/>
      <c r="B15" s="16">
        <v>45304</v>
      </c>
      <c r="C15" s="17">
        <v>85</v>
      </c>
      <c r="D15" s="9"/>
      <c r="E15" s="10"/>
    </row>
    <row r="16" spans="1:14" x14ac:dyDescent="0.3">
      <c r="A16" s="1"/>
      <c r="B16" s="25">
        <v>45305</v>
      </c>
      <c r="C16" s="26">
        <v>90</v>
      </c>
      <c r="D16" s="9"/>
      <c r="E16" s="10" t="str" cm="1">
        <f t="array" ref="E16:F17">_xlfn.LET(_xlpm.a,DAY(B3:B26),_xlpm.b,C3:C26,_xlpm.c,_xlpm.b/_xlfn.IFNA(_xlfn.XLOOKUP(_xlpm.a-_xlfn.TOROW(_xlpm.a),_xlpm.a,_xlpm.b),_xlpm.b)-1,_xlfn.HSTACK({"Inc";"Dec"}&amp;"rease",_xlfn.VSTACK(MAX(_xlpm.c),MIN(_xlpm.c))))</f>
        <v>Increase</v>
      </c>
      <c r="F16">
        <v>1.558139534883721</v>
      </c>
    </row>
    <row r="17" spans="1:14" x14ac:dyDescent="0.3">
      <c r="A17" s="1"/>
      <c r="B17" s="25">
        <v>45306</v>
      </c>
      <c r="C17" s="26">
        <v>80</v>
      </c>
      <c r="D17" s="9"/>
      <c r="E17" s="10" t="str">
        <v>Decrease</v>
      </c>
      <c r="F17">
        <v>-0.56565656565656564</v>
      </c>
    </row>
    <row r="18" spans="1:14" x14ac:dyDescent="0.3">
      <c r="A18" s="1"/>
      <c r="B18" s="25">
        <v>45307</v>
      </c>
      <c r="C18" s="26">
        <v>61</v>
      </c>
      <c r="D18" s="9"/>
      <c r="E18" s="10"/>
    </row>
    <row r="19" spans="1:14" x14ac:dyDescent="0.3">
      <c r="A19" s="1"/>
      <c r="B19" s="25">
        <v>45308</v>
      </c>
      <c r="C19" s="26">
        <v>60</v>
      </c>
      <c r="D19" s="9"/>
      <c r="E19" s="10"/>
    </row>
    <row r="20" spans="1:14" x14ac:dyDescent="0.3">
      <c r="A20" s="1"/>
      <c r="B20" s="25">
        <v>45309</v>
      </c>
      <c r="C20" s="26">
        <v>55</v>
      </c>
      <c r="D20" s="9"/>
      <c r="E20" s="1"/>
    </row>
    <row r="21" spans="1:14" x14ac:dyDescent="0.3">
      <c r="A21" s="1"/>
      <c r="B21" s="25">
        <v>45310</v>
      </c>
      <c r="C21" s="26">
        <v>52</v>
      </c>
      <c r="D21" s="9"/>
      <c r="E21" s="1"/>
    </row>
    <row r="22" spans="1:14" x14ac:dyDescent="0.3">
      <c r="A22" s="1"/>
      <c r="B22" s="18">
        <v>45311</v>
      </c>
      <c r="C22" s="19">
        <v>75</v>
      </c>
      <c r="D22" s="9"/>
      <c r="E22" s="1"/>
      <c r="N22" s="2"/>
    </row>
    <row r="23" spans="1:14" x14ac:dyDescent="0.3">
      <c r="A23" s="1"/>
      <c r="B23" s="18">
        <v>45312</v>
      </c>
      <c r="C23" s="19">
        <v>84</v>
      </c>
      <c r="D23" s="9"/>
      <c r="E23" s="1"/>
    </row>
    <row r="24" spans="1:14" x14ac:dyDescent="0.3">
      <c r="B24" s="18">
        <v>45313</v>
      </c>
      <c r="C24" s="19">
        <v>94</v>
      </c>
      <c r="D24" s="9"/>
      <c r="E24" s="1"/>
    </row>
    <row r="25" spans="1:14" x14ac:dyDescent="0.3">
      <c r="B25" s="18">
        <v>45314</v>
      </c>
      <c r="C25" s="19">
        <v>102</v>
      </c>
      <c r="D25" s="9"/>
      <c r="E25" s="1"/>
    </row>
    <row r="26" spans="1:14" x14ac:dyDescent="0.3">
      <c r="B26" s="21">
        <v>45315</v>
      </c>
      <c r="C26" s="22">
        <v>105</v>
      </c>
      <c r="D26" s="9"/>
    </row>
  </sheetData>
  <mergeCells count="2">
    <mergeCell ref="B1:C1"/>
    <mergeCell ref="G1:H1"/>
  </mergeCells>
  <hyperlinks>
    <hyperlink ref="K1" r:id="rId1" xr:uid="{87AF2F03-ACB9-464C-91E9-6CB7EF12365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2024-11-07T01:27:33Z</dcterms:modified>
</cp:coreProperties>
</file>