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05"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93468845-D62A-4698-816D-E154F0935178}" xr6:coauthVersionLast="47" xr6:coauthVersionMax="47" xr10:uidLastSave="{00000000-0000-0000-0000-000000000000}"/>
  <bookViews>
    <workbookView xWindow="1470" yWindow="1470" windowWidth="21600" windowHeight="11295"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Table15!$A$1:$E$17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Bread!$B$34:$H$67</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66" i="29" l="1"/>
  <c r="B63" i="27"/>
  <c r="B62" i="27"/>
  <c r="B61" i="27"/>
  <c r="B60" i="27"/>
  <c r="B59" i="27"/>
  <c r="B58" i="27"/>
  <c r="B57" i="27"/>
  <c r="B56" i="27"/>
  <c r="B55" i="27"/>
  <c r="B54" i="27"/>
  <c r="B46" i="27"/>
  <c r="B44" i="27"/>
  <c r="B43" i="27"/>
  <c r="B48" i="27"/>
  <c r="B47" i="27"/>
  <c r="B49" i="27"/>
  <c r="B41" i="27"/>
  <c r="B45" i="27"/>
  <c r="B42" i="27"/>
  <c r="B40" i="27"/>
  <c r="B39" i="27"/>
  <c r="D39" i="29"/>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G5" i="21" a="1"/>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<sst xmlns="http://schemas.openxmlformats.org/spreadsheetml/2006/main" count="6554" uniqueCount="2964">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</sst>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0">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9" borderId="0" xfId="0" applyFill="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95948"/>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13</xdr:col>
          <xdr:colOff>598610</xdr:colOff>
          <xdr:row>157</xdr:row>
          <xdr:rowOff>75467</xdr:rowOff>
        </xdr:from>
        <xdr:to>
          <xdr:col>24</xdr:col>
          <xdr:colOff>0</xdr:colOff>
          <xdr:row>197</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3" spid="_x0000_s229454"/>
                </a:ext>
              </a:extLst>
            </xdr:cNvPicPr>
          </xdr:nvPicPr>
          <xdr:blipFill>
            <a:blip xmlns:r="http://schemas.openxmlformats.org/officeDocument/2006/relationships" r:embed="rId1"/>
            <a:srcRect/>
            <a:stretch>
              <a:fillRect/>
            </a:stretch>
          </xdr:blipFill>
          <xdr:spPr bwMode="auto">
            <a:xfrm>
              <a:off x="4415937" y="26789429"/>
              <a:ext cx="2420082" cy="63722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0x7FED82CFD8B0&gt;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2848</v>
      </c>
      <c r="B1" t="s">
        <v>51</v>
      </c>
      <c r="C1" t="s">
        <v>2844</v>
      </c>
      <c r="D1" t="s">
        <v>2847</v>
      </c>
      <c r="E1" t="s">
        <v>2846</v>
      </c>
      <c r="F1" t="s">
        <v>2620</v>
      </c>
      <c r="G1" t="s">
        <v>2845</v>
      </c>
      <c r="H1" t="s">
        <v>51</v>
      </c>
      <c r="I1" t="s">
        <v>2844</v>
      </c>
      <c r="J1" t="s">
        <v>2843</v>
      </c>
      <c r="K1" t="s">
        <v>2842</v>
      </c>
      <c r="L1" t="s">
        <v>2841</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7">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7">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7">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7">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7">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7">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7">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7">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7">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7">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7">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7">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7">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7">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7">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7">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7">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7">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7">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7">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7">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7">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7">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7">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7">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7">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7">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7">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7">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7">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7">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2836</v>
      </c>
      <c r="B4">
        <v>60</v>
      </c>
      <c r="C4" t="s">
        <v>2835</v>
      </c>
      <c r="D4" t="s">
        <v>2834</v>
      </c>
      <c r="E4">
        <v>59</v>
      </c>
    </row>
    <row r="5" spans="1:9">
      <c r="A5" t="s">
        <v>2833</v>
      </c>
      <c r="B5">
        <v>5</v>
      </c>
      <c r="C5" t="s">
        <v>2832</v>
      </c>
      <c r="D5" t="s">
        <v>2831</v>
      </c>
      <c r="E5">
        <v>5</v>
      </c>
    </row>
    <row r="6" spans="1:9">
      <c r="A6" t="s">
        <v>2830</v>
      </c>
      <c r="B6">
        <v>1000</v>
      </c>
      <c r="C6" t="s">
        <v>2829</v>
      </c>
      <c r="D6" t="s">
        <v>2828</v>
      </c>
      <c r="E6">
        <v>1000</v>
      </c>
    </row>
    <row r="7" spans="1:9">
      <c r="A7" t="s">
        <v>2837</v>
      </c>
      <c r="B7">
        <v>100</v>
      </c>
    </row>
    <row r="8" spans="1:9">
      <c r="A8" t="s">
        <v>2838</v>
      </c>
      <c r="B8">
        <v>1</v>
      </c>
    </row>
    <row r="9" spans="1:9">
      <c r="B9" t="s">
        <v>2827</v>
      </c>
      <c r="C9" t="s">
        <v>2826</v>
      </c>
      <c r="D9" t="s">
        <v>2823</v>
      </c>
      <c r="E9" t="s">
        <v>2825</v>
      </c>
      <c r="F9" t="s">
        <v>2824</v>
      </c>
      <c r="G9" t="s">
        <v>2823</v>
      </c>
      <c r="H9" t="s">
        <v>2839</v>
      </c>
      <c r="I9" t="s">
        <v>2840</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91" activePane="bottomLeft" state="frozen"/>
      <selection activeCell="P541" sqref="P541"/>
      <selection pane="bottomLeft" activeCell="V199" sqref="V199"/>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198" ca="1">TEXT(DATE(2026,1,_xlfn.SEQUENCE(1+_xlfn.DAYS(TODAY(),DATE(2026,1,1)))),"dd-mmm")</f>
        <v>01-Jan</v>
      </c>
      <c r="C5" s="5">
        <v>1</v>
      </c>
      <c r="D5" s="5">
        <v>1</v>
      </c>
      <c r="E5" s="5">
        <v>0</v>
      </c>
      <c r="F5" s="5">
        <v>0</v>
      </c>
      <c r="G5" s="5">
        <v>1</v>
      </c>
      <c r="H5" s="5">
        <v>1</v>
      </c>
      <c r="I5" s="5">
        <v>1</v>
      </c>
      <c r="J5" s="5">
        <v>1</v>
      </c>
      <c r="K5" s="5">
        <v>1</v>
      </c>
      <c r="L5" cm="1">
        <f t="array" aca="1" ref="L5:L198" ca="1">_xlfn.BYROW(_xlfn.TAKE(Banded,,1),_xleta.WEEKNUM)</f>
        <v>1</v>
      </c>
      <c r="M5" cm="1">
        <f t="array" ref="M5:M198">_xlfn.BYROW(_xlfn.DROP(Banded,,1),_xleta.SUM)</f>
        <v>7</v>
      </c>
      <c r="O5" s="38" cm="1">
        <f t="array" aca="1" ref="O5:X33"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1</v>
      </c>
      <c r="Q33" s="5">
        <f ca="1"/>
        <v>2</v>
      </c>
      <c r="R33" s="5">
        <f ca="1"/>
        <v>1</v>
      </c>
      <c r="S33" s="5">
        <f ca="1"/>
        <v>1</v>
      </c>
      <c r="T33" s="5">
        <f ca="1"/>
        <v>2</v>
      </c>
      <c r="U33" s="5">
        <f ca="1"/>
        <v>2</v>
      </c>
      <c r="V33" s="5">
        <f ca="1"/>
        <v>1</v>
      </c>
      <c r="W33" s="5">
        <f ca="1"/>
        <v>1</v>
      </c>
      <c r="X33" s="5">
        <f ca="1"/>
        <v>2</v>
      </c>
    </row>
    <row r="34" spans="2:24">
      <c r="B34" s="40" t="str">
        <f ca="1"/>
        <v>30-Jan</v>
      </c>
      <c r="C34" s="5">
        <v>1</v>
      </c>
      <c r="D34" s="5">
        <v>1</v>
      </c>
      <c r="E34" s="5">
        <v>1</v>
      </c>
      <c r="F34" s="5">
        <v>1</v>
      </c>
      <c r="G34" s="5">
        <v>1</v>
      </c>
      <c r="H34" s="5">
        <v>1</v>
      </c>
      <c r="I34" s="5">
        <v>1</v>
      </c>
      <c r="J34" s="5">
        <v>1</v>
      </c>
      <c r="K34" s="5">
        <v>1</v>
      </c>
      <c r="L34">
        <f ca="1"/>
        <v>5</v>
      </c>
      <c r="M34">
        <v>9</v>
      </c>
      <c r="O34" s="38"/>
    </row>
    <row r="35" spans="2:24">
      <c r="B35" s="40" t="str">
        <f ca="1"/>
        <v>31-Jan</v>
      </c>
      <c r="C35" s="5">
        <v>1</v>
      </c>
      <c r="D35" s="5">
        <v>1</v>
      </c>
      <c r="E35" s="5">
        <v>0</v>
      </c>
      <c r="F35" s="5">
        <v>1</v>
      </c>
      <c r="G35" s="5">
        <v>1</v>
      </c>
      <c r="H35" s="5">
        <v>1</v>
      </c>
      <c r="I35" s="5">
        <v>1</v>
      </c>
      <c r="J35" s="5">
        <v>1</v>
      </c>
      <c r="K35" s="5">
        <v>1</v>
      </c>
      <c r="L35">
        <f ca="1"/>
        <v>5</v>
      </c>
      <c r="M35">
        <v>8</v>
      </c>
      <c r="O35" s="38"/>
    </row>
    <row r="36" spans="2:24">
      <c r="B36" s="40" t="str">
        <f ca="1"/>
        <v>01-Feb</v>
      </c>
      <c r="C36" s="5">
        <v>1</v>
      </c>
      <c r="D36" s="5">
        <v>1</v>
      </c>
      <c r="E36" s="5">
        <v>1</v>
      </c>
      <c r="F36" s="5">
        <v>1</v>
      </c>
      <c r="G36" s="5">
        <v>1</v>
      </c>
      <c r="H36" s="5">
        <v>1</v>
      </c>
      <c r="I36" s="5">
        <v>1</v>
      </c>
      <c r="J36" s="5">
        <v>1</v>
      </c>
      <c r="K36" s="5">
        <v>1</v>
      </c>
      <c r="L36">
        <f ca="1"/>
        <v>6</v>
      </c>
      <c r="M36">
        <v>9</v>
      </c>
      <c r="O36" s="38"/>
    </row>
    <row r="37" spans="2:24">
      <c r="B37" s="40" t="str">
        <f ca="1"/>
        <v>02-Feb</v>
      </c>
      <c r="C37" s="5">
        <v>1</v>
      </c>
      <c r="D37" s="5">
        <v>1</v>
      </c>
      <c r="E37" s="5">
        <v>0</v>
      </c>
      <c r="F37" s="5">
        <v>1</v>
      </c>
      <c r="G37" s="5">
        <v>1</v>
      </c>
      <c r="H37" s="5">
        <v>1</v>
      </c>
      <c r="I37" s="5">
        <v>1</v>
      </c>
      <c r="J37" s="5">
        <v>1</v>
      </c>
      <c r="K37" s="5">
        <v>1</v>
      </c>
      <c r="L37">
        <f ca="1"/>
        <v>6</v>
      </c>
      <c r="M37">
        <v>8</v>
      </c>
      <c r="O37" s="38"/>
    </row>
    <row r="38" spans="2:24">
      <c r="B38" s="40" t="str">
        <f ca="1"/>
        <v>03-Feb</v>
      </c>
      <c r="C38" s="5">
        <v>1</v>
      </c>
      <c r="D38" s="5">
        <v>1</v>
      </c>
      <c r="E38" s="5">
        <v>0</v>
      </c>
      <c r="F38" s="5">
        <v>1</v>
      </c>
      <c r="G38" s="5">
        <v>1</v>
      </c>
      <c r="H38" s="5">
        <v>1</v>
      </c>
      <c r="I38" s="5">
        <v>1</v>
      </c>
      <c r="J38" s="5">
        <v>1</v>
      </c>
      <c r="K38" s="5">
        <v>1</v>
      </c>
      <c r="L38">
        <f ca="1"/>
        <v>6</v>
      </c>
      <c r="M38">
        <v>8</v>
      </c>
      <c r="O38" s="38"/>
    </row>
    <row r="39" spans="2:24">
      <c r="B39" s="40" t="str">
        <f ca="1"/>
        <v>04-Feb</v>
      </c>
      <c r="C39" s="5">
        <v>1</v>
      </c>
      <c r="D39" s="5">
        <v>1</v>
      </c>
      <c r="E39" s="5">
        <v>0</v>
      </c>
      <c r="F39" s="5">
        <v>1</v>
      </c>
      <c r="G39" s="5">
        <v>1</v>
      </c>
      <c r="H39" s="5">
        <v>1</v>
      </c>
      <c r="I39" s="5">
        <v>1</v>
      </c>
      <c r="J39" s="5">
        <v>1</v>
      </c>
      <c r="K39" s="5">
        <v>1</v>
      </c>
      <c r="L39">
        <f ca="1"/>
        <v>6</v>
      </c>
      <c r="M39">
        <v>8</v>
      </c>
      <c r="O39" s="38"/>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2849</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2850</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2851</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2852</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0</v>
      </c>
      <c r="D198" s="5">
        <v>1</v>
      </c>
      <c r="E198" s="5">
        <v>0</v>
      </c>
      <c r="F198" s="5">
        <v>0</v>
      </c>
      <c r="G198" s="5">
        <v>1</v>
      </c>
      <c r="H198" s="5">
        <v>1</v>
      </c>
      <c r="I198" s="5">
        <v>0</v>
      </c>
      <c r="J198" s="5">
        <v>0</v>
      </c>
      <c r="K198" s="5">
        <v>1</v>
      </c>
      <c r="L198">
        <f ca="1"/>
        <v>29</v>
      </c>
      <c r="M198">
        <v>4</v>
      </c>
      <c r="P198"/>
      <c r="Q198"/>
      <c r="R198"/>
      <c r="S198"/>
      <c r="T198"/>
      <c r="U198"/>
      <c r="V198"/>
      <c r="W198"/>
      <c r="X198"/>
    </row>
    <row r="199" spans="2:24">
      <c r="B199" s="40"/>
      <c r="C199" s="5"/>
      <c r="D199" s="5"/>
      <c r="E199" s="5"/>
      <c r="F199" s="5"/>
      <c r="G199" s="5"/>
      <c r="H199" s="5"/>
      <c r="I199" s="5"/>
      <c r="J199" s="5"/>
      <c r="K199" s="5"/>
      <c r="P199"/>
      <c r="Q199"/>
      <c r="R199"/>
      <c r="S199"/>
      <c r="T199"/>
      <c r="U199"/>
      <c r="V199"/>
      <c r="W199"/>
      <c r="X199"/>
    </row>
    <row r="200" spans="2:24">
      <c r="B200" s="40"/>
      <c r="C200" s="5"/>
      <c r="D200" s="5"/>
      <c r="E200" s="5"/>
      <c r="F200" s="5"/>
      <c r="G200" s="5"/>
      <c r="H200" s="5"/>
      <c r="I200" s="5"/>
      <c r="J200" s="5"/>
      <c r="K200" s="5"/>
      <c r="P200"/>
      <c r="Q200"/>
      <c r="R200"/>
      <c r="S200"/>
      <c r="T200"/>
      <c r="U200"/>
      <c r="V200"/>
      <c r="W200"/>
      <c r="X200"/>
    </row>
    <row r="201" spans="2:24">
      <c r="B201" s="40"/>
      <c r="C201" s="5"/>
      <c r="D201" s="5"/>
      <c r="E201" s="5"/>
      <c r="F201" s="5"/>
      <c r="G201" s="5"/>
      <c r="H201" s="5"/>
      <c r="I201" s="5"/>
      <c r="J201" s="5"/>
      <c r="K201" s="5"/>
      <c r="P201"/>
      <c r="Q201"/>
      <c r="R201"/>
      <c r="S201"/>
      <c r="T201"/>
      <c r="U201"/>
      <c r="V201"/>
      <c r="W201"/>
      <c r="X201"/>
    </row>
    <row r="202" spans="2:24">
      <c r="B202" s="40"/>
      <c r="C202" s="5"/>
      <c r="D202" s="5"/>
      <c r="E202" s="5"/>
      <c r="F202" s="5"/>
      <c r="G202" s="5"/>
      <c r="H202" s="5"/>
      <c r="I202" s="5"/>
      <c r="J202" s="5"/>
      <c r="K202" s="5"/>
      <c r="P202"/>
      <c r="Q202"/>
      <c r="R202"/>
      <c r="S202"/>
      <c r="T202"/>
      <c r="U202"/>
      <c r="V202"/>
      <c r="W202"/>
      <c r="X202"/>
    </row>
    <row r="203" spans="2:24">
      <c r="B203" s="40"/>
      <c r="C203" s="5"/>
      <c r="D203" s="5"/>
      <c r="E203" s="5"/>
      <c r="F203" s="5"/>
      <c r="G203" s="5"/>
      <c r="H203" s="5"/>
      <c r="I203" s="5"/>
      <c r="J203" s="5"/>
      <c r="K203" s="5"/>
      <c r="P203"/>
      <c r="Q203"/>
      <c r="R203"/>
      <c r="S203"/>
      <c r="T203"/>
      <c r="U203"/>
      <c r="V203"/>
      <c r="W203"/>
      <c r="X203"/>
    </row>
    <row r="204" spans="2:24">
      <c r="B204" s="40"/>
      <c r="C204" s="5"/>
      <c r="D204" s="5"/>
      <c r="E204" s="5"/>
      <c r="F204" s="5"/>
      <c r="G204" s="5"/>
      <c r="H204" s="5"/>
      <c r="I204" s="5"/>
      <c r="J204" s="5"/>
      <c r="K204" s="5"/>
      <c r="P204"/>
      <c r="Q204"/>
      <c r="R204"/>
      <c r="S204"/>
      <c r="T204"/>
      <c r="U204"/>
      <c r="V204"/>
      <c r="W204"/>
      <c r="X204"/>
    </row>
    <row r="205" spans="2:24">
      <c r="B205" s="40"/>
      <c r="C205" s="5"/>
      <c r="D205" s="5"/>
      <c r="E205" s="5"/>
      <c r="F205" s="5"/>
      <c r="G205" s="5"/>
      <c r="H205" s="5"/>
      <c r="I205" s="5"/>
      <c r="J205" s="5"/>
      <c r="K205" s="5"/>
      <c r="P205"/>
      <c r="Q205"/>
      <c r="R205"/>
      <c r="S205"/>
      <c r="T205"/>
      <c r="U205"/>
      <c r="V205"/>
      <c r="W205"/>
      <c r="X205"/>
    </row>
    <row r="206" spans="2:24">
      <c r="B206" s="40"/>
      <c r="C206" s="5"/>
      <c r="D206" s="5"/>
      <c r="E206" s="5"/>
      <c r="F206" s="5"/>
      <c r="G206" s="5"/>
      <c r="H206" s="5"/>
      <c r="I206" s="5"/>
      <c r="J206" s="5"/>
      <c r="K206" s="5"/>
      <c r="P206"/>
      <c r="Q206"/>
      <c r="R206"/>
      <c r="S206"/>
      <c r="T206"/>
      <c r="U206"/>
      <c r="V206"/>
      <c r="W206"/>
      <c r="X206"/>
    </row>
    <row r="207" spans="2:24">
      <c r="B207" s="40"/>
      <c r="C207" s="5"/>
      <c r="D207" s="5"/>
      <c r="E207" s="5"/>
      <c r="F207" s="5"/>
      <c r="G207" s="5"/>
      <c r="H207" s="5"/>
      <c r="I207" s="5"/>
      <c r="J207" s="5"/>
      <c r="K207" s="5"/>
      <c r="P207"/>
      <c r="Q207"/>
      <c r="R207"/>
      <c r="S207"/>
      <c r="T207"/>
      <c r="U207"/>
      <c r="V207"/>
      <c r="W207"/>
      <c r="X207"/>
    </row>
    <row r="208" spans="2:24">
      <c r="B208" s="40"/>
      <c r="C208" s="5"/>
      <c r="D208" s="5"/>
      <c r="E208" s="5"/>
      <c r="F208" s="5"/>
      <c r="G208" s="5"/>
      <c r="H208" s="5"/>
      <c r="I208" s="5"/>
      <c r="J208" s="5"/>
      <c r="K208" s="5"/>
      <c r="P208"/>
      <c r="Q208"/>
      <c r="R208"/>
      <c r="S208"/>
      <c r="T208"/>
      <c r="U208"/>
      <c r="V208"/>
      <c r="W208"/>
      <c r="X208"/>
    </row>
    <row r="209" spans="2:24">
      <c r="B209" s="40"/>
      <c r="C209" s="5"/>
      <c r="D209" s="5"/>
      <c r="E209" s="5"/>
      <c r="F209" s="5"/>
      <c r="G209" s="5"/>
      <c r="H209" s="5"/>
      <c r="I209" s="5"/>
      <c r="J209" s="5"/>
      <c r="K209" s="5"/>
      <c r="P209"/>
      <c r="Q209"/>
      <c r="R209"/>
      <c r="S209"/>
      <c r="T209"/>
      <c r="U209"/>
      <c r="V209"/>
      <c r="W209"/>
      <c r="X209"/>
    </row>
    <row r="210" spans="2:24">
      <c r="B210" s="40"/>
      <c r="C210" s="5"/>
      <c r="D210" s="5"/>
      <c r="E210" s="5"/>
      <c r="F210" s="5"/>
      <c r="G210" s="5"/>
      <c r="H210" s="5"/>
      <c r="I210" s="5"/>
      <c r="J210" s="5"/>
      <c r="K210" s="5"/>
      <c r="P210"/>
      <c r="Q210"/>
      <c r="R210"/>
      <c r="S210"/>
      <c r="T210"/>
      <c r="U210"/>
      <c r="V210"/>
      <c r="W210"/>
      <c r="X210"/>
    </row>
    <row r="211" spans="2:24">
      <c r="B211" s="40"/>
      <c r="C211" s="5"/>
      <c r="D211" s="5"/>
      <c r="E211" s="5"/>
      <c r="F211" s="5"/>
      <c r="G211" s="5"/>
      <c r="H211" s="5"/>
      <c r="I211" s="5"/>
      <c r="J211" s="5"/>
      <c r="K211" s="5"/>
      <c r="P211"/>
      <c r="Q211"/>
      <c r="R211"/>
      <c r="S211"/>
      <c r="T211"/>
      <c r="U211"/>
      <c r="V211"/>
      <c r="W211"/>
      <c r="X211"/>
    </row>
    <row r="212" spans="2:24">
      <c r="B212" s="40"/>
      <c r="C212" s="5"/>
      <c r="D212" s="5"/>
      <c r="E212" s="5"/>
      <c r="F212" s="5"/>
      <c r="G212" s="5"/>
      <c r="H212" s="5"/>
      <c r="I212" s="5"/>
      <c r="J212" s="5"/>
      <c r="K212" s="5"/>
      <c r="P212"/>
      <c r="Q212"/>
      <c r="R212"/>
      <c r="S212"/>
      <c r="T212"/>
      <c r="U212"/>
      <c r="V212"/>
      <c r="W212"/>
      <c r="X212"/>
    </row>
    <row r="213" spans="2:24">
      <c r="B213" s="40"/>
      <c r="C213" s="5"/>
      <c r="D213" s="5"/>
      <c r="E213" s="5"/>
      <c r="F213" s="5"/>
      <c r="G213" s="5"/>
      <c r="H213" s="5"/>
      <c r="I213" s="5"/>
      <c r="J213" s="5"/>
      <c r="K213" s="5"/>
      <c r="P213"/>
      <c r="Q213"/>
      <c r="R213"/>
      <c r="S213"/>
      <c r="T213"/>
      <c r="U213"/>
      <c r="V213"/>
      <c r="W213"/>
      <c r="X213"/>
    </row>
    <row r="214" spans="2:24">
      <c r="B214" s="40"/>
      <c r="C214" s="5"/>
      <c r="D214" s="5"/>
      <c r="E214" s="5"/>
      <c r="F214" s="5"/>
      <c r="G214" s="5"/>
      <c r="H214" s="5"/>
      <c r="I214" s="5"/>
      <c r="J214" s="5"/>
      <c r="K214" s="5"/>
      <c r="P214"/>
      <c r="Q214"/>
      <c r="R214"/>
      <c r="S214"/>
      <c r="T214"/>
      <c r="U214"/>
      <c r="V214"/>
      <c r="W214"/>
      <c r="X214"/>
    </row>
    <row r="215" spans="2:24">
      <c r="B215" s="40"/>
      <c r="C215" s="5"/>
      <c r="D215" s="5"/>
      <c r="E215" s="5"/>
      <c r="F215" s="5"/>
      <c r="G215" s="5"/>
      <c r="H215" s="5"/>
      <c r="I215" s="5"/>
      <c r="J215" s="5"/>
      <c r="K215" s="5"/>
      <c r="P215"/>
      <c r="Q215"/>
      <c r="R215"/>
      <c r="S215"/>
      <c r="T215"/>
      <c r="U215"/>
      <c r="V215"/>
      <c r="W215"/>
      <c r="X215"/>
    </row>
    <row r="216" spans="2:24">
      <c r="B216" s="40"/>
      <c r="C216" s="5"/>
      <c r="D216" s="5"/>
      <c r="E216" s="5"/>
      <c r="F216" s="5"/>
      <c r="G216" s="5"/>
      <c r="H216" s="5"/>
      <c r="I216" s="5"/>
      <c r="J216" s="5"/>
      <c r="K216" s="5"/>
      <c r="P216"/>
      <c r="Q216"/>
      <c r="R216"/>
      <c r="S216"/>
      <c r="T216"/>
      <c r="U216"/>
      <c r="V216"/>
      <c r="W216"/>
      <c r="X216"/>
    </row>
    <row r="217" spans="2:24">
      <c r="B217" s="40"/>
      <c r="C217" s="5"/>
      <c r="D217" s="5"/>
      <c r="E217" s="5"/>
      <c r="F217" s="5"/>
      <c r="G217" s="5"/>
      <c r="H217" s="5"/>
      <c r="I217" s="5"/>
      <c r="J217" s="5"/>
      <c r="K217" s="5"/>
      <c r="P217"/>
      <c r="Q217"/>
      <c r="R217"/>
      <c r="S217"/>
      <c r="T217"/>
      <c r="U217"/>
      <c r="V217"/>
      <c r="W217"/>
      <c r="X217"/>
    </row>
    <row r="218" spans="2:24">
      <c r="B218" s="40"/>
      <c r="C218" s="5"/>
      <c r="D218" s="5"/>
      <c r="E218" s="5"/>
      <c r="F218" s="5"/>
      <c r="G218" s="5"/>
      <c r="H218" s="5"/>
      <c r="I218" s="5"/>
      <c r="J218" s="5"/>
      <c r="K218" s="5"/>
      <c r="P218"/>
      <c r="Q218"/>
      <c r="R218"/>
      <c r="S218"/>
      <c r="T218"/>
      <c r="U218"/>
      <c r="V218"/>
      <c r="W218"/>
      <c r="X218"/>
    </row>
    <row r="219" spans="2:24">
      <c r="B219" s="40"/>
      <c r="C219" s="5"/>
      <c r="D219" s="5"/>
      <c r="E219" s="5"/>
      <c r="F219" s="5"/>
      <c r="G219" s="5"/>
      <c r="H219" s="5"/>
      <c r="I219" s="5"/>
      <c r="J219" s="5"/>
      <c r="K219" s="5"/>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67"/>
  <sheetViews>
    <sheetView topLeftCell="A4" workbookViewId="0">
      <pane ySplit="5" topLeftCell="A554" activePane="bottomLeft" state="frozen"/>
      <selection activeCell="Y145" sqref="Y145"/>
      <selection pane="bottomLeft" activeCell="E565" sqref="E565:Y567"/>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67"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67">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sheetData>
  <conditionalFormatting sqref="E9:Y567">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2801</v>
      </c>
      <c r="C1" t="s">
        <v>2802</v>
      </c>
      <c r="D1" t="s">
        <v>2803</v>
      </c>
      <c r="E1" t="s">
        <v>2804</v>
      </c>
    </row>
    <row r="2" spans="1:5">
      <c r="A2" t="s">
        <v>2771</v>
      </c>
      <c r="B2" t="s">
        <v>2772</v>
      </c>
      <c r="C2" t="s">
        <v>2773</v>
      </c>
      <c r="D2" t="s">
        <v>2817</v>
      </c>
    </row>
    <row r="3" spans="1:5">
      <c r="A3" t="s">
        <v>2796</v>
      </c>
      <c r="B3" t="s">
        <v>2751</v>
      </c>
      <c r="C3" t="s">
        <v>2752</v>
      </c>
      <c r="D3" t="s">
        <v>2818</v>
      </c>
      <c r="E3" t="s">
        <v>2753</v>
      </c>
    </row>
    <row r="4" spans="1:5">
      <c r="A4" t="s">
        <v>2774</v>
      </c>
      <c r="B4" t="s">
        <v>2793</v>
      </c>
      <c r="C4" t="s">
        <v>2775</v>
      </c>
      <c r="D4" t="s">
        <v>788</v>
      </c>
      <c r="E4" t="s">
        <v>2812</v>
      </c>
    </row>
    <row r="5" spans="1:5">
      <c r="A5" t="s">
        <v>2743</v>
      </c>
      <c r="B5" t="s">
        <v>2744</v>
      </c>
      <c r="C5" t="s">
        <v>2745</v>
      </c>
      <c r="D5" t="s">
        <v>2746</v>
      </c>
      <c r="E5" t="s">
        <v>2747</v>
      </c>
    </row>
    <row r="6" spans="1:5">
      <c r="A6" t="s">
        <v>2767</v>
      </c>
      <c r="B6" t="s">
        <v>2768</v>
      </c>
      <c r="C6" t="s">
        <v>2769</v>
      </c>
      <c r="D6" t="s">
        <v>2770</v>
      </c>
      <c r="E6" t="s">
        <v>788</v>
      </c>
    </row>
    <row r="7" spans="1:5">
      <c r="A7" t="s">
        <v>2784</v>
      </c>
      <c r="B7" t="s">
        <v>2785</v>
      </c>
      <c r="C7" t="s">
        <v>2786</v>
      </c>
      <c r="D7" t="s">
        <v>2787</v>
      </c>
      <c r="E7" t="s">
        <v>2813</v>
      </c>
    </row>
    <row r="8" spans="1:5">
      <c r="A8" t="s">
        <v>2807</v>
      </c>
      <c r="B8" t="s">
        <v>2739</v>
      </c>
      <c r="C8" t="s">
        <v>2740</v>
      </c>
      <c r="D8" t="s">
        <v>2741</v>
      </c>
      <c r="E8" t="s">
        <v>2742</v>
      </c>
    </row>
    <row r="9" spans="1:5">
      <c r="A9" t="s">
        <v>2756</v>
      </c>
      <c r="B9" t="s">
        <v>2757</v>
      </c>
      <c r="C9" t="s">
        <v>2758</v>
      </c>
      <c r="D9" t="s">
        <v>2819</v>
      </c>
      <c r="E9" t="s">
        <v>2814</v>
      </c>
    </row>
    <row r="10" spans="1:5">
      <c r="A10" t="s">
        <v>2748</v>
      </c>
      <c r="B10" t="s">
        <v>2749</v>
      </c>
      <c r="C10" t="s">
        <v>788</v>
      </c>
      <c r="D10" t="s">
        <v>2820</v>
      </c>
      <c r="E10" t="s">
        <v>2750</v>
      </c>
    </row>
    <row r="11" spans="1:5">
      <c r="A11" t="s">
        <v>2788</v>
      </c>
      <c r="B11" t="s">
        <v>2789</v>
      </c>
      <c r="C11" t="s">
        <v>2798</v>
      </c>
      <c r="D11" t="s">
        <v>2821</v>
      </c>
      <c r="E11" t="s">
        <v>2790</v>
      </c>
    </row>
    <row r="12" spans="1:5">
      <c r="A12" t="s">
        <v>2754</v>
      </c>
      <c r="B12" t="s">
        <v>2755</v>
      </c>
      <c r="C12" t="s">
        <v>2809</v>
      </c>
      <c r="D12" t="s">
        <v>2810</v>
      </c>
      <c r="E12" t="s">
        <v>2815</v>
      </c>
    </row>
    <row r="13" spans="1:5">
      <c r="A13" t="s">
        <v>2763</v>
      </c>
      <c r="B13" t="s">
        <v>2764</v>
      </c>
      <c r="C13" t="s">
        <v>2765</v>
      </c>
      <c r="D13" t="s">
        <v>2822</v>
      </c>
      <c r="E13" t="s">
        <v>2766</v>
      </c>
    </row>
    <row r="14" spans="1:5">
      <c r="A14" t="s">
        <v>2776</v>
      </c>
      <c r="B14" t="s">
        <v>2794</v>
      </c>
      <c r="C14" t="s">
        <v>2808</v>
      </c>
      <c r="D14" t="s">
        <v>788</v>
      </c>
      <c r="E14" t="s">
        <v>2816</v>
      </c>
    </row>
    <row r="15" spans="1:5">
      <c r="A15" t="s">
        <v>2777</v>
      </c>
      <c r="B15" t="s">
        <v>2778</v>
      </c>
      <c r="C15" t="s">
        <v>2779</v>
      </c>
      <c r="D15" t="s">
        <v>788</v>
      </c>
      <c r="E15" t="s">
        <v>788</v>
      </c>
    </row>
    <row r="16" spans="1:5">
      <c r="A16" t="s">
        <v>2759</v>
      </c>
      <c r="B16" t="s">
        <v>2760</v>
      </c>
      <c r="C16" t="s">
        <v>2761</v>
      </c>
      <c r="D16" t="s">
        <v>788</v>
      </c>
      <c r="E16" t="s">
        <v>2762</v>
      </c>
    </row>
    <row r="17" spans="1:5">
      <c r="A17" t="s">
        <v>2780</v>
      </c>
      <c r="B17" t="s">
        <v>2781</v>
      </c>
      <c r="C17" t="s">
        <v>2782</v>
      </c>
      <c r="D17" t="s">
        <v>2783</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40" sqref="A40"/>
    </sheetView>
  </sheetViews>
  <sheetFormatPr defaultRowHeight="12.75"/>
  <cols>
    <col min="1" max="1" width="196.28515625" customWidth="1"/>
  </cols>
  <sheetData>
    <row r="1" spans="1:1">
      <c r="A1" t="s">
        <v>2800</v>
      </c>
    </row>
    <row r="2" spans="1:1">
      <c r="A2" t="s">
        <v>2799</v>
      </c>
    </row>
    <row r="3" spans="1:1">
      <c r="A3" t="s">
        <v>2806</v>
      </c>
    </row>
    <row r="4" spans="1:1">
      <c r="A4" t="s">
        <v>2731</v>
      </c>
    </row>
    <row r="5" spans="1:1">
      <c r="A5" t="s">
        <v>2732</v>
      </c>
    </row>
    <row r="6" spans="1:1">
      <c r="A6" t="s">
        <v>2795</v>
      </c>
    </row>
    <row r="7" spans="1:1">
      <c r="A7" t="s">
        <v>2811</v>
      </c>
    </row>
    <row r="8" spans="1:1">
      <c r="A8" t="s">
        <v>2733</v>
      </c>
    </row>
    <row r="9" spans="1:1">
      <c r="A9" t="s">
        <v>2734</v>
      </c>
    </row>
    <row r="10" spans="1:1">
      <c r="A10" t="s">
        <v>2735</v>
      </c>
    </row>
    <row r="11" spans="1:1">
      <c r="A11" t="s">
        <v>2736</v>
      </c>
    </row>
    <row r="12" spans="1:1">
      <c r="A12" t="s">
        <v>2791</v>
      </c>
    </row>
    <row r="13" spans="1:1">
      <c r="A13" t="s">
        <v>2792</v>
      </c>
    </row>
    <row r="14" spans="1:1">
      <c r="A14" t="s">
        <v>2805</v>
      </c>
    </row>
    <row r="15" spans="1:1">
      <c r="A15" t="s">
        <v>2737</v>
      </c>
    </row>
    <row r="16" spans="1:1">
      <c r="A16" t="s">
        <v>2730</v>
      </c>
    </row>
    <row r="17" spans="1:1">
      <c r="A17" t="s">
        <v>2738</v>
      </c>
    </row>
    <row r="18" spans="1:1">
      <c r="A18" t="s">
        <v>2797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2708</v>
      </c>
      <c r="D4">
        <v>2</v>
      </c>
      <c r="E4" t="str">
        <v>erhalten </v>
      </c>
      <c r="F4" t="str">
        <v>to receive, to preserve, to maintain</v>
      </c>
      <c r="H4">
        <v>1</v>
      </c>
    </row>
    <row r="5" spans="2:8">
      <c r="B5" t="s">
        <v>2686</v>
      </c>
      <c r="D5">
        <v>3</v>
      </c>
      <c r="E5" t="str">
        <v>rechtfertigen </v>
      </c>
      <c r="F5" t="str">
        <v>to justify, to warrant</v>
      </c>
      <c r="H5">
        <v>1</v>
      </c>
    </row>
    <row r="6" spans="2:8">
      <c r="B6">
        <v>2</v>
      </c>
      <c r="D6">
        <v>4</v>
      </c>
      <c r="E6" t="str">
        <v>abwägen </v>
      </c>
      <c r="F6" t="str">
        <v>to weigh up, to consider carefully</v>
      </c>
      <c r="H6">
        <v>1</v>
      </c>
    </row>
    <row r="7" spans="2:8">
      <c r="B7" t="s">
        <v>2709</v>
      </c>
      <c r="D7">
        <v>5</v>
      </c>
      <c r="E7" t="str">
        <v>vorlegen </v>
      </c>
      <c r="F7" t="str">
        <v>to present, to submit</v>
      </c>
      <c r="H7">
        <v>1</v>
      </c>
    </row>
    <row r="8" spans="2:8">
      <c r="B8" t="s">
        <v>2687</v>
      </c>
      <c r="D8">
        <v>6</v>
      </c>
      <c r="E8" t="str">
        <v>anstreben </v>
      </c>
      <c r="F8" t="str">
        <v>to strive for, to aim at</v>
      </c>
      <c r="H8">
        <v>1</v>
      </c>
    </row>
    <row r="9" spans="2:8">
      <c r="B9">
        <v>3</v>
      </c>
      <c r="D9">
        <v>7</v>
      </c>
      <c r="E9" t="str">
        <v>Einschränkung f </v>
      </c>
      <c r="F9" t="str">
        <v>restriction, limitation</v>
      </c>
      <c r="H9">
        <v>1</v>
      </c>
    </row>
    <row r="10" spans="2:8">
      <c r="B10" t="s">
        <v>2710</v>
      </c>
      <c r="D10">
        <v>8</v>
      </c>
      <c r="E10" t="str">
        <v>umstritten </v>
      </c>
      <c r="F10" t="str">
        <v>controversial, disputed, contentious</v>
      </c>
      <c r="H10">
        <v>1</v>
      </c>
    </row>
    <row r="11" spans="2:8">
      <c r="B11" t="s">
        <v>2688</v>
      </c>
      <c r="D11">
        <v>9</v>
      </c>
      <c r="E11" t="str">
        <v>Entstehung f </v>
      </c>
      <c r="F11" t="str">
        <v>origin, emergence, formation</v>
      </c>
      <c r="H11">
        <v>1</v>
      </c>
    </row>
    <row r="12" spans="2:8">
      <c r="B12">
        <v>4</v>
      </c>
      <c r="D12">
        <v>10</v>
      </c>
      <c r="E12" t="str">
        <v>ersetzen </v>
      </c>
      <c r="F12" t="str">
        <v>to replace, to substitute</v>
      </c>
      <c r="H12">
        <v>1</v>
      </c>
    </row>
    <row r="13" spans="2:8">
      <c r="B13" t="s">
        <v>2711</v>
      </c>
      <c r="D13">
        <v>11</v>
      </c>
      <c r="E13" t="str">
        <v>Voraussetzung f </v>
      </c>
      <c r="F13" t="str">
        <v>prerequisite, requirement, condition</v>
      </c>
      <c r="H13">
        <v>1</v>
      </c>
    </row>
    <row r="14" spans="2:8">
      <c r="B14" t="s">
        <v>2689</v>
      </c>
      <c r="D14">
        <v>12</v>
      </c>
      <c r="E14" t="str">
        <v>anwenden </v>
      </c>
      <c r="F14" t="str">
        <v>to apply, to use</v>
      </c>
      <c r="H14">
        <v>1</v>
      </c>
    </row>
    <row r="15" spans="2:8">
      <c r="B15">
        <v>5</v>
      </c>
      <c r="D15">
        <v>13</v>
      </c>
      <c r="E15" t="str">
        <v>entstehen </v>
      </c>
      <c r="F15" t="str">
        <v>to keep, to comply with, to observe</v>
      </c>
      <c r="H15">
        <v>1</v>
      </c>
    </row>
    <row r="16" spans="2:8">
      <c r="B16" t="s">
        <v>2712</v>
      </c>
      <c r="D16">
        <v>14</v>
      </c>
      <c r="E16" t="str">
        <v>entsprechen </v>
      </c>
      <c r="F16" t="str">
        <v>to correspond to, to match, to meet</v>
      </c>
      <c r="H16">
        <v>1</v>
      </c>
    </row>
    <row r="17" spans="2:8">
      <c r="B17" t="s">
        <v>2690</v>
      </c>
      <c r="D17">
        <v>15</v>
      </c>
      <c r="E17" t="str">
        <v>hinweisen </v>
      </c>
      <c r="F17" t="str">
        <v>to point out, to indicae</v>
      </c>
      <c r="H17">
        <v>1</v>
      </c>
    </row>
    <row r="18" spans="2:8">
      <c r="B18">
        <v>6</v>
      </c>
      <c r="D18">
        <v>16</v>
      </c>
      <c r="E18" t="str">
        <v>auslösen </v>
      </c>
      <c r="F18" t="str">
        <v>to trigger, to cause</v>
      </c>
      <c r="H18">
        <v>1</v>
      </c>
    </row>
    <row r="19" spans="2:8">
      <c r="B19" t="s">
        <v>2713</v>
      </c>
      <c r="D19">
        <v>17</v>
      </c>
      <c r="E19" t="str">
        <v>nachhaltig </v>
      </c>
      <c r="F19" t="str">
        <v>sustainable, ongoing</v>
      </c>
      <c r="H19">
        <v>1</v>
      </c>
    </row>
    <row r="20" spans="2:8">
      <c r="B20" t="s">
        <v>2691</v>
      </c>
      <c r="D20">
        <v>18</v>
      </c>
      <c r="E20" t="str">
        <v>einführen </v>
      </c>
      <c r="F20" t="str">
        <v>to introduce, to launch, to usher</v>
      </c>
      <c r="H20">
        <v>1</v>
      </c>
    </row>
    <row r="21" spans="2:8">
      <c r="B21">
        <v>7</v>
      </c>
      <c r="D21">
        <v>19</v>
      </c>
      <c r="E21" t="str">
        <v>Absicht f </v>
      </c>
      <c r="F21" t="str">
        <v>Intention, Purpose</v>
      </c>
      <c r="H21">
        <v>1</v>
      </c>
    </row>
    <row r="22" spans="2:8">
      <c r="B22" t="s">
        <v>2714</v>
      </c>
      <c r="D22">
        <v>20</v>
      </c>
      <c r="E22" t="str">
        <v>angemessen </v>
      </c>
      <c r="F22" t="str">
        <v>appropriate, proper</v>
      </c>
      <c r="H22">
        <v>1</v>
      </c>
    </row>
    <row r="23" spans="2:8">
      <c r="B23" t="s">
        <v>2692</v>
      </c>
      <c r="D23">
        <v>21</v>
      </c>
      <c r="E23" t="str">
        <v>auffordern </v>
      </c>
      <c r="F23" t="str">
        <v>to urge, to request</v>
      </c>
      <c r="H23">
        <v>1</v>
      </c>
    </row>
    <row r="24" spans="2:8">
      <c r="B24">
        <v>8</v>
      </c>
      <c r="D24">
        <v>22</v>
      </c>
      <c r="E24" t="str">
        <v>erhältlich </v>
      </c>
      <c r="F24" t="str">
        <v>available</v>
      </c>
      <c r="H24">
        <v>1</v>
      </c>
    </row>
    <row r="25" spans="2:8">
      <c r="B25" t="s">
        <v>2715</v>
      </c>
      <c r="D25">
        <v>23</v>
      </c>
      <c r="E25" t="str">
        <v>behalten </v>
      </c>
      <c r="F25" t="str">
        <v>to keep (a secret)</v>
      </c>
      <c r="H25">
        <v>1</v>
      </c>
    </row>
    <row r="26" spans="2:8">
      <c r="B26" t="s">
        <v>2693</v>
      </c>
      <c r="D26">
        <v>24</v>
      </c>
      <c r="E26" t="str">
        <v>Steuererhöhung f </v>
      </c>
      <c r="F26" t="str">
        <v>tax hike, tax increase</v>
      </c>
      <c r="H26">
        <v>1</v>
      </c>
    </row>
    <row r="27" spans="2:8">
      <c r="B27">
        <v>9</v>
      </c>
      <c r="D27">
        <v>25</v>
      </c>
      <c r="E27" t="str">
        <v>Gemüsebeet n </v>
      </c>
      <c r="F27" t="str">
        <v>vegetable patch, kitchen garden</v>
      </c>
      <c r="H27">
        <v>1</v>
      </c>
    </row>
    <row r="28" spans="2:8">
      <c r="B28" t="s">
        <v>2716</v>
      </c>
      <c r="D28">
        <v>26</v>
      </c>
      <c r="E28" t="str">
        <v>Enthüllung f </v>
      </c>
      <c r="F28" t="str">
        <v>revelation</v>
      </c>
      <c r="H28">
        <v>1</v>
      </c>
    </row>
    <row r="29" spans="2:8">
      <c r="B29" t="s">
        <v>2694</v>
      </c>
      <c r="D29">
        <v>27</v>
      </c>
      <c r="E29" t="str">
        <v>maßgeblich </v>
      </c>
      <c r="F29" t="str">
        <v>decisive, significant</v>
      </c>
      <c r="H29">
        <v>1</v>
      </c>
    </row>
    <row r="30" spans="2:8">
      <c r="B30">
        <v>10</v>
      </c>
      <c r="D30">
        <v>28</v>
      </c>
      <c r="E30" t="str">
        <v>erläutern </v>
      </c>
      <c r="F30" t="str">
        <v>to explain, to illustrate, to elaborate on</v>
      </c>
      <c r="H30">
        <v>1</v>
      </c>
    </row>
    <row r="31" spans="2:8">
      <c r="B31" t="s">
        <v>2717</v>
      </c>
      <c r="D31">
        <v>29</v>
      </c>
      <c r="E31" t="str">
        <v>die Genehmigung</v>
      </c>
      <c r="F31" t="str">
        <v>approval, permission</v>
      </c>
      <c r="H31">
        <v>1</v>
      </c>
    </row>
    <row r="32" spans="2:8">
      <c r="B32" t="s">
        <v>2695</v>
      </c>
      <c r="D32">
        <v>30</v>
      </c>
      <c r="E32" t="str">
        <v>betreiben </v>
      </c>
      <c r="F32" t="str">
        <v>to operate, to run, to pursue</v>
      </c>
      <c r="H32">
        <v>1</v>
      </c>
    </row>
    <row r="33" spans="2:8">
      <c r="B33">
        <v>11</v>
      </c>
      <c r="D33">
        <v>31</v>
      </c>
      <c r="E33" t="str">
        <v>betreffen </v>
      </c>
      <c r="F33" t="str">
        <v>to concern, to affect</v>
      </c>
      <c r="H33">
        <v>1</v>
      </c>
    </row>
    <row r="34" spans="2:8">
      <c r="B34" t="s">
        <v>2718</v>
      </c>
      <c r="D34">
        <v>32</v>
      </c>
      <c r="E34" t="str">
        <v>entsprechend </v>
      </c>
      <c r="F34" t="str">
        <v>to correspond, to match, to meet</v>
      </c>
      <c r="H34">
        <v>1</v>
      </c>
    </row>
    <row r="35" spans="2:8">
      <c r="B35" t="s">
        <v>2696</v>
      </c>
      <c r="D35">
        <v>33</v>
      </c>
      <c r="E35" t="str">
        <v>nachweisen </v>
      </c>
      <c r="F35" t="str">
        <v>to prove, to demonstrate</v>
      </c>
      <c r="H35">
        <v>1</v>
      </c>
    </row>
    <row r="36" spans="2:8">
      <c r="B36">
        <v>12</v>
      </c>
      <c r="D36">
        <v>34</v>
      </c>
      <c r="E36" t="str">
        <v>ausfällig</v>
      </c>
      <c r="F36" t="str">
        <v>conspicuous</v>
      </c>
      <c r="H36">
        <v>1</v>
      </c>
    </row>
    <row r="37" spans="2:8">
      <c r="B37" t="s">
        <v>2719</v>
      </c>
      <c r="D37">
        <v>35</v>
      </c>
      <c r="E37" t="str">
        <v>verzehren </v>
      </c>
      <c r="F37" t="str">
        <v>to consume (food or resources)</v>
      </c>
      <c r="H37">
        <v>1</v>
      </c>
    </row>
    <row r="38" spans="2:8">
      <c r="B38" t="s">
        <v>2697</v>
      </c>
      <c r="D38">
        <v>36</v>
      </c>
      <c r="E38" t="str">
        <v>handhaben </v>
      </c>
      <c r="F38" t="str">
        <v>to handle (=to manage or use with the hands)</v>
      </c>
      <c r="H38">
        <v>1</v>
      </c>
    </row>
    <row r="39" spans="2:8">
      <c r="B39">
        <v>13</v>
      </c>
      <c r="D39">
        <v>37</v>
      </c>
      <c r="E39" t="str">
        <v>Messe f </v>
      </c>
      <c r="F39" t="str">
        <v>mass (church service)</v>
      </c>
      <c r="H39">
        <v>1</v>
      </c>
    </row>
    <row r="40" spans="2:8">
      <c r="B40" t="s">
        <v>2720</v>
      </c>
      <c r="D40">
        <v>38</v>
      </c>
      <c r="E40" t="str">
        <v>Gehör n </v>
      </c>
      <c r="F40" t="str">
        <v>hearing (sense of hearing)</v>
      </c>
      <c r="H40">
        <v>1</v>
      </c>
    </row>
    <row r="41" spans="2:8">
      <c r="B41" t="s">
        <v>2698</v>
      </c>
    </row>
    <row r="42" spans="2:8">
      <c r="B42">
        <v>14</v>
      </c>
    </row>
    <row r="43" spans="2:8">
      <c r="B43" t="s">
        <v>2721</v>
      </c>
    </row>
    <row r="44" spans="2:8">
      <c r="B44" t="s">
        <v>2699</v>
      </c>
    </row>
    <row r="45" spans="2:8">
      <c r="B45">
        <v>15</v>
      </c>
    </row>
    <row r="46" spans="2:8">
      <c r="B46" t="s">
        <v>2722</v>
      </c>
    </row>
    <row r="47" spans="2:8">
      <c r="B47" t="s">
        <v>2700</v>
      </c>
    </row>
    <row r="48" spans="2:8">
      <c r="B48">
        <v>16</v>
      </c>
    </row>
    <row r="49" spans="2:2">
      <c r="B49" t="s">
        <v>2723</v>
      </c>
    </row>
    <row r="50" spans="2:2">
      <c r="B50" t="s">
        <v>2701</v>
      </c>
    </row>
    <row r="51" spans="2:2">
      <c r="B51">
        <v>17</v>
      </c>
    </row>
    <row r="52" spans="2:2">
      <c r="B52" t="s">
        <v>2724</v>
      </c>
    </row>
    <row r="53" spans="2:2">
      <c r="B53" t="s">
        <v>2702</v>
      </c>
    </row>
    <row r="54" spans="2:2">
      <c r="B54">
        <v>18</v>
      </c>
    </row>
    <row r="55" spans="2:2">
      <c r="B55" t="s">
        <v>2725</v>
      </c>
    </row>
    <row r="56" spans="2:2">
      <c r="B56" t="s">
        <v>2703</v>
      </c>
    </row>
    <row r="57" spans="2:2">
      <c r="B57">
        <v>19</v>
      </c>
    </row>
    <row r="58" spans="2:2">
      <c r="B58" t="s">
        <v>2726</v>
      </c>
    </row>
    <row r="59" spans="2:2">
      <c r="B59" t="s">
        <v>2704</v>
      </c>
    </row>
    <row r="60" spans="2:2">
      <c r="B60">
        <v>20</v>
      </c>
    </row>
    <row r="61" spans="2:2">
      <c r="B61" t="s">
        <v>2727</v>
      </c>
    </row>
    <row r="62" spans="2:2">
      <c r="B62" t="s">
        <v>2705</v>
      </c>
    </row>
    <row r="63" spans="2:2">
      <c r="B63">
        <v>21</v>
      </c>
    </row>
    <row r="64" spans="2:2">
      <c r="B64" t="s">
        <v>2728</v>
      </c>
    </row>
    <row r="65" spans="2:2">
      <c r="B65" t="s">
        <v>2706</v>
      </c>
    </row>
    <row r="66" spans="2:2">
      <c r="B66">
        <v>22</v>
      </c>
    </row>
    <row r="67" spans="2:2">
      <c r="B67" t="s">
        <v>2729</v>
      </c>
    </row>
    <row r="68" spans="2:2">
      <c r="B68" t="s">
        <v>2707</v>
      </c>
    </row>
    <row r="69" spans="2:2">
      <c r="B69">
        <v>23</v>
      </c>
    </row>
    <row r="70" spans="2:2">
      <c r="B70" t="s">
        <v>2654</v>
      </c>
    </row>
    <row r="71" spans="2:2">
      <c r="B71" t="s">
        <v>2655</v>
      </c>
    </row>
    <row r="72" spans="2:2">
      <c r="B72">
        <v>24</v>
      </c>
    </row>
    <row r="73" spans="2:2">
      <c r="B73" t="s">
        <v>2656</v>
      </c>
    </row>
    <row r="74" spans="2:2">
      <c r="B74" t="s">
        <v>2657</v>
      </c>
    </row>
    <row r="75" spans="2:2">
      <c r="B75">
        <v>25</v>
      </c>
    </row>
    <row r="76" spans="2:2">
      <c r="B76" t="s">
        <v>2658</v>
      </c>
    </row>
    <row r="77" spans="2:2">
      <c r="B77" t="s">
        <v>2659</v>
      </c>
    </row>
    <row r="78" spans="2:2">
      <c r="B78">
        <v>26</v>
      </c>
    </row>
    <row r="79" spans="2:2">
      <c r="B79" t="s">
        <v>2660</v>
      </c>
    </row>
    <row r="80" spans="2:2">
      <c r="B80" t="s">
        <v>2661</v>
      </c>
    </row>
    <row r="81" spans="2:2">
      <c r="B81">
        <v>27</v>
      </c>
    </row>
    <row r="82" spans="2:2">
      <c r="B82" t="s">
        <v>2662</v>
      </c>
    </row>
    <row r="83" spans="2:2">
      <c r="B83" t="s">
        <v>2663</v>
      </c>
    </row>
    <row r="84" spans="2:2">
      <c r="B84">
        <v>28</v>
      </c>
    </row>
    <row r="85" spans="2:2">
      <c r="B85" t="s">
        <v>2664</v>
      </c>
    </row>
    <row r="86" spans="2:2">
      <c r="B86" t="s">
        <v>2665</v>
      </c>
    </row>
    <row r="87" spans="2:2">
      <c r="B87">
        <v>29</v>
      </c>
    </row>
    <row r="88" spans="2:2">
      <c r="B88" t="s">
        <v>2666</v>
      </c>
    </row>
    <row r="89" spans="2:2">
      <c r="B89" t="s">
        <v>2667</v>
      </c>
    </row>
    <row r="90" spans="2:2">
      <c r="B90">
        <v>30</v>
      </c>
    </row>
    <row r="91" spans="2:2">
      <c r="B91" t="s">
        <v>2668</v>
      </c>
    </row>
    <row r="92" spans="2:2">
      <c r="B92" t="s">
        <v>2669</v>
      </c>
    </row>
    <row r="93" spans="2:2">
      <c r="B93">
        <v>31</v>
      </c>
    </row>
    <row r="94" spans="2:2">
      <c r="B94" t="s">
        <v>2670</v>
      </c>
    </row>
    <row r="95" spans="2:2">
      <c r="B95" t="s">
        <v>2671</v>
      </c>
    </row>
    <row r="96" spans="2:2">
      <c r="B96">
        <v>32</v>
      </c>
    </row>
    <row r="97" spans="2:2">
      <c r="B97" t="s">
        <v>2672</v>
      </c>
    </row>
    <row r="98" spans="2:2">
      <c r="B98" t="s">
        <v>2673</v>
      </c>
    </row>
    <row r="99" spans="2:2">
      <c r="B99">
        <v>33</v>
      </c>
    </row>
    <row r="100" spans="2:2">
      <c r="B100" t="s">
        <v>2674</v>
      </c>
    </row>
    <row r="101" spans="2:2">
      <c r="B101" t="s">
        <v>2675</v>
      </c>
    </row>
    <row r="102" spans="2:2">
      <c r="B102">
        <v>34</v>
      </c>
    </row>
    <row r="103" spans="2:2">
      <c r="B103" t="s">
        <v>2676</v>
      </c>
    </row>
    <row r="104" spans="2:2">
      <c r="B104" t="s">
        <v>2677</v>
      </c>
    </row>
    <row r="105" spans="2:2">
      <c r="B105">
        <v>35</v>
      </c>
    </row>
    <row r="106" spans="2:2">
      <c r="B106" t="s">
        <v>2678</v>
      </c>
    </row>
    <row r="107" spans="2:2">
      <c r="B107" t="s">
        <v>2679</v>
      </c>
    </row>
    <row r="108" spans="2:2">
      <c r="B108">
        <v>36</v>
      </c>
    </row>
    <row r="109" spans="2:2">
      <c r="B109" t="s">
        <v>2680</v>
      </c>
    </row>
    <row r="110" spans="2:2">
      <c r="B110" t="s">
        <v>2681</v>
      </c>
    </row>
    <row r="111" spans="2:2">
      <c r="B111">
        <v>37</v>
      </c>
    </row>
    <row r="112" spans="2:2">
      <c r="B112" t="s">
        <v>2682</v>
      </c>
    </row>
    <row r="113" spans="2:2">
      <c r="B113" t="s">
        <v>2683</v>
      </c>
    </row>
    <row r="114" spans="2:2">
      <c r="B114">
        <v>38</v>
      </c>
    </row>
    <row r="115" spans="2:2">
      <c r="B115" t="s">
        <v>2684</v>
      </c>
    </row>
    <row r="116" spans="2:2">
      <c r="B116" t="s">
        <v>2685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L67"/>
  <sheetViews>
    <sheetView topLeftCell="A27" workbookViewId="0">
      <selection activeCell="M51" sqref="M51"/>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s>
  <sheetData>
    <row r="1" spans="1:7" ht="15">
      <c r="A1" s="75" t="s">
        <v>2629</v>
      </c>
    </row>
    <row r="2" spans="1:7" ht="15">
      <c r="A2" s="75"/>
      <c r="F2" t="s">
        <v>2648</v>
      </c>
      <c r="G2" t="s">
        <v>2649</v>
      </c>
    </row>
    <row r="3" spans="1:7">
      <c r="A3" s="83" t="s">
        <v>2634</v>
      </c>
      <c r="C3" s="83" t="s">
        <v>2637</v>
      </c>
    </row>
    <row r="4" spans="1:7">
      <c r="B4" t="s">
        <v>2630</v>
      </c>
      <c r="C4" t="s">
        <v>2645</v>
      </c>
      <c r="D4">
        <v>780</v>
      </c>
      <c r="E4" t="s">
        <v>2650</v>
      </c>
    </row>
    <row r="5" spans="1:7">
      <c r="B5" t="s">
        <v>2568</v>
      </c>
      <c r="C5" t="s">
        <v>2638</v>
      </c>
      <c r="D5" s="53">
        <v>0.65</v>
      </c>
      <c r="E5" t="s">
        <v>2651</v>
      </c>
    </row>
    <row r="6" spans="1:7">
      <c r="B6" t="s">
        <v>2633</v>
      </c>
      <c r="C6" t="s">
        <v>2639</v>
      </c>
      <c r="D6" s="53">
        <v>0.14000000000000001</v>
      </c>
      <c r="E6" t="s">
        <v>2651</v>
      </c>
    </row>
    <row r="7" spans="1:7">
      <c r="D7" s="53"/>
    </row>
    <row r="8" spans="1:7">
      <c r="A8" s="83" t="s">
        <v>2635</v>
      </c>
    </row>
    <row r="9" spans="1:7">
      <c r="B9" t="s">
        <v>2643</v>
      </c>
      <c r="C9" t="s">
        <v>2644</v>
      </c>
      <c r="D9" s="74">
        <f>_nT/_BP</f>
        <v>427.00729927007302</v>
      </c>
      <c r="E9" t="s">
        <v>2650</v>
      </c>
    </row>
    <row r="10" spans="1:7">
      <c r="B10" t="s">
        <v>2632</v>
      </c>
      <c r="C10" t="s">
        <v>2640</v>
      </c>
      <c r="D10" s="53">
        <v>0.8</v>
      </c>
      <c r="E10" t="s">
        <v>2651</v>
      </c>
    </row>
    <row r="11" spans="1:7">
      <c r="B11" t="s">
        <v>2631</v>
      </c>
      <c r="C11" t="s">
        <v>2641</v>
      </c>
      <c r="D11" s="51">
        <v>0.11700000000000001</v>
      </c>
      <c r="E11" t="s">
        <v>2651</v>
      </c>
    </row>
    <row r="13" spans="1:7">
      <c r="A13" s="83" t="s">
        <v>2636</v>
      </c>
    </row>
    <row r="15" spans="1:7">
      <c r="B15" s="84">
        <f>_AP</f>
        <v>0.11700000000000001</v>
      </c>
      <c r="C15" s="84">
        <f>_GP</f>
        <v>0.8</v>
      </c>
      <c r="D15" s="85">
        <f>_nP</f>
        <v>0.14000000000000001</v>
      </c>
      <c r="E15" s="86" cm="1">
        <f t="array" ref="E15:E16">MMULT(MINVERSE(B15:C16),D15:D16)*D9</f>
        <v>412.62784409699589</v>
      </c>
    </row>
    <row r="16" spans="1:7">
      <c r="B16" s="84">
        <v>1</v>
      </c>
      <c r="C16" s="84">
        <v>1</v>
      </c>
      <c r="D16" s="85">
        <v>1</v>
      </c>
      <c r="E16" s="86">
        <v>14.37945517307713</v>
      </c>
    </row>
    <row r="18" spans="1:12" ht="15">
      <c r="A18" s="75" t="s">
        <v>2642</v>
      </c>
    </row>
    <row r="19" spans="1:12">
      <c r="B19" t="s">
        <v>2646</v>
      </c>
      <c r="C19" s="72">
        <v>1</v>
      </c>
      <c r="D19" s="69">
        <f>450</f>
        <v>450</v>
      </c>
      <c r="E19" t="s">
        <v>2650</v>
      </c>
      <c r="I19">
        <f>(_nT-70)/_nT*D19</f>
        <v>409.61538461538458</v>
      </c>
      <c r="L19">
        <v>456.14035087719299</v>
      </c>
    </row>
    <row r="20" spans="1:12">
      <c r="B20" t="s">
        <v>2557</v>
      </c>
      <c r="C20" s="72">
        <f>_nH</f>
        <v>0.65</v>
      </c>
      <c r="D20" s="69">
        <f>_nT*C20/_BP</f>
        <v>277.55474452554745</v>
      </c>
      <c r="E20" t="s">
        <v>2650</v>
      </c>
      <c r="I20">
        <f>(_nT-70)/_nT*D20</f>
        <v>252.64598540145985</v>
      </c>
      <c r="L20">
        <v>296.49122807017545</v>
      </c>
    </row>
    <row r="21" spans="1:12">
      <c r="B21" t="s">
        <v>2561</v>
      </c>
      <c r="C21" s="72">
        <v>0.02</v>
      </c>
      <c r="D21" s="69">
        <f>_nT*C21/_BP</f>
        <v>8.540145985401459</v>
      </c>
      <c r="E21" t="s">
        <v>2650</v>
      </c>
      <c r="F21" s="82"/>
      <c r="I21">
        <f>(_nT-70)/_nT*D21</f>
        <v>7.7737226277372251</v>
      </c>
      <c r="L21">
        <v>9.1228070175438596</v>
      </c>
    </row>
    <row r="22" spans="1:12">
      <c r="B22" t="s">
        <v>2558</v>
      </c>
      <c r="C22" s="72">
        <v>0.02</v>
      </c>
      <c r="D22" s="69">
        <f>_nT*C22/_BP</f>
        <v>8.540145985401459</v>
      </c>
      <c r="E22" t="s">
        <v>2650</v>
      </c>
      <c r="I22">
        <f>(_nT-70)/_nT*D22</f>
        <v>7.7737226277372251</v>
      </c>
      <c r="L22">
        <v>9.1228070175438596</v>
      </c>
    </row>
    <row r="23" spans="1:12">
      <c r="B23" t="s">
        <v>2567</v>
      </c>
      <c r="C23" s="72">
        <v>0.02</v>
      </c>
      <c r="D23" s="69">
        <f>_nT*C23/_BP</f>
        <v>8.540145985401459</v>
      </c>
      <c r="E23" t="s">
        <v>2650</v>
      </c>
      <c r="F23" s="73"/>
      <c r="I23">
        <f>(_nT-70)/_nT*D23</f>
        <v>7.7737226277372251</v>
      </c>
      <c r="L23">
        <v>9.1228070175438596</v>
      </c>
    </row>
    <row r="24" spans="1:12">
      <c r="B24" t="s">
        <v>2653</v>
      </c>
      <c r="C24" s="72">
        <f>(20+32.5)/D19</f>
        <v>0.11666666666666667</v>
      </c>
      <c r="D24" s="69">
        <v>70</v>
      </c>
      <c r="E24" t="s">
        <v>2650</v>
      </c>
      <c r="F24" s="73"/>
      <c r="G24">
        <v>70</v>
      </c>
      <c r="I24">
        <f>70/I19</f>
        <v>0.17089201877934274</v>
      </c>
      <c r="L24">
        <v>70</v>
      </c>
    </row>
    <row r="25" spans="1:12">
      <c r="C25" s="73">
        <f>SUM(C19:C24)</f>
        <v>1.8266666666666667</v>
      </c>
    </row>
    <row r="28" spans="1:12">
      <c r="A28" t="s">
        <v>2647</v>
      </c>
    </row>
    <row r="29" spans="1:12">
      <c r="A29" t="s">
        <v>2652</v>
      </c>
    </row>
    <row r="34" spans="2:11">
      <c r="B34" t="s">
        <v>2572</v>
      </c>
      <c r="F34" t="s">
        <v>2573</v>
      </c>
    </row>
    <row r="35" spans="2:11">
      <c r="F35" t="s">
        <v>2574</v>
      </c>
      <c r="G35">
        <v>624</v>
      </c>
    </row>
    <row r="36" spans="2:11" ht="15">
      <c r="B36" s="75" t="s">
        <v>2565</v>
      </c>
      <c r="C36" s="76" t="s">
        <v>2566</v>
      </c>
      <c r="D36" s="76" t="s">
        <v>734</v>
      </c>
      <c r="F36" s="75" t="s">
        <v>2565</v>
      </c>
      <c r="G36" s="76" t="s">
        <v>734</v>
      </c>
      <c r="H36" s="76" t="s">
        <v>2566</v>
      </c>
      <c r="K36" t="s">
        <v>2622</v>
      </c>
    </row>
    <row r="37" spans="2:11">
      <c r="B37" t="s">
        <v>2556</v>
      </c>
      <c r="C37" s="86">
        <v>450</v>
      </c>
      <c r="D37" s="72">
        <f>C37/$C$37</f>
        <v>1</v>
      </c>
      <c r="F37" t="s">
        <v>2556</v>
      </c>
      <c r="G37" s="72">
        <v>1</v>
      </c>
      <c r="H37">
        <f>(G37/$G$47)*$G$35</f>
        <v>399.99999999999994</v>
      </c>
      <c r="K37" t="s">
        <v>2623</v>
      </c>
    </row>
    <row r="38" spans="2:11">
      <c r="B38" t="s">
        <v>2560</v>
      </c>
      <c r="C38" s="86">
        <v>0</v>
      </c>
      <c r="D38" s="72">
        <f t="shared" ref="D38:D46" si="0">C38/$C$37</f>
        <v>0</v>
      </c>
      <c r="F38" t="s">
        <v>2560</v>
      </c>
      <c r="G38" s="72">
        <v>0</v>
      </c>
      <c r="H38">
        <f t="shared" ref="H38:H46" si="1">(G38/$G$47)*$G$35</f>
        <v>0</v>
      </c>
      <c r="K38" t="s">
        <v>2624</v>
      </c>
    </row>
    <row r="39" spans="2:11">
      <c r="B39" s="70" t="s">
        <v>2557</v>
      </c>
      <c r="C39" s="86">
        <v>225.00000000000006</v>
      </c>
      <c r="D39" s="72">
        <f t="shared" si="0"/>
        <v>0.50000000000000011</v>
      </c>
      <c r="F39" t="s">
        <v>2557</v>
      </c>
      <c r="G39" s="72">
        <v>0.5</v>
      </c>
      <c r="H39">
        <f t="shared" si="1"/>
        <v>199.99999999999997</v>
      </c>
      <c r="K39" t="s">
        <v>2625</v>
      </c>
    </row>
    <row r="40" spans="2:11">
      <c r="B40" s="70" t="s">
        <v>2564</v>
      </c>
      <c r="C40" s="86">
        <v>0</v>
      </c>
      <c r="D40" s="72">
        <f t="shared" si="0"/>
        <v>0</v>
      </c>
      <c r="F40" t="s">
        <v>2564</v>
      </c>
      <c r="G40" s="72">
        <v>0</v>
      </c>
      <c r="H40">
        <f t="shared" si="1"/>
        <v>0</v>
      </c>
    </row>
    <row r="41" spans="2:11">
      <c r="B41" s="70" t="s">
        <v>2561</v>
      </c>
      <c r="C41" s="86">
        <v>9</v>
      </c>
      <c r="D41" s="72">
        <f t="shared" si="0"/>
        <v>0.02</v>
      </c>
      <c r="F41" t="s">
        <v>2561</v>
      </c>
      <c r="G41" s="72">
        <v>0.02</v>
      </c>
      <c r="H41">
        <f t="shared" si="1"/>
        <v>8</v>
      </c>
    </row>
    <row r="42" spans="2:11">
      <c r="B42" t="s">
        <v>2558</v>
      </c>
      <c r="C42" s="86">
        <v>9</v>
      </c>
      <c r="D42" s="72">
        <f t="shared" si="0"/>
        <v>0.02</v>
      </c>
      <c r="F42" t="s">
        <v>2558</v>
      </c>
      <c r="G42" s="72">
        <v>0.02</v>
      </c>
      <c r="H42">
        <f t="shared" si="1"/>
        <v>8</v>
      </c>
    </row>
    <row r="43" spans="2:11">
      <c r="B43" t="s">
        <v>2562</v>
      </c>
      <c r="C43" s="86">
        <v>18</v>
      </c>
      <c r="D43" s="72">
        <f t="shared" si="0"/>
        <v>0.04</v>
      </c>
      <c r="F43" t="s">
        <v>2562</v>
      </c>
      <c r="G43" s="72">
        <v>0</v>
      </c>
      <c r="H43">
        <f t="shared" si="1"/>
        <v>0</v>
      </c>
    </row>
    <row r="44" spans="2:11">
      <c r="B44" t="s">
        <v>2563</v>
      </c>
      <c r="C44" s="86">
        <v>0</v>
      </c>
      <c r="D44" s="72">
        <f t="shared" si="0"/>
        <v>0</v>
      </c>
      <c r="F44" t="s">
        <v>2563</v>
      </c>
      <c r="G44" s="72">
        <v>0</v>
      </c>
      <c r="H44">
        <f t="shared" si="1"/>
        <v>0</v>
      </c>
    </row>
    <row r="45" spans="2:11">
      <c r="B45" t="s">
        <v>2567</v>
      </c>
      <c r="C45" s="86">
        <v>8</v>
      </c>
      <c r="D45" s="72">
        <f t="shared" si="0"/>
        <v>1.7777777777777778E-2</v>
      </c>
      <c r="F45" t="s">
        <v>2567</v>
      </c>
      <c r="G45" s="72">
        <v>0.02</v>
      </c>
      <c r="H45">
        <f t="shared" si="1"/>
        <v>8</v>
      </c>
    </row>
    <row r="46" spans="2:11">
      <c r="B46" t="s">
        <v>2559</v>
      </c>
      <c r="C46" s="86">
        <v>4</v>
      </c>
      <c r="D46" s="72">
        <f t="shared" si="0"/>
        <v>8.8888888888888889E-3</v>
      </c>
      <c r="F46" t="s">
        <v>2559</v>
      </c>
      <c r="G46" s="72">
        <v>0</v>
      </c>
      <c r="H46">
        <f t="shared" si="1"/>
        <v>0</v>
      </c>
    </row>
    <row r="47" spans="2:11">
      <c r="D47" s="73">
        <f>SUM(D37:D46)</f>
        <v>1.6066666666666667</v>
      </c>
      <c r="G47" s="73">
        <f>SUM(G37:G46)</f>
        <v>1.56</v>
      </c>
    </row>
    <row r="49" spans="2:8">
      <c r="B49" t="s">
        <v>2570</v>
      </c>
    </row>
    <row r="50" spans="2:8">
      <c r="B50" t="s">
        <v>2569</v>
      </c>
      <c r="D50">
        <f>C37*D47</f>
        <v>723</v>
      </c>
    </row>
    <row r="51" spans="2:8">
      <c r="B51" t="s">
        <v>2568</v>
      </c>
      <c r="D51" s="71">
        <v>0.65</v>
      </c>
    </row>
    <row r="52" spans="2:8">
      <c r="B52" t="s">
        <v>2571</v>
      </c>
    </row>
    <row r="56" spans="2:8" ht="15">
      <c r="B56" s="60" t="s">
        <v>2621</v>
      </c>
      <c r="E56" s="60" t="s">
        <v>2564</v>
      </c>
    </row>
    <row r="58" spans="2:8">
      <c r="B58" s="74">
        <v>434.84626647139891</v>
      </c>
      <c r="C58" s="73">
        <v>0.11700000000000001</v>
      </c>
      <c r="E58">
        <v>350</v>
      </c>
      <c r="G58" s="53">
        <v>0.1</v>
      </c>
      <c r="H58">
        <f>E58*G58</f>
        <v>35</v>
      </c>
    </row>
    <row r="59" spans="2:8">
      <c r="B59" s="74">
        <v>15.153733528601077</v>
      </c>
      <c r="C59" s="73">
        <v>0.8</v>
      </c>
      <c r="G59" s="53">
        <v>0.9</v>
      </c>
      <c r="H59">
        <f>G59*E58</f>
        <v>315</v>
      </c>
    </row>
    <row r="60" spans="2:8">
      <c r="B60">
        <f>SUM(B58:B59)</f>
        <v>450</v>
      </c>
      <c r="C60" s="72">
        <f>(B58*C58+B59*C59)/B60</f>
        <v>0.14000000000007676</v>
      </c>
    </row>
    <row r="63" spans="2:8">
      <c r="G63" t="s">
        <v>2628</v>
      </c>
    </row>
    <row r="64" spans="2:8" ht="15">
      <c r="B64" s="60" t="s">
        <v>2626</v>
      </c>
      <c r="D64" s="82" t="s">
        <v>2627</v>
      </c>
    </row>
    <row r="66" spans="2:7">
      <c r="B66" s="77">
        <v>0.11700000000000001</v>
      </c>
      <c r="C66" s="78">
        <v>0.8</v>
      </c>
      <c r="D66" s="80">
        <v>0.14000000000000001</v>
      </c>
      <c r="E66" s="86">
        <f>C37</f>
        <v>450</v>
      </c>
      <c r="G66" cm="1">
        <f t="array" ref="G66:G67">MMULT(MINVERSE(B66:C67),D66:D67)*E66</f>
        <v>434.8462664714495</v>
      </c>
    </row>
    <row r="67" spans="2:7">
      <c r="B67" s="79">
        <v>1</v>
      </c>
      <c r="C67" s="79">
        <v>1</v>
      </c>
      <c r="D67" s="81">
        <v>1</v>
      </c>
      <c r="G67">
        <v>15.153733528550513</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13-Jul-2026</v>
      </c>
      <c r="C3" s="26"/>
    </row>
    <row r="6" spans="1:4">
      <c r="B6" t="s">
        <v>2853</v>
      </c>
      <c r="D6" t="str">
        <f>_xlfn.TRANSLATE(B6)</f>
        <v>I remember my father.</v>
      </c>
    </row>
    <row r="7" spans="1:4">
      <c r="B7" t="s">
        <v>2854</v>
      </c>
      <c r="D7" t="str">
        <f t="shared" ref="D7:D15" si="0">_xlfn.TRANSLATE(B7)</f>
        <v>I wash the car.</v>
      </c>
    </row>
    <row r="8" spans="1:4">
      <c r="B8" t="s">
        <v>2855</v>
      </c>
      <c r="D8" t="str">
        <f t="shared" si="0"/>
        <v>CJ is interested in geography.</v>
      </c>
    </row>
    <row r="9" spans="1:4">
      <c r="B9" t="s">
        <v>2856</v>
      </c>
      <c r="D9" t="str">
        <f t="shared" si="0"/>
        <v>The cabin is located in Northern Minnesota.</v>
      </c>
    </row>
    <row r="10" spans="1:4">
      <c r="B10" t="s">
        <v>2859</v>
      </c>
      <c r="D10" t="str">
        <f t="shared" si="0"/>
        <v>I'm buying a new Honda.</v>
      </c>
    </row>
    <row r="11" spans="1:4">
      <c r="B11" t="s">
        <v>2860</v>
      </c>
      <c r="D11" t="str">
        <f t="shared" si="0"/>
        <v>I worry about my wife.</v>
      </c>
    </row>
    <row r="12" spans="1:4">
      <c r="B12" t="s">
        <v>2857</v>
      </c>
      <c r="D12" t="str">
        <f t="shared" si="0"/>
        <v>We write to each other regularly.</v>
      </c>
    </row>
    <row r="13" spans="1:4">
      <c r="B13" t="s">
        <v>2861</v>
      </c>
      <c r="D13" t="str">
        <f t="shared" si="0"/>
        <v>I'm learning German.</v>
      </c>
    </row>
    <row r="14" spans="1:4">
      <c r="B14" t="s">
        <v>2862</v>
      </c>
      <c r="D14" t="str">
        <f t="shared" si="0"/>
        <v>I'm looking forward to Saturn.</v>
      </c>
    </row>
    <row r="15" spans="1:4">
      <c r="B15" t="s">
        <v>2858</v>
      </c>
      <c r="D15" t="str">
        <f t="shared" si="0"/>
        <v>The clover is not suitable for my lawn.</v>
      </c>
    </row>
    <row r="18" spans="2:4">
      <c r="B18" t="s">
        <v>2863</v>
      </c>
      <c r="C18" t="s">
        <v>2871</v>
      </c>
      <c r="D18" t="str">
        <f>_xlfn.TRANSLATE(C18)</f>
        <v>I remember the Pergamon Museum</v>
      </c>
    </row>
    <row r="19" spans="2:4">
      <c r="B19" t="s">
        <v>2864</v>
      </c>
      <c r="C19" t="s">
        <v>2877</v>
      </c>
      <c r="D19" t="str">
        <f t="shared" ref="D19:D25" si="1">_xlfn.TRANSLATE(C19)</f>
        <v>I'm interested in differential equations.</v>
      </c>
    </row>
    <row r="20" spans="2:4">
      <c r="B20" t="s">
        <v>2865</v>
      </c>
      <c r="C20" t="s">
        <v>2854</v>
      </c>
      <c r="D20" t="str">
        <f t="shared" si="1"/>
        <v>I wash the car.</v>
      </c>
    </row>
    <row r="21" spans="2:4">
      <c r="B21" t="s">
        <v>2866</v>
      </c>
      <c r="C21" t="s">
        <v>2872</v>
      </c>
      <c r="D21" t="str">
        <f t="shared" si="1"/>
        <v>We write to each other.</v>
      </c>
    </row>
    <row r="22" spans="2:4">
      <c r="B22" t="s">
        <v>2867</v>
      </c>
      <c r="C22" t="s">
        <v>2873</v>
      </c>
      <c r="D22" t="str">
        <f t="shared" si="1"/>
        <v>I've gotten used to winter in Minnesota.</v>
      </c>
    </row>
    <row r="23" spans="2:4">
      <c r="B23" t="s">
        <v>2868</v>
      </c>
      <c r="C23" t="s">
        <v>2874</v>
      </c>
      <c r="D23" t="str">
        <f t="shared" si="1"/>
        <v>I'm looking forward to my trip to Germany.</v>
      </c>
    </row>
    <row r="24" spans="2:4">
      <c r="B24" t="s">
        <v>2869</v>
      </c>
      <c r="C24" t="s">
        <v>2875</v>
      </c>
      <c r="D24" t="str">
        <f t="shared" si="1"/>
        <v>The cabin is located in Northern Minnesota.</v>
      </c>
    </row>
    <row r="25" spans="2:4">
      <c r="B25" t="s">
        <v>2870</v>
      </c>
      <c r="C25" t="s">
        <v>2876</v>
      </c>
      <c r="D25" t="str">
        <f t="shared" si="1"/>
        <v>I fell in love with mathematics</v>
      </c>
    </row>
    <row r="27" spans="2:4">
      <c r="B27" s="88" t="s">
        <v>2878</v>
      </c>
      <c r="C27" t="str" cm="1">
        <f t="array" ref="C27:C31">B27:B31</f>
        <v>"Ich erinnere an Berlin."</v>
      </c>
    </row>
    <row r="28" spans="2:4">
      <c r="B28" s="88" t="s">
        <v>2879</v>
      </c>
      <c r="C28" t="str">
        <v>"Ich wasche mich das Auto."</v>
      </c>
    </row>
    <row r="29" spans="2:4">
      <c r="B29" s="88" t="s">
        <v>2880</v>
      </c>
      <c r="C29" t="str">
        <v>"CJ freut über seinen Kuchen."</v>
      </c>
    </row>
    <row r="30" spans="2:4">
      <c r="B30" s="88" t="s">
        <v>2881</v>
      </c>
      <c r="C30" t="str">
        <v>"Ich sorge um meine Gesundheit."</v>
      </c>
    </row>
    <row r="31" spans="2:4">
      <c r="B31" s="88" t="s">
        <v>2882</v>
      </c>
      <c r="C31" t="str">
        <v>"Wir sehen uns bald."</v>
      </c>
    </row>
    <row r="36" spans="2:3">
      <c r="B36" t="s">
        <v>2885</v>
      </c>
      <c r="C36" t="str">
        <f>_xlfn.TRANSLATE(B36)</f>
        <v>I wash my hands.</v>
      </c>
    </row>
    <row r="37" spans="2:3">
      <c r="B37" t="s">
        <v>2903</v>
      </c>
      <c r="C37" t="str">
        <f t="shared" ref="C37:C45" si="2">_xlfn.TRANSLATE(B37)</f>
        <v>I wash the car.</v>
      </c>
    </row>
    <row r="38" spans="2:3">
      <c r="B38" t="s">
        <v>2883</v>
      </c>
      <c r="C38" t="str">
        <f t="shared" si="2"/>
        <v>I buy myself a coffee.</v>
      </c>
    </row>
    <row r="39" spans="2:3">
      <c r="B39" t="s">
        <v>2904</v>
      </c>
      <c r="C39" t="str">
        <f t="shared" si="2"/>
        <v>I'm buying a book for CJ.</v>
      </c>
    </row>
    <row r="40" spans="2:3">
      <c r="B40" t="s">
        <v>2887</v>
      </c>
      <c r="C40" t="str">
        <f t="shared" si="2"/>
        <v>I'm learning mathematics.</v>
      </c>
    </row>
    <row r="41" spans="2:3">
      <c r="B41" t="s">
        <v>2905</v>
      </c>
      <c r="C41" t="str">
        <f t="shared" si="2"/>
        <v>I shave.</v>
      </c>
    </row>
    <row r="42" spans="2:3">
      <c r="B42" t="s">
        <v>2889</v>
      </c>
      <c r="C42" t="str">
        <f t="shared" si="2"/>
        <v>I'm building a garden shed.</v>
      </c>
    </row>
    <row r="43" spans="2:3">
      <c r="B43" t="s">
        <v>2888</v>
      </c>
      <c r="C43" t="str">
        <f t="shared" si="2"/>
        <v>I'm building a birdhouse for my neighbor.</v>
      </c>
    </row>
    <row r="44" spans="2:3">
      <c r="B44" t="s">
        <v>2890</v>
      </c>
      <c r="C44" t="str">
        <f t="shared" si="2"/>
        <v>I get a pencil.</v>
      </c>
    </row>
    <row r="45" spans="2:3">
      <c r="B45" t="s">
        <v>2891</v>
      </c>
      <c r="C45" t="str">
        <f t="shared" si="2"/>
        <v>I'm writing a letter.</v>
      </c>
    </row>
    <row r="48" spans="2:3">
      <c r="B48" t="s">
        <v>2906</v>
      </c>
      <c r="C48" t="str">
        <f>_xlfn.TRANSLATE(B48)</f>
        <v>I remember my study advisor.</v>
      </c>
    </row>
    <row r="49" spans="2:3">
      <c r="B49" t="s">
        <v>2899</v>
      </c>
      <c r="C49" t="str">
        <f t="shared" ref="C49:C55" si="3">_xlfn.TRANSLATE(B49)</f>
        <v>I'm looking forward to CJ's birthday.</v>
      </c>
    </row>
    <row r="50" spans="2:3">
      <c r="B50" t="s">
        <v>2900</v>
      </c>
      <c r="C50" t="str">
        <f t="shared" si="3"/>
        <v>I'm looking forward to CJ's cake.</v>
      </c>
    </row>
    <row r="51" spans="2:3">
      <c r="B51" s="89" t="s">
        <v>2892</v>
      </c>
      <c r="C51" t="str">
        <f t="shared" si="3"/>
        <v>I worry about my health.</v>
      </c>
    </row>
    <row r="52" spans="2:3">
      <c r="B52" s="89" t="s">
        <v>2893</v>
      </c>
      <c r="C52" t="str">
        <f t="shared" si="3"/>
        <v>I fell in love with mathematics.</v>
      </c>
    </row>
    <row r="53" spans="2:3">
      <c r="B53" s="89" t="s">
        <v>2894</v>
      </c>
      <c r="C53" t="str">
        <f t="shared" si="3"/>
        <v>I remember Berlin.</v>
      </c>
    </row>
    <row r="54" spans="2:3">
      <c r="B54" t="s">
        <v>2901</v>
      </c>
      <c r="C54" t="str">
        <f t="shared" si="3"/>
        <v>I am happy about my new telescope.</v>
      </c>
    </row>
    <row r="55" spans="2:3">
      <c r="B55" t="s">
        <v>2902</v>
      </c>
      <c r="C55" t="str">
        <f t="shared" si="3"/>
        <v>I am looking forward to my trip to Germany.</v>
      </c>
    </row>
    <row r="58" spans="2:3">
      <c r="B58" t="s">
        <v>2895</v>
      </c>
      <c r="C58" t="str">
        <f>_xlfn.TRANSLATE(B58)</f>
        <v>"I'm going to buy a new Honda."</v>
      </c>
    </row>
    <row r="59" spans="2:3">
      <c r="B59" t="s">
        <v>2897</v>
      </c>
      <c r="C59" t="str">
        <f t="shared" ref="C59:C65" si="4">_xlfn.TRANSLATE(B59)</f>
        <v>"I'm learning German."</v>
      </c>
    </row>
    <row r="60" spans="2:3">
      <c r="B60" t="s">
        <v>2907</v>
      </c>
      <c r="C60" t="str">
        <f t="shared" si="4"/>
        <v>"I remember Berlin."</v>
      </c>
    </row>
    <row r="61" spans="2:3">
      <c r="B61" t="s">
        <v>2898</v>
      </c>
      <c r="C61" t="str">
        <f t="shared" si="4"/>
        <v>"I'm washing the car."</v>
      </c>
    </row>
    <row r="62" spans="2:3">
      <c r="B62" t="s">
        <v>2908</v>
      </c>
      <c r="C62" t="str">
        <f t="shared" si="4"/>
        <v>"I'm looking forward to my trip."</v>
      </c>
    </row>
    <row r="63" spans="2:3">
      <c r="B63" t="s">
        <v>2909</v>
      </c>
      <c r="C63" t="str">
        <f t="shared" si="4"/>
        <v>"I'll get a coffee."</v>
      </c>
    </row>
    <row r="64" spans="2:3">
      <c r="B64" t="s">
        <v>2896</v>
      </c>
      <c r="C64" t="str">
        <f t="shared" si="4"/>
        <v>"I fall in love with astronomy."</v>
      </c>
    </row>
    <row r="65" spans="2:3">
      <c r="B65" t="s">
        <v>2910</v>
      </c>
      <c r="C65" t="str">
        <f t="shared" si="4"/>
        <v>"I buy bread in a German store."</v>
      </c>
    </row>
    <row r="69" spans="2:3">
      <c r="B69" t="s">
        <v>2911</v>
      </c>
    </row>
    <row r="70" spans="2:3">
      <c r="B70" t="s">
        <v>2912</v>
      </c>
    </row>
    <row r="71" spans="2:3">
      <c r="B71" t="s">
        <v>2913</v>
      </c>
    </row>
    <row r="72" spans="2:3">
      <c r="B72" t="s">
        <v>2914</v>
      </c>
    </row>
    <row r="73" spans="2:3">
      <c r="B73" t="s">
        <v>2915</v>
      </c>
    </row>
    <row r="74" spans="2:3">
      <c r="B74" t="s">
        <v>2916</v>
      </c>
    </row>
    <row r="75" spans="2:3">
      <c r="B75" t="s">
        <v>2917</v>
      </c>
    </row>
    <row r="76" spans="2:3">
      <c r="B76" t="s">
        <v>2918</v>
      </c>
    </row>
    <row r="79" spans="2:3">
      <c r="B79" t="s">
        <v>2884</v>
      </c>
    </row>
    <row r="80" spans="2:3">
      <c r="B80" t="s">
        <v>2883</v>
      </c>
    </row>
    <row r="81" spans="2:2">
      <c r="B81" t="s">
        <v>2919</v>
      </c>
    </row>
    <row r="82" spans="2:2">
      <c r="B82" t="s">
        <v>2920</v>
      </c>
    </row>
    <row r="83" spans="2:2">
      <c r="B83" t="s">
        <v>2894</v>
      </c>
    </row>
    <row r="84" spans="2:2">
      <c r="B84" t="s">
        <v>2921</v>
      </c>
    </row>
    <row r="85" spans="2:2">
      <c r="B85" t="s">
        <v>2889</v>
      </c>
    </row>
    <row r="86" spans="2:2">
      <c r="B86" t="s">
        <v>2862</v>
      </c>
    </row>
    <row r="87" spans="2:2">
      <c r="B87" t="s">
        <v>2922</v>
      </c>
    </row>
    <row r="88" spans="2:2">
      <c r="B88" t="s">
        <v>2860</v>
      </c>
    </row>
    <row r="91" spans="2:2">
      <c r="B91" t="s">
        <v>2923</v>
      </c>
    </row>
    <row r="92" spans="2:2">
      <c r="B92" t="s">
        <v>2927</v>
      </c>
    </row>
    <row r="93" spans="2:2">
      <c r="B93" t="s">
        <v>2853</v>
      </c>
    </row>
    <row r="94" spans="2:2">
      <c r="B94" t="s">
        <v>2924</v>
      </c>
    </row>
    <row r="95" spans="2:2">
      <c r="B95" t="s">
        <v>2925</v>
      </c>
    </row>
    <row r="96" spans="2:2">
      <c r="B96" t="s">
        <v>2928</v>
      </c>
    </row>
    <row r="97" spans="2:2">
      <c r="B97" t="s">
        <v>2917</v>
      </c>
    </row>
    <row r="98" spans="2:2">
      <c r="B98" t="s">
        <v>2926</v>
      </c>
    </row>
    <row r="101" spans="2:2">
      <c r="B101" t="s">
        <v>2929</v>
      </c>
    </row>
    <row r="102" spans="2:2">
      <c r="B102" t="s">
        <v>2930</v>
      </c>
    </row>
    <row r="103" spans="2:2">
      <c r="B103" t="s">
        <v>2931</v>
      </c>
    </row>
    <row r="104" spans="2:2">
      <c r="B104" t="s">
        <v>2932</v>
      </c>
    </row>
    <row r="105" spans="2:2">
      <c r="B105" t="s">
        <v>2853</v>
      </c>
    </row>
    <row r="106" spans="2:2">
      <c r="B106" t="s">
        <v>2933</v>
      </c>
    </row>
    <row r="107" spans="2:2">
      <c r="B107" t="s">
        <v>2934</v>
      </c>
    </row>
    <row r="108" spans="2:2">
      <c r="B108" t="s">
        <v>2886</v>
      </c>
    </row>
    <row r="109" spans="2:2">
      <c r="B109" t="s">
        <v>2892</v>
      </c>
    </row>
    <row r="110" spans="2:2">
      <c r="B110" t="s">
        <v>2935</v>
      </c>
    </row>
    <row r="111" spans="2:2">
      <c r="B111" t="s">
        <v>2922</v>
      </c>
    </row>
    <row r="112" spans="2:2">
      <c r="B112" t="s">
        <v>2936</v>
      </c>
    </row>
    <row r="113" spans="2:2">
      <c r="B113" t="s">
        <v>33</v>
      </c>
    </row>
    <row r="114" spans="2:2">
      <c r="B114" t="s">
        <v>2937</v>
      </c>
    </row>
    <row r="115" spans="2:2">
      <c r="B115" t="s">
        <v>2909</v>
      </c>
    </row>
    <row r="116" spans="2:2">
      <c r="B116" t="s">
        <v>2938</v>
      </c>
    </row>
    <row r="117" spans="2:2">
      <c r="B117" t="s">
        <v>2939</v>
      </c>
    </row>
    <row r="118" spans="2:2">
      <c r="B118" t="s">
        <v>2940</v>
      </c>
    </row>
    <row r="119" spans="2:2">
      <c r="B119" t="s">
        <v>2941</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63"/>
  <sheetViews>
    <sheetView topLeftCell="A22" workbookViewId="0">
      <selection activeCell="B37" sqref="B37"/>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2943</v>
      </c>
    </row>
    <row r="39" spans="1:3">
      <c r="A39" t="s">
        <v>2942</v>
      </c>
      <c r="B39" t="str">
        <f t="shared" ref="B39:B49" si="0">_xlfn.TRANSLATE(A39)</f>
        <v>I bought a telescope</v>
      </c>
    </row>
    <row r="40" spans="1:3">
      <c r="A40" t="s">
        <v>2944</v>
      </c>
      <c r="B40" t="str">
        <f t="shared" si="0"/>
        <v>My telescope is located at my hut.</v>
      </c>
    </row>
    <row r="41" spans="1:3">
      <c r="A41" t="s">
        <v>2947</v>
      </c>
      <c r="B41" t="str">
        <f t="shared" si="0"/>
        <v>My cabin is located in Northern Minnesota.</v>
      </c>
    </row>
    <row r="42" spans="1:3">
      <c r="A42" t="s">
        <v>2945</v>
      </c>
      <c r="B42" t="str">
        <f t="shared" si="0"/>
        <v>The sky above my hut is very dark.</v>
      </c>
    </row>
    <row r="43" spans="1:3">
      <c r="A43" t="s">
        <v>2950</v>
      </c>
      <c r="B43" t="str">
        <f t="shared" si="0"/>
        <v>I can see a lot of stars.</v>
      </c>
    </row>
    <row r="44" spans="1:3">
      <c r="A44" t="s">
        <v>2963</v>
      </c>
      <c r="B44" t="str">
        <f t="shared" si="0"/>
        <v>The stars are very bright because the sky is dark.</v>
      </c>
    </row>
    <row r="45" spans="1:3">
      <c r="A45" t="s">
        <v>2946</v>
      </c>
      <c r="B45" t="str">
        <f t="shared" si="0"/>
        <v>I've seen planets and comets.</v>
      </c>
    </row>
    <row r="46" spans="1:3">
      <c r="A46" t="s">
        <v>2951</v>
      </c>
      <c r="B46" t="str">
        <f t="shared" si="0"/>
        <v>The photos of comets have faint colors.</v>
      </c>
    </row>
    <row r="47" spans="1:3">
      <c r="A47" t="s">
        <v>2948</v>
      </c>
      <c r="B47" t="str">
        <f t="shared" si="0"/>
        <v>I took photos of the planets.</v>
      </c>
    </row>
    <row r="48" spans="1:3">
      <c r="A48" t="s">
        <v>2949</v>
      </c>
      <c r="B48" t="str">
        <f t="shared" si="0"/>
        <v>I control my telescope via the Internet from home.</v>
      </c>
    </row>
    <row r="49" spans="1:2">
      <c r="B49" t="str">
        <f t="shared" si="0"/>
        <v/>
      </c>
    </row>
    <row r="52" spans="1:2" ht="15">
      <c r="A52" s="60" t="s">
        <v>2952</v>
      </c>
    </row>
    <row r="54" spans="1:2">
      <c r="A54" t="s">
        <v>2953</v>
      </c>
      <c r="B54" t="str">
        <f t="shared" ref="B54:B63" si="1">_xlfn.TRANSLATE(A54)</f>
        <v>I built a pond with a well.</v>
      </c>
    </row>
    <row r="55" spans="1:2">
      <c r="A55" t="s">
        <v>2961</v>
      </c>
      <c r="B55" t="str">
        <f t="shared" si="1"/>
        <v>The pond is about three square meters in area.</v>
      </c>
    </row>
    <row r="56" spans="1:2">
      <c r="A56" t="s">
        <v>2955</v>
      </c>
      <c r="B56" t="str">
        <f t="shared" si="1"/>
        <v>The pond is shallow so children are safe.</v>
      </c>
    </row>
    <row r="57" spans="1:2">
      <c r="A57" t="s">
        <v>2954</v>
      </c>
      <c r="B57" t="str">
        <f t="shared" si="1"/>
        <v>Two ducks have moved into the pond.</v>
      </c>
    </row>
    <row r="58" spans="1:2">
      <c r="A58" t="s">
        <v>2962</v>
      </c>
      <c r="B58" t="str">
        <f t="shared" si="1"/>
        <v>I have to clean the pond often because of the ducks.</v>
      </c>
    </row>
    <row r="59" spans="1:2">
      <c r="A59" t="s">
        <v>2956</v>
      </c>
      <c r="B59" t="str">
        <f t="shared" si="1"/>
        <v>I have installed LED lights in the pond.</v>
      </c>
    </row>
    <row r="60" spans="1:2">
      <c r="A60" t="s">
        <v>2957</v>
      </c>
      <c r="B60" t="str">
        <f t="shared" si="1"/>
        <v>The pond is beautiful at night.</v>
      </c>
    </row>
    <row r="61" spans="1:2">
      <c r="A61" t="s">
        <v>2958</v>
      </c>
      <c r="B61" t="str">
        <f t="shared" si="1"/>
        <v>I'm building a second pond with a waterfall.</v>
      </c>
    </row>
    <row r="62" spans="1:2">
      <c r="A62" t="s">
        <v>2959</v>
      </c>
      <c r="B62" t="str">
        <f t="shared" si="1"/>
        <v>The waterfall has three levels.</v>
      </c>
    </row>
    <row r="63" spans="1:2">
      <c r="A63" t="s">
        <v>2960</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13-Jul-2026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13-Jul-2026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Table15</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2026-07-12T18:28:00Z</cp:lastPrinted>
  <dcterms:created xsi:type="dcterms:W3CDTF">2021-09-27T12:19:57Z</dcterms:created>
  <dcterms:modified xsi:type="dcterms:W3CDTF">2026-07-13T18:54:42Z</dcterms:modified>
</cp:coreProperties>
</file>