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B38587D-78DB-4138-AB57-195E395C293A}" xr6:coauthVersionLast="47" xr6:coauthVersionMax="47" xr10:uidLastSave="{00000000-0000-0000-0000-000000000000}"/>
  <bookViews>
    <workbookView xWindow="-120" yWindow="-120" windowWidth="29040" windowHeight="15720" xr2:uid="{2A4D9BA0-F3D1-4D59-8905-2C712746A0B3}"/>
  </bookViews>
  <sheets>
    <sheet name="MaccorTimeFunction" sheetId="1" r:id="rId1"/>
    <sheet name="Interpolation" sheetId="3" r:id="rId2"/>
    <sheet name="Sheet1" sheetId="5" r:id="rId3"/>
    <sheet name="MultColumnUnique" sheetId="4" r:id="rId4"/>
  </sheets>
  <definedNames>
    <definedName name="_xlnm._FilterDatabase" localSheetId="1" hidden="1">Interpolation!$A$5:$F$49</definedName>
    <definedName name="_xlnm._FilterDatabase" localSheetId="3" hidden="1">MultColumnUnique!$A$10:$F$53</definedName>
    <definedName name="_xlnm._FilterDatabase" localSheetId="2" hidden="1">Sheet1!$A$5:$F$49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  <definedName name="tMaccor">_xlfn.LAMBDA(_xlpm.z,_xlfn.LET(_xlpm.d,(_xlfn.TEXTBEFORE(_xlfn.SINGLE(_xlpm.z),"d ")+0),_xlpm.m,(_xlfn.TEXTAFTER(_xlfn.SINGLE(_xlpm.z),"d ")+0),(_xlpm.m+_xlpm.d)*24))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6" i="1" a="1"/>
  <c r="F6" i="1" s="1"/>
  <c r="E22" i="1"/>
  <c r="E21" i="1"/>
  <c r="E7" i="1"/>
  <c r="E8" i="1"/>
  <c r="E9" i="1"/>
  <c r="E10" i="1"/>
  <c r="E11" i="1"/>
  <c r="E12" i="1"/>
  <c r="E13" i="1"/>
  <c r="E14" i="1"/>
  <c r="E15" i="1"/>
  <c r="E6" i="1"/>
  <c r="C7" i="5"/>
  <c r="F7" i="5" a="1"/>
  <c r="F7" i="5" s="1"/>
  <c r="E7" i="5" a="1"/>
  <c r="E7" i="5" s="1"/>
  <c r="D7" i="5" a="1"/>
  <c r="D7" i="5" s="1"/>
  <c r="D6" i="5" a="1"/>
  <c r="D6" i="5" s="1"/>
  <c r="P25" i="5"/>
  <c r="P26" i="5"/>
  <c r="P27" i="5"/>
  <c r="P28" i="5"/>
  <c r="P29" i="5"/>
  <c r="P30" i="5"/>
  <c r="P31" i="5"/>
  <c r="P32" i="5"/>
  <c r="P24" i="5"/>
  <c r="P16" i="5"/>
  <c r="P17" i="5"/>
  <c r="P18" i="5"/>
  <c r="P19" i="5"/>
  <c r="P20" i="5"/>
  <c r="P21" i="5"/>
  <c r="P22" i="5"/>
  <c r="P23" i="5"/>
  <c r="P15" i="5"/>
  <c r="P7" i="5"/>
  <c r="P8" i="5"/>
  <c r="P9" i="5"/>
  <c r="P10" i="5"/>
  <c r="P11" i="5"/>
  <c r="P12" i="5"/>
  <c r="P13" i="5"/>
  <c r="P14" i="5"/>
  <c r="P6" i="5"/>
  <c r="L43" i="3"/>
  <c r="L44" i="3"/>
  <c r="J41" i="3" a="1"/>
  <c r="J41" i="3" s="1"/>
  <c r="M41" i="3" s="1"/>
  <c r="K41" i="3" a="1"/>
  <c r="K41" i="3" s="1"/>
  <c r="N41" i="3" s="1"/>
  <c r="J42" i="3" a="1"/>
  <c r="J42" i="3" s="1"/>
  <c r="M42" i="3" s="1"/>
  <c r="K42" i="3" a="1"/>
  <c r="K42" i="3" s="1"/>
  <c r="N42" i="3" s="1"/>
  <c r="J43" i="3" a="1"/>
  <c r="J43" i="3" s="1"/>
  <c r="M43" i="3" s="1"/>
  <c r="K43" i="3" a="1"/>
  <c r="K43" i="3" s="1"/>
  <c r="N43" i="3" s="1"/>
  <c r="J44" i="3" a="1"/>
  <c r="J44" i="3" s="1"/>
  <c r="M44" i="3" s="1"/>
  <c r="K44" i="3" a="1"/>
  <c r="K44" i="3" s="1"/>
  <c r="N44" i="3" s="1"/>
  <c r="J45" i="3" a="1"/>
  <c r="J45" i="3" s="1"/>
  <c r="M45" i="3" s="1"/>
  <c r="K45" i="3" a="1"/>
  <c r="K45" i="3" s="1"/>
  <c r="N45" i="3" s="1"/>
  <c r="J46" i="3" a="1"/>
  <c r="J46" i="3" s="1"/>
  <c r="M46" i="3" s="1"/>
  <c r="K46" i="3" a="1"/>
  <c r="K46" i="3" s="1"/>
  <c r="N46" i="3" s="1"/>
  <c r="I42" i="3" a="1"/>
  <c r="I42" i="3" s="1"/>
  <c r="L42" i="3" s="1"/>
  <c r="I43" i="3" a="1"/>
  <c r="I43" i="3" s="1"/>
  <c r="I44" i="3" a="1"/>
  <c r="I44" i="3" s="1"/>
  <c r="I45" i="3" a="1"/>
  <c r="I45" i="3" s="1"/>
  <c r="L45" i="3" s="1"/>
  <c r="I46" i="3" a="1"/>
  <c r="I46" i="3" s="1"/>
  <c r="L46" i="3" s="1"/>
  <c r="I41" i="3" a="1"/>
  <c r="I41" i="3" s="1"/>
  <c r="L41" i="3" s="1"/>
  <c r="H41" i="3" a="1"/>
  <c r="H41" i="3" s="1"/>
  <c r="H29" i="3" a="1"/>
  <c r="H29" i="3" s="1"/>
  <c r="J30" i="3" a="1"/>
  <c r="J30" i="3" s="1"/>
  <c r="K30" i="3" a="1"/>
  <c r="K30" i="3" s="1"/>
  <c r="J31" i="3" a="1"/>
  <c r="J31" i="3" s="1"/>
  <c r="K31" i="3" a="1"/>
  <c r="K31" i="3" s="1"/>
  <c r="J32" i="3" a="1"/>
  <c r="J32" i="3" s="1"/>
  <c r="K32" i="3" a="1"/>
  <c r="K32" i="3" s="1"/>
  <c r="J33" i="3" a="1"/>
  <c r="J33" i="3" s="1"/>
  <c r="K33" i="3" a="1"/>
  <c r="K33" i="3" s="1"/>
  <c r="J34" i="3" a="1"/>
  <c r="J34" i="3" s="1"/>
  <c r="K34" i="3" a="1"/>
  <c r="K34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J6" i="3" a="1"/>
  <c r="J6" i="3" s="1"/>
  <c r="I28" i="3" a="1"/>
  <c r="I28" i="3" s="1"/>
  <c r="D32" i="3"/>
  <c r="D33" i="3"/>
  <c r="D34" i="3"/>
  <c r="D35" i="3"/>
  <c r="D36" i="3"/>
  <c r="D31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F28" i="3" a="1"/>
  <c r="F28" i="3" s="1"/>
  <c r="F27" i="3"/>
  <c r="I6" i="3" a="1"/>
  <c r="I6" i="3" s="1"/>
  <c r="I1" i="4" a="1"/>
  <c r="I1" i="4" s="1"/>
  <c r="L11" i="4" a="1"/>
  <c r="L11" i="4" s="1"/>
  <c r="N11" i="4" s="1"/>
  <c r="H10" i="4" a="1"/>
  <c r="H10" i="4" s="1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C10" i="5" l="1"/>
  <c r="C9" i="5"/>
  <c r="C8" i="5"/>
  <c r="C14" i="5"/>
  <c r="C15" i="5"/>
  <c r="C13" i="5"/>
  <c r="C12" i="5"/>
  <c r="C11" i="5"/>
  <c r="J29" i="3" a="1"/>
  <c r="J29" i="3" s="1"/>
  <c r="K29" i="3" a="1"/>
  <c r="K29" i="3" s="1"/>
  <c r="I29" i="3" a="1"/>
  <c r="I29" i="3" s="1"/>
  <c r="N13" i="4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<sst xmlns="http://schemas.openxmlformats.org/spreadsheetml/2006/main" count="94" uniqueCount="37">
  <si>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</si>
  <si>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</si>
  <si>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</si>
  <si>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</si>
  <si>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</si>
  <si>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</si>
  <si>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</si>
  <si>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</si>
  <si>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</si>
  <si>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</si>
  <si>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</si>
  <si>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</si>
  <si>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</si>
  <si>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</si>
  <si>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</si>
  <si>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</si>
  <si>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</si>
  <si>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</si>
  <si>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</si>
  <si>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</si>
  <si>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</si>
  <si>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</si>
  <si>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</si>
  <si>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</si>
  <si>
    <t>u3</t>
  </si>
  <si>
    <t>Another Organization</t>
  </si>
  <si>
    <t>SU2</t>
  </si>
  <si>
    <t>Su3</t>
  </si>
  <si>
    <t>sU1</t>
  </si>
  <si>
    <t>Select data in columns</t>
  </si>
  <si>
    <t>T</t>
  </si>
  <si>
    <t>B</t>
  </si>
  <si>
    <t>A</t>
  </si>
  <si>
    <t>C</t>
  </si>
  <si>
    <t>Convert this into a PQ function.</t>
  </si>
  <si>
    <t>Excel Time Conversion Function</t>
  </si>
  <si>
    <t>Energy in 1 gram of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</si>
</sst>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4">
    <xf numFmtId="0" fontId="0" fillId="0" borderId="0" xfId="0"/>
    <xf numFmtId="0" fontId="10" fillId="0" borderId="0" xfId="0" applyFont="1"/>
    <xf numFmtId="164" fontId="0" fillId="0" borderId="0" xfId="0" applyNumberFormat="1"/>
    <xf numFmtId="11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24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6" defaultTableStyle="TableStyleMedium2" defaultPivotStyle="PivotStyleLight16">
    <tableStyle name="Biegert Standard" table="0" count="4" xr9:uid="{1C8B4E37-BABE-44EB-9DF7-3A8A7A1F526A}">
      <tableStyleElement type="headerRow" dxfId="23"/>
      <tableStyleElement type="totalRow" dxfId="22"/>
      <tableStyleElement type="firstColumn" dxfId="21"/>
      <tableStyleElement type="firstRowStripe" dxfId="20"/>
    </tableStyle>
    <tableStyle name="Biegert Standard 2" table="0" count="4" xr9:uid="{61CC74F7-DBE1-4B17-9EEC-3417661B0B0F}">
      <tableStyleElement type="headerRow" dxfId="19"/>
      <tableStyleElement type="totalRow" dxfId="18"/>
      <tableStyleElement type="firstColumn" dxfId="17"/>
      <tableStyleElement type="firstRowStripe" dxfId="16"/>
    </tableStyle>
    <tableStyle name="Biegert Standard 3" table="0" count="4" xr9:uid="{827A0E9E-5EAD-4170-B067-9346FA66C1F6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A" pivot="0" count="4" xr9:uid="{C3B43C13-1909-4D6B-A2DC-9BA6F1D017AD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 2" pivot="0" count="4" xr9:uid="{E4DE8E9A-9036-445A-8903-54D897887727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 3" pivot="0" count="4" xr9:uid="{7AF5E2DF-D039-4E85-A538-C3947AEA930D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7.5756780402449694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03937007874015"/>
          <c:y val="0.17171296296296296"/>
          <c:w val="0.82507174103237091"/>
          <c:h val="0.6190350685330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Interpolation!$I$28</c:f>
              <c:strCache>
                <c:ptCount val="1"/>
                <c:pt idx="0">
                  <c:v>u1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Interpolation!$I$29:$I$34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D-46E1-A708-792587FA6E94}"/>
            </c:ext>
          </c:extLst>
        </c:ser>
        <c:ser>
          <c:idx val="1"/>
          <c:order val="1"/>
          <c:tx>
            <c:strRef>
              <c:f>Interpolation!$J$28</c:f>
              <c:strCache>
                <c:ptCount val="1"/>
                <c:pt idx="0">
                  <c:v>U2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Interpolation!$J$29:$J$34</c:f>
              <c:numCache>
                <c:formatCode>General</c:formatCode>
                <c:ptCount val="6"/>
                <c:pt idx="0">
                  <c:v>1</c:v>
                </c:pt>
                <c:pt idx="1">
                  <c:v>3.6999999999999997</c:v>
                </c:pt>
                <c:pt idx="2">
                  <c:v>7.9999999999999991</c:v>
                </c:pt>
                <c:pt idx="3">
                  <c:v>13.899999999999999</c:v>
                </c:pt>
                <c:pt idx="4">
                  <c:v>21.4</c:v>
                </c:pt>
                <c:pt idx="5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D-46E1-A708-792587FA6E94}"/>
            </c:ext>
          </c:extLst>
        </c:ser>
        <c:ser>
          <c:idx val="2"/>
          <c:order val="2"/>
          <c:tx>
            <c:strRef>
              <c:f>Interpolation!$K$28</c:f>
              <c:strCache>
                <c:ptCount val="1"/>
                <c:pt idx="0">
                  <c:v>u3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Interpolation!$K$29:$K$34</c:f>
              <c:numCache>
                <c:formatCode>General</c:formatCode>
                <c:ptCount val="6"/>
                <c:pt idx="0">
                  <c:v>1</c:v>
                </c:pt>
                <c:pt idx="1">
                  <c:v>7.2999999999999989</c:v>
                </c:pt>
                <c:pt idx="2">
                  <c:v>23.199999999999996</c:v>
                </c:pt>
                <c:pt idx="3">
                  <c:v>52.899999999999991</c:v>
                </c:pt>
                <c:pt idx="4">
                  <c:v>100.59999999999998</c:v>
                </c:pt>
                <c:pt idx="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7D-46E1-A708-792587FA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28575"/>
        <c:axId val="622309279"/>
      </c:scatterChart>
      <c:valAx>
        <c:axId val="194428575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9279"/>
        <c:crosses val="autoZero"/>
        <c:crossBetween val="midCat"/>
      </c:valAx>
      <c:valAx>
        <c:axId val="622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8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03608923884515"/>
          <c:y val="0.24131889763779524"/>
          <c:w val="0.10148337707786526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Interpolation!$L$40</c:f>
              <c:strCache>
                <c:ptCount val="1"/>
                <c:pt idx="0">
                  <c:v>sU1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3-4C84-A8BE-CDC0D5352ADC}"/>
            </c:ext>
          </c:extLst>
        </c:ser>
        <c:ser>
          <c:idx val="1"/>
          <c:order val="1"/>
          <c:tx>
            <c:strRef>
              <c:f>Interpolation!$M$40</c:f>
              <c:strCache>
                <c:ptCount val="1"/>
                <c:pt idx="0">
                  <c:v>SU2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13-4C84-A8BE-CDC0D5352ADC}"/>
            </c:ext>
          </c:extLst>
        </c:ser>
        <c:ser>
          <c:idx val="2"/>
          <c:order val="2"/>
          <c:tx>
            <c:strRef>
              <c:f>Interpolation!$N$40</c:f>
              <c:strCache>
                <c:ptCount val="1"/>
                <c:pt idx="0">
                  <c:v>Su3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13-4C84-A8BE-CDC0D5352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51551"/>
        <c:axId val="1252722111"/>
      </c:scatterChart>
      <c:valAx>
        <c:axId val="5898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22111"/>
        <c:crosses val="autoZero"/>
        <c:crossBetween val="midCat"/>
      </c:valAx>
      <c:valAx>
        <c:axId val="1252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5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Interpolation!$H$40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0-42F9-B044-4E4BEC2295F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0-42F9-B044-4E4BEC2295F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20-42F9-B044-4E4BEC2295F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20-42F9-B044-4E4BEC2295F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20-42F9-B044-4E4BEC2295F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20-42F9-B044-4E4BEC2295F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Interpolation!$N$39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120-42F9-B044-4E4BEC2295FC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120-42F9-B044-4E4BEC22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32207"/>
        <c:axId val="1150736847"/>
      </c:scatterChart>
      <c:valAx>
        <c:axId val="58983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36847"/>
        <c:crosses val="autoZero"/>
        <c:crossBetween val="midCat"/>
      </c:valAx>
      <c:valAx>
        <c:axId val="11507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0</xdr:rowOff>
    </xdr:from>
    <xdr:to>
      <xdr:col>17</xdr:col>
      <xdr:colOff>523875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49023-B4A6-1BF2-CF73-5EDF5957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160972</xdr:colOff>
      <xdr:row>38</xdr:row>
      <xdr:rowOff>92392</xdr:rowOff>
    </xdr:from>
    <xdr:to>
      <xdr:col>21</xdr:col>
      <xdr:colOff>326707</xdr:colOff>
      <xdr:row>53</xdr:row>
      <xdr:rowOff>117157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4AFD28-2347-0AB1-5017-D66542943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86677</xdr:colOff>
      <xdr:row>54</xdr:row>
      <xdr:rowOff>94297</xdr:rowOff>
    </xdr:from>
    <xdr:to>
      <xdr:col>22</xdr:col>
      <xdr:colOff>246697</xdr:colOff>
      <xdr:row>69</xdr:row>
      <xdr:rowOff>115252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7187EE-1AF5-E901-D130-52897B9EE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6" totalsRowShown="0">
  <autoFilter ref="B5:D36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A1:F22"/>
  <sheetViews>
    <sheetView tabSelected="1" workbookViewId="0">
      <selection activeCell="H8" sqref="H8"/>
    </sheetView>
  </sheetViews>
  <sheetFormatPr defaultRowHeight="15" x14ac:dyDescent="0.25"/>
  <cols>
    <col min="2" max="2" width="30.625" customWidth="1"/>
  </cols>
  <sheetData>
    <row r="1" spans="1:6" x14ac:dyDescent="0.25">
      <c r="A1" t="s">
        <v>34</v>
      </c>
      <c r="E1" t="s">
        <v>35</v>
      </c>
    </row>
    <row r="5" spans="1:6" x14ac:dyDescent="0.25">
      <c r="B5" t="s">
        <v>6</v>
      </c>
    </row>
    <row r="6" spans="1:6" x14ac:dyDescent="0.25">
      <c r="B6" t="s">
        <v>0</v>
      </c>
      <c r="E6">
        <f xml:space="preserve"> _xlfn.LAMBDA(_xlpm.z,_xlfn.LET(_xlpm.d,(_xlfn.TEXTBEFORE(_xlpm.z,"d ")+0),_xlpm.m,(_xlfn.TEXTAFTER(_xlpm.z,"d ")+0),(_xlpm.m+_xlpm.d)*24))(­_tTimes[[#This Row],[Maccor]])</f>
        <v>1.6669444444444445E-2</v>
      </c>
      <c r="F6" cm="1">
        <f t="array" ref="F6">tMaccor(­_tTimes[[#This Row],[Maccor]])</f>
        <v>1.6669444444444445E-2</v>
      </c>
    </row>
    <row r="7" spans="1:6" x14ac:dyDescent="0.25">
      <c r="B7" t="s">
        <v>1</v>
      </c>
      <c r="E7">
        <f xml:space="preserve"> _xlfn.LAMBDA(_xlpm.z,_xlfn.LET(_xlpm.d,(_xlfn.TEXTBEFORE(_xlpm.z,"d ")+0),_xlpm.m,(_xlfn.TEXTAFTER(_xlpm.z,"d ")+0),(_xlpm.m+_xlpm.d)*24))(­_tTimes[[#This Row],[Maccor]])</f>
        <v>3.3336111111111115E-2</v>
      </c>
      <c r="F7" cm="1">
        <f t="array" ref="F7">tMaccor(­_tTimes[[#This Row],[Maccor]])</f>
        <v>3.3336111111111115E-2</v>
      </c>
    </row>
    <row r="8" spans="1:6" x14ac:dyDescent="0.25">
      <c r="B8" t="s">
        <v>7</v>
      </c>
      <c r="E8">
        <f xml:space="preserve"> _xlfn.LAMBDA(_xlpm.z,_xlfn.LET(_xlpm.d,(_xlfn.TEXTBEFORE(_xlpm.z,"d ")+0),_xlpm.m,(_xlfn.TEXTAFTER(_xlpm.z,"d ")+0),(_xlpm.m+_xlpm.d)*24))(­_tTimes[[#This Row],[Maccor]])</f>
        <v>24.050002777777777</v>
      </c>
      <c r="F8" cm="1">
        <f t="array" ref="F8">tMaccor(­_tTimes[[#This Row],[Maccor]])</f>
        <v>24.050002777777777</v>
      </c>
    </row>
    <row r="9" spans="1:6" x14ac:dyDescent="0.25">
      <c r="B9" t="s">
        <v>2</v>
      </c>
      <c r="E9">
        <f xml:space="preserve"> _xlfn.LAMBDA(_xlpm.z,_xlfn.LET(_xlpm.d,(_xlfn.TEXTBEFORE(_xlpm.z,"d ")+0),_xlpm.m,(_xlfn.TEXTAFTER(_xlpm.z,"d ")+0),(_xlpm.m+_xlpm.d)*24))(­_tTimes[[#This Row],[Maccor]])</f>
        <v>6.6669444444444448E-2</v>
      </c>
      <c r="F9" cm="1">
        <f t="array" ref="F9">tMaccor(­_tTimes[[#This Row],[Maccor]])</f>
        <v>6.6669444444444448E-2</v>
      </c>
    </row>
    <row r="10" spans="1:6" x14ac:dyDescent="0.25">
      <c r="B10" t="s">
        <v>3</v>
      </c>
      <c r="E10">
        <f xml:space="preserve"> _xlfn.LAMBDA(_xlpm.z,_xlfn.LET(_xlpm.d,(_xlfn.TEXTBEFORE(_xlpm.z,"d ")+0),_xlpm.m,(_xlfn.TEXTAFTER(_xlpm.z,"d ")+0),(_xlpm.m+_xlpm.d)*24))(­_tTimes[[#This Row],[Maccor]])</f>
        <v>8.3336111111111111E-2</v>
      </c>
      <c r="F10" cm="1">
        <f t="array" ref="F10">tMaccor(­_tTimes[[#This Row],[Maccor]])</f>
        <v>8.3336111111111111E-2</v>
      </c>
    </row>
    <row r="11" spans="1:6" x14ac:dyDescent="0.25">
      <c r="B11" t="s">
        <v>8</v>
      </c>
      <c r="E11">
        <f xml:space="preserve"> _xlfn.LAMBDA(_xlpm.z,_xlfn.LET(_xlpm.d,(_xlfn.TEXTBEFORE(_xlpm.z,"d ")+0),_xlpm.m,(_xlfn.TEXTAFTER(_xlpm.z,"d ")+0),(_xlpm.m+_xlpm.d)*24))(­_tTimes[[#This Row],[Maccor]])</f>
        <v>48.100002777777775</v>
      </c>
      <c r="F11" cm="1">
        <f t="array" ref="F11">tMaccor(­_tTimes[[#This Row],[Maccor]])</f>
        <v>48.100002777777775</v>
      </c>
    </row>
    <row r="12" spans="1:6" x14ac:dyDescent="0.25">
      <c r="B12" t="s">
        <v>4</v>
      </c>
      <c r="E12">
        <f xml:space="preserve"> _xlfn.LAMBDA(_xlpm.z,_xlfn.LET(_xlpm.d,(_xlfn.TEXTBEFORE(_xlpm.z,"d ")+0),_xlpm.m,(_xlfn.TEXTAFTER(_xlpm.z,"d ")+0),(_xlpm.m+_xlpm.d)*24))(­_tTimes[[#This Row],[Maccor]])</f>
        <v>0.11666944444444444</v>
      </c>
      <c r="F12" cm="1">
        <f t="array" ref="F12">tMaccor(­_tTimes[[#This Row],[Maccor]])</f>
        <v>0.11666944444444444</v>
      </c>
    </row>
    <row r="13" spans="1:6" x14ac:dyDescent="0.25">
      <c r="B13" t="s">
        <v>9</v>
      </c>
      <c r="E13">
        <f xml:space="preserve"> _xlfn.LAMBDA(_xlpm.z,_xlfn.LET(_xlpm.d,(_xlfn.TEXTBEFORE(_xlpm.z,"d ")+0),_xlpm.m,(_xlfn.TEXTAFTER(_xlpm.z,"d ")+0),(_xlpm.m+_xlpm.d)*24))(­_tTimes[[#This Row],[Maccor]])</f>
        <v>72.133336111111106</v>
      </c>
      <c r="F13" cm="1">
        <f t="array" ref="F13">tMaccor(­_tTimes[[#This Row],[Maccor]])</f>
        <v>72.133336111111106</v>
      </c>
    </row>
    <row r="14" spans="1:6" x14ac:dyDescent="0.25">
      <c r="B14" t="s">
        <v>5</v>
      </c>
      <c r="E14">
        <f xml:space="preserve"> _xlfn.LAMBDA(_xlpm.z,_xlfn.LET(_xlpm.d,(_xlfn.TEXTBEFORE(_xlpm.z,"d ")+0),_xlpm.m,(_xlfn.TEXTAFTER(_xlpm.z,"d ")+0),(_xlpm.m+_xlpm.d)*24))(­_tTimes[[#This Row],[Maccor]])</f>
        <v>0.15000277777777779</v>
      </c>
      <c r="F14" cm="1">
        <f t="array" ref="F14">tMaccor(­_tTimes[[#This Row],[Maccor]])</f>
        <v>0.15000277777777779</v>
      </c>
    </row>
    <row r="15" spans="1:6" x14ac:dyDescent="0.25">
      <c r="B15" t="s">
        <v>10</v>
      </c>
      <c r="E15">
        <f xml:space="preserve"> _xlfn.LAMBDA(_xlpm.z,_xlfn.LET(_xlpm.d,(_xlfn.TEXTBEFORE(_xlpm.z,"d ")+0),_xlpm.m,(_xlfn.TEXTAFTER(_xlpm.z,"d ")+0),(_xlpm.m+_xlpm.d)*24))(­_tTimes[[#This Row],[Maccor]])</f>
        <v>96.166669444444437</v>
      </c>
      <c r="F15" cm="1">
        <f t="array" ref="F15">tMaccor(­_tTimes[[#This Row],[Maccor]])</f>
        <v>96.166669444444437</v>
      </c>
    </row>
    <row r="18" spans="4:5" x14ac:dyDescent="0.25">
      <c r="D18" t="s">
        <v>36</v>
      </c>
    </row>
    <row r="20" spans="4:5" x14ac:dyDescent="0.25">
      <c r="E20" s="3">
        <v>4200000000000</v>
      </c>
    </row>
    <row r="21" spans="4:5" x14ac:dyDescent="0.25">
      <c r="E21" s="3">
        <f>0.001*(300000000)^2</f>
        <v>90000000000000</v>
      </c>
    </row>
    <row r="22" spans="4:5" x14ac:dyDescent="0.25">
      <c r="E22" s="3">
        <f>E21/E20</f>
        <v>21.428571428571427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N49"/>
  <sheetViews>
    <sheetView topLeftCell="A46" workbookViewId="0">
      <selection activeCell="N40" activeCellId="8" sqref="H41:H46 H40 L41:L46 L40 M41:M46 M40 N41:N46 N39 N40"/>
    </sheetView>
  </sheetViews>
  <sheetFormatPr defaultColWidth="10.625" defaultRowHeight="15" x14ac:dyDescent="0.25"/>
  <sheetData>
    <row r="3" spans="2:10" x14ac:dyDescent="0.25">
      <c r="F3" t="s">
        <v>17</v>
      </c>
      <c r="G3" t="s">
        <v>15</v>
      </c>
    </row>
    <row r="4" spans="2:10" ht="12.75" customHeight="1" x14ac:dyDescent="0.25">
      <c r="F4" t="s">
        <v>16</v>
      </c>
      <c r="G4">
        <v>14.5</v>
      </c>
    </row>
    <row r="5" spans="2:10" x14ac:dyDescent="0.25">
      <c r="B5" t="s">
        <v>11</v>
      </c>
      <c r="C5" t="s">
        <v>12</v>
      </c>
      <c r="D5" t="s">
        <v>13</v>
      </c>
    </row>
    <row r="6" spans="2:10" x14ac:dyDescent="0.25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  <c r="I6" cm="1">
        <f t="array" ref="I6:I15">_xlfn.SEQUENCE(10,1,1,1.5)</f>
        <v>1</v>
      </c>
      <c r="J6" cm="1">
        <f t="array" ref="J6">fnInt(Table4[],"U2",I6)</f>
        <v>1</v>
      </c>
    </row>
    <row r="7" spans="2:10" x14ac:dyDescent="0.25">
      <c r="B7" t="s">
        <v>14</v>
      </c>
      <c r="C7">
        <v>2</v>
      </c>
      <c r="D7">
        <v>2</v>
      </c>
      <c r="F7">
        <v>2</v>
      </c>
      <c r="G7">
        <v>4</v>
      </c>
      <c r="I7">
        <v>2.5</v>
      </c>
      <c r="J7" cm="1">
        <f t="array" ref="J7">fnInt(Table4[],"U2",I7)</f>
        <v>6.5</v>
      </c>
    </row>
    <row r="8" spans="2:10" x14ac:dyDescent="0.25">
      <c r="B8" t="s">
        <v>14</v>
      </c>
      <c r="C8">
        <v>3</v>
      </c>
      <c r="D8">
        <v>3</v>
      </c>
      <c r="F8">
        <v>3</v>
      </c>
      <c r="G8">
        <v>9</v>
      </c>
      <c r="I8">
        <v>4</v>
      </c>
      <c r="J8" cm="1">
        <f t="array" ref="J8">fnInt(Table4[],"U2",I8)</f>
        <v>16</v>
      </c>
    </row>
    <row r="9" spans="2:10" x14ac:dyDescent="0.25">
      <c r="B9" t="s">
        <v>14</v>
      </c>
      <c r="C9">
        <v>4</v>
      </c>
      <c r="D9">
        <v>4</v>
      </c>
      <c r="F9">
        <v>4</v>
      </c>
      <c r="G9">
        <v>16</v>
      </c>
      <c r="I9">
        <v>5.5</v>
      </c>
      <c r="J9" cm="1">
        <f t="array" ref="J9">fnInt(Table4[],"U2",I9)</f>
        <v>30.5</v>
      </c>
    </row>
    <row r="10" spans="2:10" x14ac:dyDescent="0.25">
      <c r="B10" t="s">
        <v>14</v>
      </c>
      <c r="C10">
        <v>5</v>
      </c>
      <c r="D10">
        <v>5</v>
      </c>
      <c r="F10">
        <v>5</v>
      </c>
      <c r="G10">
        <v>25</v>
      </c>
      <c r="I10">
        <v>7</v>
      </c>
      <c r="J10" cm="1">
        <f t="array" ref="J10">fnInt(Table4[],"U2",I10)</f>
        <v>49</v>
      </c>
    </row>
    <row r="11" spans="2:10" x14ac:dyDescent="0.25">
      <c r="B11" t="s">
        <v>14</v>
      </c>
      <c r="C11">
        <v>6</v>
      </c>
      <c r="D11">
        <v>6</v>
      </c>
      <c r="F11">
        <v>6</v>
      </c>
      <c r="G11">
        <v>36</v>
      </c>
      <c r="I11">
        <v>8.5</v>
      </c>
      <c r="J11" cm="1">
        <f t="array" ref="J11">fnInt(Table4[],"U2",I11)</f>
        <v>72.5</v>
      </c>
    </row>
    <row r="12" spans="2:10" x14ac:dyDescent="0.25">
      <c r="B12" t="s">
        <v>14</v>
      </c>
      <c r="C12">
        <v>7</v>
      </c>
      <c r="D12">
        <v>7</v>
      </c>
      <c r="F12">
        <v>7</v>
      </c>
      <c r="G12">
        <v>49</v>
      </c>
      <c r="I12">
        <v>10</v>
      </c>
      <c r="J12" cm="1">
        <f t="array" ref="J12">fnInt(Table4[],"U2",I12)</f>
        <v>100</v>
      </c>
    </row>
    <row r="13" spans="2:10" x14ac:dyDescent="0.25">
      <c r="B13" t="s">
        <v>14</v>
      </c>
      <c r="C13">
        <v>8</v>
      </c>
      <c r="D13">
        <v>8</v>
      </c>
      <c r="F13">
        <v>8</v>
      </c>
      <c r="G13">
        <v>64</v>
      </c>
      <c r="I13">
        <v>11.5</v>
      </c>
      <c r="J13" cm="1">
        <f t="array" ref="J13">fnInt(Table4[],"U2",I13)</f>
        <v>132.5</v>
      </c>
    </row>
    <row r="14" spans="2:10" x14ac:dyDescent="0.25">
      <c r="B14" t="s">
        <v>14</v>
      </c>
      <c r="C14">
        <v>9</v>
      </c>
      <c r="D14">
        <v>9</v>
      </c>
      <c r="F14">
        <v>9</v>
      </c>
      <c r="G14">
        <v>81</v>
      </c>
      <c r="I14">
        <v>13</v>
      </c>
      <c r="J14" cm="1">
        <f t="array" ref="J14">fnInt(Table4[],"U2",I14)</f>
        <v>169</v>
      </c>
    </row>
    <row r="15" spans="2:10" x14ac:dyDescent="0.25">
      <c r="B15" t="s">
        <v>15</v>
      </c>
      <c r="C15">
        <v>1</v>
      </c>
      <c r="D15">
        <f>C15^2</f>
        <v>1</v>
      </c>
      <c r="F15">
        <v>10</v>
      </c>
      <c r="G15">
        <v>100</v>
      </c>
      <c r="I15">
        <v>14.5</v>
      </c>
      <c r="J15" cm="1">
        <f t="array" ref="J15">fnInt(Table4[],"U2",I15)</f>
        <v>210.5</v>
      </c>
    </row>
    <row r="16" spans="2:10" x14ac:dyDescent="0.25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11" x14ac:dyDescent="0.25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11" x14ac:dyDescent="0.25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11" x14ac:dyDescent="0.25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11" x14ac:dyDescent="0.25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11" x14ac:dyDescent="0.25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11" x14ac:dyDescent="0.25">
      <c r="B22" t="s">
        <v>15</v>
      </c>
      <c r="C22">
        <v>8</v>
      </c>
      <c r="D22">
        <f t="shared" si="0"/>
        <v>64</v>
      </c>
    </row>
    <row r="23" spans="2:11" x14ac:dyDescent="0.25">
      <c r="B23" t="s">
        <v>15</v>
      </c>
      <c r="C23">
        <v>9</v>
      </c>
      <c r="D23">
        <f t="shared" si="0"/>
        <v>81</v>
      </c>
    </row>
    <row r="24" spans="2:11" x14ac:dyDescent="0.25">
      <c r="B24" t="s">
        <v>15</v>
      </c>
      <c r="C24">
        <v>10</v>
      </c>
      <c r="D24">
        <f t="shared" si="0"/>
        <v>100</v>
      </c>
    </row>
    <row r="25" spans="2:11" x14ac:dyDescent="0.25">
      <c r="B25" t="s">
        <v>15</v>
      </c>
      <c r="C25">
        <v>11</v>
      </c>
      <c r="D25">
        <f t="shared" si="0"/>
        <v>121</v>
      </c>
    </row>
    <row r="26" spans="2:11" x14ac:dyDescent="0.25">
      <c r="B26" t="s">
        <v>15</v>
      </c>
      <c r="C26">
        <v>12</v>
      </c>
      <c r="D26">
        <f t="shared" si="0"/>
        <v>144</v>
      </c>
    </row>
    <row r="27" spans="2:11" x14ac:dyDescent="0.25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210.5</v>
      </c>
    </row>
    <row r="28" spans="2:11" x14ac:dyDescent="0.25">
      <c r="B28" t="s">
        <v>15</v>
      </c>
      <c r="C28">
        <v>14</v>
      </c>
      <c r="D28">
        <f t="shared" si="0"/>
        <v>196</v>
      </c>
      <c r="F28" cm="1">
        <f t="array" ref="F28">fnInt(Table4[],G3,G4)</f>
        <v>210.5</v>
      </c>
      <c r="I28" t="str" cm="1">
        <f t="array" ref="I28:K28">TRANSPOSE(_xlfn._xlws.SORT(_xlfn.UNIQUE(Table4[Unit])))</f>
        <v>u1</v>
      </c>
      <c r="J28" t="str">
        <v>U2</v>
      </c>
      <c r="K28" t="str">
        <v>u3</v>
      </c>
    </row>
    <row r="29" spans="2:11" x14ac:dyDescent="0.25">
      <c r="B29" t="s">
        <v>15</v>
      </c>
      <c r="C29">
        <v>15</v>
      </c>
      <c r="D29">
        <f t="shared" si="0"/>
        <v>225</v>
      </c>
      <c r="H29" cm="1">
        <f t="array" ref="H29:H34">_xlfn.SEQUENCE(6,1,1,0.9)</f>
        <v>1</v>
      </c>
      <c r="I29" cm="1">
        <f t="array" ref="I29">fnInt(Table4[],I$28,$H29)</f>
        <v>1</v>
      </c>
      <c r="J29" cm="1">
        <f t="array" ref="J29">fnInt(Table4[],J$28,$H29)</f>
        <v>1</v>
      </c>
      <c r="K29" cm="1">
        <f t="array" ref="K29">fnInt(Table4[],K$28,$H29)</f>
        <v>1</v>
      </c>
    </row>
    <row r="30" spans="2:11" x14ac:dyDescent="0.25">
      <c r="B30" t="s">
        <v>15</v>
      </c>
      <c r="C30">
        <v>16</v>
      </c>
      <c r="D30">
        <f t="shared" si="0"/>
        <v>256</v>
      </c>
      <c r="H30">
        <v>1.9</v>
      </c>
      <c r="I30" cm="1">
        <f t="array" ref="I30">fnInt(Table4[],I$28,$H30)</f>
        <v>1.9</v>
      </c>
      <c r="J30" cm="1">
        <f t="array" ref="J30">fnInt(Table4[],J$28,$H30)</f>
        <v>3.6999999999999997</v>
      </c>
      <c r="K30" cm="1">
        <f t="array" ref="K30">fnInt(Table4[],K$28,$H30)</f>
        <v>7.2999999999999989</v>
      </c>
    </row>
    <row r="31" spans="2:11" x14ac:dyDescent="0.25">
      <c r="B31" t="s">
        <v>24</v>
      </c>
      <c r="C31">
        <v>1</v>
      </c>
      <c r="D31">
        <f>C31^3</f>
        <v>1</v>
      </c>
      <c r="H31">
        <v>2.8</v>
      </c>
      <c r="I31" cm="1">
        <f t="array" ref="I31">fnInt(Table4[],I$28,$H31)</f>
        <v>2.8</v>
      </c>
      <c r="J31" cm="1">
        <f t="array" ref="J31">fnInt(Table4[],J$28,$H31)</f>
        <v>7.9999999999999991</v>
      </c>
      <c r="K31" cm="1">
        <f t="array" ref="K31">fnInt(Table4[],K$28,$H31)</f>
        <v>23.199999999999996</v>
      </c>
    </row>
    <row r="32" spans="2:11" x14ac:dyDescent="0.25">
      <c r="B32" t="s">
        <v>24</v>
      </c>
      <c r="C32">
        <v>2</v>
      </c>
      <c r="D32">
        <f t="shared" ref="D32:D36" si="1">C32^3</f>
        <v>8</v>
      </c>
      <c r="H32">
        <v>3.6999999999999997</v>
      </c>
      <c r="I32" cm="1">
        <f t="array" ref="I32">fnInt(Table4[],I$28,$H32)</f>
        <v>3.6999999999999997</v>
      </c>
      <c r="J32" cm="1">
        <f t="array" ref="J32">fnInt(Table4[],J$28,$H32)</f>
        <v>13.899999999999999</v>
      </c>
      <c r="K32" cm="1">
        <f t="array" ref="K32">fnInt(Table4[],K$28,$H32)</f>
        <v>52.899999999999991</v>
      </c>
    </row>
    <row r="33" spans="2:14" x14ac:dyDescent="0.25">
      <c r="B33" t="s">
        <v>24</v>
      </c>
      <c r="C33">
        <v>3</v>
      </c>
      <c r="D33">
        <f t="shared" si="1"/>
        <v>27</v>
      </c>
      <c r="H33">
        <v>4.5999999999999996</v>
      </c>
      <c r="I33" cm="1">
        <f t="array" ref="I33">fnInt(Table4[],I$28,$H33)</f>
        <v>4.5999999999999996</v>
      </c>
      <c r="J33" cm="1">
        <f t="array" ref="J33">fnInt(Table4[],J$28,$H33)</f>
        <v>21.4</v>
      </c>
      <c r="K33" cm="1">
        <f t="array" ref="K33">fnInt(Table4[],K$28,$H33)</f>
        <v>100.59999999999998</v>
      </c>
    </row>
    <row r="34" spans="2:14" x14ac:dyDescent="0.25">
      <c r="B34" t="s">
        <v>24</v>
      </c>
      <c r="C34">
        <v>4</v>
      </c>
      <c r="D34">
        <f t="shared" si="1"/>
        <v>64</v>
      </c>
      <c r="H34">
        <v>5.5</v>
      </c>
      <c r="I34" cm="1">
        <f t="array" ref="I34">fnInt(Table4[],I$28,$H34)</f>
        <v>5.5</v>
      </c>
      <c r="J34" cm="1">
        <f t="array" ref="J34">fnInt(Table4[],J$28,$H34)</f>
        <v>30.5</v>
      </c>
      <c r="K34" cm="1">
        <f t="array" ref="K34">fnInt(Table4[],K$28,$H34)</f>
        <v>170.5</v>
      </c>
    </row>
    <row r="35" spans="2:14" x14ac:dyDescent="0.25">
      <c r="B35" t="s">
        <v>24</v>
      </c>
      <c r="C35">
        <v>5</v>
      </c>
      <c r="D35">
        <f t="shared" si="1"/>
        <v>125</v>
      </c>
    </row>
    <row r="36" spans="2:14" x14ac:dyDescent="0.25">
      <c r="B36" t="s">
        <v>24</v>
      </c>
      <c r="C36">
        <v>6</v>
      </c>
      <c r="D36">
        <f t="shared" si="1"/>
        <v>216</v>
      </c>
    </row>
    <row r="40" spans="2:14" x14ac:dyDescent="0.25">
      <c r="F40" t="s">
        <v>25</v>
      </c>
      <c r="H40" t="s">
        <v>30</v>
      </c>
      <c r="I40" t="s">
        <v>14</v>
      </c>
      <c r="J40" t="s">
        <v>15</v>
      </c>
      <c r="K40" t="s">
        <v>24</v>
      </c>
      <c r="L40" t="s">
        <v>28</v>
      </c>
      <c r="M40" t="s">
        <v>26</v>
      </c>
      <c r="N40" t="s">
        <v>27</v>
      </c>
    </row>
    <row r="41" spans="2:14" x14ac:dyDescent="0.25">
      <c r="H41" cm="1">
        <f t="array" ref="H41:H46">_xlfn.SEQUENCE(6,1,1,0.9)</f>
        <v>1</v>
      </c>
      <c r="I41" cm="1">
        <f t="array" ref="I41">fnInt(Table4[],I$40,$H41)</f>
        <v>1</v>
      </c>
      <c r="J41" cm="1">
        <f t="array" ref="J41">fnInt(Table4[],J$40,$H41)</f>
        <v>1</v>
      </c>
      <c r="K41" cm="1">
        <f t="array" ref="K41">fnInt(Table4[],K$40,$H41)</f>
        <v>1</v>
      </c>
      <c r="L41">
        <f>2*I41</f>
        <v>2</v>
      </c>
      <c r="M41">
        <f t="shared" ref="M41:N46" si="2">2*J41</f>
        <v>2</v>
      </c>
      <c r="N41">
        <f t="shared" si="2"/>
        <v>2</v>
      </c>
    </row>
    <row r="42" spans="2:14" x14ac:dyDescent="0.25">
      <c r="H42">
        <v>1.9</v>
      </c>
      <c r="I42" cm="1">
        <f t="array" ref="I42">fnInt(Table4[],I$40,$H42)</f>
        <v>1.9</v>
      </c>
      <c r="J42" cm="1">
        <f t="array" ref="J42">fnInt(Table4[],J$40,$H42)</f>
        <v>3.6999999999999997</v>
      </c>
      <c r="K42" cm="1">
        <f t="array" ref="K42">fnInt(Table4[],K$40,$H42)</f>
        <v>7.2999999999999989</v>
      </c>
      <c r="L42">
        <f t="shared" ref="L42:L46" si="3">2*I42</f>
        <v>3.8</v>
      </c>
      <c r="M42">
        <f t="shared" si="2"/>
        <v>7.3999999999999995</v>
      </c>
      <c r="N42">
        <f t="shared" si="2"/>
        <v>14.599999999999998</v>
      </c>
    </row>
    <row r="43" spans="2:14" x14ac:dyDescent="0.25">
      <c r="H43">
        <v>2.8</v>
      </c>
      <c r="I43" cm="1">
        <f t="array" ref="I43">fnInt(Table4[],I$40,$H43)</f>
        <v>2.8</v>
      </c>
      <c r="J43" cm="1">
        <f t="array" ref="J43">fnInt(Table4[],J$40,$H43)</f>
        <v>7.9999999999999991</v>
      </c>
      <c r="K43" cm="1">
        <f t="array" ref="K43">fnInt(Table4[],K$40,$H43)</f>
        <v>23.199999999999996</v>
      </c>
      <c r="L43">
        <f t="shared" si="3"/>
        <v>5.6</v>
      </c>
      <c r="M43">
        <f t="shared" si="2"/>
        <v>15.999999999999998</v>
      </c>
      <c r="N43">
        <f t="shared" si="2"/>
        <v>46.399999999999991</v>
      </c>
    </row>
    <row r="44" spans="2:14" x14ac:dyDescent="0.25">
      <c r="H44">
        <v>3.6999999999999997</v>
      </c>
      <c r="I44" cm="1">
        <f t="array" ref="I44">fnInt(Table4[],I$40,$H44)</f>
        <v>3.6999999999999997</v>
      </c>
      <c r="J44" cm="1">
        <f t="array" ref="J44">fnInt(Table4[],J$40,$H44)</f>
        <v>13.899999999999999</v>
      </c>
      <c r="K44" cm="1">
        <f t="array" ref="K44">fnInt(Table4[],K$40,$H44)</f>
        <v>52.899999999999991</v>
      </c>
      <c r="L44">
        <f t="shared" si="3"/>
        <v>7.3999999999999995</v>
      </c>
      <c r="M44">
        <f t="shared" si="2"/>
        <v>27.799999999999997</v>
      </c>
      <c r="N44">
        <f t="shared" si="2"/>
        <v>105.79999999999998</v>
      </c>
    </row>
    <row r="45" spans="2:14" x14ac:dyDescent="0.25">
      <c r="H45">
        <v>4.5999999999999996</v>
      </c>
      <c r="I45" cm="1">
        <f t="array" ref="I45">fnInt(Table4[],I$40,$H45)</f>
        <v>4.5999999999999996</v>
      </c>
      <c r="J45" cm="1">
        <f t="array" ref="J45">fnInt(Table4[],J$40,$H45)</f>
        <v>21.4</v>
      </c>
      <c r="K45" cm="1">
        <f t="array" ref="K45">fnInt(Table4[],K$40,$H45)</f>
        <v>100.59999999999998</v>
      </c>
      <c r="L45">
        <f t="shared" si="3"/>
        <v>9.1999999999999993</v>
      </c>
      <c r="M45">
        <f t="shared" si="2"/>
        <v>42.8</v>
      </c>
      <c r="N45">
        <f t="shared" si="2"/>
        <v>201.19999999999996</v>
      </c>
    </row>
    <row r="46" spans="2:14" x14ac:dyDescent="0.25">
      <c r="H46">
        <v>5.5</v>
      </c>
      <c r="I46" cm="1">
        <f t="array" ref="I46">fnInt(Table4[],I$40,$H46)</f>
        <v>5.5</v>
      </c>
      <c r="J46" cm="1">
        <f t="array" ref="J46">fnInt(Table4[],J$40,$H46)</f>
        <v>30.5</v>
      </c>
      <c r="K46" cm="1">
        <f t="array" ref="K46">fnInt(Table4[],K$40,$H46)</f>
        <v>170.5</v>
      </c>
      <c r="L46">
        <f t="shared" si="3"/>
        <v>11</v>
      </c>
      <c r="M46">
        <f t="shared" si="2"/>
        <v>61</v>
      </c>
      <c r="N46">
        <f t="shared" si="2"/>
        <v>341</v>
      </c>
    </row>
    <row r="49" spans="8:8" x14ac:dyDescent="0.25">
      <c r="H49" t="s">
        <v>29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4F94-3DAE-4AA4-B3C6-C0C538DAC376}">
  <dimension ref="B4:P32"/>
  <sheetViews>
    <sheetView workbookViewId="0">
      <selection activeCell="H19" sqref="H19"/>
    </sheetView>
  </sheetViews>
  <sheetFormatPr defaultColWidth="10.625" defaultRowHeight="15" x14ac:dyDescent="0.25"/>
  <sheetData>
    <row r="4" spans="2:16" ht="12.75" customHeight="1" x14ac:dyDescent="0.25"/>
    <row r="6" spans="2:16" x14ac:dyDescent="0.25">
      <c r="D6" t="str" cm="1">
        <f t="array" ref="D6:F6">TRANSPOSE(_xlfn._xlws.SORT(_xlfn.UNIQUE(N6:N32)))</f>
        <v>A</v>
      </c>
      <c r="E6" t="str">
        <v>B</v>
      </c>
      <c r="F6" t="str">
        <v>C</v>
      </c>
      <c r="N6" t="s">
        <v>32</v>
      </c>
      <c r="O6">
        <v>1</v>
      </c>
      <c r="P6">
        <f>2*O6</f>
        <v>2</v>
      </c>
    </row>
    <row r="7" spans="2:16" x14ac:dyDescent="0.25">
      <c r="B7">
        <v>1</v>
      </c>
      <c r="C7">
        <f>AVERAGE(D7:F7)</f>
        <v>3</v>
      </c>
      <c r="D7" cm="1">
        <f t="array" ref="D7:D15">_xlfn.MAP($B$7:$B$15,_xlfn.LAMBDA(_xlpm.x,_xlfn.XLOOKUP(_xlpm.x,_xlfn._xlws.FILTER($O$6:$O$32,$N$6:$N$32=D$6),_xlfn._xlws.FILTER($P$6:$P$32,$N$6:$N$32=D$6))))</f>
        <v>2</v>
      </c>
      <c r="E7" cm="1">
        <f t="array" ref="E7:E15">_xlfn.MAP($B$7:$B$15,_xlfn.LAMBDA(_xlpm.x,_xlfn.XLOOKUP(_xlpm.x,_xlfn._xlws.FILTER($O$6:$O$32,$N$6:$N$32=E$6),_xlfn._xlws.FILTER($P$6:$P$32,$N$6:$N$32=E$6))))</f>
        <v>3</v>
      </c>
      <c r="F7" cm="1">
        <f t="array" ref="F7:F15">_xlfn.MAP($B$7:$B$15,_xlfn.LAMBDA(_xlpm.x,_xlfn.XLOOKUP(_xlpm.x,_xlfn._xlws.FILTER($O$6:$O$32,$N$6:$N$32=F$6),_xlfn._xlws.FILTER($P$6:$P$32,$N$6:$N$32=F$6))))</f>
        <v>4</v>
      </c>
      <c r="N7" t="s">
        <v>32</v>
      </c>
      <c r="O7">
        <v>2</v>
      </c>
      <c r="P7">
        <f t="shared" ref="P7:P14" si="0">2*O7</f>
        <v>4</v>
      </c>
    </row>
    <row r="8" spans="2:16" x14ac:dyDescent="0.25">
      <c r="B8">
        <v>2</v>
      </c>
      <c r="C8">
        <f t="shared" ref="C8:C15" si="1">AVERAGE(D8:F8)</f>
        <v>6</v>
      </c>
      <c r="D8">
        <v>4</v>
      </c>
      <c r="E8">
        <v>6</v>
      </c>
      <c r="F8">
        <v>8</v>
      </c>
      <c r="N8" t="s">
        <v>32</v>
      </c>
      <c r="O8">
        <v>3</v>
      </c>
      <c r="P8">
        <f t="shared" si="0"/>
        <v>6</v>
      </c>
    </row>
    <row r="9" spans="2:16" x14ac:dyDescent="0.25">
      <c r="B9">
        <v>3</v>
      </c>
      <c r="C9">
        <f t="shared" si="1"/>
        <v>9</v>
      </c>
      <c r="D9">
        <v>6</v>
      </c>
      <c r="E9">
        <v>9</v>
      </c>
      <c r="F9">
        <v>12</v>
      </c>
      <c r="N9" t="s">
        <v>32</v>
      </c>
      <c r="O9">
        <v>4</v>
      </c>
      <c r="P9">
        <f t="shared" si="0"/>
        <v>8</v>
      </c>
    </row>
    <row r="10" spans="2:16" x14ac:dyDescent="0.25">
      <c r="B10">
        <v>4</v>
      </c>
      <c r="C10">
        <f t="shared" si="1"/>
        <v>12</v>
      </c>
      <c r="D10">
        <v>8</v>
      </c>
      <c r="E10">
        <v>12</v>
      </c>
      <c r="F10">
        <v>16</v>
      </c>
      <c r="N10" t="s">
        <v>32</v>
      </c>
      <c r="O10">
        <v>5</v>
      </c>
      <c r="P10">
        <f t="shared" si="0"/>
        <v>10</v>
      </c>
    </row>
    <row r="11" spans="2:16" x14ac:dyDescent="0.25">
      <c r="B11">
        <v>5</v>
      </c>
      <c r="C11">
        <f t="shared" si="1"/>
        <v>15</v>
      </c>
      <c r="D11">
        <v>10</v>
      </c>
      <c r="E11">
        <v>15</v>
      </c>
      <c r="F11">
        <v>20</v>
      </c>
      <c r="N11" t="s">
        <v>32</v>
      </c>
      <c r="O11">
        <v>6</v>
      </c>
      <c r="P11">
        <f t="shared" si="0"/>
        <v>12</v>
      </c>
    </row>
    <row r="12" spans="2:16" x14ac:dyDescent="0.25">
      <c r="B12">
        <v>6</v>
      </c>
      <c r="C12">
        <f t="shared" si="1"/>
        <v>18</v>
      </c>
      <c r="D12">
        <v>12</v>
      </c>
      <c r="E12">
        <v>18</v>
      </c>
      <c r="F12">
        <v>24</v>
      </c>
      <c r="N12" t="s">
        <v>32</v>
      </c>
      <c r="O12">
        <v>7</v>
      </c>
      <c r="P12">
        <f t="shared" si="0"/>
        <v>14</v>
      </c>
    </row>
    <row r="13" spans="2:16" x14ac:dyDescent="0.25">
      <c r="B13">
        <v>7</v>
      </c>
      <c r="C13">
        <f t="shared" si="1"/>
        <v>21</v>
      </c>
      <c r="D13">
        <v>14</v>
      </c>
      <c r="E13">
        <v>21</v>
      </c>
      <c r="F13">
        <v>28</v>
      </c>
      <c r="N13" t="s">
        <v>32</v>
      </c>
      <c r="O13">
        <v>8</v>
      </c>
      <c r="P13">
        <f t="shared" si="0"/>
        <v>16</v>
      </c>
    </row>
    <row r="14" spans="2:16" x14ac:dyDescent="0.25">
      <c r="B14">
        <v>8</v>
      </c>
      <c r="C14">
        <f t="shared" si="1"/>
        <v>24</v>
      </c>
      <c r="D14">
        <v>16</v>
      </c>
      <c r="E14">
        <v>24</v>
      </c>
      <c r="F14">
        <v>32</v>
      </c>
      <c r="N14" t="s">
        <v>32</v>
      </c>
      <c r="O14">
        <v>9</v>
      </c>
      <c r="P14">
        <f t="shared" si="0"/>
        <v>18</v>
      </c>
    </row>
    <row r="15" spans="2:16" x14ac:dyDescent="0.25">
      <c r="B15">
        <v>9</v>
      </c>
      <c r="C15">
        <f t="shared" si="1"/>
        <v>27</v>
      </c>
      <c r="D15">
        <v>18</v>
      </c>
      <c r="E15">
        <v>27</v>
      </c>
      <c r="F15">
        <v>36</v>
      </c>
      <c r="N15" t="s">
        <v>31</v>
      </c>
      <c r="O15">
        <v>1</v>
      </c>
      <c r="P15">
        <f>3*O15</f>
        <v>3</v>
      </c>
    </row>
    <row r="16" spans="2:16" x14ac:dyDescent="0.25">
      <c r="N16" t="s">
        <v>31</v>
      </c>
      <c r="O16">
        <v>2</v>
      </c>
      <c r="P16">
        <f t="shared" ref="P16:P23" si="2">3*O16</f>
        <v>6</v>
      </c>
    </row>
    <row r="17" spans="14:16" x14ac:dyDescent="0.25">
      <c r="N17" t="s">
        <v>31</v>
      </c>
      <c r="O17">
        <v>3</v>
      </c>
      <c r="P17">
        <f t="shared" si="2"/>
        <v>9</v>
      </c>
    </row>
    <row r="18" spans="14:16" x14ac:dyDescent="0.25">
      <c r="N18" t="s">
        <v>31</v>
      </c>
      <c r="O18">
        <v>4</v>
      </c>
      <c r="P18">
        <f t="shared" si="2"/>
        <v>12</v>
      </c>
    </row>
    <row r="19" spans="14:16" x14ac:dyDescent="0.25">
      <c r="N19" t="s">
        <v>31</v>
      </c>
      <c r="O19">
        <v>5</v>
      </c>
      <c r="P19">
        <f t="shared" si="2"/>
        <v>15</v>
      </c>
    </row>
    <row r="20" spans="14:16" x14ac:dyDescent="0.25">
      <c r="N20" t="s">
        <v>31</v>
      </c>
      <c r="O20">
        <v>6</v>
      </c>
      <c r="P20">
        <f t="shared" si="2"/>
        <v>18</v>
      </c>
    </row>
    <row r="21" spans="14:16" x14ac:dyDescent="0.25">
      <c r="N21" t="s">
        <v>31</v>
      </c>
      <c r="O21">
        <v>7</v>
      </c>
      <c r="P21">
        <f t="shared" si="2"/>
        <v>21</v>
      </c>
    </row>
    <row r="22" spans="14:16" x14ac:dyDescent="0.25">
      <c r="N22" t="s">
        <v>31</v>
      </c>
      <c r="O22">
        <v>8</v>
      </c>
      <c r="P22">
        <f t="shared" si="2"/>
        <v>24</v>
      </c>
    </row>
    <row r="23" spans="14:16" x14ac:dyDescent="0.25">
      <c r="N23" t="s">
        <v>31</v>
      </c>
      <c r="O23">
        <v>9</v>
      </c>
      <c r="P23">
        <f t="shared" si="2"/>
        <v>27</v>
      </c>
    </row>
    <row r="24" spans="14:16" x14ac:dyDescent="0.25">
      <c r="N24" t="s">
        <v>33</v>
      </c>
      <c r="O24">
        <v>1</v>
      </c>
      <c r="P24">
        <f>4*O24</f>
        <v>4</v>
      </c>
    </row>
    <row r="25" spans="14:16" x14ac:dyDescent="0.25">
      <c r="N25" t="s">
        <v>33</v>
      </c>
      <c r="O25">
        <v>2</v>
      </c>
      <c r="P25">
        <f t="shared" ref="P25:P32" si="3">4*O25</f>
        <v>8</v>
      </c>
    </row>
    <row r="26" spans="14:16" x14ac:dyDescent="0.25">
      <c r="N26" t="s">
        <v>33</v>
      </c>
      <c r="O26">
        <v>3</v>
      </c>
      <c r="P26">
        <f t="shared" si="3"/>
        <v>12</v>
      </c>
    </row>
    <row r="27" spans="14:16" x14ac:dyDescent="0.25">
      <c r="N27" t="s">
        <v>33</v>
      </c>
      <c r="O27">
        <v>4</v>
      </c>
      <c r="P27">
        <f t="shared" si="3"/>
        <v>16</v>
      </c>
    </row>
    <row r="28" spans="14:16" x14ac:dyDescent="0.25">
      <c r="N28" t="s">
        <v>33</v>
      </c>
      <c r="O28">
        <v>5</v>
      </c>
      <c r="P28">
        <f t="shared" si="3"/>
        <v>20</v>
      </c>
    </row>
    <row r="29" spans="14:16" x14ac:dyDescent="0.25">
      <c r="N29" t="s">
        <v>33</v>
      </c>
      <c r="O29">
        <v>6</v>
      </c>
      <c r="P29">
        <f t="shared" si="3"/>
        <v>24</v>
      </c>
    </row>
    <row r="30" spans="14:16" x14ac:dyDescent="0.25">
      <c r="N30" t="s">
        <v>33</v>
      </c>
      <c r="O30">
        <v>7</v>
      </c>
      <c r="P30">
        <f t="shared" si="3"/>
        <v>28</v>
      </c>
    </row>
    <row r="31" spans="14:16" x14ac:dyDescent="0.25">
      <c r="N31" t="s">
        <v>33</v>
      </c>
      <c r="O31">
        <v>8</v>
      </c>
      <c r="P31">
        <f t="shared" si="3"/>
        <v>32</v>
      </c>
    </row>
    <row r="32" spans="14:16" x14ac:dyDescent="0.25">
      <c r="N32" t="s">
        <v>33</v>
      </c>
      <c r="O32">
        <v>9</v>
      </c>
      <c r="P32">
        <f t="shared" si="3"/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opLeftCell="C4" workbookViewId="0">
      <selection activeCell="L9" sqref="L9"/>
    </sheetView>
  </sheetViews>
  <sheetFormatPr defaultColWidth="10.625" defaultRowHeight="15" x14ac:dyDescent="0.25"/>
  <sheetData>
    <row r="1" spans="1:14" x14ac:dyDescent="0.25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25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25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25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25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25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25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25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25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25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25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25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25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25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25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25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25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25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25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25">
      <c r="H22">
        <v>26</v>
      </c>
      <c r="I22">
        <v>4</v>
      </c>
      <c r="J22">
        <f>AVERAGEIF(Table5[Current],H22,Table5[Value])</f>
        <v>4</v>
      </c>
    </row>
    <row r="26" spans="2:10" x14ac:dyDescent="0.25">
      <c r="D26" s="2">
        <v>1</v>
      </c>
    </row>
    <row r="27" spans="2:10" x14ac:dyDescent="0.25">
      <c r="D27" s="2">
        <v>0</v>
      </c>
    </row>
    <row r="28" spans="2:10" x14ac:dyDescent="0.25">
      <c r="D28" s="2">
        <v>1</v>
      </c>
    </row>
    <row r="33" spans="6:6" x14ac:dyDescent="0.25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MaccorTimeFunction</vt:lpstr>
      <vt:lpstr>Interpolation</vt:lpstr>
      <vt:lpstr>Sheet1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2023-10-14T22:32:21Z</dcterms:modified>
</cp:coreProperties>
</file>