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32" documentId="13_ncr:1_{2B7BE907-C94C-4DA9-999B-64A4F26CBBD2}" xr6:coauthVersionLast="47" xr6:coauthVersionMax="47" xr10:uidLastSave="{9FCDD1EE-3749-4397-B8D5-04085041E134}"/>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9" i="29" l="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<sst xmlns="http://schemas.openxmlformats.org/spreadsheetml/2006/main" count="6701" uniqueCount="3057">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</sst>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7">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25"/>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204</xdr:row>
          <xdr:rowOff>66827</xdr:rowOff>
        </xdr:from>
        <xdr:to>
          <xdr:col>24</xdr:col>
          <xdr:colOff>0</xdr:colOff>
          <xdr:row>244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31"/>
                </a:ext>
              </a:extLst>
            </xdr:cNvPicPr>
          </xdr:nvPicPr>
          <xdr:blipFill>
            <a:blip xmlns:r="http://schemas.openxmlformats.org/officeDocument/2006/relationships" r:embed="rId1"/>
            <a:srcRect/>
            <a:stretch>
              <a:fillRect/>
            </a:stretch>
          </xdr:blipFill>
          <xdr:spPr bwMode="auto">
            <a:xfrm>
              <a:off x="4426634" y="34356827"/>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5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54"/>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0x7FD144E6B4D0&gt;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9" activePane="bottomLeft" state="frozen"/>
      <selection activeCell="P541" sqref="P541"/>
      <selection pane="bottomLeft" activeCell="J248" sqref="J24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4" ca="1">TEXT(DATE(2026,1,_xlfn.SEQUENCE(1+_xlfn.DAYS(TODAY(),DATE(2026,1,1)))),"dd-mmm")</f>
        <v>01-Jan</v>
      </c>
      <c r="C5" s="5">
        <v>1</v>
      </c>
      <c r="D5" s="5">
        <v>1</v>
      </c>
      <c r="E5" s="5">
        <v>0</v>
      </c>
      <c r="F5" s="5">
        <v>0</v>
      </c>
      <c r="G5" s="5">
        <v>1</v>
      </c>
      <c r="H5" s="5">
        <v>1</v>
      </c>
      <c r="I5" s="5">
        <v>1</v>
      </c>
      <c r="J5" s="5">
        <v>1</v>
      </c>
      <c r="K5" s="5">
        <v>1</v>
      </c>
      <c r="L5" cm="1">
        <f t="array" aca="1" ref="L5:L244" ca="1">_xlfn.BYROW(_xlfn.TAKE(Banded,,1),_xleta.WEEKNUM)</f>
        <v>1</v>
      </c>
      <c r="M5" cm="1">
        <f t="array" ref="M5:M244">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5</v>
      </c>
      <c r="Q39" s="5">
        <f ca="1"/>
        <v>6</v>
      </c>
      <c r="R39" s="5">
        <f ca="1"/>
        <v>5</v>
      </c>
      <c r="S39" s="5">
        <f ca="1"/>
        <v>5</v>
      </c>
      <c r="T39" s="5">
        <f ca="1"/>
        <v>6</v>
      </c>
      <c r="U39" s="5">
        <f ca="1"/>
        <v>5</v>
      </c>
      <c r="V39" s="5">
        <f ca="1"/>
        <v>5</v>
      </c>
      <c r="W39" s="5">
        <f ca="1"/>
        <v>5</v>
      </c>
      <c r="X39" s="5">
        <f ca="1"/>
        <v>6</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0</v>
      </c>
      <c r="D244" s="5">
        <v>1</v>
      </c>
      <c r="E244" s="5">
        <v>0</v>
      </c>
      <c r="F244" s="5">
        <v>0</v>
      </c>
      <c r="G244" s="5">
        <v>1</v>
      </c>
      <c r="H244" s="5">
        <v>0</v>
      </c>
      <c r="I244" s="5">
        <v>0</v>
      </c>
      <c r="J244" s="5">
        <v>0</v>
      </c>
      <c r="K244" s="5">
        <v>1</v>
      </c>
      <c r="L244">
        <f ca="1"/>
        <v>35</v>
      </c>
      <c r="M244">
        <v>3</v>
      </c>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3"/>
  <sheetViews>
    <sheetView topLeftCell="A4" workbookViewId="0">
      <pane ySplit="5" topLeftCell="A600" activePane="bottomLeft" state="frozen"/>
      <selection activeCell="Y145" sqref="Y145"/>
      <selection pane="bottomLeft" activeCell="W617" sqref="W61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sheetData>
  <conditionalFormatting sqref="E9:Y61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2" workbookViewId="0">
      <selection activeCell="E107" sqref="E107"/>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761</v>
      </c>
      <c r="D68" s="88" t="s">
        <v>2637</v>
      </c>
      <c r="E68" s="88"/>
    </row>
    <row r="69" spans="1:10" ht="15">
      <c r="A69" s="60"/>
      <c r="B69" s="115" t="s">
        <v>3041</v>
      </c>
      <c r="C69" s="101">
        <v>5.0000000000000001E-3</v>
      </c>
      <c r="D69" s="88"/>
      <c r="E69" s="88"/>
    </row>
    <row r="70" spans="1:10">
      <c r="B70" s="115" t="s">
        <v>3030</v>
      </c>
      <c r="C70" s="124">
        <f>C68/(1-C69)</f>
        <v>764.8241206030151</v>
      </c>
      <c r="D70" s="88" t="s">
        <v>2637</v>
      </c>
      <c r="E70" s="88"/>
    </row>
    <row r="71" spans="1:10">
      <c r="B71" s="115" t="s">
        <v>2568</v>
      </c>
      <c r="C71" s="125">
        <v>0.59</v>
      </c>
      <c r="D71" s="88"/>
      <c r="E71" s="88"/>
    </row>
    <row r="72" spans="1:10">
      <c r="B72" s="115" t="s">
        <v>3031</v>
      </c>
      <c r="C72" s="124">
        <v>22</v>
      </c>
      <c r="D72" s="88" t="s">
        <v>2637</v>
      </c>
      <c r="E72" s="88" t="s">
        <v>3040</v>
      </c>
    </row>
    <row r="73" spans="1:10">
      <c r="B73" s="115" t="s">
        <v>3032</v>
      </c>
      <c r="C73" s="124">
        <f>C70-C72</f>
        <v>742.8241206030151</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f>C71</f>
        <v>0.59</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1.66</v>
      </c>
    </row>
    <row r="85" spans="1:5" ht="15">
      <c r="A85" s="60" t="s">
        <v>3035</v>
      </c>
    </row>
    <row r="87" spans="1:5" ht="13.5" thickBot="1">
      <c r="B87" s="130" t="s">
        <v>2629</v>
      </c>
      <c r="C87" s="131" t="s">
        <v>2566</v>
      </c>
    </row>
    <row r="88" spans="1:5" ht="13.5" thickTop="1">
      <c r="B88" s="115" t="s">
        <v>2556</v>
      </c>
      <c r="C88" s="121">
        <f>C73/C84</f>
        <v>447.48441000181634</v>
      </c>
    </row>
    <row r="89" spans="1:5">
      <c r="B89" s="132" t="s">
        <v>2557</v>
      </c>
      <c r="C89" s="133">
        <f>C79*C88</f>
        <v>264.01580190107165</v>
      </c>
    </row>
    <row r="90" spans="1:5">
      <c r="B90" s="115" t="s">
        <v>2561</v>
      </c>
      <c r="C90" s="121">
        <f>C80*C88</f>
        <v>8.9496882000363271</v>
      </c>
    </row>
    <row r="91" spans="1:5">
      <c r="B91" s="132" t="s">
        <v>2558</v>
      </c>
      <c r="C91" s="133">
        <f>C81*C88</f>
        <v>8.9496882000363271</v>
      </c>
    </row>
    <row r="92" spans="1:5">
      <c r="B92" s="115" t="s">
        <v>2567</v>
      </c>
      <c r="C92" s="121">
        <f>C82*C88</f>
        <v>8.9496882000363271</v>
      </c>
    </row>
    <row r="93" spans="1:5">
      <c r="B93" s="132" t="s">
        <v>2559</v>
      </c>
      <c r="C93" s="133">
        <f>C83*C88</f>
        <v>4.4748441000181636</v>
      </c>
    </row>
    <row r="94" spans="1:5" ht="13.5" thickBot="1">
      <c r="B94" s="116" t="s">
        <v>3031</v>
      </c>
      <c r="C94" s="122">
        <f>C72</f>
        <v>22</v>
      </c>
      <c r="E94" t="s">
        <v>3043</v>
      </c>
    </row>
    <row r="95" spans="1:5" ht="13.5" thickTop="1">
      <c r="B95" s="117" t="s">
        <v>3042</v>
      </c>
      <c r="C95" s="121">
        <f>SUM(C88:C94)</f>
        <v>764.8241206030151</v>
      </c>
      <c r="E95" t="s">
        <v>3044</v>
      </c>
    </row>
    <row r="96" spans="1:5">
      <c r="B96" s="117" t="s">
        <v>3036</v>
      </c>
      <c r="C96" s="88">
        <f>(1-C69)*C95</f>
        <v>761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387.86350032368267</v>
      </c>
    </row>
    <row r="104" spans="1:12">
      <c r="H104" s="138">
        <v>1</v>
      </c>
      <c r="I104" s="139">
        <v>1</v>
      </c>
      <c r="J104" s="139">
        <v>1</v>
      </c>
      <c r="K104" s="140">
        <v>1</v>
      </c>
      <c r="L104" s="141">
        <v>44.748441000181636</v>
      </c>
    </row>
    <row r="105" spans="1:12" ht="13.5" thickBot="1">
      <c r="H105" s="142">
        <v>0</v>
      </c>
      <c r="I105" s="143">
        <v>1</v>
      </c>
      <c r="J105" s="143">
        <v>0</v>
      </c>
      <c r="K105" s="144">
        <v>0.1</v>
      </c>
      <c r="L105" s="145">
        <v>14.872468677952025</v>
      </c>
    </row>
    <row r="106" spans="1:12" ht="13.5" thickTop="1">
      <c r="K106" s="114" t="s">
        <v>3050</v>
      </c>
      <c r="L106" s="113">
        <f>SUM(_xlfn.ANCHORARRAY(L103))</f>
        <v>447.48441000181634</v>
      </c>
    </row>
    <row r="109" spans="1:12" ht="15">
      <c r="A109" s="60" t="s">
        <v>3020</v>
      </c>
    </row>
    <row r="110" spans="1:12">
      <c r="A110" s="76" t="s">
        <v>3055</v>
      </c>
      <c r="C110" s="146" t="str">
        <f>"Hydration: "&amp;TEXT(C79,"0.0%")</f>
        <v>Hydration: 59.0%</v>
      </c>
    </row>
    <row r="111" spans="1:12">
      <c r="A111" s="76" t="s">
        <v>3056</v>
      </c>
      <c r="C111" s="146" t="str">
        <f>"Dough Mass: "&amp; TEXT(C96,"0")&amp; " grams"</f>
        <v>Dough Mass: 761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28-Aug-2026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28-Aug-2026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28-Aug-2026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2026-08-28T02:26:06Z</cp:lastPrinted>
  <dcterms:created xsi:type="dcterms:W3CDTF">2021-09-27T12:19:57Z</dcterms:created>
  <dcterms:modified xsi:type="dcterms:W3CDTF">2026-08-28T15:15:24Z</dcterms:modified>
</cp:coreProperties>
</file>