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5"/>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F834AD6-E6E2-489C-94D5-AAAF105320D3}"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 name="Al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4" i="2" l="1"/>
  <c r="H31" i="2"/>
  <c r="G31" i="2"/>
  <c r="F31" i="2"/>
  <c r="C26" i="3" a="1"/>
  <c r="J31" i="2"/>
  <c r="D25" i="2" a="1"/>
  <c r="B25" i="2" a="1"/>
  <c r="B25" i="2" s="1"/>
  <c r="C26" i="3" l="1"/>
  <c r="F34" i="2"/>
  <c r="F32" i="2"/>
  <c r="E34" i="2"/>
  <c r="F33" i="2"/>
  <c r="D25" i="2"/>
  <c r="G25" i="2" l="1" a="1"/>
  <c r="E32" i="2" a="1"/>
  <c r="E32" i="2" s="1"/>
  <c r="G32" i="2" s="1"/>
  <c r="F35" i="2"/>
  <c r="G25" i="2" l="1"/>
  <c r="H25"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<sst xmlns="http://schemas.openxmlformats.org/spreadsheetml/2006/main" count="94" uniqueCount="12">
  <si>
    <t>Order Date</t>
  </si>
  <si>
    <t>Delivery Date</t>
  </si>
  <si>
    <t>Product ID</t>
  </si>
  <si>
    <t>A</t>
  </si>
  <si>
    <t>B</t>
  </si>
  <si>
    <t>C</t>
  </si>
  <si>
    <t>D</t>
  </si>
  <si>
    <t>Product</t>
  </si>
  <si>
    <t>Avg delivery time</t>
  </si>
  <si>
    <t>Question</t>
  </si>
  <si>
    <t>Resul</t>
  </si>
  <si>
    <t>https://www.linkedin.com/feed/update/urn:li:activity:7233578895461994496/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</si>
</sst>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
    <numFmt numFmtId="167" formatCode="0;\-0;0;@"/>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1"/>
      <color theme="0"/>
      <name val="Times New Roman"/>
      <family val="1"/>
    </font>
  </fonts>
  <fills count="4">
    <fill>
      <patternFill patternType="none"/>
    </fill>
    <fill>
      <patternFill patternType="gray125"/>
    </fill>
    <fill>
      <patternFill patternType="solid">
        <fgColor theme="4"/>
        <bgColor indexed="64"/>
      </patternFill>
    </fill>
    <fill>
      <patternFill patternType="solid">
        <fgColor theme="5" tint="0.79998168889431442"/>
        <bgColor indexed="64"/>
      </patternFill>
    </fill>
  </fills>
  <borders count="11">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thin">
        <color auto="1"/>
      </right>
      <top style="thin">
        <color auto="1"/>
      </top>
      <bottom/>
      <diagonal/>
    </border>
    <border>
      <left/>
      <right/>
      <top style="thin">
        <color auto="1"/>
      </top>
      <bottom style="hair">
        <color auto="1"/>
      </bottom>
      <diagonal/>
    </border>
    <border>
      <left/>
      <right/>
      <top style="hair">
        <color auto="1"/>
      </top>
      <bottom style="hair">
        <color auto="1"/>
      </bottom>
      <diagonal/>
    </border>
  </borders>
  <cellStyleXfs count="1">
    <xf numFmtId="0" fontId="0" fillId="0" borderId="0"/>
  </cellStyleXfs>
  <cellXfs count="34">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4" fillId="0" borderId="0" xfId="0" applyFont="1" applyAlignment="1">
      <alignment vertical="center"/>
    </xf>
    <xf numFmtId="14" fontId="5" fillId="0" borderId="0" xfId="0" applyNumberFormat="1" applyFont="1" applyAlignment="1">
      <alignment horizontal="center" vertical="center" wrapText="1"/>
    </xf>
    <xf numFmtId="14" fontId="4" fillId="2" borderId="1"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 fillId="0" borderId="2" xfId="0" applyFont="1" applyBorder="1" applyAlignment="1">
      <alignment horizontal="center"/>
    </xf>
    <xf numFmtId="0" fontId="2" fillId="0" borderId="5" xfId="0" applyFont="1" applyBorder="1" applyAlignment="1">
      <alignment horizontal="center"/>
    </xf>
    <xf numFmtId="0" fontId="2" fillId="0" borderId="7" xfId="0" applyFont="1" applyBorder="1" applyAlignment="1">
      <alignment horizontal="center"/>
    </xf>
    <xf numFmtId="14" fontId="4" fillId="2" borderId="4" xfId="0" applyNumberFormat="1" applyFont="1" applyFill="1" applyBorder="1" applyAlignment="1">
      <alignment horizontal="center" vertical="center" wrapText="1"/>
    </xf>
    <xf numFmtId="0" fontId="2" fillId="0" borderId="6" xfId="0" applyFont="1" applyBorder="1" applyAlignment="1">
      <alignment horizontal="center" vertical="center"/>
    </xf>
    <xf numFmtId="0" fontId="4" fillId="2" borderId="10" xfId="0" applyFont="1" applyFill="1" applyBorder="1" applyAlignment="1">
      <alignment horizontal="center" vertical="center" wrapText="1"/>
    </xf>
    <xf numFmtId="14" fontId="2" fillId="0" borderId="10" xfId="0" applyNumberFormat="1" applyFont="1" applyBorder="1" applyAlignment="1">
      <alignment horizontal="center"/>
    </xf>
    <xf numFmtId="14" fontId="2" fillId="0" borderId="5" xfId="0" applyNumberFormat="1" applyFont="1" applyBorder="1" applyAlignment="1">
      <alignment horizontal="center"/>
    </xf>
    <xf numFmtId="0" fontId="2" fillId="3" borderId="2" xfId="0" applyFont="1" applyFill="1" applyBorder="1" applyAlignment="1">
      <alignment horizontal="center"/>
    </xf>
    <xf numFmtId="14" fontId="2" fillId="3" borderId="10" xfId="0" applyNumberFormat="1" applyFont="1" applyFill="1" applyBorder="1" applyAlignment="1">
      <alignment horizontal="center"/>
    </xf>
    <xf numFmtId="14" fontId="2" fillId="3" borderId="5" xfId="0" applyNumberFormat="1" applyFont="1" applyFill="1" applyBorder="1" applyAlignment="1">
      <alignment horizontal="center"/>
    </xf>
    <xf numFmtId="0" fontId="4" fillId="2" borderId="3"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4" xfId="0" applyFont="1" applyFill="1" applyBorder="1" applyAlignment="1">
      <alignment horizontal="center" vertical="center"/>
    </xf>
    <xf numFmtId="2" fontId="2" fillId="0" borderId="0" xfId="0" applyNumberFormat="1" applyFont="1"/>
    <xf numFmtId="167"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4</xdr:col>
      <xdr:colOff>79373</xdr:colOff>
      <xdr:row>0</xdr:row>
      <xdr:rowOff>0</xdr:rowOff>
    </xdr:from>
    <xdr:to>
      <xdr:col>7</xdr:col>
      <xdr:colOff>1038225</xdr:colOff>
      <xdr:row>21</xdr:row>
      <xdr:rowOff>200025</xdr:rowOff>
    </xdr:to>
    <xdr:sp macro="" textlink="">
      <xdr:nvSpPr>
        <xdr:cNvPr id="2" name="Rectangle: Rounded Corners 1">
          <a:extLst>
            <a:ext uri="{FF2B5EF4-FFF2-40B4-BE49-F238E27FC236}">
              <a16:creationId xmlns:a16="http://schemas.microsoft.com/office/drawing/2014/main" id="{48D713F4-BB79-664D-4340-CE969090D9DD}"/>
            </a:ext>
          </a:extLst>
        </xdr:cNvPr>
        <xdr:cNvSpPr/>
      </xdr:nvSpPr>
      <xdr:spPr>
        <a:xfrm>
          <a:off x="3146423" y="0"/>
          <a:ext cx="5073652" cy="4619625"/>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103</a:t>
          </a:r>
          <a:r>
            <a:rPr lang="en-AU" sz="1400" b="1">
              <a:solidFill>
                <a:schemeClr val="lt1"/>
              </a:solidFill>
              <a:effectLst/>
              <a:latin typeface="+mn-lt"/>
              <a:ea typeface="+mn-ea"/>
              <a:cs typeface="+mn-cs"/>
            </a:rPr>
            <a:t>: Custom</a:t>
          </a:r>
          <a:r>
            <a:rPr lang="en-AU" sz="1400" b="1" baseline="0">
              <a:solidFill>
                <a:schemeClr val="lt1"/>
              </a:solidFill>
              <a:effectLst/>
              <a:latin typeface="+mn-lt"/>
              <a:ea typeface="+mn-ea"/>
              <a:cs typeface="+mn-cs"/>
            </a:rPr>
            <a:t> Average</a:t>
          </a:r>
          <a:r>
            <a:rPr lang="en-AU" sz="1400" b="1">
              <a:solidFill>
                <a:schemeClr val="lt1"/>
              </a:solidFill>
              <a:effectLst/>
              <a:latin typeface="+mn-lt"/>
              <a:ea typeface="+mn-ea"/>
              <a:cs typeface="+mn-cs"/>
            </a:rPr>
            <a:t>!</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Today is 20/08/2024, and we're calculating the average delivery time per product in days. </a:t>
          </a:r>
        </a:p>
        <a:p>
          <a:pPr algn="ctr"/>
          <a:r>
            <a:rPr lang="en-AU" sz="1200" b="0">
              <a:solidFill>
                <a:schemeClr val="lt1"/>
              </a:solidFill>
              <a:effectLst/>
              <a:latin typeface="+mn-lt"/>
              <a:ea typeface="+mn-ea"/>
              <a:cs typeface="+mn-cs"/>
            </a:rPr>
            <a:t>The calculation model works as follows:</a:t>
          </a:r>
        </a:p>
        <a:p>
          <a:pPr algn="ctr"/>
          <a:r>
            <a:rPr lang="en-AU" sz="1200" b="0">
              <a:solidFill>
                <a:schemeClr val="lt1"/>
              </a:solidFill>
              <a:effectLst/>
              <a:latin typeface="+mn-lt"/>
              <a:ea typeface="+mn-ea"/>
              <a:cs typeface="+mn-cs"/>
            </a:rPr>
            <a:t>1- Delivered Rows: First, calculate the delivery time per product using only the rows where the product has been delivered.</a:t>
          </a:r>
        </a:p>
        <a:p>
          <a:pPr algn="ctr"/>
          <a:r>
            <a:rPr lang="en-AU" sz="1200" b="0">
              <a:solidFill>
                <a:schemeClr val="lt1"/>
              </a:solidFill>
              <a:effectLst/>
              <a:latin typeface="+mn-lt"/>
              <a:ea typeface="+mn-ea"/>
              <a:cs typeface="+mn-cs"/>
            </a:rPr>
            <a:t>2- Undelivered Rows: For rows where the product hasn't been delivered yet, compare the time passed since the order was placed to the average delivery time calculated in the first step. If the time passed is greater than the calculated average for that product, include this row in the average delivery time calculation for that product; otherwise, exclude it.</a:t>
          </a:r>
        </a:p>
        <a:p>
          <a:pPr algn="ctr"/>
          <a:endParaRPr lang="en-AU" sz="1200" b="0">
            <a:solidFill>
              <a:schemeClr val="lt1"/>
            </a:solidFill>
            <a:effectLst/>
            <a:latin typeface="+mn-lt"/>
            <a:ea typeface="+mn-ea"/>
            <a:cs typeface="+mn-cs"/>
          </a:endParaRPr>
        </a:p>
        <a:p>
          <a:pPr algn="ctr"/>
          <a:r>
            <a:rPr lang="en-AU" sz="1200" b="0">
              <a:solidFill>
                <a:schemeClr val="lt1"/>
              </a:solidFill>
              <a:effectLst/>
              <a:latin typeface="+mn-lt"/>
              <a:ea typeface="+mn-ea"/>
              <a:cs typeface="+mn-cs"/>
            </a:rPr>
            <a:t>For example, for Product D, the average delivery time for the delivered items is 37 days (the average of 44 and 30 days). Since only 14 days have passed for the last row (which hasn't been delivered yet), this row is excluded from the calculation.</a:t>
          </a:r>
        </a:p>
        <a:p>
          <a:pPr algn="ctr"/>
          <a:r>
            <a:rPr lang="en-AU" sz="1200" b="0">
              <a:solidFill>
                <a:schemeClr val="lt1"/>
              </a:solidFill>
              <a:effectLst/>
              <a:latin typeface="+mn-lt"/>
              <a:ea typeface="+mn-ea"/>
              <a:cs typeface="+mn-cs"/>
            </a:rPr>
            <a:t>Tip: Highlighted rows are not considered in the average calculation.</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42"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B665D69-D860-4709-B6B9-B4A6CC6C25AB}">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21"/>
  <sheetViews>
    <sheetView topLeftCell="A18" workbookViewId="0">
      <selection activeCell="I14" sqref="I14"/>
    </sheetView>
  </sheetViews>
  <sheetFormatPr defaultRowHeight="13.8" x14ac:dyDescent="0.25"/>
  <cols>
    <col min="1" max="1" width="2.8984375" customWidth="1"/>
    <col min="2" max="3" width="10.59765625" style="9" customWidth="1"/>
    <col min="4" max="4" width="16.09765625" style="9" customWidth="1"/>
    <col min="5" max="6" width="17" style="1" customWidth="1"/>
    <col min="7" max="7" width="20" style="1" customWidth="1"/>
    <col min="8" max="8" width="17" style="1" customWidth="1"/>
    <col min="9" max="9" width="11.5" style="1" customWidth="1"/>
    <col min="10" max="10" width="16.19921875" style="1" customWidth="1"/>
    <col min="12" max="12" width="9.3984375" bestFit="1" customWidth="1"/>
    <col min="17" max="17" width="11.8984375" customWidth="1"/>
  </cols>
  <sheetData>
    <row r="1" spans="2:19" s="2" customFormat="1" ht="20.25" customHeight="1" x14ac:dyDescent="0.25">
      <c r="B1" s="29" t="s">
        <v>9</v>
      </c>
      <c r="C1" s="30"/>
      <c r="D1" s="31"/>
      <c r="E1" s="11"/>
      <c r="F1" s="11"/>
      <c r="G1" s="11"/>
      <c r="H1" s="11"/>
      <c r="I1" s="27" t="s">
        <v>10</v>
      </c>
      <c r="J1" s="28"/>
      <c r="M1" s="2" t="s">
        <v>11</v>
      </c>
    </row>
    <row r="2" spans="2:19" s="4" customFormat="1" ht="20.25" customHeight="1" x14ac:dyDescent="0.25">
      <c r="B2" s="14" t="s">
        <v>2</v>
      </c>
      <c r="C2" s="21" t="s">
        <v>0</v>
      </c>
      <c r="D2" s="15" t="s">
        <v>1</v>
      </c>
      <c r="E2" s="12"/>
      <c r="F2" s="12"/>
      <c r="G2" s="12"/>
      <c r="H2" s="12"/>
      <c r="I2" s="13" t="s">
        <v>7</v>
      </c>
      <c r="J2" s="19" t="s">
        <v>8</v>
      </c>
    </row>
    <row r="3" spans="2:19" s="1" customFormat="1" x14ac:dyDescent="0.25">
      <c r="B3" s="16" t="s">
        <v>3</v>
      </c>
      <c r="C3" s="22">
        <v>45398</v>
      </c>
      <c r="D3" s="23">
        <v>45471</v>
      </c>
      <c r="E3" s="3"/>
      <c r="F3" s="3"/>
      <c r="G3" s="3"/>
      <c r="H3" s="3"/>
      <c r="I3" s="10" t="s">
        <v>3</v>
      </c>
      <c r="J3" s="17">
        <v>63.25</v>
      </c>
      <c r="K3" s="5"/>
      <c r="L3" s="5"/>
      <c r="M3" s="8"/>
    </row>
    <row r="4" spans="2:19" s="1" customFormat="1" x14ac:dyDescent="0.25">
      <c r="B4" s="16" t="s">
        <v>4</v>
      </c>
      <c r="C4" s="22">
        <v>45436</v>
      </c>
      <c r="D4" s="23">
        <v>45464</v>
      </c>
      <c r="E4" s="3"/>
      <c r="F4" s="3"/>
      <c r="G4" s="3"/>
      <c r="H4" s="3"/>
      <c r="I4" s="10" t="s">
        <v>4</v>
      </c>
      <c r="J4" s="17">
        <v>33.333333333333336</v>
      </c>
      <c r="K4" s="5"/>
      <c r="L4" s="5"/>
    </row>
    <row r="5" spans="2:19" s="1" customFormat="1" x14ac:dyDescent="0.25">
      <c r="B5" s="24" t="s">
        <v>3</v>
      </c>
      <c r="C5" s="25">
        <v>45501</v>
      </c>
      <c r="D5" s="26"/>
      <c r="E5" s="3"/>
      <c r="F5" s="3"/>
      <c r="G5" s="3"/>
      <c r="H5" s="3"/>
      <c r="I5" s="10" t="s">
        <v>5</v>
      </c>
      <c r="J5" s="17">
        <v>96.5</v>
      </c>
      <c r="K5" s="5"/>
      <c r="L5" s="7"/>
      <c r="Q5"/>
      <c r="R5"/>
      <c r="S5"/>
    </row>
    <row r="6" spans="2:19" s="1" customFormat="1" x14ac:dyDescent="0.25">
      <c r="B6" s="16" t="s">
        <v>3</v>
      </c>
      <c r="C6" s="22">
        <v>45382</v>
      </c>
      <c r="D6" s="23">
        <v>45478</v>
      </c>
      <c r="E6" s="3"/>
      <c r="F6" s="3"/>
      <c r="G6" s="3"/>
      <c r="H6" s="3"/>
      <c r="I6" s="20" t="s">
        <v>6</v>
      </c>
      <c r="J6" s="18">
        <v>37</v>
      </c>
      <c r="K6" s="5"/>
      <c r="L6" s="5"/>
    </row>
    <row r="7" spans="2:19" s="1" customFormat="1" x14ac:dyDescent="0.25">
      <c r="B7" s="16" t="s">
        <v>3</v>
      </c>
      <c r="C7" s="22">
        <v>45447</v>
      </c>
      <c r="D7" s="23"/>
      <c r="E7" s="3"/>
      <c r="F7" s="3"/>
      <c r="G7" s="3"/>
      <c r="H7" s="3"/>
    </row>
    <row r="8" spans="2:19" s="1" customFormat="1" x14ac:dyDescent="0.25">
      <c r="B8" s="16" t="s">
        <v>4</v>
      </c>
      <c r="C8" s="22">
        <v>45448</v>
      </c>
      <c r="D8" s="23"/>
      <c r="E8" s="3"/>
      <c r="F8" s="3"/>
      <c r="G8" s="3"/>
      <c r="H8" s="3"/>
      <c r="Q8"/>
      <c r="R8"/>
      <c r="S8"/>
    </row>
    <row r="9" spans="2:19" s="1" customFormat="1" x14ac:dyDescent="0.25">
      <c r="B9" s="24" t="s">
        <v>5</v>
      </c>
      <c r="C9" s="25">
        <v>45448</v>
      </c>
      <c r="D9" s="26"/>
      <c r="E9" s="3"/>
      <c r="F9" s="3"/>
      <c r="G9" s="3"/>
      <c r="H9" s="3"/>
    </row>
    <row r="10" spans="2:19" s="1" customFormat="1" x14ac:dyDescent="0.25">
      <c r="B10" s="16" t="s">
        <v>4</v>
      </c>
      <c r="C10" s="22">
        <v>45457</v>
      </c>
      <c r="D10" s="23">
        <v>45496</v>
      </c>
      <c r="E10" s="3"/>
      <c r="F10" s="3"/>
      <c r="G10" s="3"/>
      <c r="H10" s="3"/>
      <c r="M10" s="6"/>
    </row>
    <row r="11" spans="2:19" s="1" customFormat="1" x14ac:dyDescent="0.25">
      <c r="B11" s="16" t="s">
        <v>6</v>
      </c>
      <c r="C11" s="22">
        <v>45460</v>
      </c>
      <c r="D11" s="23">
        <v>45504</v>
      </c>
      <c r="E11" s="3"/>
      <c r="F11" s="3"/>
      <c r="G11" s="3"/>
      <c r="H11" s="3"/>
    </row>
    <row r="12" spans="2:19" x14ac:dyDescent="0.25">
      <c r="B12" s="16" t="s">
        <v>5</v>
      </c>
      <c r="C12" s="22">
        <v>45342</v>
      </c>
      <c r="D12" s="23">
        <v>45492</v>
      </c>
      <c r="E12" s="3"/>
      <c r="F12" s="3"/>
      <c r="G12" s="3"/>
      <c r="H12" s="3"/>
      <c r="N12" s="1"/>
      <c r="Q12" s="1"/>
      <c r="R12" s="1"/>
      <c r="S12" s="1"/>
    </row>
    <row r="13" spans="2:19" x14ac:dyDescent="0.25">
      <c r="B13" s="16" t="s">
        <v>5</v>
      </c>
      <c r="C13" s="22">
        <v>45473</v>
      </c>
      <c r="D13" s="23">
        <v>45516</v>
      </c>
      <c r="E13" s="3"/>
      <c r="F13" s="3"/>
      <c r="G13" s="3"/>
      <c r="H13" s="3"/>
      <c r="N13" s="1"/>
      <c r="Q13" s="1"/>
      <c r="R13" s="1"/>
      <c r="S13" s="1"/>
    </row>
    <row r="14" spans="2:19" x14ac:dyDescent="0.25">
      <c r="B14" s="24" t="s">
        <v>5</v>
      </c>
      <c r="C14" s="25">
        <v>45475</v>
      </c>
      <c r="D14" s="26"/>
      <c r="E14" s="3"/>
      <c r="F14" s="3"/>
      <c r="G14" s="3"/>
      <c r="H14" s="3"/>
      <c r="N14" s="1"/>
    </row>
    <row r="15" spans="2:19" x14ac:dyDescent="0.25">
      <c r="B15" s="24" t="s">
        <v>3</v>
      </c>
      <c r="C15" s="25">
        <v>45477</v>
      </c>
      <c r="D15" s="26"/>
      <c r="E15" s="3"/>
      <c r="F15" s="3"/>
      <c r="G15" s="3"/>
      <c r="H15" s="3"/>
      <c r="N15" s="1"/>
    </row>
    <row r="16" spans="2:19" x14ac:dyDescent="0.25">
      <c r="B16" s="16" t="s">
        <v>4</v>
      </c>
      <c r="C16" s="22">
        <v>45486</v>
      </c>
      <c r="D16" s="23">
        <v>45522</v>
      </c>
      <c r="E16" s="3"/>
      <c r="F16" s="3"/>
      <c r="G16" s="3"/>
      <c r="H16" s="8"/>
    </row>
    <row r="17" spans="2:8" x14ac:dyDescent="0.25">
      <c r="B17" s="16" t="s">
        <v>6</v>
      </c>
      <c r="C17" s="22">
        <v>45494</v>
      </c>
      <c r="D17" s="23">
        <v>45524</v>
      </c>
      <c r="E17" s="3"/>
      <c r="F17" s="3"/>
      <c r="G17" s="3"/>
      <c r="H17" s="8"/>
    </row>
    <row r="18" spans="2:8" x14ac:dyDescent="0.25">
      <c r="B18" s="16" t="s">
        <v>4</v>
      </c>
      <c r="C18" s="22">
        <v>45499</v>
      </c>
      <c r="D18" s="23">
        <v>45506</v>
      </c>
      <c r="E18" s="3"/>
      <c r="F18" s="3"/>
      <c r="G18" s="3"/>
      <c r="H18" s="8"/>
    </row>
    <row r="19" spans="2:8" x14ac:dyDescent="0.25">
      <c r="B19" s="16" t="s">
        <v>4</v>
      </c>
      <c r="C19" s="22">
        <v>45503</v>
      </c>
      <c r="D19" s="23">
        <v>45517</v>
      </c>
      <c r="E19" s="3"/>
      <c r="F19" s="3"/>
      <c r="G19" s="3"/>
      <c r="H19" s="8"/>
    </row>
    <row r="20" spans="2:8" x14ac:dyDescent="0.25">
      <c r="B20" s="16" t="s">
        <v>3</v>
      </c>
      <c r="C20" s="22">
        <v>45509</v>
      </c>
      <c r="D20" s="23">
        <v>45516</v>
      </c>
      <c r="E20" s="3"/>
      <c r="F20" s="3"/>
      <c r="G20" s="3"/>
      <c r="H20" s="8"/>
    </row>
    <row r="21" spans="2:8" x14ac:dyDescent="0.25">
      <c r="B21" s="24" t="s">
        <v>6</v>
      </c>
      <c r="C21" s="25">
        <v>45510</v>
      </c>
      <c r="D21" s="26"/>
      <c r="E21" s="3"/>
      <c r="F21" s="3"/>
      <c r="G21" s="3"/>
      <c r="H21" s="8"/>
    </row>
  </sheetData>
  <sortState xmlns:xlrd2="http://schemas.microsoft.com/office/spreadsheetml/2017/richdata2" ref="D29:F47">
    <sortCondition ref="E37:E47"/>
  </sortState>
  <mergeCells count="2">
    <mergeCell ref="I1:J1"/>
    <mergeCell ref="B1:D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C8CEE-14FA-467E-B099-2A30C1A4A729}">
  <dimension ref="B1:S35"/>
  <sheetViews>
    <sheetView tabSelected="1" topLeftCell="C15" workbookViewId="0">
      <selection activeCell="I19" sqref="I19"/>
    </sheetView>
  </sheetViews>
  <sheetFormatPr defaultRowHeight="13.8" x14ac:dyDescent="0.25"/>
  <cols>
    <col min="1" max="1" width="2.8984375" customWidth="1"/>
    <col min="2" max="3" width="10.59765625" style="9" customWidth="1"/>
    <col min="4" max="4" width="16.09765625" style="9" customWidth="1"/>
    <col min="5" max="5" width="17" style="1" customWidth="1"/>
    <col min="6" max="6" width="20.09765625" style="1" customWidth="1"/>
    <col min="7" max="7" width="20" style="1" customWidth="1"/>
    <col min="8" max="8" width="17" style="1" customWidth="1"/>
    <col min="9" max="9" width="11.5" style="1" customWidth="1"/>
    <col min="10" max="10" width="16.19921875" style="1" customWidth="1"/>
    <col min="12" max="12" width="9.3984375" bestFit="1" customWidth="1"/>
    <col min="17" max="17" width="11.8984375" customWidth="1"/>
  </cols>
  <sheetData>
    <row r="1" spans="2:19" s="2" customFormat="1" ht="20.25" customHeight="1" x14ac:dyDescent="0.25">
      <c r="B1" s="29" t="s">
        <v>9</v>
      </c>
      <c r="C1" s="30"/>
      <c r="D1" s="31"/>
      <c r="E1" s="11"/>
      <c r="F1" s="11"/>
      <c r="G1" s="11"/>
      <c r="H1" s="11"/>
      <c r="I1" s="27" t="s">
        <v>10</v>
      </c>
      <c r="J1" s="28"/>
      <c r="M1" s="2" t="s">
        <v>11</v>
      </c>
    </row>
    <row r="2" spans="2:19" s="4" customFormat="1" ht="20.25" customHeight="1" x14ac:dyDescent="0.25">
      <c r="B2" s="14" t="s">
        <v>2</v>
      </c>
      <c r="C2" s="21" t="s">
        <v>0</v>
      </c>
      <c r="D2" s="15" t="s">
        <v>1</v>
      </c>
      <c r="E2" s="12"/>
      <c r="F2" s="12"/>
      <c r="G2" s="12"/>
      <c r="H2" s="12"/>
      <c r="I2" s="13" t="s">
        <v>7</v>
      </c>
      <c r="J2" s="19" t="s">
        <v>8</v>
      </c>
    </row>
    <row r="3" spans="2:19" s="1" customFormat="1" x14ac:dyDescent="0.25">
      <c r="B3" s="16" t="s">
        <v>3</v>
      </c>
      <c r="C3" s="22">
        <v>45398</v>
      </c>
      <c r="D3" s="23">
        <v>45471</v>
      </c>
      <c r="E3" s="3"/>
      <c r="F3" s="3"/>
      <c r="G3" s="3"/>
      <c r="H3" s="3"/>
      <c r="I3" s="10" t="s">
        <v>3</v>
      </c>
      <c r="J3" s="17">
        <v>63.25</v>
      </c>
      <c r="K3" s="5"/>
      <c r="L3" s="5"/>
      <c r="M3" s="8"/>
    </row>
    <row r="4" spans="2:19" s="1" customFormat="1" x14ac:dyDescent="0.25">
      <c r="B4" s="16" t="s">
        <v>4</v>
      </c>
      <c r="C4" s="22">
        <v>45436</v>
      </c>
      <c r="D4" s="23">
        <v>45464</v>
      </c>
      <c r="E4" s="3"/>
      <c r="F4" s="3"/>
      <c r="G4" s="3"/>
      <c r="H4" s="3"/>
      <c r="I4" s="10" t="s">
        <v>4</v>
      </c>
      <c r="J4" s="17">
        <v>33.333333333333336</v>
      </c>
      <c r="K4" s="5"/>
      <c r="L4" s="5"/>
    </row>
    <row r="5" spans="2:19" s="1" customFormat="1" x14ac:dyDescent="0.25">
      <c r="B5" s="24" t="s">
        <v>3</v>
      </c>
      <c r="C5" s="25">
        <v>45501</v>
      </c>
      <c r="D5" s="26"/>
      <c r="E5" s="3"/>
      <c r="F5" s="3"/>
      <c r="G5" s="3"/>
      <c r="H5" s="3"/>
      <c r="I5" s="10" t="s">
        <v>5</v>
      </c>
      <c r="J5" s="17">
        <v>96.5</v>
      </c>
      <c r="K5" s="5"/>
      <c r="L5" s="7"/>
      <c r="Q5"/>
      <c r="R5"/>
      <c r="S5"/>
    </row>
    <row r="6" spans="2:19" s="1" customFormat="1" x14ac:dyDescent="0.25">
      <c r="B6" s="16" t="s">
        <v>3</v>
      </c>
      <c r="C6" s="22">
        <v>45382</v>
      </c>
      <c r="D6" s="23">
        <v>45478</v>
      </c>
      <c r="E6" s="3"/>
      <c r="F6" s="3"/>
      <c r="G6" s="3"/>
      <c r="H6" s="3"/>
      <c r="I6" s="20" t="s">
        <v>6</v>
      </c>
      <c r="J6" s="18">
        <v>37</v>
      </c>
      <c r="K6" s="5"/>
      <c r="L6" s="5"/>
    </row>
    <row r="7" spans="2:19" s="1" customFormat="1" x14ac:dyDescent="0.25">
      <c r="B7" s="16" t="s">
        <v>3</v>
      </c>
      <c r="C7" s="22">
        <v>45447</v>
      </c>
      <c r="D7" s="23"/>
      <c r="E7" s="3"/>
      <c r="F7" s="3"/>
      <c r="G7" s="3"/>
      <c r="H7" s="3"/>
    </row>
    <row r="8" spans="2:19" s="1" customFormat="1" x14ac:dyDescent="0.25">
      <c r="B8" s="16" t="s">
        <v>4</v>
      </c>
      <c r="C8" s="22">
        <v>45448</v>
      </c>
      <c r="D8" s="23"/>
      <c r="E8" s="3"/>
      <c r="F8" s="3"/>
      <c r="G8" s="3"/>
      <c r="H8" s="3"/>
      <c r="Q8"/>
      <c r="R8"/>
      <c r="S8"/>
    </row>
    <row r="9" spans="2:19" s="1" customFormat="1" x14ac:dyDescent="0.25">
      <c r="B9" s="24" t="s">
        <v>5</v>
      </c>
      <c r="C9" s="25">
        <v>45448</v>
      </c>
      <c r="D9" s="26"/>
      <c r="E9" s="3"/>
      <c r="F9" s="3"/>
      <c r="G9" s="3"/>
      <c r="H9" s="3"/>
    </row>
    <row r="10" spans="2:19" s="1" customFormat="1" x14ac:dyDescent="0.25">
      <c r="B10" s="16" t="s">
        <v>4</v>
      </c>
      <c r="C10" s="22">
        <v>45457</v>
      </c>
      <c r="D10" s="23">
        <v>45496</v>
      </c>
      <c r="E10" s="3"/>
      <c r="F10" s="3"/>
      <c r="G10" s="3"/>
      <c r="H10" s="3"/>
      <c r="M10" s="6"/>
    </row>
    <row r="11" spans="2:19" s="1" customFormat="1" x14ac:dyDescent="0.25">
      <c r="B11" s="16" t="s">
        <v>6</v>
      </c>
      <c r="C11" s="22">
        <v>45460</v>
      </c>
      <c r="D11" s="23">
        <v>45504</v>
      </c>
      <c r="E11" s="3"/>
      <c r="F11" s="3"/>
      <c r="G11" s="3"/>
      <c r="H11" s="3"/>
    </row>
    <row r="12" spans="2:19" x14ac:dyDescent="0.25">
      <c r="B12" s="16" t="s">
        <v>5</v>
      </c>
      <c r="C12" s="22">
        <v>45342</v>
      </c>
      <c r="D12" s="23">
        <v>45492</v>
      </c>
      <c r="E12" s="3"/>
      <c r="F12" s="3"/>
      <c r="G12" s="3"/>
      <c r="H12" s="3"/>
      <c r="N12" s="1"/>
      <c r="Q12" s="1"/>
      <c r="R12" s="1"/>
      <c r="S12" s="1"/>
    </row>
    <row r="13" spans="2:19" x14ac:dyDescent="0.25">
      <c r="B13" s="16" t="s">
        <v>5</v>
      </c>
      <c r="C13" s="22">
        <v>45473</v>
      </c>
      <c r="D13" s="23">
        <v>45516</v>
      </c>
      <c r="E13" s="3"/>
      <c r="F13" s="3"/>
      <c r="G13" s="3"/>
      <c r="H13" s="3"/>
      <c r="N13" s="1"/>
      <c r="Q13" s="1"/>
      <c r="R13" s="1"/>
      <c r="S13" s="1"/>
    </row>
    <row r="14" spans="2:19" x14ac:dyDescent="0.25">
      <c r="B14" s="24" t="s">
        <v>5</v>
      </c>
      <c r="C14" s="25">
        <v>45475</v>
      </c>
      <c r="D14" s="26"/>
      <c r="E14" s="3"/>
      <c r="F14" s="3"/>
      <c r="G14" s="3"/>
      <c r="H14" s="3"/>
      <c r="N14" s="1"/>
    </row>
    <row r="15" spans="2:19" x14ac:dyDescent="0.25">
      <c r="B15" s="24" t="s">
        <v>3</v>
      </c>
      <c r="C15" s="25">
        <v>45477</v>
      </c>
      <c r="D15" s="26"/>
      <c r="E15" s="3"/>
      <c r="F15" s="3"/>
      <c r="G15" s="3"/>
      <c r="H15" s="3"/>
      <c r="N15" s="1"/>
    </row>
    <row r="16" spans="2:19" x14ac:dyDescent="0.25">
      <c r="B16" s="16" t="s">
        <v>4</v>
      </c>
      <c r="C16" s="22">
        <v>45486</v>
      </c>
      <c r="D16" s="23">
        <v>45522</v>
      </c>
      <c r="E16" s="3"/>
      <c r="F16" s="3"/>
      <c r="G16" s="3"/>
      <c r="H16" s="8"/>
    </row>
    <row r="17" spans="2:10" x14ac:dyDescent="0.25">
      <c r="B17" s="16" t="s">
        <v>6</v>
      </c>
      <c r="C17" s="22">
        <v>45494</v>
      </c>
      <c r="D17" s="23">
        <v>45524</v>
      </c>
      <c r="E17" s="3"/>
      <c r="F17" s="3"/>
      <c r="G17" s="3"/>
      <c r="H17" s="8"/>
    </row>
    <row r="18" spans="2:10" x14ac:dyDescent="0.25">
      <c r="B18" s="16" t="s">
        <v>4</v>
      </c>
      <c r="C18" s="22">
        <v>45499</v>
      </c>
      <c r="D18" s="23">
        <v>45506</v>
      </c>
      <c r="E18" s="3"/>
      <c r="F18" s="3"/>
      <c r="G18" s="3"/>
      <c r="H18" s="8"/>
    </row>
    <row r="19" spans="2:10" x14ac:dyDescent="0.25">
      <c r="B19" s="16" t="s">
        <v>4</v>
      </c>
      <c r="C19" s="22">
        <v>45503</v>
      </c>
      <c r="D19" s="23">
        <v>45517</v>
      </c>
      <c r="E19" s="3"/>
      <c r="F19" s="3"/>
      <c r="G19" s="3"/>
      <c r="H19" s="8"/>
    </row>
    <row r="20" spans="2:10" x14ac:dyDescent="0.25">
      <c r="B20" s="16" t="s">
        <v>3</v>
      </c>
      <c r="C20" s="22">
        <v>45509</v>
      </c>
      <c r="D20" s="23">
        <v>45516</v>
      </c>
      <c r="E20" s="3"/>
      <c r="F20" s="3"/>
      <c r="G20" s="3"/>
      <c r="H20" s="8"/>
    </row>
    <row r="21" spans="2:10" x14ac:dyDescent="0.25">
      <c r="B21" s="24" t="s">
        <v>6</v>
      </c>
      <c r="C21" s="25">
        <v>45510</v>
      </c>
      <c r="D21" s="26"/>
      <c r="E21" s="3"/>
      <c r="F21" s="3"/>
      <c r="G21" s="3"/>
      <c r="H21" s="8"/>
    </row>
    <row r="23" spans="2:10" x14ac:dyDescent="0.25">
      <c r="D23" s="9" t="s">
        <v>3</v>
      </c>
    </row>
    <row r="24" spans="2:10" x14ac:dyDescent="0.25">
      <c r="I24" s="1">
        <f>AVERAGE(I25:I28)</f>
        <v>63.25</v>
      </c>
    </row>
    <row r="25" spans="2:10" x14ac:dyDescent="0.25">
      <c r="B25" s="9" t="str" cm="1">
        <f t="array" ref="B25:B28">_xlfn._xlws.SORT(_xlfn.UNIQUE(B3:B20))</f>
        <v>A</v>
      </c>
      <c r="D25" s="9" t="str" cm="1">
        <f t="array" ref="D25:F30">_xlfn._xlws.FILTER(B3:D21,B3:B21=D23)</f>
        <v>A</v>
      </c>
      <c r="E25" s="8">
        <v>45398</v>
      </c>
      <c r="F25" s="8">
        <v>45471</v>
      </c>
      <c r="G25" s="1" cm="1">
        <f t="array" ref="G25:G30">_xlfn.BYROW(_xlfn.ANCHORARRAY(D25),_xlfn.LAMBDA(_xlpm.r,IF(INDEX(_xlpm.r,,3)=0,NA(),INDEX(_xlpm.r,,3)-INDEX(_xlpm.r,,2))))</f>
        <v>73</v>
      </c>
      <c r="H25" s="1">
        <f>AVERAGEIFS(_xlfn.ANCHORARRAY(G25),_xlfn.ANCHORARRAY(G25),"&gt;0")</f>
        <v>58.666666666666664</v>
      </c>
      <c r="I25" s="1">
        <v>73</v>
      </c>
      <c r="J25" s="1">
        <v>28</v>
      </c>
    </row>
    <row r="26" spans="2:10" x14ac:dyDescent="0.25">
      <c r="B26" s="9" t="str">
        <v>B</v>
      </c>
      <c r="D26" s="9" t="str">
        <v>A</v>
      </c>
      <c r="E26" s="8">
        <v>45501</v>
      </c>
      <c r="F26" s="33">
        <v>0</v>
      </c>
      <c r="G26" s="1" t="e">
        <v>#N/A</v>
      </c>
      <c r="I26" s="1">
        <v>77</v>
      </c>
      <c r="J26" s="1">
        <v>75.999999999999844</v>
      </c>
    </row>
    <row r="27" spans="2:10" x14ac:dyDescent="0.25">
      <c r="B27" s="9" t="str">
        <v>C</v>
      </c>
      <c r="D27" s="9" t="str">
        <v>A</v>
      </c>
      <c r="E27" s="8">
        <v>45382</v>
      </c>
      <c r="F27" s="8">
        <v>45478</v>
      </c>
      <c r="G27" s="1">
        <v>96</v>
      </c>
      <c r="I27" s="1">
        <v>96</v>
      </c>
      <c r="J27" s="1">
        <v>39</v>
      </c>
    </row>
    <row r="28" spans="2:10" x14ac:dyDescent="0.25">
      <c r="B28" s="9" t="str">
        <v>D</v>
      </c>
      <c r="D28" s="9" t="str">
        <v>A</v>
      </c>
      <c r="E28" s="8">
        <v>45447</v>
      </c>
      <c r="F28" s="33">
        <v>0</v>
      </c>
      <c r="G28" s="1" t="e">
        <v>#N/A</v>
      </c>
      <c r="I28" s="1">
        <v>7</v>
      </c>
      <c r="J28" s="1">
        <v>36</v>
      </c>
    </row>
    <row r="29" spans="2:10" x14ac:dyDescent="0.25">
      <c r="D29" s="9" t="str">
        <v>A</v>
      </c>
      <c r="E29" s="8">
        <v>45477</v>
      </c>
      <c r="F29" s="1">
        <v>0</v>
      </c>
      <c r="G29" s="1" t="e">
        <v>#N/A</v>
      </c>
      <c r="J29" s="1">
        <v>7</v>
      </c>
    </row>
    <row r="30" spans="2:10" x14ac:dyDescent="0.25">
      <c r="D30" s="9" t="str">
        <v>A</v>
      </c>
      <c r="E30" s="8">
        <v>45509</v>
      </c>
      <c r="F30" s="8">
        <v>45516</v>
      </c>
      <c r="G30" s="1">
        <v>7</v>
      </c>
      <c r="J30" s="1">
        <v>14</v>
      </c>
    </row>
    <row r="31" spans="2:10" x14ac:dyDescent="0.25">
      <c r="F31" s="32">
        <f>D17-E26</f>
        <v>23</v>
      </c>
      <c r="G31" s="1">
        <f>D17-E28</f>
        <v>77</v>
      </c>
      <c r="H31" s="1">
        <f>D17-E29</f>
        <v>47</v>
      </c>
      <c r="J31" s="1">
        <f>AVERAGE(J25:J30)</f>
        <v>33.333333333333307</v>
      </c>
    </row>
    <row r="32" spans="2:10" x14ac:dyDescent="0.25">
      <c r="E32" s="8" cm="1">
        <f t="array" ref="E32">_xlfn.MAXIFS(_xlfn.TAKE(_xlfn.ANCHORARRAY(D25),-1),_xlfn.TAKE(_xlfn.ANCHORARRAY(D25),-1),"&gt;0")</f>
        <v>45516</v>
      </c>
      <c r="F32" s="8">
        <f>E28-F27</f>
        <v>-31</v>
      </c>
      <c r="G32" s="32">
        <f>F32-E32</f>
        <v>-45547</v>
      </c>
    </row>
    <row r="33" spans="5:6" x14ac:dyDescent="0.25">
      <c r="E33" s="8"/>
      <c r="F33" s="32">
        <f>E26-DATE(2024,1,1)</f>
        <v>209</v>
      </c>
    </row>
    <row r="34" spans="5:6" x14ac:dyDescent="0.25">
      <c r="E34" s="8">
        <f>MAX(E25,E27:E30)</f>
        <v>45509</v>
      </c>
      <c r="F34" s="8">
        <f>E28-E25</f>
        <v>49</v>
      </c>
    </row>
    <row r="35" spans="5:6" x14ac:dyDescent="0.25">
      <c r="E35" s="8"/>
      <c r="F35" s="32">
        <f>F34-E34</f>
        <v>-45460</v>
      </c>
    </row>
  </sheetData>
  <mergeCells count="2">
    <mergeCell ref="B1:D1"/>
    <mergeCell ref="I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3D58-62DB-4D67-B70F-60F5A0C471FA}">
  <dimension ref="B1:S29"/>
  <sheetViews>
    <sheetView topLeftCell="A15" workbookViewId="0">
      <selection activeCell="G31" sqref="G31"/>
    </sheetView>
  </sheetViews>
  <sheetFormatPr defaultRowHeight="13.8" x14ac:dyDescent="0.25"/>
  <cols>
    <col min="1" max="1" width="2.8984375" customWidth="1"/>
    <col min="2" max="3" width="10.59765625" style="9" customWidth="1"/>
    <col min="4" max="4" width="16.09765625" style="9" customWidth="1"/>
    <col min="5" max="6" width="17" style="1" customWidth="1"/>
    <col min="7" max="7" width="20" style="1" customWidth="1"/>
    <col min="8" max="8" width="17" style="1" customWidth="1"/>
    <col min="9" max="9" width="11.5" style="1" customWidth="1"/>
    <col min="10" max="10" width="16.19921875" style="1" customWidth="1"/>
    <col min="12" max="12" width="9.3984375" bestFit="1" customWidth="1"/>
    <col min="17" max="17" width="11.8984375" customWidth="1"/>
  </cols>
  <sheetData>
    <row r="1" spans="2:19" s="2" customFormat="1" ht="20.25" customHeight="1" x14ac:dyDescent="0.25">
      <c r="B1" s="29" t="s">
        <v>9</v>
      </c>
      <c r="C1" s="30"/>
      <c r="D1" s="31"/>
      <c r="E1" s="11"/>
      <c r="F1" s="11"/>
      <c r="G1" s="11"/>
      <c r="H1" s="11"/>
      <c r="I1" s="27" t="s">
        <v>10</v>
      </c>
      <c r="J1" s="28"/>
      <c r="M1" s="2" t="s">
        <v>11</v>
      </c>
    </row>
    <row r="2" spans="2:19" s="4" customFormat="1" ht="20.25" customHeight="1" x14ac:dyDescent="0.25">
      <c r="B2" s="14" t="s">
        <v>2</v>
      </c>
      <c r="C2" s="21" t="s">
        <v>0</v>
      </c>
      <c r="D2" s="15" t="s">
        <v>1</v>
      </c>
      <c r="E2" s="12"/>
      <c r="F2" s="12"/>
      <c r="G2" s="12"/>
      <c r="H2" s="12"/>
      <c r="I2" s="13" t="s">
        <v>7</v>
      </c>
      <c r="J2" s="19" t="s">
        <v>8</v>
      </c>
    </row>
    <row r="3" spans="2:19" s="1" customFormat="1" x14ac:dyDescent="0.25">
      <c r="B3" s="16" t="s">
        <v>3</v>
      </c>
      <c r="C3" s="22">
        <v>45398</v>
      </c>
      <c r="D3" s="23">
        <v>45471</v>
      </c>
      <c r="E3" s="3"/>
      <c r="F3" s="3"/>
      <c r="G3" s="3"/>
      <c r="H3" s="3"/>
      <c r="I3" s="10" t="s">
        <v>3</v>
      </c>
      <c r="J3" s="17">
        <v>63.25</v>
      </c>
      <c r="K3" s="5"/>
      <c r="L3" s="5"/>
      <c r="M3" s="8"/>
    </row>
    <row r="4" spans="2:19" s="1" customFormat="1" x14ac:dyDescent="0.25">
      <c r="B4" s="16" t="s">
        <v>4</v>
      </c>
      <c r="C4" s="22">
        <v>45436</v>
      </c>
      <c r="D4" s="23">
        <v>45464</v>
      </c>
      <c r="E4" s="3"/>
      <c r="F4" s="3"/>
      <c r="G4" s="3"/>
      <c r="H4" s="3"/>
      <c r="I4" s="10" t="s">
        <v>4</v>
      </c>
      <c r="J4" s="17">
        <v>33.333333333333336</v>
      </c>
      <c r="K4" s="5"/>
      <c r="L4" s="5"/>
    </row>
    <row r="5" spans="2:19" s="1" customFormat="1" x14ac:dyDescent="0.25">
      <c r="B5" s="24" t="s">
        <v>3</v>
      </c>
      <c r="C5" s="25">
        <v>45501</v>
      </c>
      <c r="D5" s="26"/>
      <c r="E5" s="3"/>
      <c r="F5" s="3"/>
      <c r="G5" s="3"/>
      <c r="H5" s="3"/>
      <c r="I5" s="10" t="s">
        <v>5</v>
      </c>
      <c r="J5" s="17">
        <v>96.5</v>
      </c>
      <c r="K5" s="5"/>
      <c r="L5" s="7"/>
      <c r="Q5"/>
      <c r="R5"/>
      <c r="S5"/>
    </row>
    <row r="6" spans="2:19" s="1" customFormat="1" x14ac:dyDescent="0.25">
      <c r="B6" s="16" t="s">
        <v>3</v>
      </c>
      <c r="C6" s="22">
        <v>45382</v>
      </c>
      <c r="D6" s="23">
        <v>45478</v>
      </c>
      <c r="E6" s="3"/>
      <c r="F6" s="3"/>
      <c r="G6" s="3"/>
      <c r="H6" s="3"/>
      <c r="I6" s="20" t="s">
        <v>6</v>
      </c>
      <c r="J6" s="18">
        <v>37</v>
      </c>
      <c r="K6" s="5"/>
      <c r="L6" s="5"/>
    </row>
    <row r="7" spans="2:19" s="1" customFormat="1" x14ac:dyDescent="0.25">
      <c r="B7" s="16" t="s">
        <v>3</v>
      </c>
      <c r="C7" s="22">
        <v>45447</v>
      </c>
      <c r="D7" s="23"/>
      <c r="E7" s="3"/>
      <c r="F7" s="3"/>
      <c r="G7" s="3"/>
      <c r="H7" s="3"/>
    </row>
    <row r="8" spans="2:19" s="1" customFormat="1" x14ac:dyDescent="0.25">
      <c r="B8" s="16" t="s">
        <v>4</v>
      </c>
      <c r="C8" s="22">
        <v>45448</v>
      </c>
      <c r="D8" s="23"/>
      <c r="E8" s="3"/>
      <c r="F8" s="3"/>
      <c r="G8" s="3"/>
      <c r="H8" s="3"/>
      <c r="Q8"/>
      <c r="R8"/>
      <c r="S8"/>
    </row>
    <row r="9" spans="2:19" s="1" customFormat="1" x14ac:dyDescent="0.25">
      <c r="B9" s="24" t="s">
        <v>5</v>
      </c>
      <c r="C9" s="25">
        <v>45448</v>
      </c>
      <c r="D9" s="26"/>
      <c r="E9" s="3"/>
      <c r="F9" s="3"/>
      <c r="G9" s="3"/>
      <c r="H9" s="3"/>
    </row>
    <row r="10" spans="2:19" s="1" customFormat="1" x14ac:dyDescent="0.25">
      <c r="B10" s="16" t="s">
        <v>4</v>
      </c>
      <c r="C10" s="22">
        <v>45457</v>
      </c>
      <c r="D10" s="23">
        <v>45496</v>
      </c>
      <c r="E10" s="3"/>
      <c r="F10" s="3"/>
      <c r="G10" s="3"/>
      <c r="H10" s="3"/>
      <c r="M10" s="6"/>
    </row>
    <row r="11" spans="2:19" s="1" customFormat="1" x14ac:dyDescent="0.25">
      <c r="B11" s="16" t="s">
        <v>6</v>
      </c>
      <c r="C11" s="22">
        <v>45460</v>
      </c>
      <c r="D11" s="23">
        <v>45504</v>
      </c>
      <c r="E11" s="3"/>
      <c r="F11" s="3"/>
      <c r="G11" s="3"/>
      <c r="H11" s="3"/>
    </row>
    <row r="12" spans="2:19" x14ac:dyDescent="0.25">
      <c r="B12" s="16" t="s">
        <v>5</v>
      </c>
      <c r="C12" s="22">
        <v>45342</v>
      </c>
      <c r="D12" s="23">
        <v>45492</v>
      </c>
      <c r="E12" s="3"/>
      <c r="F12" s="3"/>
      <c r="G12" s="3"/>
      <c r="H12" s="3"/>
      <c r="N12" s="1"/>
      <c r="Q12" s="1"/>
      <c r="R12" s="1"/>
      <c r="S12" s="1"/>
    </row>
    <row r="13" spans="2:19" x14ac:dyDescent="0.25">
      <c r="B13" s="16" t="s">
        <v>5</v>
      </c>
      <c r="C13" s="22">
        <v>45473</v>
      </c>
      <c r="D13" s="23">
        <v>45516</v>
      </c>
      <c r="E13" s="3"/>
      <c r="F13" s="3"/>
      <c r="G13" s="3"/>
      <c r="H13" s="3"/>
      <c r="N13" s="1"/>
      <c r="Q13" s="1"/>
      <c r="R13" s="1"/>
      <c r="S13" s="1"/>
    </row>
    <row r="14" spans="2:19" x14ac:dyDescent="0.25">
      <c r="B14" s="24" t="s">
        <v>5</v>
      </c>
      <c r="C14" s="25">
        <v>45475</v>
      </c>
      <c r="D14" s="26"/>
      <c r="E14" s="3"/>
      <c r="F14" s="3"/>
      <c r="G14" s="3"/>
      <c r="H14" s="3"/>
      <c r="N14" s="1"/>
    </row>
    <row r="15" spans="2:19" x14ac:dyDescent="0.25">
      <c r="B15" s="24" t="s">
        <v>3</v>
      </c>
      <c r="C15" s="25">
        <v>45477</v>
      </c>
      <c r="D15" s="26"/>
      <c r="E15" s="3"/>
      <c r="F15" s="3"/>
      <c r="G15" s="3"/>
      <c r="H15" s="3"/>
      <c r="N15" s="1"/>
    </row>
    <row r="16" spans="2:19" x14ac:dyDescent="0.25">
      <c r="B16" s="16" t="s">
        <v>4</v>
      </c>
      <c r="C16" s="22">
        <v>45486</v>
      </c>
      <c r="D16" s="23">
        <v>45522</v>
      </c>
      <c r="E16" s="3"/>
      <c r="F16" s="3"/>
      <c r="G16" s="3"/>
      <c r="H16" s="8"/>
    </row>
    <row r="17" spans="2:8" x14ac:dyDescent="0.25">
      <c r="B17" s="16" t="s">
        <v>6</v>
      </c>
      <c r="C17" s="22">
        <v>45494</v>
      </c>
      <c r="D17" s="23">
        <v>45524</v>
      </c>
      <c r="E17" s="3"/>
      <c r="F17" s="3"/>
      <c r="G17" s="3"/>
      <c r="H17" s="8"/>
    </row>
    <row r="18" spans="2:8" x14ac:dyDescent="0.25">
      <c r="B18" s="16" t="s">
        <v>4</v>
      </c>
      <c r="C18" s="22">
        <v>45499</v>
      </c>
      <c r="D18" s="23">
        <v>45506</v>
      </c>
      <c r="E18" s="3"/>
      <c r="F18" s="3"/>
      <c r="G18" s="3"/>
      <c r="H18" s="8"/>
    </row>
    <row r="19" spans="2:8" x14ac:dyDescent="0.25">
      <c r="B19" s="16" t="s">
        <v>4</v>
      </c>
      <c r="C19" s="22">
        <v>45503</v>
      </c>
      <c r="D19" s="23">
        <v>45517</v>
      </c>
      <c r="E19" s="3"/>
      <c r="F19" s="3"/>
      <c r="G19" s="3"/>
      <c r="H19" s="8"/>
    </row>
    <row r="20" spans="2:8" x14ac:dyDescent="0.25">
      <c r="B20" s="16" t="s">
        <v>3</v>
      </c>
      <c r="C20" s="22">
        <v>45509</v>
      </c>
      <c r="D20" s="23">
        <v>45516</v>
      </c>
      <c r="E20" s="3"/>
      <c r="F20" s="3"/>
      <c r="G20" s="3"/>
      <c r="H20" s="8"/>
    </row>
    <row r="21" spans="2:8" x14ac:dyDescent="0.25">
      <c r="B21" s="24" t="s">
        <v>6</v>
      </c>
      <c r="C21" s="25">
        <v>45510</v>
      </c>
      <c r="D21" s="26"/>
      <c r="E21" s="3"/>
      <c r="F21" s="3"/>
      <c r="G21" s="3"/>
      <c r="H21" s="8"/>
    </row>
    <row r="26" spans="2:8" x14ac:dyDescent="0.25">
      <c r="C26" s="9" t="str" cm="1">
        <f t="array" ref="C26:D29">_xlfn.LET(
    _xlpm.a, B3:B21,
    _xlpm.b, C3:C21,
    _xlpm.c, D3:D21,
    _xlpm.d, _xlfn.GROUPBY(_xlpm.a, _xlpm.c - _xlpm.b, _xleta.AVERAGE, , 0, , _xlpm.c &gt; 0),
    _xlpm.e, DATE(2024, 8, 20),
    _xlpm.f, _xlfn.IFS(_xlpm.c &gt; 0, _xlpm.c, VLOOKUP(_xlpm.a, _xlpm.d, 2, 0) + _xlpm.b &gt; _xlpm.e, 0, 1, _xlpm.e),
    _xlfn.GROUPBY(_xlpm.a, _xlpm.f - _xlpm.b, _xleta.AVERAGE, , 0, , _xlpm.f &gt; 0)
)</f>
        <v>A</v>
      </c>
      <c r="D26" s="9">
        <v>63.25</v>
      </c>
    </row>
    <row r="27" spans="2:8" x14ac:dyDescent="0.25">
      <c r="C27" s="9" t="str">
        <v>B</v>
      </c>
      <c r="D27" s="9">
        <v>33.333333333333336</v>
      </c>
    </row>
    <row r="28" spans="2:8" x14ac:dyDescent="0.25">
      <c r="C28" s="9" t="str">
        <v>C</v>
      </c>
      <c r="D28" s="9">
        <v>96.5</v>
      </c>
    </row>
    <row r="29" spans="2:8" x14ac:dyDescent="0.25">
      <c r="C29" s="9" t="str">
        <v>D</v>
      </c>
      <c r="D29" s="9">
        <v>37</v>
      </c>
    </row>
  </sheetData>
  <mergeCells count="2">
    <mergeCell ref="B1:D1"/>
    <mergeCell ref="I1:J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F5C6E-375E-4217-BF32-BC6D65022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2024-08-26T22:55:55Z</dcterms:modified>
</cp:coreProperties>
</file>