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E3D3875D-0218-483B-848B-833E373672E8}" xr6:coauthVersionLast="47" xr6:coauthVersionMax="47" xr10:uidLastSave="{9FD2185A-7C79-47D7-A9D2-BF5F532A67BC}"/>
  <bookViews>
    <workbookView xWindow="-14505" yWindow="-1830" windowWidth="14610" windowHeight="15585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9" i="1" a="1"/>
  <c r="F9" i="1" s="1"/>
  <c r="E9" i="1" a="1"/>
  <c r="E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9" i="1"/>
  <c r="B9" i="1" a="1"/>
  <c r="B9" i="1" s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<sst xmlns="http://schemas.openxmlformats.org/spreadsheetml/2006/main" count="11" uniqueCount="10">
  <si>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FROM:</t>
  </si>
  <si>
    <t>Mark Biegert</t>
  </si>
  <si>
    <t>SUBJECT:</t>
  </si>
  <si>
    <t>DATE:</t>
  </si>
  <si>
    <t>25-Mar-2024</t>
  </si>
  <si>
    <t>Alternate Linear Interpolation Example</t>
  </si>
  <si>
    <t>x</t>
  </si>
  <si>
    <t>y</t>
  </si>
  <si>
    <t>std_interp</t>
  </si>
  <si>
    <t>alt_interp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</si>
</sst>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6" borderId="0" applyNumberFormat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7">
    <cellStyle name="Calculation" xfId="16" builtinId="22" customBuiltin="1"/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8"/>
  <sheetViews>
    <sheetView tabSelected="1" workbookViewId="0">
      <selection activeCell="G9" sqref="G9"/>
    </sheetView>
  </sheetViews>
  <sheetFormatPr defaultRowHeight="13.2" x14ac:dyDescent="0.25"/>
  <cols>
    <col min="4" max="5" width="11" bestFit="1" customWidth="1"/>
  </cols>
  <sheetData>
    <row r="1" spans="1:9" x14ac:dyDescent="0.25">
      <c r="A1" s="1" t="s">
        <v>0</v>
      </c>
      <c r="B1" s="2" t="s">
        <v>1</v>
      </c>
      <c r="C1" s="2"/>
      <c r="D1" s="2"/>
      <c r="E1" s="2"/>
      <c r="F1" s="2"/>
    </row>
    <row r="2" spans="1:9" x14ac:dyDescent="0.25">
      <c r="A2" s="1" t="s">
        <v>2</v>
      </c>
      <c r="B2" s="2" t="s">
        <v>5</v>
      </c>
      <c r="C2" s="2"/>
      <c r="D2" s="2"/>
      <c r="E2" s="2"/>
      <c r="F2" s="2"/>
    </row>
    <row r="3" spans="1:9" x14ac:dyDescent="0.25">
      <c r="A3" s="1" t="s">
        <v>3</v>
      </c>
      <c r="B3" s="2" t="s">
        <v>4</v>
      </c>
      <c r="C3" s="2"/>
      <c r="D3" s="2"/>
      <c r="E3" s="2"/>
      <c r="F3" s="2"/>
    </row>
    <row r="8" spans="1:9" x14ac:dyDescent="0.25">
      <c r="B8" t="s">
        <v>6</v>
      </c>
      <c r="C8" t="s">
        <v>7</v>
      </c>
      <c r="E8" t="s">
        <v>6</v>
      </c>
      <c r="F8" t="s">
        <v>8</v>
      </c>
      <c r="G8" t="s">
        <v>9</v>
      </c>
    </row>
    <row r="9" spans="1:9" x14ac:dyDescent="0.25">
      <c r="B9" cm="1">
        <f t="array" ref="B9:B28">_xlfn.SEQUENCE(20,1,0,0.3)</f>
        <v>0</v>
      </c>
      <c r="C9">
        <f>B9^2+B9</f>
        <v>0</v>
      </c>
      <c r="E9" cm="1">
        <f t="array" ref="E9:E28">_xlfn.SEQUENCE(20,1,0,0.2)</f>
        <v>0</v>
      </c>
      <c r="F9" cm="1">
        <f t="array" aca="1" ref="F9" ca="1">_xlfn.LAMBDA(_xlpm.xn,_xlpm.xold,_xlpm.yold,FORECAST(_xlpm.xn,OFFSET(_xlpm.yold,MATCH(_xlpm.xn,_xlpm.xold,1)-1,0,2), OFFSET(_xlpm.xold,MATCH(_xlpm.xn,_xlpm.xold,1)-1,0,2)))(E9,_xlfn.ANCHORARRAY($B$9),$C$9:$C$28)</f>
        <v>0</v>
      </c>
      <c r="G9" cm="1">
        <f t="array" ref="G9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)(E9,_xlfn.ANCHORARRAY($B$9),$C$9:$C$28)</f>
        <v>0</v>
      </c>
      <c r="I9" t="str">
        <f ca="1">_xlfn.FORMULATEXT(G9)</f>
        <v>=LAMBDA(x,xdat,ydat,
     LET(
         xmin, XLOOKUP(x,xdat,xdat,,-1),
         xmax, XLOOKUP(x,xdat,xdat,,1),
         ymin, XLOOKUP(x,xdat,ydat,,-1),
         ymax, XLOOKUP(x,xdat,ydat,,1),
         IF(xmin=xmax,ymin,
                     (ymin*(xmax-x)+ymax*(x-xmin))/(xmax-xmin))
     )
)(E9,$B$9#,$C$9:$C$28)</v>
      </c>
    </row>
    <row r="10" spans="1:9" x14ac:dyDescent="0.25">
      <c r="B10">
        <v>0.3</v>
      </c>
      <c r="C10">
        <f t="shared" ref="C10:C28" si="0">B10^2+B10</f>
        <v>0.39</v>
      </c>
      <c r="E10">
        <v>0.2</v>
      </c>
      <c r="F10" cm="1">
        <f t="array" aca="1" ref="F10" ca="1">_xlfn.LAMBDA(_xlpm.xn,_xlpm.xold,_xlpm.yold,FORECAST(_xlpm.xn,OFFSET(_xlpm.yold,MATCH(_xlpm.xn,_xlpm.xold,1)-1,0,2), OFFSET(_xlpm.xold,MATCH(_xlpm.xn,_xlpm.xold,1)-1,0,2)))(E10,_xlfn.ANCHORARRAY($B$9),$C$9:$C$28)</f>
        <v>0.26</v>
      </c>
      <c r="G10" cm="1">
        <f t="array" ref="G10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)(E10,_xlfn.ANCHORARRAY($B$9),$C$9:$C$28)</f>
        <v>0.26000000000000006</v>
      </c>
    </row>
    <row r="11" spans="1:9" x14ac:dyDescent="0.25">
      <c r="B11">
        <v>0.6</v>
      </c>
      <c r="C11">
        <f t="shared" si="0"/>
        <v>0.96</v>
      </c>
      <c r="E11">
        <v>0.4</v>
      </c>
      <c r="F11" cm="1">
        <f t="array" aca="1" ref="F11" ca="1">_xlfn.LAMBDA(_xlpm.xn,_xlpm.xold,_xlpm.yold,FORECAST(_xlpm.xn,OFFSET(_xlpm.yold,MATCH(_xlpm.xn,_xlpm.xold,1)-1,0,2), OFFSET(_xlpm.xold,MATCH(_xlpm.xn,_xlpm.xold,1)-1,0,2)))(E11,_xlfn.ANCHORARRAY($B$9),$C$9:$C$28)</f>
        <v>0.58000000000000018</v>
      </c>
      <c r="G11" cm="1">
        <f t="array" ref="G11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)(E11,_xlfn.ANCHORARRAY($B$9),$C$9:$C$28)</f>
        <v>0.58000000000000007</v>
      </c>
    </row>
    <row r="12" spans="1:9" x14ac:dyDescent="0.25">
      <c r="B12">
        <v>0.89999999999999991</v>
      </c>
      <c r="C12">
        <f t="shared" si="0"/>
        <v>1.7099999999999997</v>
      </c>
      <c r="E12">
        <v>0.60000000000000009</v>
      </c>
      <c r="F12" cm="1">
        <f t="array" aca="1" ref="F12" ca="1">_xlfn.LAMBDA(_xlpm.xn,_xlpm.xold,_xlpm.yold,FORECAST(_xlpm.xn,OFFSET(_xlpm.yold,MATCH(_xlpm.xn,_xlpm.xold,1)-1,0,2), OFFSET(_xlpm.xold,MATCH(_xlpm.xn,_xlpm.xold,1)-1,0,2)))(E12,_xlfn.ANCHORARRAY($B$9),$C$9:$C$28)</f>
        <v>0.96000000000000041</v>
      </c>
      <c r="G12" cm="1">
        <f t="array" ref="G12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)(E12,_xlfn.ANCHORARRAY($B$9),$C$9:$C$28)</f>
        <v>0.96000000000000019</v>
      </c>
    </row>
    <row r="13" spans="1:9" x14ac:dyDescent="0.25">
      <c r="B13">
        <v>1.2</v>
      </c>
      <c r="C13">
        <f t="shared" si="0"/>
        <v>2.6399999999999997</v>
      </c>
      <c r="E13">
        <v>0.8</v>
      </c>
      <c r="F13" cm="1">
        <f t="array" aca="1" ref="F13" ca="1">_xlfn.LAMBDA(_xlpm.xn,_xlpm.xold,_xlpm.yold,FORECAST(_xlpm.xn,OFFSET(_xlpm.yold,MATCH(_xlpm.xn,_xlpm.xold,1)-1,0,2), OFFSET(_xlpm.xold,MATCH(_xlpm.xn,_xlpm.xold,1)-1,0,2)))(E13,_xlfn.ANCHORARRAY($B$9),$C$9:$C$28)</f>
        <v>1.4600000000000002</v>
      </c>
      <c r="G13" cm="1">
        <f t="array" ref="G13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)(E13,_xlfn.ANCHORARRAY($B$9),$C$9:$C$28)</f>
        <v>1.4600000000000002</v>
      </c>
    </row>
    <row r="14" spans="1:9" x14ac:dyDescent="0.25">
      <c r="B14">
        <v>1.5</v>
      </c>
      <c r="C14">
        <f t="shared" si="0"/>
        <v>3.75</v>
      </c>
      <c r="E14">
        <v>1</v>
      </c>
      <c r="F14" cm="1">
        <f t="array" aca="1" ref="F14" ca="1">_xlfn.LAMBDA(_xlpm.xn,_xlpm.xold,_xlpm.yold,FORECAST(_xlpm.xn,OFFSET(_xlpm.yold,MATCH(_xlpm.xn,_xlpm.xold,1)-1,0,2), OFFSET(_xlpm.xold,MATCH(_xlpm.xn,_xlpm.xold,1)-1,0,2)))(E14,_xlfn.ANCHORARRAY($B$9),$C$9:$C$28)</f>
        <v>2.0200000000000005</v>
      </c>
      <c r="G14" cm="1">
        <f t="array" ref="G14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)(E14,_xlfn.ANCHORARRAY($B$9),$C$9:$C$28)</f>
        <v>2.02</v>
      </c>
    </row>
    <row r="15" spans="1:9" x14ac:dyDescent="0.25">
      <c r="B15">
        <v>1.8</v>
      </c>
      <c r="C15">
        <f t="shared" si="0"/>
        <v>5.04</v>
      </c>
      <c r="E15">
        <v>1.2</v>
      </c>
      <c r="F15" cm="1">
        <f t="array" aca="1" ref="F15" ca="1">_xlfn.LAMBDA(_xlpm.xn,_xlpm.xold,_xlpm.yold,FORECAST(_xlpm.xn,OFFSET(_xlpm.yold,MATCH(_xlpm.xn,_xlpm.xold,1)-1,0,2), OFFSET(_xlpm.xold,MATCH(_xlpm.xn,_xlpm.xold,1)-1,0,2)))(E15,_xlfn.ANCHORARRAY($B$9),$C$9:$C$28)</f>
        <v>2.6399999999999992</v>
      </c>
      <c r="G15" cm="1">
        <f t="array" ref="G15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)(E15,_xlfn.ANCHORARRAY($B$9),$C$9:$C$28)</f>
        <v>2.6399999999999997</v>
      </c>
    </row>
    <row r="16" spans="1:9" x14ac:dyDescent="0.25">
      <c r="B16">
        <v>2.1</v>
      </c>
      <c r="C16">
        <f t="shared" si="0"/>
        <v>6.51</v>
      </c>
      <c r="E16">
        <v>1.4</v>
      </c>
      <c r="F16" cm="1">
        <f t="array" aca="1" ref="F16" ca="1">_xlfn.LAMBDA(_xlpm.xn,_xlpm.xold,_xlpm.yold,FORECAST(_xlpm.xn,OFFSET(_xlpm.yold,MATCH(_xlpm.xn,_xlpm.xold,1)-1,0,2), OFFSET(_xlpm.xold,MATCH(_xlpm.xn,_xlpm.xold,1)-1,0,2)))(E16,_xlfn.ANCHORARRAY($B$9),$C$9:$C$28)</f>
        <v>3.3799999999999994</v>
      </c>
      <c r="G16" cm="1">
        <f t="array" ref="G16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)(E16,_xlfn.ANCHORARRAY($B$9),$C$9:$C$28)</f>
        <v>3.3799999999999994</v>
      </c>
    </row>
    <row r="17" spans="2:7" x14ac:dyDescent="0.25">
      <c r="B17">
        <v>2.4</v>
      </c>
      <c r="C17">
        <f t="shared" si="0"/>
        <v>8.16</v>
      </c>
      <c r="E17">
        <v>1.5999999999999999</v>
      </c>
      <c r="F17" cm="1">
        <f t="array" aca="1" ref="F17" ca="1">_xlfn.LAMBDA(_xlpm.xn,_xlpm.xold,_xlpm.yold,FORECAST(_xlpm.xn,OFFSET(_xlpm.yold,MATCH(_xlpm.xn,_xlpm.xold,1)-1,0,2), OFFSET(_xlpm.xold,MATCH(_xlpm.xn,_xlpm.xold,1)-1,0,2)))(E17,_xlfn.ANCHORARRAY($B$9),$C$9:$C$28)</f>
        <v>4.1799999999999988</v>
      </c>
      <c r="G17" cm="1">
        <f t="array" ref="G17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)(E17,_xlfn.ANCHORARRAY($B$9),$C$9:$C$28)</f>
        <v>4.18</v>
      </c>
    </row>
    <row r="18" spans="2:7" x14ac:dyDescent="0.25">
      <c r="B18">
        <v>2.6999999999999997</v>
      </c>
      <c r="C18">
        <f t="shared" si="0"/>
        <v>9.9899999999999984</v>
      </c>
      <c r="E18">
        <v>1.7999999999999998</v>
      </c>
      <c r="F18" cm="1">
        <f t="array" aca="1" ref="F18" ca="1">_xlfn.LAMBDA(_xlpm.xn,_xlpm.xold,_xlpm.yold,FORECAST(_xlpm.xn,OFFSET(_xlpm.yold,MATCH(_xlpm.xn,_xlpm.xold,1)-1,0,2), OFFSET(_xlpm.xold,MATCH(_xlpm.xn,_xlpm.xold,1)-1,0,2)))(E18,_xlfn.ANCHORARRAY($B$9),$C$9:$C$28)</f>
        <v>5.0399999999999991</v>
      </c>
      <c r="G18" cm="1">
        <f t="array" ref="G18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)(E18,_xlfn.ANCHORARRAY($B$9),$C$9:$C$28)</f>
        <v>5.0399999999999991</v>
      </c>
    </row>
    <row r="19" spans="2:7" x14ac:dyDescent="0.25">
      <c r="B19">
        <v>2.9999999999999996</v>
      </c>
      <c r="C19">
        <f t="shared" si="0"/>
        <v>11.999999999999996</v>
      </c>
      <c r="E19">
        <v>1.9999999999999998</v>
      </c>
      <c r="F19" cm="1">
        <f t="array" aca="1" ref="F19" ca="1">_xlfn.LAMBDA(_xlpm.xn,_xlpm.xold,_xlpm.yold,FORECAST(_xlpm.xn,OFFSET(_xlpm.yold,MATCH(_xlpm.xn,_xlpm.xold,1)-1,0,2), OFFSET(_xlpm.xold,MATCH(_xlpm.xn,_xlpm.xold,1)-1,0,2)))(E19,_xlfn.ANCHORARRAY($B$9),$C$9:$C$28)</f>
        <v>6.0199999999999978</v>
      </c>
      <c r="G19" cm="1">
        <f t="array" ref="G19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)(E19,_xlfn.ANCHORARRAY($B$9),$C$9:$C$28)</f>
        <v>6.0199999999999987</v>
      </c>
    </row>
    <row r="20" spans="2:7" x14ac:dyDescent="0.25">
      <c r="B20">
        <v>3.2999999999999994</v>
      </c>
      <c r="C20">
        <f t="shared" si="0"/>
        <v>14.189999999999994</v>
      </c>
      <c r="E20">
        <v>2.1999999999999997</v>
      </c>
      <c r="F20" cm="1">
        <f t="array" aca="1" ref="F20" ca="1">_xlfn.LAMBDA(_xlpm.xn,_xlpm.xold,_xlpm.yold,FORECAST(_xlpm.xn,OFFSET(_xlpm.yold,MATCH(_xlpm.xn,_xlpm.xold,1)-1,0,2), OFFSET(_xlpm.xold,MATCH(_xlpm.xn,_xlpm.xold,1)-1,0,2)))(E20,_xlfn.ANCHORARRAY($B$9),$C$9:$C$28)</f>
        <v>7.0599999999999978</v>
      </c>
      <c r="G20" cm="1">
        <f t="array" ref="G20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)(E20,_xlfn.ANCHORARRAY($B$9),$C$9:$C$28)</f>
        <v>7.0599999999999978</v>
      </c>
    </row>
    <row r="21" spans="2:7" x14ac:dyDescent="0.25">
      <c r="B21">
        <v>3.5999999999999992</v>
      </c>
      <c r="C21">
        <f t="shared" si="0"/>
        <v>16.559999999999992</v>
      </c>
      <c r="E21">
        <v>2.4</v>
      </c>
      <c r="F21" cm="1">
        <f t="array" aca="1" ref="F21" ca="1">_xlfn.LAMBDA(_xlpm.xn,_xlpm.xold,_xlpm.yold,FORECAST(_xlpm.xn,OFFSET(_xlpm.yold,MATCH(_xlpm.xn,_xlpm.xold,1)-1,0,2), OFFSET(_xlpm.xold,MATCH(_xlpm.xn,_xlpm.xold,1)-1,0,2)))(E21,_xlfn.ANCHORARRAY($B$9),$C$9:$C$28)</f>
        <v>8.16</v>
      </c>
      <c r="G21" cm="1">
        <f t="array" ref="G21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)(E21,_xlfn.ANCHORARRAY($B$9),$C$9:$C$28)</f>
        <v>8.16</v>
      </c>
    </row>
    <row r="22" spans="2:7" x14ac:dyDescent="0.25">
      <c r="B22">
        <v>3.899999999999999</v>
      </c>
      <c r="C22">
        <f t="shared" si="0"/>
        <v>19.109999999999992</v>
      </c>
      <c r="E22">
        <v>2.6</v>
      </c>
      <c r="F22" cm="1">
        <f t="array" aca="1" ref="F22" ca="1">_xlfn.LAMBDA(_xlpm.xn,_xlpm.xold,_xlpm.yold,FORECAST(_xlpm.xn,OFFSET(_xlpm.yold,MATCH(_xlpm.xn,_xlpm.xold,1)-1,0,2), OFFSET(_xlpm.xold,MATCH(_xlpm.xn,_xlpm.xold,1)-1,0,2)))(E22,_xlfn.ANCHORARRAY($B$9),$C$9:$C$28)</f>
        <v>9.3800000000000026</v>
      </c>
      <c r="G22" cm="1">
        <f t="array" ref="G22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)(E22,_xlfn.ANCHORARRAY($B$9),$C$9:$C$28)</f>
        <v>9.3800000000000008</v>
      </c>
    </row>
    <row r="23" spans="2:7" x14ac:dyDescent="0.25">
      <c r="B23">
        <v>4.1999999999999993</v>
      </c>
      <c r="C23">
        <f t="shared" si="0"/>
        <v>21.839999999999993</v>
      </c>
      <c r="E23">
        <v>2.8000000000000003</v>
      </c>
      <c r="F23" cm="1">
        <f t="array" aca="1" ref="F23" ca="1">_xlfn.LAMBDA(_xlpm.xn,_xlpm.xold,_xlpm.yold,FORECAST(_xlpm.xn,OFFSET(_xlpm.yold,MATCH(_xlpm.xn,_xlpm.xold,1)-1,0,2), OFFSET(_xlpm.xold,MATCH(_xlpm.xn,_xlpm.xold,1)-1,0,2)))(E23,_xlfn.ANCHORARRAY($B$9),$C$9:$C$28)</f>
        <v>10.66</v>
      </c>
      <c r="G23" cm="1">
        <f t="array" ref="G23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)(E23,_xlfn.ANCHORARRAY($B$9),$C$9:$C$28)</f>
        <v>10.660000000000002</v>
      </c>
    </row>
    <row r="24" spans="2:7" x14ac:dyDescent="0.25">
      <c r="B24">
        <v>4.4999999999999991</v>
      </c>
      <c r="C24">
        <f t="shared" si="0"/>
        <v>24.749999999999993</v>
      </c>
      <c r="E24">
        <v>3.0000000000000004</v>
      </c>
      <c r="F24" cm="1">
        <f t="array" aca="1" ref="F24" ca="1">_xlfn.LAMBDA(_xlpm.xn,_xlpm.xold,_xlpm.yold,FORECAST(_xlpm.xn,OFFSET(_xlpm.yold,MATCH(_xlpm.xn,_xlpm.xold,1)-1,0,2), OFFSET(_xlpm.xold,MATCH(_xlpm.xn,_xlpm.xold,1)-1,0,2)))(E24,_xlfn.ANCHORARRAY($B$9),$C$9:$C$28)</f>
        <v>12.000000000000004</v>
      </c>
      <c r="G24" cm="1">
        <f t="array" ref="G24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)(E24,_xlfn.ANCHORARRAY($B$9),$C$9:$C$28)</f>
        <v>12.000000000000004</v>
      </c>
    </row>
    <row r="25" spans="2:7" x14ac:dyDescent="0.25">
      <c r="B25">
        <v>4.7999999999999989</v>
      </c>
      <c r="C25">
        <f t="shared" si="0"/>
        <v>27.839999999999989</v>
      </c>
      <c r="E25">
        <v>3.2000000000000006</v>
      </c>
      <c r="F25" cm="1">
        <f t="array" aca="1" ref="F25" ca="1">_xlfn.LAMBDA(_xlpm.xn,_xlpm.xold,_xlpm.yold,FORECAST(_xlpm.xn,OFFSET(_xlpm.yold,MATCH(_xlpm.xn,_xlpm.xold,1)-1,0,2), OFFSET(_xlpm.xold,MATCH(_xlpm.xn,_xlpm.xold,1)-1,0,2)))(E25,_xlfn.ANCHORARRAY($B$9),$C$9:$C$28)</f>
        <v>13.460000000000004</v>
      </c>
      <c r="G25" cm="1">
        <f t="array" ref="G25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)(E25,_xlfn.ANCHORARRAY($B$9),$C$9:$C$28)</f>
        <v>13.460000000000003</v>
      </c>
    </row>
    <row r="26" spans="2:7" x14ac:dyDescent="0.25">
      <c r="B26">
        <v>5.0999999999999988</v>
      </c>
      <c r="C26">
        <f t="shared" si="0"/>
        <v>31.109999999999985</v>
      </c>
      <c r="E26">
        <v>3.4000000000000008</v>
      </c>
      <c r="F26" cm="1">
        <f t="array" aca="1" ref="F26" ca="1">_xlfn.LAMBDA(_xlpm.xn,_xlpm.xold,_xlpm.yold,FORECAST(_xlpm.xn,OFFSET(_xlpm.yold,MATCH(_xlpm.xn,_xlpm.xold,1)-1,0,2), OFFSET(_xlpm.xold,MATCH(_xlpm.xn,_xlpm.xold,1)-1,0,2)))(E26,_xlfn.ANCHORARRAY($B$9),$C$9:$C$28)</f>
        <v>14.980000000000004</v>
      </c>
      <c r="G26" cm="1">
        <f t="array" ref="G26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)(E26,_xlfn.ANCHORARRAY($B$9),$C$9:$C$28)</f>
        <v>14.980000000000006</v>
      </c>
    </row>
    <row r="27" spans="2:7" x14ac:dyDescent="0.25">
      <c r="B27">
        <v>5.3999999999999986</v>
      </c>
      <c r="C27">
        <f t="shared" si="0"/>
        <v>34.559999999999988</v>
      </c>
      <c r="E27">
        <v>3.600000000000001</v>
      </c>
      <c r="F27" cm="1">
        <f t="array" aca="1" ref="F27" ca="1">_xlfn.LAMBDA(_xlpm.xn,_xlpm.xold,_xlpm.yold,FORECAST(_xlpm.xn,OFFSET(_xlpm.yold,MATCH(_xlpm.xn,_xlpm.xold,1)-1,0,2), OFFSET(_xlpm.xold,MATCH(_xlpm.xn,_xlpm.xold,1)-1,0,2)))(E27,_xlfn.ANCHORARRAY($B$9),$C$9:$C$28)</f>
        <v>16.560000000000006</v>
      </c>
      <c r="G27" cm="1">
        <f t="array" ref="G27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)(E27,_xlfn.ANCHORARRAY($B$9),$C$9:$C$28)</f>
        <v>16.560000000000006</v>
      </c>
    </row>
    <row r="28" spans="2:7" x14ac:dyDescent="0.25">
      <c r="B28">
        <v>5.6999999999999984</v>
      </c>
      <c r="C28">
        <f t="shared" si="0"/>
        <v>38.189999999999976</v>
      </c>
      <c r="E28">
        <v>3.8000000000000012</v>
      </c>
      <c r="F28" cm="1">
        <f t="array" aca="1" ref="F28" ca="1">_xlfn.LAMBDA(_xlpm.xn,_xlpm.xold,_xlpm.yold,FORECAST(_xlpm.xn,OFFSET(_xlpm.yold,MATCH(_xlpm.xn,_xlpm.xold,1)-1,0,2), OFFSET(_xlpm.xold,MATCH(_xlpm.xn,_xlpm.xold,1)-1,0,2)))(E28,_xlfn.ANCHORARRAY($B$9),$C$9:$C$28)</f>
        <v>18.260000000000012</v>
      </c>
      <c r="G28" cm="1">
        <f t="array" ref="G28">_xlfn.LAMBDA(_xlpm.x,_xlpm.xdat,_xlpm.ydat,
     _xlfn.LET(
         _xlpm.xmin, _xlfn.XLOOKUP(_xlpm.x,_xlpm.xdat,_xlpm.xdat,,-1),
         _xlpm.xmax, _xlfn.XLOOKUP(_xlpm.x,_xlpm.xdat,_xlpm.xdat,,1),
         _xlpm.ymin, _xlfn.XLOOKUP(_xlpm.x,_xlpm.xdat,_xlpm.ydat,,-1),
         _xlpm.ymax, _xlfn.XLOOKUP(_xlpm.x,_xlpm.xdat,_xlpm.ydat,,1),
         IF(_xlpm.xmin=_xlpm.xmax,_xlpm.ymin,
                     (_xlpm.ymin*(_xlpm.xmax-_xlpm.x)+_xlpm.ymax*(_xlpm.x-_xlpm.xmin))/(_xlpm.xmax-_xlpm.xmin))
     )
)(E28,_xlfn.ANCHORARRAY($B$9),$C$9:$C$28)</f>
        <v>18.260000000000009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2024-03-25T18:26:03Z</dcterms:modified>
</cp:coreProperties>
</file>