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4EFE746-4D02-4592-AB06-26FE6D0CB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Sheet1!$H$27:$L$37</definedName>
    <definedName name="_nResult">Sheet1!$L$3:$L$7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2" i="1" l="1" a="1"/>
  <c r="O52" i="1" s="1"/>
  <c r="O53" i="1" a="1"/>
  <c r="O53" i="1" s="1"/>
  <c r="O54" i="1" a="1"/>
  <c r="O54" i="1" s="1"/>
  <c r="O55" i="1" a="1"/>
  <c r="O55" i="1" s="1"/>
  <c r="O51" i="1" a="1"/>
  <c r="O51" i="1" s="1"/>
  <c r="E32" i="1"/>
  <c r="E33" i="1"/>
  <c r="E34" i="1"/>
  <c r="E35" i="1"/>
  <c r="E36" i="1"/>
  <c r="E37" i="1"/>
  <c r="E38" i="1"/>
  <c r="E39" i="1"/>
  <c r="E40" i="1"/>
  <c r="E31" i="1"/>
  <c r="I27" i="1" a="1"/>
  <c r="I27" i="1" s="1"/>
  <c r="H28" i="1" a="1"/>
  <c r="H28" i="1" s="1"/>
  <c r="K28" i="1" s="1"/>
  <c r="S55" i="1" l="1" a="1"/>
  <c r="S55" i="1" s="1"/>
  <c r="Q51" i="1" a="1"/>
  <c r="Q51" i="1" s="1"/>
  <c r="R52" i="1" a="1"/>
  <c r="R52" i="1" s="1"/>
  <c r="I29" i="1"/>
  <c r="L32" i="1"/>
  <c r="L37" i="1"/>
  <c r="K32" i="1"/>
  <c r="K37" i="1"/>
  <c r="J32" i="1"/>
  <c r="J37" i="1"/>
  <c r="L31" i="1"/>
  <c r="L36" i="1"/>
  <c r="K31" i="1"/>
  <c r="K36" i="1"/>
  <c r="J31" i="1"/>
  <c r="L35" i="1"/>
  <c r="I36" i="1"/>
  <c r="J35" i="1"/>
  <c r="L29" i="1"/>
  <c r="K34" i="1"/>
  <c r="I33" i="1"/>
  <c r="J34" i="1"/>
  <c r="L28" i="1"/>
  <c r="R53" i="1" s="1" a="1"/>
  <c r="R53" i="1" s="1"/>
  <c r="I31" i="1"/>
  <c r="K33" i="1"/>
  <c r="J28" i="1"/>
  <c r="J36" i="1"/>
  <c r="L30" i="1"/>
  <c r="I28" i="1"/>
  <c r="R51" i="1" s="1" a="1"/>
  <c r="R51" i="1" s="1"/>
  <c r="K30" i="1"/>
  <c r="I37" i="1"/>
  <c r="K35" i="1"/>
  <c r="J30" i="1"/>
  <c r="S52" i="1" s="1" a="1"/>
  <c r="S52" i="1" s="1"/>
  <c r="I35" i="1"/>
  <c r="L34" i="1"/>
  <c r="K29" i="1"/>
  <c r="I34" i="1"/>
  <c r="J29" i="1"/>
  <c r="I32" i="1"/>
  <c r="L33" i="1"/>
  <c r="I30" i="1"/>
  <c r="J33" i="1"/>
  <c r="Q53" i="1" l="1" a="1"/>
  <c r="Q53" i="1" s="1"/>
  <c r="R55" i="1" a="1"/>
  <c r="R55" i="1" s="1"/>
  <c r="Q55" i="1" a="1"/>
  <c r="Q55" i="1" s="1"/>
  <c r="S54" i="1" a="1"/>
  <c r="S54" i="1" s="1"/>
  <c r="R54" i="1" a="1"/>
  <c r="R54" i="1" s="1"/>
  <c r="Q54" i="1" a="1"/>
  <c r="Q54" i="1" s="1"/>
  <c r="T54" i="1" a="1"/>
  <c r="T54" i="1" s="1"/>
  <c r="T55" i="1" a="1"/>
  <c r="T55" i="1" s="1"/>
  <c r="T51" i="1" a="1"/>
  <c r="T51" i="1" s="1"/>
  <c r="Q52" i="1" a="1"/>
  <c r="Q52" i="1" s="1"/>
  <c r="S51" i="1" a="1"/>
  <c r="S51" i="1" s="1"/>
  <c r="U51" i="1" s="1"/>
  <c r="T52" i="1" a="1"/>
  <c r="T52" i="1" s="1"/>
  <c r="T53" i="1" a="1"/>
  <c r="T53" i="1" s="1"/>
  <c r="S53" i="1" a="1"/>
  <c r="S53" i="1" s="1"/>
  <c r="L45" i="1" a="1"/>
  <c r="L45" i="1" s="1"/>
  <c r="L46" i="1" a="1"/>
  <c r="L46" i="1" s="1"/>
  <c r="L47" i="1" a="1"/>
  <c r="L47" i="1" s="1"/>
  <c r="K46" i="1" a="1"/>
  <c r="K46" i="1" s="1"/>
  <c r="J47" i="1" a="1"/>
  <c r="J47" i="1" s="1"/>
  <c r="J43" i="1" a="1"/>
  <c r="J43" i="1" s="1"/>
  <c r="L43" i="1" a="1"/>
  <c r="L43" i="1" s="1"/>
  <c r="K43" i="1" a="1"/>
  <c r="K43" i="1" s="1"/>
  <c r="I44" i="1" a="1"/>
  <c r="I44" i="1" s="1"/>
  <c r="K44" i="1" a="1"/>
  <c r="K44" i="1" s="1"/>
  <c r="L44" i="1" a="1"/>
  <c r="L44" i="1" s="1"/>
  <c r="J45" i="1" a="1"/>
  <c r="J45" i="1" s="1"/>
  <c r="K45" i="1" a="1"/>
  <c r="K45" i="1" s="1"/>
  <c r="I45" i="1" a="1"/>
  <c r="I45" i="1" s="1"/>
  <c r="U52" i="1" l="1"/>
  <c r="U55" i="1"/>
  <c r="U53" i="1"/>
  <c r="U54" i="1"/>
  <c r="M46" i="1"/>
  <c r="M43" i="1"/>
  <c r="M45" i="1"/>
  <c r="M44" i="1"/>
  <c r="M47" i="1"/>
  <c r="W51" i="1" l="1" a="1"/>
  <c r="W51" i="1" s="1"/>
  <c r="P3" i="1" a="1"/>
  <c r="P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<sst xmlns="http://schemas.openxmlformats.org/spreadsheetml/2006/main" count="128" uniqueCount="34">
  <si>
    <t>Question</t>
  </si>
  <si>
    <t>Result</t>
  </si>
  <si>
    <t>A</t>
  </si>
  <si>
    <t>B</t>
  </si>
  <si>
    <t>C</t>
  </si>
  <si>
    <t>Product</t>
  </si>
  <si>
    <t>Quantity</t>
  </si>
  <si>
    <t>Date</t>
  </si>
  <si>
    <t>Invoice ID</t>
  </si>
  <si>
    <t>Customer ID</t>
  </si>
  <si>
    <t>IN-01</t>
  </si>
  <si>
    <t>IN-05</t>
  </si>
  <si>
    <t>IN-06</t>
  </si>
  <si>
    <t>IN-07</t>
  </si>
  <si>
    <t>IN-09</t>
  </si>
  <si>
    <t>IN-10</t>
  </si>
  <si>
    <t>IN-11</t>
  </si>
  <si>
    <t>IN-13</t>
  </si>
  <si>
    <t>IN-14</t>
  </si>
  <si>
    <t>IN-15</t>
  </si>
  <si>
    <t>CI-1</t>
  </si>
  <si>
    <t>CI-2</t>
  </si>
  <si>
    <t>CI-3</t>
  </si>
  <si>
    <t>CI-4</t>
  </si>
  <si>
    <t>D</t>
  </si>
  <si>
    <t>Complementary Products</t>
  </si>
  <si>
    <t>A,B</t>
  </si>
  <si>
    <t>A,C</t>
  </si>
  <si>
    <t>Senarios</t>
  </si>
  <si>
    <t>Customers' Cart</t>
  </si>
  <si>
    <t>Scenario</t>
  </si>
  <si>
    <t>Complement</t>
  </si>
  <si>
    <t>Factor 1</t>
  </si>
  <si>
    <t>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</si>
</sst>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000000"/>
      <name val="Times New Roman"/>
      <family val="1"/>
    </font>
    <font>
      <i/>
      <sz val="10"/>
      <color rgb="FF7F7F7F"/>
      <name val="Aptos Mono"/>
      <family val="2"/>
    </font>
    <font>
      <b/>
      <sz val="11"/>
      <color theme="1"/>
      <name val="Century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E6CF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/>
    <xf numFmtId="0" fontId="2" fillId="2" borderId="5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3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/>
    <xf numFmtId="4" fontId="2" fillId="0" borderId="0" xfId="0" applyNumberFormat="1" applyFont="1" applyAlignment="1">
      <alignment horizontal="left"/>
    </xf>
    <xf numFmtId="14" fontId="2" fillId="5" borderId="2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14" fontId="2" fillId="6" borderId="6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14" fontId="2" fillId="7" borderId="6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14" fontId="2" fillId="8" borderId="6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14" fontId="2" fillId="9" borderId="6" xfId="0" applyNumberFormat="1" applyFont="1" applyFill="1" applyBorder="1" applyAlignment="1">
      <alignment horizontal="center"/>
    </xf>
    <xf numFmtId="0" fontId="2" fillId="9" borderId="4" xfId="0" applyFont="1" applyFill="1" applyBorder="1"/>
    <xf numFmtId="3" fontId="2" fillId="9" borderId="4" xfId="0" applyNumberFormat="1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14" fontId="2" fillId="9" borderId="14" xfId="0" applyNumberFormat="1" applyFont="1" applyFill="1" applyBorder="1" applyAlignment="1">
      <alignment horizontal="center"/>
    </xf>
    <xf numFmtId="14" fontId="2" fillId="9" borderId="15" xfId="0" applyNumberFormat="1" applyFont="1" applyFill="1" applyBorder="1" applyAlignment="1">
      <alignment horizontal="center"/>
    </xf>
    <xf numFmtId="0" fontId="2" fillId="9" borderId="16" xfId="0" applyFont="1" applyFill="1" applyBorder="1"/>
    <xf numFmtId="14" fontId="2" fillId="3" borderId="14" xfId="0" applyNumberFormat="1" applyFont="1" applyFill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14" fontId="4" fillId="10" borderId="9" xfId="0" applyNumberFormat="1" applyFont="1" applyFill="1" applyBorder="1" applyAlignment="1">
      <alignment horizontal="center"/>
    </xf>
    <xf numFmtId="14" fontId="4" fillId="10" borderId="8" xfId="0" applyNumberFormat="1" applyFont="1" applyFill="1" applyBorder="1" applyAlignment="1">
      <alignment horizontal="center"/>
    </xf>
    <xf numFmtId="14" fontId="4" fillId="10" borderId="19" xfId="0" applyNumberFormat="1" applyFont="1" applyFill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0" xfId="1"/>
    <xf numFmtId="0" fontId="6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383029</xdr:colOff>
      <xdr:row>8</xdr:row>
      <xdr:rowOff>15240</xdr:rowOff>
    </xdr:from>
    <xdr:to>
      <xdr:col>18</xdr:col>
      <xdr:colOff>443870</xdr:colOff>
      <xdr:row>9</xdr:row>
      <xdr:rowOff>124502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13309009" y="1300560"/>
          <a:ext cx="284522" cy="73140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105410</xdr:colOff>
      <xdr:row>12</xdr:row>
      <xdr:rowOff>166203</xdr:rowOff>
    </xdr:from>
    <xdr:to>
      <xdr:col>15</xdr:col>
      <xdr:colOff>404659</xdr:colOff>
      <xdr:row>16</xdr:row>
      <xdr:rowOff>97827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1466830" y="2376003"/>
          <a:ext cx="299249" cy="63266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398146</xdr:colOff>
      <xdr:row>9</xdr:row>
      <xdr:rowOff>90804</xdr:rowOff>
    </xdr:from>
    <xdr:to>
      <xdr:col>24</xdr:col>
      <xdr:colOff>600075</xdr:colOff>
      <xdr:row>32</xdr:row>
      <xdr:rowOff>15240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759566" y="1774824"/>
          <a:ext cx="6236969" cy="395541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40: Cross Selling!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online markets, when customers add items to their carts, other products, known as complementary products, which are often purchased with the selected items, are suggested to boost sales.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challenge, we aim to propose complementary products based on the items in customer carts as detailed in scenarios H3 to H7.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consider product D. It is complemented by product A, as evidenced by data from 5 invoices containing D, where 3 also included A, while only 2 included either B or C. Similarly, if a customer's cart contains both A and C, the complementary product would be B, as all 3 invoices featuring both A and C also include B.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I1" workbookViewId="0">
      <selection activeCell="W2" sqref="W2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8.69921875" style="4" bestFit="1" customWidth="1"/>
    <col min="4" max="4" width="10.5" style="4" bestFit="1" customWidth="1"/>
    <col min="5" max="5" width="6.3984375" style="4" bestFit="1" customWidth="1"/>
    <col min="6" max="6" width="7.09765625" bestFit="1" customWidth="1"/>
    <col min="7" max="8" width="12.19921875" customWidth="1"/>
    <col min="9" max="9" width="14.3984375" bestFit="1" customWidth="1"/>
    <col min="10" max="10" width="11.296875" customWidth="1"/>
    <col min="11" max="11" width="12.59765625" style="6" bestFit="1" customWidth="1"/>
    <col min="12" max="12" width="19.3984375" bestFit="1" customWidth="1"/>
    <col min="13" max="13" width="14.69921875" customWidth="1"/>
    <col min="15" max="16" width="0" hidden="1" customWidth="1"/>
    <col min="21" max="21" width="12.5" bestFit="1" customWidth="1"/>
  </cols>
  <sheetData>
    <row r="1" spans="1:18" s="8" customFormat="1" ht="22.5" customHeight="1" x14ac:dyDescent="0.25">
      <c r="B1" s="49" t="s">
        <v>0</v>
      </c>
      <c r="C1" s="50"/>
      <c r="D1" s="50"/>
      <c r="E1" s="50"/>
      <c r="F1" s="51"/>
      <c r="H1" s="54" t="s">
        <v>28</v>
      </c>
      <c r="K1" s="52" t="s">
        <v>1</v>
      </c>
      <c r="L1" s="53"/>
    </row>
    <row r="2" spans="1:18" s="2" customFormat="1" x14ac:dyDescent="0.25">
      <c r="B2" s="7" t="s">
        <v>7</v>
      </c>
      <c r="C2" s="11" t="s">
        <v>8</v>
      </c>
      <c r="D2" s="11" t="s">
        <v>9</v>
      </c>
      <c r="E2" s="11" t="s">
        <v>5</v>
      </c>
      <c r="F2" s="10" t="s">
        <v>6</v>
      </c>
      <c r="G2" s="3"/>
      <c r="H2" s="55"/>
      <c r="I2" s="3"/>
      <c r="K2" s="7" t="s">
        <v>29</v>
      </c>
      <c r="L2" s="14" t="s">
        <v>25</v>
      </c>
    </row>
    <row r="3" spans="1:18" s="2" customFormat="1" x14ac:dyDescent="0.25">
      <c r="B3" s="21">
        <v>45292</v>
      </c>
      <c r="C3" s="22" t="s">
        <v>10</v>
      </c>
      <c r="D3" s="22" t="s">
        <v>20</v>
      </c>
      <c r="E3" s="22" t="s">
        <v>2</v>
      </c>
      <c r="F3" s="23">
        <v>1</v>
      </c>
      <c r="G3" s="12"/>
      <c r="H3" s="37" t="s">
        <v>2</v>
      </c>
      <c r="I3" s="5"/>
      <c r="K3" s="9" t="s">
        <v>2</v>
      </c>
      <c r="L3" s="16" t="s">
        <v>3</v>
      </c>
      <c r="M3" s="20"/>
      <c r="N3" t="s">
        <v>3</v>
      </c>
      <c r="O3" s="15"/>
      <c r="P3" s="15" t="b" cm="1">
        <f t="array" ref="P3:P7">L3:L7=M43:M47</f>
        <v>1</v>
      </c>
      <c r="Q3" s="15"/>
      <c r="R3" s="12"/>
    </row>
    <row r="4" spans="1:18" s="2" customFormat="1" x14ac:dyDescent="0.25">
      <c r="B4" s="21">
        <v>45292</v>
      </c>
      <c r="C4" s="22" t="s">
        <v>10</v>
      </c>
      <c r="D4" s="22" t="s">
        <v>20</v>
      </c>
      <c r="E4" s="22" t="s">
        <v>3</v>
      </c>
      <c r="F4" s="23">
        <v>1</v>
      </c>
      <c r="G4" s="12"/>
      <c r="H4" s="37" t="s">
        <v>3</v>
      </c>
      <c r="I4" s="5"/>
      <c r="K4" s="9" t="s">
        <v>3</v>
      </c>
      <c r="L4" s="16" t="s">
        <v>4</v>
      </c>
      <c r="M4" s="20"/>
      <c r="N4" t="s">
        <v>4</v>
      </c>
      <c r="O4" s="15"/>
      <c r="P4" s="15" t="b">
        <v>1</v>
      </c>
      <c r="Q4" s="15"/>
      <c r="R4" s="12"/>
    </row>
    <row r="5" spans="1:18" s="2" customFormat="1" x14ac:dyDescent="0.25">
      <c r="B5" s="21">
        <v>45292</v>
      </c>
      <c r="C5" s="22" t="s">
        <v>10</v>
      </c>
      <c r="D5" s="22" t="s">
        <v>20</v>
      </c>
      <c r="E5" s="22" t="s">
        <v>4</v>
      </c>
      <c r="F5" s="23">
        <v>3</v>
      </c>
      <c r="G5" s="12"/>
      <c r="H5" s="37" t="s">
        <v>24</v>
      </c>
      <c r="I5" s="5"/>
      <c r="K5" s="33" t="s">
        <v>24</v>
      </c>
      <c r="L5" s="36" t="s">
        <v>2</v>
      </c>
      <c r="M5" s="20"/>
      <c r="N5" t="s">
        <v>2</v>
      </c>
      <c r="O5" s="15"/>
      <c r="P5" s="15" t="b">
        <v>1</v>
      </c>
      <c r="Q5" s="15"/>
      <c r="R5" s="12"/>
    </row>
    <row r="6" spans="1:18" s="2" customFormat="1" x14ac:dyDescent="0.25">
      <c r="B6" s="21">
        <v>45292</v>
      </c>
      <c r="C6" s="22" t="s">
        <v>10</v>
      </c>
      <c r="D6" s="22" t="s">
        <v>20</v>
      </c>
      <c r="E6" s="22" t="s">
        <v>24</v>
      </c>
      <c r="F6" s="23">
        <v>6</v>
      </c>
      <c r="G6" s="12"/>
      <c r="H6" s="37" t="s">
        <v>26</v>
      </c>
      <c r="I6" s="5"/>
      <c r="K6" s="9" t="s">
        <v>26</v>
      </c>
      <c r="L6" s="16" t="s">
        <v>4</v>
      </c>
      <c r="M6" s="20"/>
      <c r="N6" t="s">
        <v>4</v>
      </c>
      <c r="O6" s="15"/>
      <c r="P6" s="15" t="b">
        <v>1</v>
      </c>
      <c r="Q6" s="15"/>
      <c r="R6" s="12"/>
    </row>
    <row r="7" spans="1:18" s="2" customFormat="1" x14ac:dyDescent="0.25">
      <c r="B7" s="24">
        <v>45306</v>
      </c>
      <c r="C7" s="25" t="s">
        <v>11</v>
      </c>
      <c r="D7" s="25" t="s">
        <v>22</v>
      </c>
      <c r="E7" s="25" t="s">
        <v>3</v>
      </c>
      <c r="F7" s="26">
        <v>3</v>
      </c>
      <c r="G7" s="12"/>
      <c r="H7" s="38" t="s">
        <v>27</v>
      </c>
      <c r="I7" s="5"/>
      <c r="K7" s="42" t="s">
        <v>27</v>
      </c>
      <c r="L7" s="43" t="s">
        <v>3</v>
      </c>
      <c r="M7" s="12"/>
      <c r="N7" t="s">
        <v>3</v>
      </c>
      <c r="P7" s="2" t="b">
        <v>1</v>
      </c>
    </row>
    <row r="8" spans="1:18" s="2" customFormat="1" x14ac:dyDescent="0.25">
      <c r="B8" s="24">
        <v>45306</v>
      </c>
      <c r="C8" s="25" t="s">
        <v>11</v>
      </c>
      <c r="D8" s="25" t="s">
        <v>22</v>
      </c>
      <c r="E8" s="25" t="s">
        <v>4</v>
      </c>
      <c r="F8" s="26">
        <v>6</v>
      </c>
      <c r="G8" s="12"/>
      <c r="H8" s="12"/>
      <c r="I8"/>
      <c r="J8"/>
      <c r="K8" s="6"/>
      <c r="L8"/>
      <c r="M8"/>
      <c r="N8"/>
      <c r="O8"/>
      <c r="P8"/>
      <c r="Q8"/>
      <c r="R8"/>
    </row>
    <row r="9" spans="1:18" s="2" customFormat="1" x14ac:dyDescent="0.25">
      <c r="B9" s="24">
        <v>45306</v>
      </c>
      <c r="C9" s="25" t="s">
        <v>11</v>
      </c>
      <c r="D9" s="25" t="s">
        <v>22</v>
      </c>
      <c r="E9" s="25" t="s">
        <v>24</v>
      </c>
      <c r="F9" s="26">
        <v>5</v>
      </c>
      <c r="G9" s="12"/>
      <c r="H9" s="12"/>
      <c r="I9"/>
      <c r="J9"/>
      <c r="K9" s="6"/>
      <c r="L9"/>
      <c r="M9"/>
      <c r="N9"/>
      <c r="O9"/>
      <c r="P9"/>
      <c r="Q9"/>
      <c r="R9"/>
    </row>
    <row r="10" spans="1:18" s="2" customFormat="1" x14ac:dyDescent="0.25">
      <c r="B10" s="17">
        <v>45308</v>
      </c>
      <c r="C10" s="18" t="s">
        <v>12</v>
      </c>
      <c r="D10" s="18" t="s">
        <v>22</v>
      </c>
      <c r="E10" s="18" t="s">
        <v>2</v>
      </c>
      <c r="F10" s="19">
        <v>6</v>
      </c>
      <c r="G10" s="12"/>
      <c r="H10" s="12"/>
      <c r="I10"/>
      <c r="J10"/>
      <c r="K10" s="6"/>
      <c r="L10"/>
      <c r="M10"/>
      <c r="N10"/>
      <c r="O10"/>
      <c r="P10"/>
      <c r="Q10"/>
      <c r="R10"/>
    </row>
    <row r="11" spans="1:18" s="2" customFormat="1" x14ac:dyDescent="0.25">
      <c r="B11" s="17">
        <v>45308</v>
      </c>
      <c r="C11" s="18" t="s">
        <v>12</v>
      </c>
      <c r="D11" s="18" t="s">
        <v>22</v>
      </c>
      <c r="E11" s="18" t="s">
        <v>3</v>
      </c>
      <c r="F11" s="19">
        <v>1</v>
      </c>
      <c r="G11" s="12"/>
      <c r="H11" s="12"/>
      <c r="I11"/>
      <c r="J11"/>
      <c r="K11" s="6"/>
      <c r="L11"/>
      <c r="M11"/>
      <c r="N11"/>
      <c r="O11"/>
      <c r="P11"/>
      <c r="Q11"/>
      <c r="R11"/>
    </row>
    <row r="12" spans="1:18" s="2" customFormat="1" x14ac:dyDescent="0.25">
      <c r="B12" s="17">
        <v>45308</v>
      </c>
      <c r="C12" s="18" t="s">
        <v>12</v>
      </c>
      <c r="D12" s="18" t="s">
        <v>22</v>
      </c>
      <c r="E12" s="18" t="s">
        <v>4</v>
      </c>
      <c r="F12" s="19">
        <v>1</v>
      </c>
      <c r="G12" s="12"/>
      <c r="H12" s="13"/>
      <c r="I12"/>
      <c r="J12"/>
      <c r="K12" s="6"/>
      <c r="L12"/>
      <c r="M12"/>
      <c r="N12"/>
      <c r="O12"/>
      <c r="P12"/>
      <c r="Q12"/>
      <c r="R12"/>
    </row>
    <row r="13" spans="1:18" x14ac:dyDescent="0.25">
      <c r="B13" s="27">
        <v>45312</v>
      </c>
      <c r="C13" s="28" t="s">
        <v>13</v>
      </c>
      <c r="D13" s="28" t="s">
        <v>23</v>
      </c>
      <c r="E13" s="28" t="s">
        <v>2</v>
      </c>
      <c r="F13" s="29">
        <v>3</v>
      </c>
      <c r="G13" s="12"/>
      <c r="H13" s="13"/>
    </row>
    <row r="14" spans="1:18" x14ac:dyDescent="0.25">
      <c r="B14" s="27">
        <v>45312</v>
      </c>
      <c r="C14" s="28" t="s">
        <v>13</v>
      </c>
      <c r="D14" s="28" t="s">
        <v>23</v>
      </c>
      <c r="E14" s="28" t="s">
        <v>24</v>
      </c>
      <c r="F14" s="29">
        <v>4</v>
      </c>
      <c r="G14" s="12"/>
      <c r="H14" s="13"/>
    </row>
    <row r="15" spans="1:18" x14ac:dyDescent="0.25">
      <c r="A15" s="1"/>
      <c r="B15" s="30">
        <v>45315</v>
      </c>
      <c r="C15" s="31" t="s">
        <v>14</v>
      </c>
      <c r="D15" s="31" t="s">
        <v>23</v>
      </c>
      <c r="E15" s="31" t="s">
        <v>2</v>
      </c>
      <c r="F15" s="32">
        <v>5</v>
      </c>
      <c r="G15" s="12"/>
      <c r="H15" s="13"/>
    </row>
    <row r="16" spans="1:18" x14ac:dyDescent="0.25">
      <c r="A16" s="1"/>
      <c r="B16" s="30">
        <v>45315</v>
      </c>
      <c r="C16" s="31" t="s">
        <v>14</v>
      </c>
      <c r="D16" s="31" t="s">
        <v>23</v>
      </c>
      <c r="E16" s="31" t="s">
        <v>24</v>
      </c>
      <c r="F16" s="32">
        <v>2</v>
      </c>
      <c r="G16" s="12"/>
      <c r="H16" s="13"/>
      <c r="I16" s="1"/>
    </row>
    <row r="17" spans="1:12" x14ac:dyDescent="0.25">
      <c r="A17" s="1"/>
      <c r="B17" s="17">
        <v>45316</v>
      </c>
      <c r="C17" s="18" t="s">
        <v>15</v>
      </c>
      <c r="D17" s="18" t="s">
        <v>23</v>
      </c>
      <c r="E17" s="18" t="s">
        <v>4</v>
      </c>
      <c r="F17" s="19">
        <v>6</v>
      </c>
      <c r="G17" s="12"/>
      <c r="H17" s="13"/>
      <c r="I17" s="1"/>
    </row>
    <row r="18" spans="1:12" x14ac:dyDescent="0.25">
      <c r="A18" s="1"/>
      <c r="B18" s="17">
        <v>45319</v>
      </c>
      <c r="C18" s="18" t="s">
        <v>16</v>
      </c>
      <c r="D18" s="18" t="s">
        <v>21</v>
      </c>
      <c r="E18" s="18" t="s">
        <v>2</v>
      </c>
      <c r="F18" s="19">
        <v>2</v>
      </c>
      <c r="G18" s="12"/>
      <c r="H18" s="13"/>
      <c r="I18" s="1"/>
    </row>
    <row r="19" spans="1:12" x14ac:dyDescent="0.25">
      <c r="A19" s="1"/>
      <c r="B19" s="17">
        <v>45319</v>
      </c>
      <c r="C19" s="18" t="s">
        <v>16</v>
      </c>
      <c r="D19" s="18" t="s">
        <v>21</v>
      </c>
      <c r="E19" s="18" t="s">
        <v>3</v>
      </c>
      <c r="F19" s="19">
        <v>4</v>
      </c>
      <c r="G19" s="12"/>
      <c r="H19" s="13"/>
      <c r="I19" s="1"/>
    </row>
    <row r="20" spans="1:12" x14ac:dyDescent="0.25">
      <c r="A20" s="1"/>
      <c r="B20" s="17">
        <v>45321</v>
      </c>
      <c r="C20" s="18" t="s">
        <v>17</v>
      </c>
      <c r="D20" s="18" t="s">
        <v>20</v>
      </c>
      <c r="E20" s="18" t="s">
        <v>3</v>
      </c>
      <c r="F20" s="19">
        <v>6</v>
      </c>
      <c r="G20" s="12"/>
      <c r="H20" s="1"/>
      <c r="I20" s="1"/>
    </row>
    <row r="21" spans="1:12" x14ac:dyDescent="0.25">
      <c r="A21" s="1"/>
      <c r="B21" s="17">
        <v>45321</v>
      </c>
      <c r="C21" s="18" t="s">
        <v>17</v>
      </c>
      <c r="D21" s="18" t="s">
        <v>20</v>
      </c>
      <c r="E21" s="18" t="s">
        <v>4</v>
      </c>
      <c r="F21" s="19">
        <v>3</v>
      </c>
      <c r="G21" s="12"/>
      <c r="H21" s="1"/>
      <c r="I21" s="1"/>
    </row>
    <row r="22" spans="1:12" x14ac:dyDescent="0.25">
      <c r="A22" s="1"/>
      <c r="B22" s="17">
        <v>45326</v>
      </c>
      <c r="C22" s="18" t="s">
        <v>18</v>
      </c>
      <c r="D22" s="18" t="s">
        <v>21</v>
      </c>
      <c r="E22" s="18" t="s">
        <v>2</v>
      </c>
      <c r="F22" s="19">
        <v>4</v>
      </c>
      <c r="G22" s="12"/>
      <c r="H22" s="1"/>
      <c r="I22" s="1"/>
    </row>
    <row r="23" spans="1:12" x14ac:dyDescent="0.25">
      <c r="A23" s="1"/>
      <c r="B23" s="17">
        <v>45326</v>
      </c>
      <c r="C23" s="18" t="s">
        <v>18</v>
      </c>
      <c r="D23" s="18" t="s">
        <v>21</v>
      </c>
      <c r="E23" s="18" t="s">
        <v>4</v>
      </c>
      <c r="F23" s="19">
        <v>5</v>
      </c>
      <c r="G23" s="12"/>
      <c r="H23" s="1"/>
      <c r="I23" s="1"/>
    </row>
    <row r="24" spans="1:12" x14ac:dyDescent="0.25">
      <c r="B24" s="17">
        <v>45326</v>
      </c>
      <c r="C24" s="18" t="s">
        <v>18</v>
      </c>
      <c r="D24" s="18" t="s">
        <v>21</v>
      </c>
      <c r="E24" s="18" t="s">
        <v>3</v>
      </c>
      <c r="F24" s="19">
        <v>4</v>
      </c>
      <c r="G24" s="12"/>
      <c r="H24" s="1"/>
      <c r="I24" s="1"/>
    </row>
    <row r="25" spans="1:12" x14ac:dyDescent="0.25">
      <c r="B25" s="33">
        <v>45332</v>
      </c>
      <c r="C25" s="34" t="s">
        <v>19</v>
      </c>
      <c r="D25" s="34" t="s">
        <v>22</v>
      </c>
      <c r="E25" s="34" t="s">
        <v>24</v>
      </c>
      <c r="F25" s="35">
        <v>3</v>
      </c>
      <c r="G25" s="12"/>
      <c r="H25" s="1"/>
      <c r="I25" s="1"/>
    </row>
    <row r="26" spans="1:12" x14ac:dyDescent="0.25">
      <c r="B26" s="39">
        <v>45332</v>
      </c>
      <c r="C26" s="40" t="s">
        <v>19</v>
      </c>
      <c r="D26" s="40" t="s">
        <v>22</v>
      </c>
      <c r="E26" s="40" t="s">
        <v>3</v>
      </c>
      <c r="F26" s="41">
        <v>1</v>
      </c>
      <c r="G26" s="12"/>
    </row>
    <row r="27" spans="1:12" x14ac:dyDescent="0.25">
      <c r="I27" t="str" cm="1">
        <f t="array" ref="I27:L27">TRANSPOSE(_xlfn.UNIQUE(E3:E26))</f>
        <v>A</v>
      </c>
      <c r="J27" t="str">
        <v>B</v>
      </c>
      <c r="K27" s="6" t="str">
        <v>C</v>
      </c>
      <c r="L27" t="str">
        <v>D</v>
      </c>
    </row>
    <row r="28" spans="1:12" x14ac:dyDescent="0.25">
      <c r="H28" t="str" cm="1">
        <f t="array" ref="H28:H37">_xlfn.UNIQUE(C3:C26)</f>
        <v>IN-01</v>
      </c>
      <c r="I28">
        <f>COUNTIFS($C$3:$C$26,$H28,$E$3:$E$26,I$27)</f>
        <v>1</v>
      </c>
      <c r="J28">
        <f t="shared" ref="J28:L28" si="0">COUNTIFS($C$3:$C$26,$H28,$E$3:$E$26,J$27)</f>
        <v>1</v>
      </c>
      <c r="K28">
        <f t="shared" si="0"/>
        <v>1</v>
      </c>
      <c r="L28">
        <f t="shared" si="0"/>
        <v>1</v>
      </c>
    </row>
    <row r="29" spans="1:12" x14ac:dyDescent="0.25">
      <c r="H29" t="str">
        <v>IN-05</v>
      </c>
      <c r="I29">
        <f t="shared" ref="I29:L37" si="1">COUNTIFS($C$3:$C$26,$H29,$E$3:$E$26,I$27)</f>
        <v>0</v>
      </c>
      <c r="J29">
        <f t="shared" si="1"/>
        <v>1</v>
      </c>
      <c r="K29">
        <f t="shared" si="1"/>
        <v>1</v>
      </c>
      <c r="L29">
        <f t="shared" si="1"/>
        <v>1</v>
      </c>
    </row>
    <row r="30" spans="1:12" x14ac:dyDescent="0.25">
      <c r="H30" t="str">
        <v>IN-06</v>
      </c>
      <c r="I30">
        <f t="shared" si="1"/>
        <v>1</v>
      </c>
      <c r="J30">
        <f t="shared" si="1"/>
        <v>1</v>
      </c>
      <c r="K30">
        <f t="shared" si="1"/>
        <v>1</v>
      </c>
      <c r="L30">
        <f t="shared" si="1"/>
        <v>0</v>
      </c>
    </row>
    <row r="31" spans="1:12" x14ac:dyDescent="0.25">
      <c r="C31">
        <v>1</v>
      </c>
      <c r="D31" s="4">
        <v>1</v>
      </c>
      <c r="E31" s="4">
        <f>C31*D31</f>
        <v>1</v>
      </c>
      <c r="H31" t="str">
        <v>IN-07</v>
      </c>
      <c r="I31">
        <f t="shared" si="1"/>
        <v>1</v>
      </c>
      <c r="J31">
        <f t="shared" si="1"/>
        <v>0</v>
      </c>
      <c r="K31">
        <f t="shared" si="1"/>
        <v>0</v>
      </c>
      <c r="L31">
        <f t="shared" si="1"/>
        <v>1</v>
      </c>
    </row>
    <row r="32" spans="1:12" x14ac:dyDescent="0.25">
      <c r="C32">
        <v>0</v>
      </c>
      <c r="D32" s="4">
        <v>1</v>
      </c>
      <c r="E32" s="4">
        <f t="shared" ref="E32:E40" si="2">C32*D32</f>
        <v>0</v>
      </c>
      <c r="H32" t="str">
        <v>IN-09</v>
      </c>
      <c r="I32">
        <f t="shared" si="1"/>
        <v>1</v>
      </c>
      <c r="J32">
        <f t="shared" si="1"/>
        <v>0</v>
      </c>
      <c r="K32">
        <f t="shared" si="1"/>
        <v>0</v>
      </c>
      <c r="L32">
        <f t="shared" si="1"/>
        <v>1</v>
      </c>
    </row>
    <row r="33" spans="3:13" x14ac:dyDescent="0.25">
      <c r="C33">
        <v>1</v>
      </c>
      <c r="D33" s="4">
        <v>1</v>
      </c>
      <c r="E33" s="4">
        <f t="shared" si="2"/>
        <v>1</v>
      </c>
      <c r="H33" t="str">
        <v>IN-10</v>
      </c>
      <c r="I33">
        <f t="shared" si="1"/>
        <v>0</v>
      </c>
      <c r="J33">
        <f t="shared" si="1"/>
        <v>0</v>
      </c>
      <c r="K33">
        <f t="shared" si="1"/>
        <v>1</v>
      </c>
      <c r="L33">
        <f t="shared" si="1"/>
        <v>0</v>
      </c>
    </row>
    <row r="34" spans="3:13" x14ac:dyDescent="0.25">
      <c r="C34">
        <v>1</v>
      </c>
      <c r="D34" s="4">
        <v>0</v>
      </c>
      <c r="E34" s="4">
        <f t="shared" si="2"/>
        <v>0</v>
      </c>
      <c r="H34" t="str">
        <v>IN-11</v>
      </c>
      <c r="I34">
        <f t="shared" si="1"/>
        <v>1</v>
      </c>
      <c r="J34">
        <f t="shared" si="1"/>
        <v>1</v>
      </c>
      <c r="K34">
        <f t="shared" si="1"/>
        <v>0</v>
      </c>
      <c r="L34">
        <f t="shared" si="1"/>
        <v>0</v>
      </c>
    </row>
    <row r="35" spans="3:13" x14ac:dyDescent="0.25">
      <c r="C35">
        <v>1</v>
      </c>
      <c r="D35" s="4">
        <v>0</v>
      </c>
      <c r="E35" s="4">
        <f t="shared" si="2"/>
        <v>0</v>
      </c>
      <c r="H35" t="str">
        <v>IN-13</v>
      </c>
      <c r="I35">
        <f t="shared" si="1"/>
        <v>0</v>
      </c>
      <c r="J35">
        <f t="shared" si="1"/>
        <v>1</v>
      </c>
      <c r="K35">
        <f t="shared" si="1"/>
        <v>1</v>
      </c>
      <c r="L35">
        <f t="shared" si="1"/>
        <v>0</v>
      </c>
    </row>
    <row r="36" spans="3:13" x14ac:dyDescent="0.25">
      <c r="C36">
        <v>0</v>
      </c>
      <c r="D36" s="4">
        <v>0</v>
      </c>
      <c r="E36" s="4">
        <f t="shared" si="2"/>
        <v>0</v>
      </c>
      <c r="H36" t="str">
        <v>IN-14</v>
      </c>
      <c r="I36">
        <f t="shared" si="1"/>
        <v>1</v>
      </c>
      <c r="J36">
        <f t="shared" si="1"/>
        <v>1</v>
      </c>
      <c r="K36">
        <f t="shared" si="1"/>
        <v>1</v>
      </c>
      <c r="L36">
        <f t="shared" si="1"/>
        <v>0</v>
      </c>
    </row>
    <row r="37" spans="3:13" x14ac:dyDescent="0.25">
      <c r="C37">
        <v>1</v>
      </c>
      <c r="D37" s="4">
        <v>1</v>
      </c>
      <c r="E37" s="4">
        <f t="shared" si="2"/>
        <v>1</v>
      </c>
      <c r="H37" t="str">
        <v>IN-15</v>
      </c>
      <c r="I37">
        <f t="shared" si="1"/>
        <v>0</v>
      </c>
      <c r="J37">
        <f t="shared" si="1"/>
        <v>1</v>
      </c>
      <c r="K37">
        <f t="shared" si="1"/>
        <v>0</v>
      </c>
      <c r="L37">
        <f t="shared" si="1"/>
        <v>1</v>
      </c>
    </row>
    <row r="38" spans="3:13" x14ac:dyDescent="0.25">
      <c r="C38">
        <v>0</v>
      </c>
      <c r="D38" s="4">
        <v>1</v>
      </c>
      <c r="E38" s="4">
        <f t="shared" si="2"/>
        <v>0</v>
      </c>
      <c r="K38"/>
    </row>
    <row r="39" spans="3:13" x14ac:dyDescent="0.25">
      <c r="C39">
        <v>1</v>
      </c>
      <c r="D39" s="4">
        <v>1</v>
      </c>
      <c r="E39" s="4">
        <f t="shared" si="2"/>
        <v>1</v>
      </c>
      <c r="K39"/>
    </row>
    <row r="40" spans="3:13" x14ac:dyDescent="0.25">
      <c r="C40">
        <v>0</v>
      </c>
      <c r="D40" s="4">
        <v>1</v>
      </c>
      <c r="E40" s="4">
        <f t="shared" si="2"/>
        <v>0</v>
      </c>
      <c r="K40"/>
    </row>
    <row r="41" spans="3:13" x14ac:dyDescent="0.25">
      <c r="I41" s="47" t="s">
        <v>31</v>
      </c>
      <c r="J41" s="47"/>
      <c r="K41" s="48"/>
      <c r="L41" s="47"/>
    </row>
    <row r="42" spans="3:13" x14ac:dyDescent="0.25">
      <c r="H42" t="s">
        <v>30</v>
      </c>
      <c r="I42" t="s">
        <v>2</v>
      </c>
      <c r="J42" t="s">
        <v>3</v>
      </c>
      <c r="K42" s="6" t="s">
        <v>4</v>
      </c>
      <c r="L42" t="s">
        <v>24</v>
      </c>
    </row>
    <row r="43" spans="3:13" x14ac:dyDescent="0.25">
      <c r="H43" s="44" t="s">
        <v>2</v>
      </c>
      <c r="J43" cm="1">
        <f t="array" ref="J43">SUM(($I$28:$I$37=1)*(J28:J37))</f>
        <v>4</v>
      </c>
      <c r="K43" cm="1">
        <f t="array" ref="K43">SUM(($I$28:$I$37=1)*(K28:K37))</f>
        <v>3</v>
      </c>
      <c r="L43" cm="1">
        <f t="array" ref="L43">SUM(($I$28:$I$37=1)*(L28:L37))</f>
        <v>3</v>
      </c>
      <c r="M43" t="str">
        <f>_xlfn.XLOOKUP(MAX(I43:L43),I43:L43,$I$42:$L$42)</f>
        <v>B</v>
      </c>
    </row>
    <row r="44" spans="3:13" x14ac:dyDescent="0.25">
      <c r="H44" s="45" t="s">
        <v>3</v>
      </c>
      <c r="I44" cm="1">
        <f t="array" ref="I44">SUM(($J$28:$J$37=1)*(I28:I37))</f>
        <v>4</v>
      </c>
      <c r="K44" cm="1">
        <f t="array" ref="K44">SUM(($J$28:$J$37=1)*(K28:K37))</f>
        <v>5</v>
      </c>
      <c r="L44" cm="1">
        <f t="array" ref="L44">SUM(($J$28:$J$37=1)*(L28:L37))</f>
        <v>3</v>
      </c>
      <c r="M44" t="str">
        <f t="shared" ref="M44:M47" si="3">_xlfn.XLOOKUP(MAX(I44:L44),I44:L44,$I$42:$L$42)</f>
        <v>C</v>
      </c>
    </row>
    <row r="45" spans="3:13" x14ac:dyDescent="0.25">
      <c r="H45" s="45" t="s">
        <v>24</v>
      </c>
      <c r="I45" s="6" cm="1">
        <f t="array" ref="I45">SUM(($L$28:$L$37=1)*(I28:I37))</f>
        <v>3</v>
      </c>
      <c r="J45" s="6" cm="1">
        <f t="array" ref="J45">SUM(($L$28:$L$37=1)*(K28:K37))</f>
        <v>2</v>
      </c>
      <c r="K45" s="6" cm="1">
        <f t="array" ref="K45">SUM(($L$28:$L$37=1)*(K28:K37))</f>
        <v>2</v>
      </c>
      <c r="L45" s="6" cm="1">
        <f t="array" ref="L45">SUM(($I$28:$I$37=1)*(N28:N37))</f>
        <v>0</v>
      </c>
      <c r="M45" t="str">
        <f t="shared" si="3"/>
        <v>A</v>
      </c>
    </row>
    <row r="46" spans="3:13" x14ac:dyDescent="0.25">
      <c r="H46" s="45" t="s">
        <v>26</v>
      </c>
      <c r="K46" cm="1">
        <f t="array" ref="K46">SUM(($I$28:$I$37=1)*($J$28:$J$37=1)*(K28:K37))</f>
        <v>3</v>
      </c>
      <c r="L46" cm="1">
        <f t="array" ref="L46">SUM(($I$28:$I$37=1)*($J$28:$J$37=1)*(L28:L37))</f>
        <v>1</v>
      </c>
      <c r="M46" t="str">
        <f t="shared" si="3"/>
        <v>C</v>
      </c>
    </row>
    <row r="47" spans="3:13" x14ac:dyDescent="0.25">
      <c r="H47" s="46" t="s">
        <v>27</v>
      </c>
      <c r="J47" cm="1">
        <f t="array" ref="J47">SUM(($I$28:$I$37=1)*($K$28:$K$37=1)*(J28:J37))</f>
        <v>3</v>
      </c>
      <c r="K47"/>
      <c r="L47" cm="1">
        <f t="array" ref="L47">SUM(($I$28:$I$37=1)*($K$28:$K$37=1)*(L28:L37))</f>
        <v>1</v>
      </c>
      <c r="M47" t="str">
        <f t="shared" si="3"/>
        <v>B</v>
      </c>
    </row>
    <row r="50" spans="14:23" ht="14.4" thickBot="1" x14ac:dyDescent="0.3">
      <c r="O50" t="s">
        <v>32</v>
      </c>
      <c r="P50" t="s">
        <v>33</v>
      </c>
      <c r="Q50" s="57" t="s">
        <v>2</v>
      </c>
      <c r="R50" s="57" t="s">
        <v>3</v>
      </c>
      <c r="S50" s="58" t="s">
        <v>4</v>
      </c>
      <c r="T50" s="57" t="s">
        <v>24</v>
      </c>
      <c r="U50" s="64" t="s">
        <v>31</v>
      </c>
    </row>
    <row r="51" spans="14:23" ht="15" thickTop="1" x14ac:dyDescent="0.3">
      <c r="N51" s="59" t="s">
        <v>2</v>
      </c>
      <c r="O51" s="56" t="str" cm="1">
        <f t="array" ref="O51">_xlfn.TEXTSPLIT(N51,",")</f>
        <v>A</v>
      </c>
      <c r="P51" s="56" t="s">
        <v>2</v>
      </c>
      <c r="Q51" s="62" t="str" cm="1">
        <f t="array" aca="1" ref="Q51" ca="1">_xlfn.LET(
_xlpm.first,OFFSET($H$28,0,_xlfn.XMATCH($P51,$I$42:$L$42),10,1),
_xlpm.second,OFFSET($H$28,0,_xlfn.XMATCH($O51,$I$42:$L$42),10,1),
_xlpm.flt,_xlpm.first*_xlpm.second,
_xlpm.cmp, OFFSET($H$28,0,_xlfn.XMATCH(Q$50,$I$42:$L$42),10,1),
IF(ISNUMBER(FIND(Q$50,$N51)),"",SUM(_xlpm.flt*_xlpm.cmp))
)</f>
        <v/>
      </c>
      <c r="R51" s="62" cm="1">
        <f t="array" aca="1" ref="R51" ca="1">_xlfn.LET(
_xlpm.first,OFFSET($H$28,0,_xlfn.XMATCH($P51,$I$42:$L$42),10,1),
_xlpm.second,OFFSET($H$28,0,_xlfn.XMATCH($O51,$I$42:$L$42),10,1),
_xlpm.flt,_xlpm.first*_xlpm.second,
_xlpm.cmp, OFFSET($H$28,0,_xlfn.XMATCH(R$50,$I$42:$L$42),10,1),
IF(ISNUMBER(FIND(R$50,$N51)),"",SUM(_xlpm.flt*_xlpm.cmp))
)</f>
        <v>4</v>
      </c>
      <c r="S51" s="62" cm="1">
        <f t="array" aca="1" ref="S51" ca="1">_xlfn.LET(
_xlpm.first,OFFSET($H$28,0,_xlfn.XMATCH($P51,$I$42:$L$42),10,1),
_xlpm.second,OFFSET($H$28,0,_xlfn.XMATCH($O51,$I$42:$L$42),10,1),
_xlpm.flt,_xlpm.first*_xlpm.second,
_xlpm.cmp, OFFSET($H$28,0,_xlfn.XMATCH(S$50,$I$42:$L$42),10,1),
IF(ISNUMBER(FIND(S$50,$N51)),"",SUM(_xlpm.flt*_xlpm.cmp))
)</f>
        <v>3</v>
      </c>
      <c r="T51" s="62" cm="1">
        <f t="array" aca="1" ref="T51" ca="1">_xlfn.LET(
_xlpm.first,OFFSET($H$28,0,_xlfn.XMATCH($P51,$I$42:$L$42),10,1),
_xlpm.second,OFFSET($H$28,0,_xlfn.XMATCH($O51,$I$42:$L$42),10,1),
_xlpm.flt,_xlpm.first*_xlpm.second,
_xlpm.cmp, OFFSET($H$28,0,_xlfn.XMATCH(T$50,$I$42:$L$42),10,1),
IF(ISNUMBER(FIND(T$50,$N51)),"",SUM(_xlpm.flt*_xlpm.cmp))
)</f>
        <v>3</v>
      </c>
      <c r="U51" s="62" t="str">
        <f ca="1">_xlfn.XLOOKUP(MAX(Q51:T51),Q51:T51,$Q$50:$T$50)</f>
        <v>B</v>
      </c>
      <c r="W51" t="b" cm="1">
        <f t="array" aca="1" ref="W51:W55" ca="1">_nResult=U51:U55</f>
        <v>1</v>
      </c>
    </row>
    <row r="52" spans="14:23" ht="14.4" x14ac:dyDescent="0.3">
      <c r="N52" s="60" t="s">
        <v>3</v>
      </c>
      <c r="O52" s="56" t="str" cm="1">
        <f t="array" ref="O52">_xlfn.TEXTSPLIT(N52,",")</f>
        <v>B</v>
      </c>
      <c r="P52" s="56" t="s">
        <v>3</v>
      </c>
      <c r="Q52" s="62" cm="1">
        <f t="array" aca="1" ref="Q52" ca="1">_xlfn.LET(
_xlpm.first,OFFSET($H$28,0,_xlfn.XMATCH($P52,$I$42:$L$42),10,1),
_xlpm.second,OFFSET($H$28,0,_xlfn.XMATCH($O52,$I$42:$L$42),10,1),
_xlpm.flt,_xlpm.first*_xlpm.second,
_xlpm.cmp, OFFSET($H$28,0,_xlfn.XMATCH(Q$50,$I$42:$L$42),10,1),
IF(ISNUMBER(FIND(Q$50,$N52)),"",SUM(_xlpm.flt*_xlpm.cmp))
)</f>
        <v>4</v>
      </c>
      <c r="R52" s="62" t="str" cm="1">
        <f t="array" aca="1" ref="R52" ca="1">_xlfn.LET(
_xlpm.first,OFFSET($H$28,0,_xlfn.XMATCH($P52,$I$42:$L$42),10,1),
_xlpm.second,OFFSET($H$28,0,_xlfn.XMATCH($O52,$I$42:$L$42),10,1),
_xlpm.flt,_xlpm.first*_xlpm.second,
_xlpm.cmp, OFFSET($H$28,0,_xlfn.XMATCH(R$50,$I$42:$L$42),10,1),
IF(ISNUMBER(FIND(R$50,$N52)),"",SUM(_xlpm.flt*_xlpm.cmp))
)</f>
        <v/>
      </c>
      <c r="S52" s="62" cm="1">
        <f t="array" aca="1" ref="S52" ca="1">_xlfn.LET(
_xlpm.first,OFFSET($H$28,0,_xlfn.XMATCH($P52,$I$42:$L$42),10,1),
_xlpm.second,OFFSET($H$28,0,_xlfn.XMATCH($O52,$I$42:$L$42),10,1),
_xlpm.flt,_xlpm.first*_xlpm.second,
_xlpm.cmp, OFFSET($H$28,0,_xlfn.XMATCH(S$50,$I$42:$L$42),10,1),
IF(ISNUMBER(FIND(S$50,$N52)),"",SUM(_xlpm.flt*_xlpm.cmp))
)</f>
        <v>5</v>
      </c>
      <c r="T52" s="62" cm="1">
        <f t="array" aca="1" ref="T52" ca="1">_xlfn.LET(
_xlpm.first,OFFSET($H$28,0,_xlfn.XMATCH($P52,$I$42:$L$42),10,1),
_xlpm.second,OFFSET($H$28,0,_xlfn.XMATCH($O52,$I$42:$L$42),10,1),
_xlpm.flt,_xlpm.first*_xlpm.second,
_xlpm.cmp, OFFSET($H$28,0,_xlfn.XMATCH(T$50,$I$42:$L$42),10,1),
IF(ISNUMBER(FIND(T$50,$N52)),"",SUM(_xlpm.flt*_xlpm.cmp))
)</f>
        <v>3</v>
      </c>
      <c r="U52" s="62" t="str">
        <f t="shared" ref="U52:U55" ca="1" si="4">_xlfn.XLOOKUP(MAX(Q52:T52),Q52:T52,$I$42:$L$42)</f>
        <v>C</v>
      </c>
      <c r="W52" t="b">
        <f ca="1"/>
        <v>1</v>
      </c>
    </row>
    <row r="53" spans="14:23" ht="14.4" x14ac:dyDescent="0.3">
      <c r="N53" s="60" t="s">
        <v>24</v>
      </c>
      <c r="O53" s="56" t="str" cm="1">
        <f t="array" ref="O53">_xlfn.TEXTSPLIT(N53,",")</f>
        <v>D</v>
      </c>
      <c r="P53" s="56" t="s">
        <v>24</v>
      </c>
      <c r="Q53" s="62" cm="1">
        <f t="array" aca="1" ref="Q53" ca="1">_xlfn.LET(
_xlpm.first,OFFSET($H$28,0,_xlfn.XMATCH($P53,$I$42:$L$42),10,1),
_xlpm.second,OFFSET($H$28,0,_xlfn.XMATCH($O53,$I$42:$L$42),10,1),
_xlpm.flt,_xlpm.first*_xlpm.second,
_xlpm.cmp, OFFSET($H$28,0,_xlfn.XMATCH(Q$50,$I$42:$L$42),10,1),
IF(ISNUMBER(FIND(Q$50,$N53)),"",SUM(_xlpm.flt*_xlpm.cmp))
)</f>
        <v>3</v>
      </c>
      <c r="R53" s="62" cm="1">
        <f t="array" aca="1" ref="R53" ca="1">_xlfn.LET(
_xlpm.first,OFFSET($H$28,0,_xlfn.XMATCH($P53,$I$42:$L$42),10,1),
_xlpm.second,OFFSET($H$28,0,_xlfn.XMATCH($O53,$I$42:$L$42),10,1),
_xlpm.flt,_xlpm.first*_xlpm.second,
_xlpm.cmp, OFFSET($H$28,0,_xlfn.XMATCH(R$50,$I$42:$L$42),10,1),
IF(ISNUMBER(FIND(R$50,$N53)),"",SUM(_xlpm.flt*_xlpm.cmp))
)</f>
        <v>3</v>
      </c>
      <c r="S53" s="62" cm="1">
        <f t="array" aca="1" ref="S53" ca="1">_xlfn.LET(
_xlpm.first,OFFSET($H$28,0,_xlfn.XMATCH($P53,$I$42:$L$42),10,1),
_xlpm.second,OFFSET($H$28,0,_xlfn.XMATCH($O53,$I$42:$L$42),10,1),
_xlpm.flt,_xlpm.first*_xlpm.second,
_xlpm.cmp, OFFSET($H$28,0,_xlfn.XMATCH(S$50,$I$42:$L$42),10,1),
IF(ISNUMBER(FIND(S$50,$N53)),"",SUM(_xlpm.flt*_xlpm.cmp))
)</f>
        <v>2</v>
      </c>
      <c r="T53" s="62" t="str" cm="1">
        <f t="array" aca="1" ref="T53" ca="1">_xlfn.LET(
_xlpm.first,OFFSET($H$28,0,_xlfn.XMATCH($P53,$I$42:$L$42),10,1),
_xlpm.second,OFFSET($H$28,0,_xlfn.XMATCH($O53,$I$42:$L$42),10,1),
_xlpm.flt,_xlpm.first*_xlpm.second,
_xlpm.cmp, OFFSET($H$28,0,_xlfn.XMATCH(T$50,$I$42:$L$42),10,1),
IF(ISNUMBER(FIND(T$50,$N53)),"",SUM(_xlpm.flt*_xlpm.cmp))
)</f>
        <v/>
      </c>
      <c r="U53" s="62" t="str">
        <f t="shared" ca="1" si="4"/>
        <v>A</v>
      </c>
      <c r="W53" t="b">
        <f ca="1"/>
        <v>1</v>
      </c>
    </row>
    <row r="54" spans="14:23" ht="14.4" x14ac:dyDescent="0.3">
      <c r="N54" s="60" t="s">
        <v>26</v>
      </c>
      <c r="O54" s="56" t="str" cm="1">
        <f t="array" ref="O54:P54">_xlfn.TEXTSPLIT(N54,",")</f>
        <v>A</v>
      </c>
      <c r="P54" s="56" t="str">
        <v>B</v>
      </c>
      <c r="Q54" s="62" t="str" cm="1">
        <f t="array" aca="1" ref="Q54" ca="1">_xlfn.LET(
_xlpm.first,OFFSET($H$28,0,_xlfn.XMATCH($P54,$I$42:$L$42),10,1),
_xlpm.second,OFFSET($H$28,0,_xlfn.XMATCH($O54,$I$42:$L$42),10,1),
_xlpm.flt,_xlpm.first*_xlpm.second,
_xlpm.cmp, OFFSET($H$28,0,_xlfn.XMATCH(Q$50,$I$42:$L$42),10,1),
IF(ISNUMBER(FIND(Q$50,$N54)),"",SUM(_xlpm.flt*_xlpm.cmp))
)</f>
        <v/>
      </c>
      <c r="R54" s="62" t="str" cm="1">
        <f t="array" aca="1" ref="R54" ca="1">_xlfn.LET(
_xlpm.first,OFFSET($H$28,0,_xlfn.XMATCH($P54,$I$42:$L$42),10,1),
_xlpm.second,OFFSET($H$28,0,_xlfn.XMATCH($O54,$I$42:$L$42),10,1),
_xlpm.flt,_xlpm.first*_xlpm.second,
_xlpm.cmp, OFFSET($H$28,0,_xlfn.XMATCH(R$50,$I$42:$L$42),10,1),
IF(ISNUMBER(FIND(R$50,$N54)),"",SUM(_xlpm.flt*_xlpm.cmp))
)</f>
        <v/>
      </c>
      <c r="S54" s="62" cm="1">
        <f t="array" aca="1" ref="S54" ca="1">_xlfn.LET(
_xlpm.first,OFFSET($H$28,0,_xlfn.XMATCH($P54,$I$42:$L$42),10,1),
_xlpm.second,OFFSET($H$28,0,_xlfn.XMATCH($O54,$I$42:$L$42),10,1),
_xlpm.flt,_xlpm.first*_xlpm.second,
_xlpm.cmp, OFFSET($H$28,0,_xlfn.XMATCH(S$50,$I$42:$L$42),10,1),
IF(ISNUMBER(FIND(S$50,$N54)),"",SUM(_xlpm.flt*_xlpm.cmp))
)</f>
        <v>3</v>
      </c>
      <c r="T54" s="62" cm="1">
        <f t="array" aca="1" ref="T54" ca="1">_xlfn.LET(
_xlpm.first,OFFSET($H$28,0,_xlfn.XMATCH($P54,$I$42:$L$42),10,1),
_xlpm.second,OFFSET($H$28,0,_xlfn.XMATCH($O54,$I$42:$L$42),10,1),
_xlpm.flt,_xlpm.first*_xlpm.second,
_xlpm.cmp, OFFSET($H$28,0,_xlfn.XMATCH(T$50,$I$42:$L$42),10,1),
IF(ISNUMBER(FIND(T$50,$N54)),"",SUM(_xlpm.flt*_xlpm.cmp))
)</f>
        <v>1</v>
      </c>
      <c r="U54" s="62" t="str">
        <f t="shared" ca="1" si="4"/>
        <v>C</v>
      </c>
      <c r="W54" t="b">
        <f ca="1"/>
        <v>1</v>
      </c>
    </row>
    <row r="55" spans="14:23" ht="14.4" x14ac:dyDescent="0.3">
      <c r="N55" s="61" t="s">
        <v>27</v>
      </c>
      <c r="O55" s="56" t="str" cm="1">
        <f t="array" ref="O55:P55">_xlfn.TEXTSPLIT(N55,",")</f>
        <v>A</v>
      </c>
      <c r="P55" s="56" t="str">
        <v>C</v>
      </c>
      <c r="Q55" s="63" t="str" cm="1">
        <f t="array" aca="1" ref="Q55" ca="1">_xlfn.LET(
_xlpm.first,OFFSET($H$28,0,_xlfn.XMATCH($P55,$I$42:$L$42),10,1),
_xlpm.second,OFFSET($H$28,0,_xlfn.XMATCH($O55,$I$42:$L$42),10,1),
_xlpm.flt,_xlpm.first*_xlpm.second,
_xlpm.cmp, OFFSET($H$28,0,_xlfn.XMATCH(Q$50,$I$42:$L$42),10,1),
IF(ISNUMBER(FIND(Q$50,$N55)),"",SUM(_xlpm.flt*_xlpm.cmp))
)</f>
        <v/>
      </c>
      <c r="R55" s="63" cm="1">
        <f t="array" aca="1" ref="R55" ca="1">_xlfn.LET(
_xlpm.first,OFFSET($H$28,0,_xlfn.XMATCH($P55,$I$42:$L$42),10,1),
_xlpm.second,OFFSET($H$28,0,_xlfn.XMATCH($O55,$I$42:$L$42),10,1),
_xlpm.flt,_xlpm.first*_xlpm.second,
_xlpm.cmp, OFFSET($H$28,0,_xlfn.XMATCH(R$50,$I$42:$L$42),10,1),
IF(ISNUMBER(FIND(R$50,$N55)),"",SUM(_xlpm.flt*_xlpm.cmp))
)</f>
        <v>3</v>
      </c>
      <c r="S55" s="63" t="str" cm="1">
        <f t="array" aca="1" ref="S55" ca="1">_xlfn.LET(
_xlpm.first,OFFSET($H$28,0,_xlfn.XMATCH($P55,$I$42:$L$42),10,1),
_xlpm.second,OFFSET($H$28,0,_xlfn.XMATCH($O55,$I$42:$L$42),10,1),
_xlpm.flt,_xlpm.first*_xlpm.second,
_xlpm.cmp, OFFSET($H$28,0,_xlfn.XMATCH(S$50,$I$42:$L$42),10,1),
IF(ISNUMBER(FIND(S$50,$N55)),"",SUM(_xlpm.flt*_xlpm.cmp))
)</f>
        <v/>
      </c>
      <c r="T55" s="63" cm="1">
        <f t="array" aca="1" ref="T55" ca="1">_xlfn.LET(
_xlpm.first,OFFSET($H$28,0,_xlfn.XMATCH($P55,$I$42:$L$42),10,1),
_xlpm.second,OFFSET($H$28,0,_xlfn.XMATCH($O55,$I$42:$L$42),10,1),
_xlpm.flt,_xlpm.first*_xlpm.second,
_xlpm.cmp, OFFSET($H$28,0,_xlfn.XMATCH(T$50,$I$42:$L$42),10,1),
IF(ISNUMBER(FIND(T$50,$N55)),"",SUM(_xlpm.flt*_xlpm.cmp))
)</f>
        <v>1</v>
      </c>
      <c r="U55" s="63" t="str">
        <f t="shared" ca="1" si="4"/>
        <v>B</v>
      </c>
      <c r="W55" t="b">
        <f ca="1"/>
        <v>1</v>
      </c>
    </row>
  </sheetData>
  <autoFilter ref="H27:L37" xr:uid="{00000000-0001-0000-0000-000000000000}"/>
  <sortState xmlns:xlrd2="http://schemas.microsoft.com/office/spreadsheetml/2017/richdata2" ref="B3:F26">
    <sortCondition ref="C21:C26"/>
  </sortState>
  <mergeCells count="3">
    <mergeCell ref="B1:F1"/>
    <mergeCell ref="K1:L1"/>
    <mergeCell ref="H1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2024-04-21T15:22:13Z</dcterms:modified>
</cp:coreProperties>
</file>