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1_{B04E0B0F-E0EE-4058-8BCA-1284C86F1297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_C">Report!$C$8</definedName>
    <definedName name="_Days">Report!$C$13</definedName>
    <definedName name="_dPday">Report!$C$14</definedName>
    <definedName name="_dSaddle">Report!$C$15</definedName>
    <definedName name="_fPb">Report!$C$10</definedName>
    <definedName name="_L">Report!$C$9</definedName>
    <definedName name="_m">Report!$C$7</definedName>
    <definedName name="_N">Report!$C$6</definedName>
    <definedName name="_Nbearers">Report!$C$12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" i="1" l="1"/>
  <c r="B25" i="1"/>
  <c r="B29" i="1" s="1"/>
  <c r="B22" i="1"/>
  <c r="B20" i="1"/>
  <c r="C11" i="1"/>
  <c r="C8" i="1"/>
  <c r="C10" i="1"/>
  <c r="C13" i="1"/>
  <c r="B3" i="3" a="1"/>
  <c r="B3" i="3" s="1"/>
  <c r="B3" i="2" a="1"/>
  <c r="B3" i="2" s="1"/>
  <c r="C1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<sst xmlns="http://schemas.openxmlformats.org/spreadsheetml/2006/main" count="65" uniqueCount="43">
  <si>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</si>
  <si>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</si>
  <si>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</si>
  <si>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</si>
  <si>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</si>
  <si>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</si>
  <si>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</si>
  <si>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</si>
  <si>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</si>
  <si>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</si>
  <si>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</si>
  <si>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</si>
  <si>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</si>
  <si>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</si>
  <si>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</si>
  <si>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</si>
  <si>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</si>
  <si>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</si>
  <si>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</si>
  <si>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</si>
  <si>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</si>
  <si>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_N</t>
  </si>
  <si>
    <t>Number of soldiers</t>
  </si>
  <si>
    <t>_m</t>
  </si>
  <si>
    <t>gm</t>
  </si>
  <si>
    <t>Mass of food per day</t>
  </si>
  <si>
    <t>_C</t>
  </si>
  <si>
    <t>mton</t>
  </si>
  <si>
    <t>Tons per day of food</t>
  </si>
  <si>
    <t>_L</t>
  </si>
  <si>
    <t>kg</t>
  </si>
  <si>
    <t>Food carried per man</t>
  </si>
  <si>
    <t>_fPb</t>
  </si>
  <si>
    <t>_rBearersPday</t>
  </si>
  <si>
    <t>Bearers Per Day</t>
  </si>
  <si>
    <t>_Nbearers</t>
  </si>
  <si>
    <t>_Days</t>
  </si>
  <si>
    <t>days</t>
  </si>
  <si>
    <t>Bearers total</t>
  </si>
  <si>
    <t>_dPday</t>
  </si>
  <si>
    <t>km</t>
  </si>
  <si>
    <t>_dSaddle</t>
  </si>
  <si>
    <t>Food deliveredo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</si>
</sst>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9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3</xdr:col>
      <xdr:colOff>371473</xdr:colOff>
      <xdr:row>2</xdr:row>
      <xdr:rowOff>149352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074C19F-1C88-4662-A063-212074E77271}"/>
            </a:ext>
          </a:extLst>
        </xdr:cNvPr>
        <xdr:cNvGrpSpPr/>
      </xdr:nvGrpSpPr>
      <xdr:grpSpPr>
        <a:xfrm>
          <a:off x="1" y="0"/>
          <a:ext cx="2322192" cy="484632"/>
          <a:chOff x="3162303" y="274265"/>
          <a:chExt cx="2198368" cy="489383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46B960B-5C14-BEA0-E3CA-E19AF4A61D37}"/>
              </a:ext>
            </a:extLst>
          </xdr:cNvPr>
          <xdr:cNvSpPr txBox="1"/>
        </xdr:nvSpPr>
        <xdr:spPr>
          <a:xfrm>
            <a:off x="3162303" y="274265"/>
            <a:ext cx="776564" cy="489383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45720" tIns="0" rIns="0" bIns="0" rtlCol="0" anchor="t"/>
          <a:lstStyle/>
          <a:p>
            <a:r>
              <a:rPr lang="en-US" sz="1000" b="1"/>
              <a:t>FROM:</a:t>
            </a:r>
          </a:p>
          <a:p>
            <a:r>
              <a:rPr lang="en-US" sz="1000" b="1"/>
              <a:t>SUBJECT:</a:t>
            </a:r>
          </a:p>
          <a:p>
            <a:r>
              <a:rPr lang="en-US" sz="1000" b="1"/>
              <a:t>DATE: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BEB5BD1-9CE5-8027-61D0-8DD022719111}"/>
              </a:ext>
            </a:extLst>
          </xdr:cNvPr>
          <xdr:cNvSpPr txBox="1"/>
        </xdr:nvSpPr>
        <xdr:spPr>
          <a:xfrm>
            <a:off x="3908004" y="274265"/>
            <a:ext cx="1452667" cy="489383"/>
          </a:xfrm>
          <a:prstGeom prst="rect">
            <a:avLst/>
          </a:prstGeom>
          <a:solidFill>
            <a:schemeClr val="bg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tIns="0" rIns="0" bIns="0" rtlCol="0" anchor="t"/>
          <a:lstStyle/>
          <a:p>
            <a:r>
              <a:rPr lang="en-US" sz="1000" b="0"/>
              <a:t>Mark Biegert</a:t>
            </a:r>
          </a:p>
          <a:p>
            <a:r>
              <a:rPr lang="en-US" sz="1000" b="0"/>
              <a:t>Placeholder</a:t>
            </a:r>
          </a:p>
          <a:p>
            <a:r>
              <a:rPr lang="en-US" sz="1000" b="0"/>
              <a:t>1-Jan-2024</a:t>
            </a:r>
          </a:p>
        </xdr:txBody>
      </xdr:sp>
    </xdr:grpSp>
    <xdr:clientData/>
  </xdr:twoCellAnchor>
  <xdr:twoCellAnchor editAs="oneCell">
    <xdr:from>
      <xdr:col>11</xdr:col>
      <xdr:colOff>281940</xdr:colOff>
      <xdr:row>3</xdr:row>
      <xdr:rowOff>53340</xdr:rowOff>
    </xdr:from>
    <xdr:to>
      <xdr:col>29</xdr:col>
      <xdr:colOff>404822</xdr:colOff>
      <xdr:row>37</xdr:row>
      <xdr:rowOff>145282</xdr:rowOff>
    </xdr:to>
    <xdr:pic>
      <xdr:nvPicPr>
        <xdr:cNvPr id="5" name="Picture 4" descr="A screenshot of a computer&#10;&#10;AI-generated content may be incorrect.">
          <a:extLst>
            <a:ext uri="{FF2B5EF4-FFF2-40B4-BE49-F238E27FC236}">
              <a16:creationId xmlns:a16="http://schemas.microsoft.com/office/drawing/2014/main" id="{A800DAF0-8228-B744-1643-651114499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9460" y="556260"/>
          <a:ext cx="11095682" cy="57917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25</xdr:col>
      <xdr:colOff>20244</xdr:colOff>
      <xdr:row>47</xdr:row>
      <xdr:rowOff>150680</xdr:rowOff>
    </xdr:to>
    <xdr:pic>
      <xdr:nvPicPr>
        <xdr:cNvPr id="6" name="Picture 5" descr="A black background with white text&#10;&#10;AI-generated content may be incorrect.">
          <a:extLst>
            <a:ext uri="{FF2B5EF4-FFF2-40B4-BE49-F238E27FC236}">
              <a16:creationId xmlns:a16="http://schemas.microsoft.com/office/drawing/2014/main" id="{CF9DD486-F81A-FD32-01D0-3F0E768A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7520" y="6705600"/>
          <a:ext cx="8554644" cy="13241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25</xdr:col>
      <xdr:colOff>220297</xdr:colOff>
      <xdr:row>57</xdr:row>
      <xdr:rowOff>7785</xdr:rowOff>
    </xdr:to>
    <xdr:pic>
      <xdr:nvPicPr>
        <xdr:cNvPr id="7" name="Picture 6" descr="A black background with white text&#10;&#10;AI-generated content may be incorrect.">
          <a:extLst>
            <a:ext uri="{FF2B5EF4-FFF2-40B4-BE49-F238E27FC236}">
              <a16:creationId xmlns:a16="http://schemas.microsoft.com/office/drawing/2014/main" id="{3150A67E-1E57-CC1D-0FD8-69B736A6D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7520" y="8382000"/>
          <a:ext cx="8754697" cy="1181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25</xdr:col>
      <xdr:colOff>67875</xdr:colOff>
      <xdr:row>64</xdr:row>
      <xdr:rowOff>137320</xdr:rowOff>
    </xdr:to>
    <xdr:pic>
      <xdr:nvPicPr>
        <xdr:cNvPr id="9" name="Picture 8" descr="A black background with white text&#10;&#10;AI-generated content may be incorrect.">
          <a:extLst>
            <a:ext uri="{FF2B5EF4-FFF2-40B4-BE49-F238E27FC236}">
              <a16:creationId xmlns:a16="http://schemas.microsoft.com/office/drawing/2014/main" id="{E1FE7949-B6CB-4B45-80BD-F4E4D1296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7520" y="9723120"/>
          <a:ext cx="8602275" cy="11431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21</xdr:col>
      <xdr:colOff>571500</xdr:colOff>
      <xdr:row>88</xdr:row>
      <xdr:rowOff>106680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A803E5-6527-A78E-5AF0-25F5BAE9E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" y="11231880"/>
          <a:ext cx="6667500" cy="3627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3</xdr:col>
      <xdr:colOff>819151</xdr:colOff>
      <xdr:row>1</xdr:row>
      <xdr:rowOff>95195</xdr:rowOff>
    </xdr:from>
    <xdr:to>
      <xdr:col>7</xdr:col>
      <xdr:colOff>321946</xdr:colOff>
      <xdr:row>4</xdr:row>
      <xdr:rowOff>47625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C152DCAB-1278-82E3-CFEB-6F87AEC44F74}"/>
            </a:ext>
          </a:extLst>
        </xdr:cNvPr>
        <xdr:cNvGrpSpPr/>
      </xdr:nvGrpSpPr>
      <xdr:grpSpPr>
        <a:xfrm>
          <a:off x="3166111" y="262835"/>
          <a:ext cx="2200275" cy="455350"/>
          <a:chOff x="3162301" y="274265"/>
          <a:chExt cx="2198370" cy="459814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418FC71-57C1-F5D7-BE08-370D83484521}"/>
              </a:ext>
            </a:extLst>
          </xdr:cNvPr>
          <xdr:cNvSpPr txBox="1"/>
        </xdr:nvSpPr>
        <xdr:spPr>
          <a:xfrm>
            <a:off x="3162301" y="274265"/>
            <a:ext cx="809778" cy="44667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tIns="0" rIns="0" bIns="0" rtlCol="0" anchor="t"/>
          <a:lstStyle/>
          <a:p>
            <a:r>
              <a:rPr lang="en-US" sz="1000" b="1"/>
              <a:t>FROM:</a:t>
            </a:r>
          </a:p>
          <a:p>
            <a:r>
              <a:rPr lang="en-US" sz="1000" b="1"/>
              <a:t>SUBJECT:</a:t>
            </a:r>
          </a:p>
          <a:p>
            <a:r>
              <a:rPr lang="en-US" sz="1000" b="1"/>
              <a:t>DATE: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26264A4F-00E9-4727-AA3D-59D97AF5D346}"/>
              </a:ext>
            </a:extLst>
          </xdr:cNvPr>
          <xdr:cNvSpPr txBox="1"/>
        </xdr:nvSpPr>
        <xdr:spPr>
          <a:xfrm>
            <a:off x="3908004" y="274265"/>
            <a:ext cx="1452667" cy="459814"/>
          </a:xfrm>
          <a:prstGeom prst="rect">
            <a:avLst/>
          </a:prstGeom>
          <a:solidFill>
            <a:schemeClr val="bg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tIns="0" rIns="0" bIns="0" rtlCol="0" anchor="t"/>
          <a:lstStyle/>
          <a:p>
            <a:r>
              <a:rPr lang="en-US" sz="1000" b="0"/>
              <a:t>Mark Biegert</a:t>
            </a:r>
          </a:p>
          <a:p>
            <a:r>
              <a:rPr lang="en-US" sz="1000" b="0"/>
              <a:t>Placeholder</a:t>
            </a:r>
          </a:p>
          <a:p>
            <a:r>
              <a:rPr lang="en-US" sz="1000" b="0"/>
              <a:t>1-Jan-2024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627.941439236114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B6:E29"/>
  <sheetViews>
    <sheetView tabSelected="1" workbookViewId="0">
      <selection activeCell="H9" sqref="H9"/>
    </sheetView>
  </sheetViews>
  <sheetFormatPr defaultRowHeight="13.2" x14ac:dyDescent="0.25"/>
  <cols>
    <col min="2" max="2" width="10.6640625" customWidth="1"/>
  </cols>
  <sheetData>
    <row r="6" spans="2:5" x14ac:dyDescent="0.25">
      <c r="B6" t="s">
        <v>21</v>
      </c>
      <c r="C6">
        <v>5000</v>
      </c>
      <c r="E6" t="s">
        <v>22</v>
      </c>
    </row>
    <row r="7" spans="2:5" x14ac:dyDescent="0.25">
      <c r="B7" t="s">
        <v>23</v>
      </c>
      <c r="C7">
        <v>600</v>
      </c>
      <c r="D7" t="s">
        <v>24</v>
      </c>
      <c r="E7" t="s">
        <v>25</v>
      </c>
    </row>
    <row r="8" spans="2:5" x14ac:dyDescent="0.25">
      <c r="B8" t="s">
        <v>26</v>
      </c>
      <c r="C8">
        <f>_N*_m/1000/1000</f>
        <v>3</v>
      </c>
      <c r="D8" t="s">
        <v>27</v>
      </c>
      <c r="E8" t="s">
        <v>28</v>
      </c>
    </row>
    <row r="9" spans="2:5" x14ac:dyDescent="0.25">
      <c r="B9" t="s">
        <v>29</v>
      </c>
      <c r="C9">
        <v>25</v>
      </c>
      <c r="D9" t="s">
        <v>30</v>
      </c>
      <c r="E9" t="s">
        <v>31</v>
      </c>
    </row>
    <row r="10" spans="2:5" x14ac:dyDescent="0.25">
      <c r="B10" t="s">
        <v>32</v>
      </c>
      <c r="C10">
        <f>_L-_Days*_m/1000</f>
        <v>13</v>
      </c>
      <c r="D10" t="s">
        <v>30</v>
      </c>
      <c r="E10" t="s">
        <v>42</v>
      </c>
    </row>
    <row r="11" spans="2:5" x14ac:dyDescent="0.25">
      <c r="B11" t="s">
        <v>33</v>
      </c>
      <c r="C11">
        <f>FLOOR(1000*_C/_fPb,1)</f>
        <v>230</v>
      </c>
      <c r="E11" t="s">
        <v>34</v>
      </c>
    </row>
    <row r="12" spans="2:5" x14ac:dyDescent="0.25">
      <c r="B12" t="s">
        <v>35</v>
      </c>
      <c r="C12">
        <f>_Days*C11</f>
        <v>4600</v>
      </c>
      <c r="E12" t="s">
        <v>38</v>
      </c>
    </row>
    <row r="13" spans="2:5" x14ac:dyDescent="0.25">
      <c r="B13" t="s">
        <v>36</v>
      </c>
      <c r="C13">
        <f>2*_dSaddle/_dPday</f>
        <v>20</v>
      </c>
      <c r="D13" t="s">
        <v>37</v>
      </c>
    </row>
    <row r="14" spans="2:5" x14ac:dyDescent="0.25">
      <c r="B14" t="s">
        <v>39</v>
      </c>
      <c r="C14">
        <v>20</v>
      </c>
      <c r="D14" t="s">
        <v>40</v>
      </c>
    </row>
    <row r="15" spans="2:5" x14ac:dyDescent="0.25">
      <c r="B15" t="s">
        <v>41</v>
      </c>
      <c r="C15">
        <v>200</v>
      </c>
      <c r="D15" t="s">
        <v>40</v>
      </c>
    </row>
    <row r="20" spans="2:2" x14ac:dyDescent="0.25">
      <c r="B20">
        <f>3000/13</f>
        <v>230.76923076923077</v>
      </c>
    </row>
    <row r="22" spans="2:2" x14ac:dyDescent="0.25">
      <c r="B22">
        <f>32000/B20/2</f>
        <v>69.333333333333329</v>
      </c>
    </row>
    <row r="24" spans="2:2" x14ac:dyDescent="0.25">
      <c r="B24">
        <v>41.510416666666202</v>
      </c>
    </row>
    <row r="25" spans="2:2" x14ac:dyDescent="0.25">
      <c r="B25">
        <f>25-B24*0.6</f>
        <v>9.3750000000280664E-2</v>
      </c>
    </row>
    <row r="27" spans="2:2" x14ac:dyDescent="0.25">
      <c r="B27">
        <f>3000</f>
        <v>3000</v>
      </c>
    </row>
    <row r="29" spans="2:2" x14ac:dyDescent="0.25">
      <c r="B29">
        <f>B27/B25</f>
        <v>31999.999999904201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0" sqref="H10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31-Dec-2024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31-Dec-2024</v>
      </c>
      <c r="C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Report</vt:lpstr>
      <vt:lpstr>Formats</vt:lpstr>
      <vt:lpstr>Lists</vt:lpstr>
      <vt:lpstr>_C</vt:lpstr>
      <vt:lpstr>_Days</vt:lpstr>
      <vt:lpstr>_dPday</vt:lpstr>
      <vt:lpstr>_dSaddle</vt:lpstr>
      <vt:lpstr>_fPb</vt:lpstr>
      <vt:lpstr>_L</vt:lpstr>
      <vt:lpstr>_m</vt:lpstr>
      <vt:lpstr>_N</vt:lpstr>
      <vt:lpstr>_Nbearers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2025-01-01T04:03:13Z</dcterms:modified>
</cp:coreProperties>
</file>