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4"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7850C5D-E044-4066-8FD1-87874E70D4E5}" xr6:coauthVersionLast="47" xr6:coauthVersionMax="47" xr10:uidLastSave="{00000000-0000-0000-0000-000000000000}"/>
  <bookViews>
    <workbookView xWindow="-120" yWindow="-120" windowWidth="29040" windowHeight="15720"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30" l="1" a="1"/>
  <c r="K3" i="30"/>
  <c r="K4" i="30"/>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60" i="30"/>
  <c r="K61" i="30"/>
  <c r="K62" i="30"/>
  <c r="K63" i="30"/>
  <c r="K64" i="30"/>
  <c r="K65" i="30"/>
  <c r="K66" i="30"/>
  <c r="K67" i="30"/>
  <c r="K68" i="30"/>
  <c r="K69" i="30"/>
  <c r="K70" i="30"/>
  <c r="K71" i="30"/>
  <c r="K72" i="30"/>
  <c r="K73" i="30"/>
  <c r="K74" i="30"/>
  <c r="K75" i="30"/>
  <c r="K76" i="30"/>
  <c r="K77" i="30"/>
  <c r="K78" i="30"/>
  <c r="K79" i="30"/>
  <c r="K80" i="30"/>
  <c r="K81" i="30"/>
  <c r="K82" i="30"/>
  <c r="K83" i="30"/>
  <c r="K84" i="30"/>
  <c r="K85" i="30"/>
  <c r="K86" i="30"/>
  <c r="K87" i="30"/>
  <c r="K88" i="30"/>
  <c r="K89" i="30"/>
  <c r="K90" i="30"/>
  <c r="K91" i="30"/>
  <c r="K92" i="30"/>
  <c r="K93" i="30"/>
  <c r="K94" i="30"/>
  <c r="K95" i="30"/>
  <c r="K96" i="30"/>
  <c r="K97" i="30"/>
  <c r="K98" i="30"/>
  <c r="K99" i="30"/>
  <c r="K100" i="30"/>
  <c r="K101" i="30"/>
  <c r="K102" i="30"/>
  <c r="K103" i="30"/>
  <c r="K104" i="30"/>
  <c r="K105" i="30"/>
  <c r="K106" i="30"/>
  <c r="K107" i="30"/>
  <c r="K108" i="30"/>
  <c r="K2" i="30"/>
  <c r="J2" i="30" a="1"/>
  <c r="J1" i="30"/>
  <c r="G14" i="29"/>
  <c r="D18" i="29"/>
  <c r="D12" i="29"/>
  <c r="D5" i="29"/>
  <c r="D6" i="29"/>
  <c r="D7" i="29"/>
  <c r="D8" i="29"/>
  <c r="D9" i="29"/>
  <c r="D10" i="29"/>
  <c r="D11" i="29"/>
  <c r="D13" i="29"/>
  <c r="D4" i="29"/>
  <c r="D14" i="29" s="1"/>
  <c r="D17" i="29" s="1"/>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5" i="29" l="1"/>
  <c r="H6" i="29"/>
  <c r="H7" i="29"/>
  <c r="H8" i="29"/>
  <c r="H9" i="29"/>
  <c r="H10" i="29"/>
  <c r="H11" i="29"/>
  <c r="H12" i="29"/>
  <c r="H13" i="29"/>
  <c r="H4"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<sst xmlns="http://schemas.openxmlformats.org/spreadsheetml/2006/main" count="6163" uniqueCount="2621">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</sst>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7">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0" fontId="0" fillId="0" borderId="0" xfId="0" applyAlignment="1">
      <alignment horizontal="lef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9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113</xdr:row>
          <xdr:rowOff>19050</xdr:rowOff>
        </xdr:from>
        <xdr:to>
          <xdr:col>24</xdr:col>
          <xdr:colOff>0</xdr:colOff>
          <xdr:row>144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82"/>
                </a:ext>
              </a:extLst>
            </xdr:cNvPicPr>
          </xdr:nvPicPr>
          <xdr:blipFill>
            <a:blip xmlns:r="http://schemas.openxmlformats.org/officeDocument/2006/relationships" r:embed="rId1"/>
            <a:srcRect/>
            <a:stretch>
              <a:fillRect/>
            </a:stretch>
          </xdr:blipFill>
          <xdr:spPr bwMode="auto">
            <a:xfrm>
              <a:off x="4430399" y="19640550"/>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0x7FA9CE6B3290&gt;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I152" sqref="I15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5" ca="1">TEXT(DATE(2026,1,_xlfn.SEQUENCE(1+_xlfn.DAYS(TODAY(),DATE(2026,1,1)))),"dd-mmm")</f>
        <v>01-Jan</v>
      </c>
      <c r="C5" s="5">
        <v>1</v>
      </c>
      <c r="D5" s="5">
        <v>1</v>
      </c>
      <c r="E5" s="5">
        <v>0</v>
      </c>
      <c r="F5" s="5">
        <v>0</v>
      </c>
      <c r="G5" s="5">
        <v>1</v>
      </c>
      <c r="H5" s="5">
        <v>1</v>
      </c>
      <c r="I5" s="5">
        <v>1</v>
      </c>
      <c r="J5" s="5">
        <v>1</v>
      </c>
      <c r="K5" s="5">
        <v>1</v>
      </c>
      <c r="L5" cm="1">
        <f t="array" aca="1" ref="L5:L145" ca="1">_xlfn.BYROW(_xlfn.TAKE(Banded,,1),_xleta.WEEKNUM)</f>
        <v>1</v>
      </c>
      <c r="M5" cm="1">
        <f t="array" ref="M5:M145">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4</v>
      </c>
      <c r="Q25" s="5">
        <f ca="1"/>
        <v>5</v>
      </c>
      <c r="R25" s="5">
        <f ca="1"/>
        <v>5</v>
      </c>
      <c r="S25" s="5">
        <f ca="1"/>
        <v>4</v>
      </c>
      <c r="T25" s="5">
        <f ca="1"/>
        <v>5</v>
      </c>
      <c r="U25" s="5">
        <f ca="1"/>
        <v>5</v>
      </c>
      <c r="V25" s="5">
        <f ca="1"/>
        <v>5</v>
      </c>
      <c r="W25" s="5">
        <f ca="1"/>
        <v>5</v>
      </c>
      <c r="X25" s="5">
        <f ca="1"/>
        <v>5</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0</v>
      </c>
      <c r="D145" s="5">
        <v>1</v>
      </c>
      <c r="E145" s="5">
        <v>1</v>
      </c>
      <c r="F145" s="5">
        <v>0</v>
      </c>
      <c r="G145" s="5">
        <v>1</v>
      </c>
      <c r="H145" s="5">
        <v>1</v>
      </c>
      <c r="I145" s="5">
        <v>1</v>
      </c>
      <c r="J145" s="5">
        <v>1</v>
      </c>
      <c r="K145" s="5">
        <v>1</v>
      </c>
      <c r="L145">
        <f ca="1"/>
        <v>21</v>
      </c>
      <c r="M145">
        <v>7</v>
      </c>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B1:H19"/>
  <sheetViews>
    <sheetView workbookViewId="0">
      <selection activeCell="K7" sqref="K7"/>
    </sheetView>
  </sheetViews>
  <sheetFormatPr defaultRowHeight="12.75" x14ac:dyDescent="0.2"/>
  <cols>
    <col min="2" max="2" width="13" customWidth="1"/>
    <col min="4" max="4" width="13.28515625" customWidth="1"/>
    <col min="6" max="6" width="12.85546875" customWidth="1"/>
    <col min="7" max="7" width="11" bestFit="1" customWidth="1"/>
  </cols>
  <sheetData>
    <row r="1" spans="2:8" x14ac:dyDescent="0.2">
      <c r="B1" t="s">
        <v>2572</v>
      </c>
      <c r="F1" t="s">
        <v>2573</v>
      </c>
    </row>
    <row r="2" spans="2:8" x14ac:dyDescent="0.2">
      <c r="F2" t="s">
        <v>2574</v>
      </c>
      <c r="G2">
        <v>624</v>
      </c>
    </row>
    <row r="3" spans="2:8" x14ac:dyDescent="0.2">
      <c r="B3" s="75" t="s">
        <v>2565</v>
      </c>
      <c r="C3" s="22" t="s">
        <v>2566</v>
      </c>
      <c r="D3" s="22" t="s">
        <v>734</v>
      </c>
      <c r="F3" t="s">
        <v>2565</v>
      </c>
      <c r="G3" t="s">
        <v>734</v>
      </c>
    </row>
    <row r="4" spans="2:8" x14ac:dyDescent="0.2">
      <c r="B4" t="s">
        <v>2556</v>
      </c>
      <c r="C4">
        <v>400</v>
      </c>
      <c r="D4" s="73">
        <f>C4/$C$4</f>
        <v>1</v>
      </c>
      <c r="F4" t="s">
        <v>2556</v>
      </c>
      <c r="G4" s="73">
        <v>1</v>
      </c>
      <c r="H4">
        <f>(G4/$G$14)*$G$2</f>
        <v>399.99999999999994</v>
      </c>
    </row>
    <row r="5" spans="2:8" x14ac:dyDescent="0.2">
      <c r="B5" t="s">
        <v>2560</v>
      </c>
      <c r="C5">
        <v>0</v>
      </c>
      <c r="D5" s="73">
        <f t="shared" ref="D5:D13" si="0">C5/$C$4</f>
        <v>0</v>
      </c>
      <c r="F5" t="s">
        <v>2560</v>
      </c>
      <c r="G5" s="73">
        <v>0</v>
      </c>
      <c r="H5">
        <f t="shared" ref="H5:H13" si="1">(G5/$G$14)*$G$2</f>
        <v>0</v>
      </c>
    </row>
    <row r="6" spans="2:8" x14ac:dyDescent="0.2">
      <c r="B6" s="71" t="s">
        <v>2557</v>
      </c>
      <c r="C6">
        <v>200</v>
      </c>
      <c r="D6" s="73">
        <f t="shared" si="0"/>
        <v>0.5</v>
      </c>
      <c r="F6" t="s">
        <v>2557</v>
      </c>
      <c r="G6" s="73">
        <v>0.5</v>
      </c>
      <c r="H6">
        <f t="shared" si="1"/>
        <v>199.99999999999997</v>
      </c>
    </row>
    <row r="7" spans="2:8" x14ac:dyDescent="0.2">
      <c r="B7" s="71" t="s">
        <v>2564</v>
      </c>
      <c r="C7">
        <v>0</v>
      </c>
      <c r="D7" s="73">
        <f t="shared" si="0"/>
        <v>0</v>
      </c>
      <c r="F7" t="s">
        <v>2564</v>
      </c>
      <c r="G7" s="73">
        <v>0</v>
      </c>
      <c r="H7">
        <f t="shared" si="1"/>
        <v>0</v>
      </c>
    </row>
    <row r="8" spans="2:8" x14ac:dyDescent="0.2">
      <c r="B8" s="71" t="s">
        <v>2561</v>
      </c>
      <c r="C8">
        <v>8</v>
      </c>
      <c r="D8" s="73">
        <f t="shared" si="0"/>
        <v>0.02</v>
      </c>
      <c r="F8" t="s">
        <v>2561</v>
      </c>
      <c r="G8" s="73">
        <v>0.02</v>
      </c>
      <c r="H8">
        <f t="shared" si="1"/>
        <v>8</v>
      </c>
    </row>
    <row r="9" spans="2:8" x14ac:dyDescent="0.2">
      <c r="B9" t="s">
        <v>2558</v>
      </c>
      <c r="C9">
        <v>8</v>
      </c>
      <c r="D9" s="73">
        <f t="shared" si="0"/>
        <v>0.02</v>
      </c>
      <c r="F9" t="s">
        <v>2558</v>
      </c>
      <c r="G9" s="73">
        <v>0.02</v>
      </c>
      <c r="H9">
        <f t="shared" si="1"/>
        <v>8</v>
      </c>
    </row>
    <row r="10" spans="2:8" x14ac:dyDescent="0.2">
      <c r="B10" t="s">
        <v>2562</v>
      </c>
      <c r="C10">
        <v>0</v>
      </c>
      <c r="D10" s="73">
        <f t="shared" si="0"/>
        <v>0</v>
      </c>
      <c r="F10" t="s">
        <v>2562</v>
      </c>
      <c r="G10" s="73">
        <v>0</v>
      </c>
      <c r="H10">
        <f t="shared" si="1"/>
        <v>0</v>
      </c>
    </row>
    <row r="11" spans="2:8" x14ac:dyDescent="0.2">
      <c r="B11" t="s">
        <v>2563</v>
      </c>
      <c r="C11">
        <v>0</v>
      </c>
      <c r="D11" s="73">
        <f t="shared" si="0"/>
        <v>0</v>
      </c>
      <c r="F11" t="s">
        <v>2563</v>
      </c>
      <c r="G11" s="73">
        <v>0</v>
      </c>
      <c r="H11">
        <f t="shared" si="1"/>
        <v>0</v>
      </c>
    </row>
    <row r="12" spans="2:8" x14ac:dyDescent="0.2">
      <c r="B12" t="s">
        <v>2567</v>
      </c>
      <c r="C12">
        <v>8</v>
      </c>
      <c r="D12" s="73">
        <f t="shared" si="0"/>
        <v>0.02</v>
      </c>
      <c r="F12" t="s">
        <v>2567</v>
      </c>
      <c r="G12" s="73">
        <v>0.02</v>
      </c>
      <c r="H12">
        <f t="shared" si="1"/>
        <v>8</v>
      </c>
    </row>
    <row r="13" spans="2:8" x14ac:dyDescent="0.2">
      <c r="B13" t="s">
        <v>2559</v>
      </c>
      <c r="C13">
        <v>0</v>
      </c>
      <c r="D13" s="73">
        <f t="shared" si="0"/>
        <v>0</v>
      </c>
      <c r="F13" t="s">
        <v>2559</v>
      </c>
      <c r="G13" s="73">
        <v>0</v>
      </c>
      <c r="H13">
        <f t="shared" si="1"/>
        <v>0</v>
      </c>
    </row>
    <row r="14" spans="2:8" x14ac:dyDescent="0.2">
      <c r="D14" s="74">
        <f>SUM(D4:D13)</f>
        <v>1.56</v>
      </c>
      <c r="G14" s="74">
        <f>SUM(G4:G13)</f>
        <v>1.56</v>
      </c>
    </row>
    <row r="16" spans="2:8" x14ac:dyDescent="0.2">
      <c r="B16" t="s">
        <v>2570</v>
      </c>
    </row>
    <row r="17" spans="2:4" x14ac:dyDescent="0.2">
      <c r="B17" t="s">
        <v>2569</v>
      </c>
      <c r="D17">
        <f>C4*D14</f>
        <v>624</v>
      </c>
    </row>
    <row r="18" spans="2:4" x14ac:dyDescent="0.2">
      <c r="B18" t="s">
        <v>2568</v>
      </c>
      <c r="D18" s="72">
        <f>(C6+0.9*C7)/C4</f>
        <v>0.5</v>
      </c>
    </row>
    <row r="19" spans="2:4" x14ac:dyDescent="0.2">
      <c r="B19" t="s">
        <v>2571</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4"/>
  <sheetViews>
    <sheetView topLeftCell="A4" workbookViewId="0">
      <pane ySplit="5" topLeftCell="A497" activePane="bottomLeft" state="frozen"/>
      <selection activeCell="A4" sqref="A4"/>
      <selection pane="bottomLeft" activeCell="E512" sqref="E512:Y513"/>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4">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AA514">
        <v>0</v>
      </c>
    </row>
  </sheetData>
  <conditionalFormatting sqref="D9:Y339">
    <cfRule type="expression" dxfId="0"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21-May-2026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21-May-2026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20</vt:i4>
      </vt:variant>
    </vt:vector>
  </HeadingPairs>
  <TitlesOfParts>
    <vt:vector size="49"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2026-05-21T21:21:25Z</dcterms:modified>
</cp:coreProperties>
</file>