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ExcelEsport\FMWC_Examples\"/>
    </mc:Choice>
  </mc:AlternateContent>
  <xr:revisionPtr revIDLastSave="0" documentId="13_ncr:1_{8C622A2C-0EE6-459D-87EC-85CB7DD2BDFA}" xr6:coauthVersionLast="47" xr6:coauthVersionMax="47" xr10:uidLastSave="{00000000-0000-0000-0000-000000000000}"/>
  <bookViews>
    <workbookView xWindow="-120" yWindow="-120" windowWidth="29040" windowHeight="15720" xr2:uid="{114A3ACC-2F61-4F50-A5CF-63A86B2334B2}"/>
  </bookViews>
  <sheets>
    <sheet name="Case" sheetId="29" r:id="rId1"/>
    <sheet name="Model" sheetId="43" r:id="rId2"/>
    <sheet name="Flight Routes" sheetId="33" r:id="rId3"/>
    <sheet name="Answers" sheetId="42" r:id="rId4"/>
  </sheets>
  <definedNames>
    <definedName name="_nCanada">Case!$AB$15:$AB$26</definedName>
    <definedName name="_nCity">Case!$Y$15:$Y$26</definedName>
    <definedName name="_nDestination">'Flight Routes'!$C$2:$C$104</definedName>
    <definedName name="_nDistance">'Flight Routes'!$F$2:$F$104</definedName>
    <definedName name="_nIATA">Case!$Z$15:$Z$26</definedName>
    <definedName name="_nOrigin">'Flight Routes'!$B$2:$B$104</definedName>
    <definedName name="_nRoutes">'Flight Routes'!$G$2:$G$104</definedName>
    <definedName name="_nSevens">Model!$U$4:$U$274</definedName>
    <definedName name="HD_Date">_xlfn.LET(_xlpm.dt, TODAY(),      _xlpm.y,  YEAR(_xlpm.dt),      _xlpm.m,  MONTH(_xlpm.dt),      _xlpm.d,  DAY(_xlpm.dt),      TEXT(DATE(_xlpm.y,_xlpm.m,_xlpm.d),"dd-mmm-yyyy")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4" i="29" l="1"/>
  <c r="S4" i="43" a="1"/>
  <c r="S4" i="43" s="1"/>
  <c r="U4" i="43" s="1" a="1"/>
  <c r="U4" i="43" s="1"/>
  <c r="R4" i="43" a="1"/>
  <c r="R4" i="43" s="1"/>
  <c r="C1" i="43"/>
  <c r="C4" i="43" s="1" a="1"/>
  <c r="G3" i="33" a="1"/>
  <c r="G3" i="33" s="1"/>
  <c r="G4" i="33" a="1"/>
  <c r="G4" i="33" s="1"/>
  <c r="G5" i="33" a="1"/>
  <c r="G5" i="33" s="1"/>
  <c r="G6" i="33" a="1"/>
  <c r="G6" i="33" s="1"/>
  <c r="G7" i="33" a="1"/>
  <c r="G7" i="33" s="1"/>
  <c r="G8" i="33" a="1"/>
  <c r="G8" i="33" s="1"/>
  <c r="G9" i="33" a="1"/>
  <c r="G9" i="33" s="1"/>
  <c r="G10" i="33" a="1"/>
  <c r="G10" i="33" s="1"/>
  <c r="G11" i="33" a="1"/>
  <c r="G11" i="33" s="1"/>
  <c r="G12" i="33" a="1"/>
  <c r="G12" i="33" s="1"/>
  <c r="G13" i="33" a="1"/>
  <c r="G13" i="33" s="1"/>
  <c r="G14" i="33" a="1"/>
  <c r="G14" i="33" s="1"/>
  <c r="G15" i="33" a="1"/>
  <c r="G15" i="33" s="1"/>
  <c r="G16" i="33" a="1"/>
  <c r="G16" i="33" s="1"/>
  <c r="G17" i="33" a="1"/>
  <c r="G17" i="33" s="1"/>
  <c r="G18" i="33" a="1"/>
  <c r="G18" i="33" s="1"/>
  <c r="G19" i="33" a="1"/>
  <c r="G19" i="33" s="1"/>
  <c r="G20" i="33" a="1"/>
  <c r="G20" i="33" s="1"/>
  <c r="G21" i="33" a="1"/>
  <c r="G21" i="33" s="1"/>
  <c r="G22" i="33" a="1"/>
  <c r="G22" i="33" s="1"/>
  <c r="G23" i="33" a="1"/>
  <c r="G23" i="33" s="1"/>
  <c r="G24" i="33" a="1"/>
  <c r="G24" i="33" s="1"/>
  <c r="G25" i="33" a="1"/>
  <c r="G25" i="33" s="1"/>
  <c r="G26" i="33" a="1"/>
  <c r="G26" i="33" s="1"/>
  <c r="G27" i="33" a="1"/>
  <c r="G27" i="33" s="1"/>
  <c r="G28" i="33" a="1"/>
  <c r="G28" i="33" s="1"/>
  <c r="G29" i="33" a="1"/>
  <c r="G29" i="33" s="1"/>
  <c r="G30" i="33" a="1"/>
  <c r="G30" i="33" s="1"/>
  <c r="G31" i="33" a="1"/>
  <c r="G31" i="33" s="1"/>
  <c r="G32" i="33" a="1"/>
  <c r="G32" i="33"/>
  <c r="G33" i="33" a="1"/>
  <c r="G33" i="33" s="1"/>
  <c r="G34" i="33" a="1"/>
  <c r="G34" i="33" s="1"/>
  <c r="G35" i="33" a="1"/>
  <c r="G35" i="33" s="1"/>
  <c r="G36" i="33" a="1"/>
  <c r="G36" i="33" s="1"/>
  <c r="G37" i="33" a="1"/>
  <c r="G37" i="33" s="1"/>
  <c r="G38" i="33" a="1"/>
  <c r="G38" i="33" s="1"/>
  <c r="G39" i="33" a="1"/>
  <c r="G39" i="33" s="1"/>
  <c r="G40" i="33" a="1"/>
  <c r="G40" i="33" s="1"/>
  <c r="G41" i="33" a="1"/>
  <c r="G41" i="33" s="1"/>
  <c r="G42" i="33" a="1"/>
  <c r="G42" i="33" s="1"/>
  <c r="G43" i="33" a="1"/>
  <c r="G43" i="33" s="1"/>
  <c r="G44" i="33" a="1"/>
  <c r="G44" i="33" s="1"/>
  <c r="G45" i="33" a="1"/>
  <c r="G45" i="33" s="1"/>
  <c r="G46" i="33" a="1"/>
  <c r="G46" i="33" s="1"/>
  <c r="G47" i="33" a="1"/>
  <c r="G47" i="33" s="1"/>
  <c r="G48" i="33" a="1"/>
  <c r="G48" i="33" s="1"/>
  <c r="G49" i="33" a="1"/>
  <c r="G49" i="33" s="1"/>
  <c r="G50" i="33" a="1"/>
  <c r="G50" i="33" s="1"/>
  <c r="G51" i="33" a="1"/>
  <c r="G51" i="33" s="1"/>
  <c r="G52" i="33" a="1"/>
  <c r="G52" i="33" s="1"/>
  <c r="G53" i="33" a="1"/>
  <c r="G53" i="33" s="1"/>
  <c r="G54" i="33" a="1"/>
  <c r="G54" i="33" s="1"/>
  <c r="G55" i="33" a="1"/>
  <c r="G55" i="33" s="1"/>
  <c r="G56" i="33" a="1"/>
  <c r="G56" i="33" s="1"/>
  <c r="G57" i="33" a="1"/>
  <c r="G57" i="33" s="1"/>
  <c r="G58" i="33" a="1"/>
  <c r="G58" i="33" s="1"/>
  <c r="G59" i="33" a="1"/>
  <c r="G59" i="33" s="1"/>
  <c r="G60" i="33" a="1"/>
  <c r="G60" i="33" s="1"/>
  <c r="G61" i="33" a="1"/>
  <c r="G61" i="33" s="1"/>
  <c r="G62" i="33" a="1"/>
  <c r="G62" i="33" s="1"/>
  <c r="G63" i="33" a="1"/>
  <c r="G63" i="33" s="1"/>
  <c r="G64" i="33" a="1"/>
  <c r="G64" i="33" s="1"/>
  <c r="G65" i="33" a="1"/>
  <c r="G65" i="33" s="1"/>
  <c r="G66" i="33" a="1"/>
  <c r="G66" i="33" s="1"/>
  <c r="G67" i="33" a="1"/>
  <c r="G67" i="33" s="1"/>
  <c r="G68" i="33" a="1"/>
  <c r="G68" i="33" s="1"/>
  <c r="G69" i="33" a="1"/>
  <c r="G69" i="33" s="1"/>
  <c r="G70" i="33" a="1"/>
  <c r="G70" i="33" s="1"/>
  <c r="G71" i="33" a="1"/>
  <c r="G71" i="33"/>
  <c r="G72" i="33" a="1"/>
  <c r="G72" i="33" s="1"/>
  <c r="G73" i="33" a="1"/>
  <c r="G73" i="33" s="1"/>
  <c r="G74" i="33" a="1"/>
  <c r="G74" i="33" s="1"/>
  <c r="G75" i="33" a="1"/>
  <c r="G75" i="33" s="1"/>
  <c r="G76" i="33" a="1"/>
  <c r="G76" i="33" s="1"/>
  <c r="G77" i="33" a="1"/>
  <c r="G77" i="33" s="1"/>
  <c r="G78" i="33" a="1"/>
  <c r="G78" i="33" s="1"/>
  <c r="G79" i="33" a="1"/>
  <c r="G79" i="33" s="1"/>
  <c r="G80" i="33" a="1"/>
  <c r="G80" i="33" s="1"/>
  <c r="G81" i="33" a="1"/>
  <c r="G81" i="33" s="1"/>
  <c r="G82" i="33" a="1"/>
  <c r="G82" i="33" s="1"/>
  <c r="G83" i="33" a="1"/>
  <c r="G83" i="33" s="1"/>
  <c r="G84" i="33" a="1"/>
  <c r="G84" i="33" s="1"/>
  <c r="G85" i="33" a="1"/>
  <c r="G85" i="33" s="1"/>
  <c r="G86" i="33" a="1"/>
  <c r="G86" i="33" s="1"/>
  <c r="G87" i="33" a="1"/>
  <c r="G87" i="33"/>
  <c r="G88" i="33" a="1"/>
  <c r="G88" i="33" s="1"/>
  <c r="G89" i="33" a="1"/>
  <c r="G89" i="33" s="1"/>
  <c r="G90" i="33" a="1"/>
  <c r="G90" i="33" s="1"/>
  <c r="G91" i="33" a="1"/>
  <c r="G91" i="33" s="1"/>
  <c r="G92" i="33" a="1"/>
  <c r="G92" i="33" s="1"/>
  <c r="G93" i="33" a="1"/>
  <c r="G93" i="33" s="1"/>
  <c r="G94" i="33" a="1"/>
  <c r="G94" i="33" s="1"/>
  <c r="G95" i="33" a="1"/>
  <c r="G95" i="33" s="1"/>
  <c r="G96" i="33" a="1"/>
  <c r="G96" i="33" s="1"/>
  <c r="G97" i="33" a="1"/>
  <c r="G97" i="33" s="1"/>
  <c r="G98" i="33" a="1"/>
  <c r="G98" i="33" s="1"/>
  <c r="G99" i="33" a="1"/>
  <c r="G99" i="33" s="1"/>
  <c r="G100" i="33" a="1"/>
  <c r="G100" i="33" s="1"/>
  <c r="G101" i="33" a="1"/>
  <c r="G101" i="33" s="1"/>
  <c r="G102" i="33" a="1"/>
  <c r="G102" i="33" s="1"/>
  <c r="G103" i="33" a="1"/>
  <c r="G103" i="33" s="1"/>
  <c r="G104" i="33" a="1"/>
  <c r="G104" i="33" s="1"/>
  <c r="G2" i="33" a="1"/>
  <c r="G2" i="33" s="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2" i="33"/>
  <c r="I50" i="29"/>
  <c r="I51" i="29"/>
  <c r="I52" i="29"/>
  <c r="I53" i="29"/>
  <c r="I54" i="29"/>
  <c r="J54" i="29" s="1"/>
  <c r="I55" i="29"/>
  <c r="J55" i="29" s="1"/>
  <c r="I56" i="29"/>
  <c r="J56" i="29" s="1"/>
  <c r="I57" i="29"/>
  <c r="J57" i="29" s="1"/>
  <c r="I58" i="29"/>
  <c r="J58" i="29" s="1"/>
  <c r="I49" i="29"/>
  <c r="J49" i="29" s="1"/>
  <c r="F52" i="29"/>
  <c r="F50" i="29"/>
  <c r="J48" i="29"/>
  <c r="J50" i="29"/>
  <c r="J51" i="29"/>
  <c r="J52" i="29"/>
  <c r="J53" i="29"/>
  <c r="I47" i="29"/>
  <c r="J47" i="29" s="1"/>
  <c r="I48" i="29"/>
  <c r="E214" i="29" a="1"/>
  <c r="E214" i="29" s="1"/>
  <c r="E169" i="29" a="1"/>
  <c r="E169" i="29" s="1"/>
  <c r="F169" i="29" s="1"/>
  <c r="E129" i="29"/>
  <c r="F212" i="29"/>
  <c r="F211" i="29"/>
  <c r="F210" i="29"/>
  <c r="F209" i="29"/>
  <c r="F208" i="29"/>
  <c r="F206" i="29"/>
  <c r="F205" i="29"/>
  <c r="F204" i="29"/>
  <c r="F203" i="29"/>
  <c r="F202" i="29"/>
  <c r="F201" i="29"/>
  <c r="F200" i="29"/>
  <c r="F199" i="29"/>
  <c r="F198" i="29"/>
  <c r="F197" i="29"/>
  <c r="F196" i="29"/>
  <c r="F195" i="29"/>
  <c r="F194" i="29"/>
  <c r="F193" i="29"/>
  <c r="F192" i="29"/>
  <c r="F191" i="29"/>
  <c r="F190" i="29"/>
  <c r="F189" i="29"/>
  <c r="F188" i="29"/>
  <c r="F187" i="29"/>
  <c r="F186" i="29"/>
  <c r="F185" i="29"/>
  <c r="F184" i="29"/>
  <c r="F183" i="29"/>
  <c r="F181" i="29"/>
  <c r="F167" i="29"/>
  <c r="F166" i="29"/>
  <c r="F165" i="29"/>
  <c r="F164" i="29"/>
  <c r="F163" i="29"/>
  <c r="F162" i="29"/>
  <c r="F161" i="29"/>
  <c r="F160" i="29"/>
  <c r="F159" i="29"/>
  <c r="F158" i="29"/>
  <c r="F157" i="29"/>
  <c r="F156" i="29"/>
  <c r="F155" i="29"/>
  <c r="F154" i="29"/>
  <c r="F153" i="29"/>
  <c r="F152" i="29"/>
  <c r="F151" i="29"/>
  <c r="F150" i="29"/>
  <c r="F149" i="29"/>
  <c r="F148" i="29"/>
  <c r="F146" i="29"/>
  <c r="F127" i="29"/>
  <c r="F126" i="29"/>
  <c r="F125" i="29"/>
  <c r="F124" i="29"/>
  <c r="F123" i="29"/>
  <c r="F122" i="29"/>
  <c r="F121" i="29"/>
  <c r="F120" i="29"/>
  <c r="F119" i="29"/>
  <c r="F118" i="29"/>
  <c r="F117" i="29"/>
  <c r="F116" i="29"/>
  <c r="F115" i="29"/>
  <c r="F114" i="29"/>
  <c r="F113" i="29"/>
  <c r="F112" i="29"/>
  <c r="F111" i="29"/>
  <c r="F110" i="29"/>
  <c r="F109" i="29"/>
  <c r="F108" i="29"/>
  <c r="F106" i="29"/>
  <c r="F69" i="29"/>
  <c r="F56" i="29"/>
  <c r="F47" i="29"/>
  <c r="F36" i="29"/>
  <c r="F35" i="29"/>
  <c r="F34" i="29"/>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F58" i="29"/>
  <c r="F53" i="29"/>
  <c r="F54" i="29"/>
  <c r="F55" i="29"/>
  <c r="F57" i="29"/>
  <c r="F49" i="29"/>
  <c r="C4" i="43" l="1"/>
  <c r="D4" i="43" s="1" a="1"/>
  <c r="D4" i="43" s="1"/>
  <c r="D9" i="43" a="1"/>
  <c r="D9" i="43" s="1"/>
  <c r="D25" i="43" a="1"/>
  <c r="D25" i="43" s="1"/>
  <c r="D41" i="43" a="1"/>
  <c r="D41" i="43" s="1"/>
  <c r="D12" i="43" a="1"/>
  <c r="D12" i="43" s="1"/>
  <c r="D28" i="43" a="1"/>
  <c r="D28" i="43" s="1"/>
  <c r="D10" i="43" a="1"/>
  <c r="D10" i="43" s="1"/>
  <c r="D26" i="43" a="1"/>
  <c r="D26" i="43" s="1"/>
  <c r="D42" i="43" a="1"/>
  <c r="D42" i="43" s="1"/>
  <c r="D36" i="43" a="1"/>
  <c r="D36" i="43" s="1"/>
  <c r="D6" i="43" a="1"/>
  <c r="D6" i="43" s="1"/>
  <c r="D11" i="43" a="1"/>
  <c r="D11" i="43" s="1"/>
  <c r="D27" i="43" a="1"/>
  <c r="D27" i="43" s="1"/>
  <c r="D43" i="43" a="1"/>
  <c r="D43" i="43" s="1"/>
  <c r="D22" i="43" a="1"/>
  <c r="D22" i="43" s="1"/>
  <c r="D13" i="43" a="1"/>
  <c r="D13" i="43" s="1"/>
  <c r="D29" i="43" a="1"/>
  <c r="D29" i="43" s="1"/>
  <c r="D19" i="43" a="1"/>
  <c r="D19" i="43" s="1"/>
  <c r="D5" i="43" a="1"/>
  <c r="D5" i="43" s="1"/>
  <c r="D40" i="43" a="1"/>
  <c r="D40" i="43" s="1"/>
  <c r="D14" i="43" a="1"/>
  <c r="D14" i="43" s="1"/>
  <c r="D30" i="43" a="1"/>
  <c r="D30" i="43" s="1"/>
  <c r="D15" i="43" a="1"/>
  <c r="D15" i="43" s="1"/>
  <c r="D31" i="43" a="1"/>
  <c r="D31" i="43" s="1"/>
  <c r="D35" i="43" a="1"/>
  <c r="D35" i="43" s="1"/>
  <c r="D20" i="43" a="1"/>
  <c r="D20" i="43" s="1"/>
  <c r="D16" i="43" a="1"/>
  <c r="D16" i="43" s="1"/>
  <c r="D32" i="43" a="1"/>
  <c r="D32" i="43" s="1"/>
  <c r="D38" i="43" a="1"/>
  <c r="D38" i="43" s="1"/>
  <c r="D17" i="43" a="1"/>
  <c r="D17" i="43" s="1"/>
  <c r="D33" i="43" a="1"/>
  <c r="D33" i="43" s="1"/>
  <c r="D21" i="43" a="1"/>
  <c r="D21" i="43" s="1"/>
  <c r="D24" i="43" a="1"/>
  <c r="D24" i="43" s="1"/>
  <c r="D18" i="43" a="1"/>
  <c r="D18" i="43" s="1"/>
  <c r="D34" i="43" a="1"/>
  <c r="D34" i="43" s="1"/>
  <c r="D37" i="43" a="1"/>
  <c r="D37" i="43" s="1"/>
  <c r="D7" i="43" a="1"/>
  <c r="D7" i="43" s="1"/>
  <c r="D23" i="43" a="1"/>
  <c r="D23" i="43" s="1"/>
  <c r="D39" i="43" a="1"/>
  <c r="D39" i="43" s="1"/>
  <c r="D8" i="43" a="1"/>
  <c r="D8" i="43" s="1"/>
  <c r="T84" i="29" a="1"/>
  <c r="T84" i="29" s="1"/>
  <c r="T89" i="29" a="1"/>
  <c r="T89" i="29" s="1"/>
  <c r="T69" i="29" a="1"/>
  <c r="T69" i="29" s="1"/>
  <c r="T83" i="29" a="1"/>
  <c r="T83" i="29" s="1"/>
  <c r="T87" i="29" a="1"/>
  <c r="T87" i="29" s="1"/>
  <c r="T85" i="29" a="1"/>
  <c r="T85" i="29" s="1"/>
  <c r="T88" i="29" a="1"/>
  <c r="T88" i="29" s="1"/>
  <c r="T78" i="29" a="1"/>
  <c r="T78" i="29" s="1"/>
  <c r="T82" i="29" a="1"/>
  <c r="T82" i="29" s="1"/>
  <c r="T71" i="29" a="1"/>
  <c r="T71" i="29" s="1"/>
  <c r="T86" i="29" a="1"/>
  <c r="T86" i="29" s="1"/>
  <c r="T90" i="29" a="1"/>
  <c r="T90" i="29" s="1"/>
  <c r="T72" i="29" a="1"/>
  <c r="T72" i="29" s="1"/>
  <c r="T79" i="29" a="1"/>
  <c r="T79" i="29" s="1"/>
  <c r="T73" i="29" a="1"/>
  <c r="T73" i="29" s="1"/>
  <c r="T74" i="29" a="1"/>
  <c r="T74" i="29" s="1"/>
  <c r="T75" i="29" a="1"/>
  <c r="T75" i="29" s="1"/>
  <c r="T76" i="29" a="1"/>
  <c r="T76" i="29" s="1"/>
  <c r="T77" i="29" a="1"/>
  <c r="T77" i="29" s="1"/>
  <c r="T80" i="29" a="1"/>
  <c r="T80" i="29" s="1"/>
  <c r="T81" i="29" a="1"/>
  <c r="T81" i="29" s="1"/>
  <c r="E60" i="29" a="1"/>
  <c r="E60" i="29" s="1"/>
  <c r="F60" i="29" s="1"/>
  <c r="F51" i="29"/>
  <c r="F129" i="29"/>
  <c r="F4" i="43" l="1" a="1"/>
  <c r="F214" i="29"/>
  <c r="F207" i="29"/>
  <c r="F4" i="43" l="1"/>
  <c r="H4" i="43" s="1"/>
  <c r="I4" i="43" s="1"/>
  <c r="H18" i="43"/>
  <c r="H34" i="43"/>
  <c r="H19" i="43"/>
  <c r="H35" i="43"/>
  <c r="H37" i="43"/>
  <c r="H20" i="43"/>
  <c r="H36" i="43"/>
  <c r="H21" i="43"/>
  <c r="H5" i="43"/>
  <c r="H6" i="43"/>
  <c r="H22" i="43"/>
  <c r="H38" i="43"/>
  <c r="H7" i="43"/>
  <c r="H23" i="43"/>
  <c r="H39" i="43"/>
  <c r="H8" i="43"/>
  <c r="H24" i="43"/>
  <c r="H40" i="43"/>
  <c r="H12" i="43"/>
  <c r="H30" i="43"/>
  <c r="H31" i="43"/>
  <c r="H33" i="43"/>
  <c r="H9" i="43"/>
  <c r="H25" i="43"/>
  <c r="H41" i="43"/>
  <c r="H28" i="43"/>
  <c r="H10" i="43"/>
  <c r="H26" i="43"/>
  <c r="H42" i="43"/>
  <c r="H11" i="43"/>
  <c r="H27" i="43"/>
  <c r="H43" i="43"/>
  <c r="H13" i="43"/>
  <c r="H29" i="43"/>
  <c r="H14" i="43"/>
  <c r="H15" i="43"/>
  <c r="H16" i="43"/>
  <c r="H32" i="43"/>
  <c r="H17" i="43"/>
  <c r="B109" i="29"/>
  <c r="B110" i="29" s="1"/>
  <c r="B111" i="29" s="1"/>
  <c r="B112" i="29" s="1"/>
  <c r="B113" i="29" s="1"/>
  <c r="B114" i="29" s="1"/>
  <c r="B115" i="29" s="1"/>
  <c r="B116" i="29" s="1"/>
  <c r="B117" i="29" s="1"/>
  <c r="B118" i="29" s="1"/>
  <c r="B119" i="29" s="1"/>
  <c r="B120" i="29" s="1"/>
  <c r="B121" i="29" s="1"/>
  <c r="B122" i="29" s="1"/>
  <c r="B123" i="29" s="1"/>
  <c r="B124" i="29" s="1"/>
  <c r="B125" i="29" s="1"/>
  <c r="B126" i="29" s="1"/>
  <c r="B127" i="29" s="1"/>
  <c r="B184" i="29"/>
  <c r="B185" i="29" s="1"/>
  <c r="B186" i="29" s="1"/>
  <c r="B187" i="29" s="1"/>
  <c r="B188" i="29" s="1"/>
  <c r="B189" i="29" s="1"/>
  <c r="B190" i="29" s="1"/>
  <c r="B191" i="29" s="1"/>
  <c r="B192" i="29" s="1"/>
  <c r="B193" i="29" s="1"/>
  <c r="B194" i="29" s="1"/>
  <c r="B195" i="29" s="1"/>
  <c r="B196" i="29" s="1"/>
  <c r="B197" i="29" s="1"/>
  <c r="B198" i="29" s="1"/>
  <c r="B199" i="29" s="1"/>
  <c r="B200" i="29" s="1"/>
  <c r="B201" i="29" s="1"/>
  <c r="B202" i="29" s="1"/>
  <c r="B203" i="29" s="1"/>
  <c r="B204" i="29" s="1"/>
  <c r="B205" i="29" s="1"/>
  <c r="B206" i="29" s="1"/>
  <c r="B207" i="29" s="1"/>
  <c r="B208" i="29" s="1"/>
  <c r="B209" i="29" s="1"/>
  <c r="B210" i="29" s="1"/>
  <c r="B211" i="29" s="1"/>
  <c r="B212" i="29" s="1"/>
  <c r="B149" i="29"/>
  <c r="B150" i="29" s="1"/>
  <c r="B151" i="29" s="1"/>
  <c r="B152" i="29" s="1"/>
  <c r="B153" i="29" s="1"/>
  <c r="B154" i="29" s="1"/>
  <c r="B155" i="29" s="1"/>
  <c r="B156" i="29" s="1"/>
  <c r="B157" i="29" s="1"/>
  <c r="B158" i="29" s="1"/>
  <c r="B159" i="29" s="1"/>
  <c r="B160" i="29" s="1"/>
  <c r="B161" i="29" s="1"/>
  <c r="B162" i="29" s="1"/>
  <c r="B163" i="29" s="1"/>
  <c r="B164" i="29" s="1"/>
  <c r="B165" i="29" s="1"/>
  <c r="B166" i="29" s="1"/>
  <c r="B167" i="29" s="1"/>
  <c r="B72" i="29"/>
  <c r="B50" i="29"/>
  <c r="B51" i="29" s="1"/>
  <c r="B52" i="29" s="1"/>
  <c r="B53" i="29" s="1"/>
  <c r="B54" i="29" s="1"/>
  <c r="B55" i="29" s="1"/>
  <c r="B56" i="29" s="1"/>
  <c r="B57" i="29" s="1"/>
  <c r="B58" i="29" s="1"/>
  <c r="I5" i="43" l="1"/>
  <c r="I6" i="43" s="1"/>
  <c r="I7" i="43" s="1"/>
  <c r="I8" i="43" s="1"/>
  <c r="I9" i="43" s="1"/>
  <c r="I10" i="43" s="1"/>
  <c r="I11" i="43" s="1"/>
  <c r="I12" i="43" s="1"/>
  <c r="I13" i="43" s="1"/>
  <c r="I14" i="43" s="1"/>
  <c r="I15" i="43" s="1"/>
  <c r="I16" i="43" s="1"/>
  <c r="I17" i="43" s="1"/>
  <c r="I18" i="43" s="1"/>
  <c r="I19" i="43" s="1"/>
  <c r="I20" i="43" s="1"/>
  <c r="I21" i="43" s="1"/>
  <c r="I22" i="43" s="1"/>
  <c r="I23" i="43" s="1"/>
  <c r="I24" i="43" s="1"/>
  <c r="I25" i="43" s="1"/>
  <c r="I26" i="43" s="1"/>
  <c r="I27" i="43" s="1"/>
  <c r="I28" i="43" s="1"/>
  <c r="I29" i="43" s="1"/>
  <c r="I30" i="43" s="1"/>
  <c r="I31" i="43" s="1"/>
  <c r="I32" i="43" s="1"/>
  <c r="I33" i="43" s="1"/>
  <c r="I34" i="43" s="1"/>
  <c r="I35" i="43" s="1"/>
  <c r="I36" i="43" s="1"/>
  <c r="I37" i="43" s="1"/>
  <c r="I38" i="43" s="1"/>
  <c r="I39" i="43" s="1"/>
  <c r="I40" i="43" s="1"/>
  <c r="I41" i="43" s="1"/>
  <c r="I42" i="43" s="1"/>
  <c r="I43" i="43" s="1"/>
  <c r="M3" i="43" s="1"/>
  <c r="B73" i="29"/>
  <c r="B74" i="29" s="1"/>
  <c r="B75" i="29" s="1"/>
  <c r="B76" i="29" s="1"/>
  <c r="B77" i="29" s="1"/>
  <c r="B78" i="29" s="1"/>
  <c r="B79" i="29" s="1"/>
  <c r="B80" i="29" s="1"/>
  <c r="B81" i="29" s="1"/>
  <c r="B82" i="29" s="1"/>
  <c r="B83" i="29" s="1"/>
  <c r="B84" i="29" s="1"/>
  <c r="B85" i="29" s="1"/>
  <c r="B86" i="29" s="1"/>
  <c r="B87" i="29" s="1"/>
  <c r="B88" i="29" s="1"/>
  <c r="B89" i="29" s="1"/>
  <c r="B90" i="29" s="1"/>
  <c r="F90" i="29" l="1"/>
  <c r="F89" i="29"/>
  <c r="F88" i="29"/>
  <c r="F87" i="29"/>
  <c r="F86" i="29"/>
  <c r="F85" i="29"/>
  <c r="F84" i="29"/>
  <c r="F83" i="29"/>
  <c r="F82" i="29"/>
  <c r="F81" i="29"/>
  <c r="F80" i="29"/>
  <c r="F79" i="29"/>
  <c r="F78" i="29"/>
  <c r="F77" i="29"/>
  <c r="F76" i="29"/>
  <c r="F75" i="29"/>
  <c r="F74" i="29"/>
  <c r="F73" i="29"/>
  <c r="F72" i="29"/>
  <c r="F71" i="29"/>
  <c r="E92" i="29"/>
  <c r="F92" i="29" s="1"/>
  <c r="J42" i="29" l="1" a="1"/>
  <c r="J42" i="2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<sst xmlns="http://schemas.openxmlformats.org/spreadsheetml/2006/main" count="972" uniqueCount="327">
  <si>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</si>
  <si>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</si>
  <si>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</si>
  <si>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</si>
  <si>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</si>
  <si>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</si>
  <si>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</si>
  <si>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</si>
  <si>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</si>
  <si>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</si>
  <si>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</si>
  <si>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</si>
  <si>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</si>
  <si>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</si>
  <si>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</si>
  <si>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</si>
  <si>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</si>
  <si>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</si>
  <si>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</si>
  <si>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</si>
  <si>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</si>
  <si>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</si>
  <si>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</si>
  <si>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</si>
  <si>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</si>
  <si>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</si>
  <si>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</si>
  <si>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</si>
  <si>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</si>
  <si>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</si>
  <si>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</si>
  <si>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</si>
  <si>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</si>
  <si>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</si>
  <si>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</si>
  <si>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</si>
  <si>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</si>
  <si>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</si>
  <si>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</si>
  <si>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</si>
  <si>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</si>
  <si>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</si>
  <si>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</si>
  <si>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</si>
  <si>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</si>
  <si>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</si>
  <si>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</si>
  <si>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</si>
  <si>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</si>
  <si>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</si>
  <si>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</si>
  <si>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</si>
  <si>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</si>
  <si>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</si>
  <si>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</si>
  <si>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</si>
  <si>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</si>
  <si>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</si>
  <si>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</si>
  <si>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</si>
  <si>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</si>
  <si>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</si>
  <si>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</si>
  <si>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</si>
  <si>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</si>
  <si>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</si>
  <si>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</si>
  <si>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</si>
  <si>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</si>
  <si>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</si>
  <si>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</si>
  <si>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</si>
  <si>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</si>
  <si>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</si>
  <si>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</si>
  <si>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</si>
  <si>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</si>
  <si>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</si>
  <si>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</si>
  <si>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</si>
  <si>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</si>
  <si>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</si>
  <si>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</si>
  <si>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</si>
  <si>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</si>
  <si>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</si>
  <si>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</si>
  <si>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</si>
  <si>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</si>
  <si>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</si>
  <si>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</si>
  <si>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</si>
  <si>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</si>
  <si>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</si>
  <si>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</si>
  <si>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</si>
  <si>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</si>
  <si>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</si>
  <si>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</si>
  <si>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</si>
  <si>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</si>
  <si>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</si>
  <si>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</si>
  <si>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</si>
  <si>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</si>
  <si>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</si>
  <si>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</si>
  <si>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</si>
  <si>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</si>
  <si>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</si>
  <si>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</si>
  <si>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</si>
  <si>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</si>
  <si>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</si>
  <si>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</si>
  <si>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</si>
  <si>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</si>
  <si>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</si>
  <si>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</si>
  <si>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</si>
  <si>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</si>
  <si>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</si>
  <si>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</si>
  <si>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</si>
  <si>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</si>
  <si>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</si>
  <si>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</si>
  <si>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</si>
  <si>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</si>
  <si>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</si>
  <si>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</si>
  <si>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</si>
  <si>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</si>
  <si>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</si>
  <si>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</si>
  <si>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</si>
  <si>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</si>
  <si>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</si>
  <si>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</si>
  <si>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</si>
  <si>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</si>
  <si>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</si>
  <si>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</si>
  <si>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</si>
  <si>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</si>
  <si>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</si>
  <si>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</si>
  <si>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</si>
  <si>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</si>
  <si>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</si>
  <si>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</si>
  <si>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</si>
  <si>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</si>
  <si>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</si>
  <si>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</si>
  <si>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</si>
  <si>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</si>
  <si>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</si>
  <si>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</si>
  <si>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</si>
  <si>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</si>
  <si>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</si>
  <si>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</si>
  <si>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</si>
  <si>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</si>
  <si>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</si>
  <si>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</si>
  <si>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</si>
  <si>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</si>
  <si>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</si>
  <si>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</si>
  <si>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</si>
  <si>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</si>
  <si>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</si>
  <si>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</si>
  <si>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</si>
  <si>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</si>
  <si>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</si>
  <si>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</si>
  <si>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</si>
  <si>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</si>
  <si>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</si>
  <si>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</si>
  <si>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</si>
  <si>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</si>
  <si>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</si>
  <si>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</si>
  <si>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</si>
  <si>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</si>
  <si>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</si>
  <si>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</si>
  <si>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</si>
  <si>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</si>
  <si>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</si>
  <si>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</si>
  <si>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</si>
  <si>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</si>
  <si>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</si>
  <si>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</si>
  <si>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</si>
  <si>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</si>
  <si>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</si>
  <si>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</si>
  <si>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</si>
  <si>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</si>
  <si>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</si>
  <si>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</si>
  <si>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</si>
  <si>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</si>
  <si>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</si>
  <si>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</si>
  <si>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</si>
  <si>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</si>
  <si>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</si>
  <si>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</si>
  <si>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</si>
  <si>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</si>
  <si>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</si>
  <si>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</si>
  <si>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</si>
  <si>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</si>
  <si>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</si>
  <si>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</si>
  <si>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</si>
  <si>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</si>
  <si>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</si>
  <si>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</si>
  <si>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</si>
  <si>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</si>
  <si>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</si>
  <si>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</si>
  <si>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</si>
  <si>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</si>
  <si>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</si>
  <si>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</si>
  <si>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</si>
  <si>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</si>
  <si>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</si>
  <si>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</si>
  <si>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</si>
  <si>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</si>
  <si>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</si>
  <si>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</si>
  <si>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</si>
  <si>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</si>
  <si>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</si>
  <si>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</si>
  <si>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</si>
  <si>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</si>
  <si>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</si>
  <si>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</si>
  <si>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</si>
  <si>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</si>
  <si>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</si>
  <si>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</si>
  <si>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</si>
  <si>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</si>
  <si>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</si>
  <si>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</si>
  <si>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</si>
  <si>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</si>
  <si>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</si>
  <si>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</si>
  <si>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</si>
  <si>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</si>
  <si>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</si>
  <si>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</si>
  <si>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</si>
  <si>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</si>
  <si>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</si>
  <si>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</si>
  <si>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</si>
  <si>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</si>
  <si>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</si>
  <si>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</si>
  <si>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</si>
  <si>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</si>
  <si>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</si>
  <si>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</si>
  <si>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</si>
  <si>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</si>
  <si>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</si>
  <si>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</si>
  <si>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</si>
  <si>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</si>
  <si>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</si>
  <si>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</si>
  <si>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</si>
  <si>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</si>
  <si>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</si>
  <si>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</si>
  <si>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</si>
  <si>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</si>
  <si>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</si>
  <si>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</si>
  <si>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</si>
  <si>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</si>
  <si>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</si>
  <si>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</si>
  <si>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</si>
  <si>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</si>
  <si>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</si>
  <si>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</si>
  <si>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</si>
  <si>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</si>
  <si>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</si>
  <si>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</si>
  <si>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</si>
  <si>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</si>
  <si>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</si>
  <si>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</si>
  <si>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</si>
  <si>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</si>
  <si>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</si>
  <si>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</si>
  <si>
    <t>Cdistance</t>
  </si>
  <si>
    <t>Routes</t>
  </si>
  <si>
    <t>Route Code</t>
  </si>
  <si>
    <t>Canadian?</t>
  </si>
  <si>
    <t>Dep</t>
  </si>
  <si>
    <t>Arr</t>
  </si>
  <si>
    <t>Can dep</t>
  </si>
  <si>
    <t>Can arr</t>
  </si>
  <si>
    <t>Canada</t>
  </si>
  <si>
    <t>Number</t>
  </si>
  <si>
    <t>Has 7</t>
  </si>
  <si>
    <t>Sevens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</si>
</sst>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
  </numFmts>
  <fonts count="35">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
      <sz val="10"/>
      <color theme="1"/>
      <name val="Calibri"/>
      <family val="2"/>
      <scheme val="minor"/>
    </font>
    <font>
      <b/>
      <sz val="10"/>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theme="6" tint="0.59996337778862885"/>
        <bgColor indexed="64"/>
      </pattern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4">
    <xf numFmtId="0" fontId="0" fillId="0" borderId="0"/>
    <xf numFmtId="0" fontId="17" fillId="0" borderId="0" applyNumberFormat="0" applyFill="0" applyBorder="0" applyAlignment="0" applyProtection="0"/>
    <xf numFmtId="0" fontId="33" fillId="0" borderId="0"/>
    <xf numFmtId="0" fontId="34" fillId="9" borderId="0" applyNumberFormat="0" applyAlignment="0" applyProtection="0"/>
  </cellStyleXfs>
  <cellXfs count="121">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6"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6"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2" fontId="30" fillId="0" borderId="0" xfId="0" applyNumberFormat="1" applyFont="1" applyAlignment="1">
      <alignment horizontal="center" vertical="center" wrapText="1"/>
    </xf>
    <xf numFmtId="0" fontId="33" fillId="0" borderId="0" xfId="2"/>
    <xf numFmtId="164" fontId="33" fillId="0" borderId="0" xfId="2" applyNumberFormat="1"/>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cellXfs>
  <cellStyles count="4">
    <cellStyle name="Hyperlink 2" xfId="1" xr:uid="{C1B9BA85-4C62-429F-905A-EBA90D38020B}"/>
    <cellStyle name="Intro_Hd" xfId="3" xr:uid="{01AF7EAE-CB85-4D6D-B8FE-45DE2D307247}"/>
    <cellStyle name="Normal" xfId="0" builtinId="0"/>
    <cellStyle name="Normal 2" xfId="2" xr:uid="{EDE34C5E-6BEB-481A-9346-EA067B118248}"/>
  </cellStyles>
  <dxfs count="4">
    <dxf>
      <font>
        <color rgb="FFC00000"/>
      </font>
    </dxf>
    <dxf>
      <font>
        <color rgb="FF9C0006"/>
      </font>
      <fill>
        <patternFill>
          <bgColor rgb="FFFFC7CE"/>
        </patternFill>
      </fill>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4</xdr:row>
      <xdr:rowOff>12780</xdr:rowOff>
    </xdr:from>
    <xdr:to>
      <xdr:col>20</xdr:col>
      <xdr:colOff>19888</xdr:colOff>
      <xdr:row>12</xdr:row>
      <xdr:rowOff>20578</xdr:rowOff>
    </xdr:to>
    <xdr:pic>
      <xdr:nvPicPr>
        <xdr:cNvPr id="2" name="Picture 1">
          <a:extLst>
            <a:ext uri="{FF2B5EF4-FFF2-40B4-BE49-F238E27FC236}">
              <a16:creationId xmlns:a16="http://schemas.microsoft.com/office/drawing/2014/main" id="{A76843F7-C6B2-4D90-8081-9FE0AAE87F49}"/>
            </a:ext>
          </a:extLst>
        </xdr:cNvPr>
        <xdr:cNvPicPr>
          <a:picLocks noChangeAspect="1"/>
        </xdr:cNvPicPr>
      </xdr:nvPicPr>
      <xdr:blipFill>
        <a:blip xmlns:r="http://schemas.openxmlformats.org/officeDocument/2006/relationships" r:embed="rId1"/>
        <a:stretch>
          <a:fillRect/>
        </a:stretch>
      </xdr:blipFill>
      <xdr:spPr>
        <a:xfrm>
          <a:off x="209086" y="1848085"/>
          <a:ext cx="13650952" cy="3508166"/>
        </a:xfrm>
        <a:prstGeom prst="rect">
          <a:avLst/>
        </a:prstGeom>
      </xdr:spPr>
    </xdr:pic>
    <xdr:clientData/>
  </xdr:twoCellAnchor>
  <xdr:twoCellAnchor editAs="oneCell">
    <xdr:from>
      <xdr:col>24</xdr:col>
      <xdr:colOff>0</xdr:colOff>
      <xdr:row>3</xdr:row>
      <xdr:rowOff>418268</xdr:rowOff>
    </xdr:from>
    <xdr:to>
      <xdr:col>27</xdr:col>
      <xdr:colOff>0</xdr:colOff>
      <xdr:row>10</xdr:row>
      <xdr:rowOff>1904</xdr:rowOff>
    </xdr:to>
    <xdr:pic>
      <xdr:nvPicPr>
        <xdr:cNvPr id="4" name="Picture 3">
          <a:extLst>
            <a:ext uri="{FF2B5EF4-FFF2-40B4-BE49-F238E27FC236}">
              <a16:creationId xmlns:a16="http://schemas.microsoft.com/office/drawing/2014/main" id="{8356600B-2369-35EC-F718-4BD1356ED9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36536" y="1833411"/>
          <a:ext cx="3442607" cy="26977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8115-0CC8-46F8-8E7E-E74BDD47BD6B}">
  <dimension ref="A1:AZ216"/>
  <sheetViews>
    <sheetView showGridLines="0" tabSelected="1" topLeftCell="A22" zoomScale="130" zoomScaleNormal="130" workbookViewId="0">
      <selection activeCell="G35" sqref="G35:AA35"/>
    </sheetView>
  </sheetViews>
  <sheetFormatPr defaultColWidth="8.5703125" defaultRowHeight="15"/>
  <cols>
    <col min="1" max="1" width="3.140625" style="1" customWidth="1"/>
    <col min="2" max="2" width="12.42578125" style="2" customWidth="1"/>
    <col min="3" max="3" width="13" style="2" customWidth="1"/>
    <col min="4" max="4" width="12.140625" style="2" bestFit="1" customWidth="1"/>
    <col min="5" max="5" width="23.42578125" style="40" customWidth="1"/>
    <col min="6" max="6" width="4.85546875" style="2" customWidth="1"/>
    <col min="7" max="7" width="18.7109375" style="1" customWidth="1"/>
    <col min="8" max="8" width="8.140625" style="1" customWidth="1"/>
    <col min="9" max="9" width="14.5703125" style="1" customWidth="1"/>
    <col min="10" max="20" width="8.85546875" style="1" customWidth="1"/>
    <col min="21" max="21" width="5.85546875" style="1" customWidth="1"/>
    <col min="22" max="24" width="5.7109375" style="1" bestFit="1" customWidth="1"/>
    <col min="25" max="25" width="18.140625" style="1" customWidth="1"/>
    <col min="26" max="26" width="16.42578125" style="1" customWidth="1"/>
    <col min="27" max="27" width="16.85546875" style="1" customWidth="1"/>
    <col min="28" max="28" width="12.42578125" style="1" customWidth="1"/>
    <col min="29" max="29" width="16.5703125" style="1" customWidth="1"/>
    <col min="30" max="30" width="18.5703125" style="1" customWidth="1"/>
    <col min="31" max="31" width="26.140625" style="1" customWidth="1"/>
    <col min="32" max="51" width="16.28515625" style="1" customWidth="1"/>
    <col min="52" max="52" width="41.42578125" style="1" customWidth="1"/>
    <col min="53" max="16384" width="8.570312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82" t="s">
        <v>307</v>
      </c>
      <c r="C2" s="82"/>
      <c r="D2" s="82"/>
      <c r="E2" s="82"/>
      <c r="F2" s="82"/>
      <c r="G2" s="82"/>
      <c r="H2" s="82"/>
      <c r="I2" s="82"/>
      <c r="J2" s="82"/>
      <c r="K2" s="82"/>
      <c r="L2" s="82"/>
      <c r="M2" s="82"/>
      <c r="N2" s="82"/>
      <c r="O2" s="82"/>
      <c r="P2" s="82"/>
      <c r="Q2" s="82"/>
      <c r="R2" s="82"/>
      <c r="S2" s="82"/>
      <c r="T2" s="82"/>
      <c r="U2" s="82"/>
      <c r="V2" s="82"/>
      <c r="W2" s="82"/>
      <c r="X2" s="82"/>
      <c r="Y2" s="82"/>
      <c r="Z2" s="82"/>
      <c r="AA2" s="82"/>
      <c r="AO2" s="3"/>
      <c r="AY2" s="6"/>
      <c r="AZ2" s="6"/>
    </row>
    <row r="3" spans="2:52" ht="21.75" customHeight="1">
      <c r="B3" s="1"/>
      <c r="C3" s="1"/>
      <c r="D3" s="1"/>
      <c r="E3" s="39"/>
      <c r="F3" s="1"/>
      <c r="AO3" s="3"/>
      <c r="AY3" s="6"/>
      <c r="AZ3" s="6"/>
    </row>
    <row r="4" spans="2:52" ht="33.6" customHeight="1">
      <c r="B4" s="83" t="s">
        <v>92</v>
      </c>
      <c r="C4" s="83"/>
      <c r="D4" s="83"/>
      <c r="E4" s="83"/>
      <c r="F4" s="83"/>
      <c r="G4" s="83"/>
      <c r="H4" s="83"/>
      <c r="I4" s="83"/>
      <c r="J4" s="83"/>
      <c r="K4" s="83"/>
      <c r="L4" s="83"/>
      <c r="M4" s="83"/>
      <c r="N4" s="83"/>
      <c r="O4" s="83"/>
      <c r="P4" s="83"/>
      <c r="Q4" s="83"/>
      <c r="R4" s="83"/>
      <c r="S4" s="83"/>
      <c r="T4" s="83"/>
      <c r="Y4" s="94" t="s">
        <v>6</v>
      </c>
      <c r="Z4" s="94"/>
      <c r="AA4" s="83"/>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95" t="s">
        <v>164</v>
      </c>
      <c r="Z11" s="96"/>
      <c r="AA11" s="97"/>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5" customHeight="1" thickBot="1">
      <c r="B13" s="84" t="s">
        <v>0</v>
      </c>
      <c r="C13" s="83"/>
      <c r="D13" s="83"/>
      <c r="E13" s="83"/>
      <c r="F13" s="83"/>
      <c r="G13" s="83"/>
      <c r="H13" s="83"/>
      <c r="I13" s="83"/>
      <c r="J13" s="83"/>
      <c r="K13" s="83"/>
      <c r="L13" s="83"/>
      <c r="M13" s="83"/>
      <c r="N13" s="83"/>
      <c r="O13" s="83"/>
      <c r="P13" s="83"/>
      <c r="Q13" s="83"/>
      <c r="R13" s="83"/>
      <c r="S13" s="83"/>
      <c r="T13" s="83"/>
      <c r="U13" s="60"/>
      <c r="Y13" s="84" t="s">
        <v>45</v>
      </c>
      <c r="Z13" s="83"/>
      <c r="AA13" s="83"/>
      <c r="AF13" s="60"/>
      <c r="AG13" s="60"/>
      <c r="AH13" s="60"/>
      <c r="AO13" s="3"/>
      <c r="AP13" s="3"/>
    </row>
    <row r="14" spans="2:52" ht="25.5" customHeight="1" thickTop="1" thickBot="1">
      <c r="B14" s="85" t="s">
        <v>310</v>
      </c>
      <c r="C14" s="86"/>
      <c r="D14" s="86"/>
      <c r="E14" s="86"/>
      <c r="F14" s="86"/>
      <c r="G14" s="86"/>
      <c r="H14" s="86"/>
      <c r="I14" s="86"/>
      <c r="J14" s="86"/>
      <c r="K14" s="86"/>
      <c r="L14" s="86"/>
      <c r="M14" s="86"/>
      <c r="N14" s="86"/>
      <c r="O14" s="86"/>
      <c r="P14" s="86"/>
      <c r="Q14" s="86"/>
      <c r="R14" s="86"/>
      <c r="S14" s="86"/>
      <c r="T14" s="87"/>
      <c r="U14" s="3"/>
      <c r="Y14" s="61" t="s">
        <v>31</v>
      </c>
      <c r="Z14" s="61" t="s">
        <v>46</v>
      </c>
      <c r="AA14" s="61" t="s">
        <v>72</v>
      </c>
      <c r="AB14" s="1" t="s">
        <v>318</v>
      </c>
      <c r="AF14" s="55"/>
      <c r="AG14" s="56"/>
      <c r="AH14" s="56"/>
      <c r="AP14" s="3"/>
    </row>
    <row r="15" spans="2:52" ht="25.5" customHeight="1" thickTop="1">
      <c r="B15" s="88"/>
      <c r="C15" s="89"/>
      <c r="D15" s="89"/>
      <c r="E15" s="89"/>
      <c r="F15" s="89"/>
      <c r="G15" s="89"/>
      <c r="H15" s="89"/>
      <c r="I15" s="89"/>
      <c r="J15" s="89"/>
      <c r="K15" s="89"/>
      <c r="L15" s="89"/>
      <c r="M15" s="89"/>
      <c r="N15" s="89"/>
      <c r="O15" s="89"/>
      <c r="P15" s="89"/>
      <c r="Q15" s="89"/>
      <c r="R15" s="89"/>
      <c r="S15" s="89"/>
      <c r="T15" s="90"/>
      <c r="U15" s="3"/>
      <c r="Y15" s="62" t="s">
        <v>32</v>
      </c>
      <c r="Z15" s="62" t="s">
        <v>33</v>
      </c>
      <c r="AA15" s="62" t="s">
        <v>76</v>
      </c>
      <c r="AB15" s="1">
        <v>1</v>
      </c>
      <c r="AF15" s="55"/>
      <c r="AG15" s="56"/>
      <c r="AH15" s="56"/>
      <c r="AP15" s="3"/>
    </row>
    <row r="16" spans="2:52" ht="25.5" customHeight="1">
      <c r="B16" s="88"/>
      <c r="C16" s="89"/>
      <c r="D16" s="89"/>
      <c r="E16" s="89"/>
      <c r="F16" s="89"/>
      <c r="G16" s="89"/>
      <c r="H16" s="89"/>
      <c r="I16" s="89"/>
      <c r="J16" s="89"/>
      <c r="K16" s="89"/>
      <c r="L16" s="89"/>
      <c r="M16" s="89"/>
      <c r="N16" s="89"/>
      <c r="O16" s="89"/>
      <c r="P16" s="89"/>
      <c r="Q16" s="89"/>
      <c r="R16" s="89"/>
      <c r="S16" s="89"/>
      <c r="T16" s="90"/>
      <c r="U16" s="3"/>
      <c r="Y16" s="62" t="s">
        <v>47</v>
      </c>
      <c r="Z16" s="62" t="s">
        <v>54</v>
      </c>
      <c r="AA16" s="62" t="s">
        <v>77</v>
      </c>
      <c r="AB16" s="1">
        <v>1</v>
      </c>
      <c r="AG16" s="54"/>
      <c r="AH16" s="54"/>
      <c r="AP16" s="3"/>
    </row>
    <row r="17" spans="2:52" ht="25.5" customHeight="1">
      <c r="B17" s="88"/>
      <c r="C17" s="89"/>
      <c r="D17" s="89"/>
      <c r="E17" s="89"/>
      <c r="F17" s="89"/>
      <c r="G17" s="89"/>
      <c r="H17" s="89"/>
      <c r="I17" s="89"/>
      <c r="J17" s="89"/>
      <c r="K17" s="89"/>
      <c r="L17" s="89"/>
      <c r="M17" s="89"/>
      <c r="N17" s="89"/>
      <c r="O17" s="89"/>
      <c r="P17" s="89"/>
      <c r="Q17" s="89"/>
      <c r="R17" s="89"/>
      <c r="S17" s="89"/>
      <c r="T17" s="90"/>
      <c r="U17" s="3"/>
      <c r="Y17" s="62" t="s">
        <v>39</v>
      </c>
      <c r="Z17" s="62" t="s">
        <v>40</v>
      </c>
      <c r="AA17" s="62" t="s">
        <v>79</v>
      </c>
      <c r="AB17" s="1">
        <v>0</v>
      </c>
      <c r="AG17" s="54"/>
      <c r="AH17" s="54"/>
      <c r="AP17" s="3"/>
    </row>
    <row r="18" spans="2:52" ht="25.5" customHeight="1">
      <c r="B18" s="88"/>
      <c r="C18" s="89"/>
      <c r="D18" s="89"/>
      <c r="E18" s="89"/>
      <c r="F18" s="89"/>
      <c r="G18" s="89"/>
      <c r="H18" s="89"/>
      <c r="I18" s="89"/>
      <c r="J18" s="89"/>
      <c r="K18" s="89"/>
      <c r="L18" s="89"/>
      <c r="M18" s="89"/>
      <c r="N18" s="89"/>
      <c r="O18" s="89"/>
      <c r="P18" s="89"/>
      <c r="Q18" s="89"/>
      <c r="R18" s="89"/>
      <c r="S18" s="89"/>
      <c r="T18" s="90"/>
      <c r="U18" s="3"/>
      <c r="Y18" s="62" t="s">
        <v>35</v>
      </c>
      <c r="Z18" s="62" t="s">
        <v>34</v>
      </c>
      <c r="AA18" s="62" t="s">
        <v>75</v>
      </c>
      <c r="AB18" s="1">
        <v>0</v>
      </c>
      <c r="AG18" s="54"/>
      <c r="AH18" s="54"/>
      <c r="AO18" s="3"/>
    </row>
    <row r="19" spans="2:52" ht="25.5" customHeight="1">
      <c r="B19" s="88"/>
      <c r="C19" s="89"/>
      <c r="D19" s="89"/>
      <c r="E19" s="89"/>
      <c r="F19" s="89"/>
      <c r="G19" s="89"/>
      <c r="H19" s="89"/>
      <c r="I19" s="89"/>
      <c r="J19" s="89"/>
      <c r="K19" s="89"/>
      <c r="L19" s="89"/>
      <c r="M19" s="89"/>
      <c r="N19" s="89"/>
      <c r="O19" s="89"/>
      <c r="P19" s="89"/>
      <c r="Q19" s="89"/>
      <c r="R19" s="89"/>
      <c r="S19" s="89"/>
      <c r="T19" s="90"/>
      <c r="U19" s="3"/>
      <c r="Y19" s="62" t="s">
        <v>42</v>
      </c>
      <c r="Z19" s="62" t="s">
        <v>41</v>
      </c>
      <c r="AA19" s="62" t="s">
        <v>78</v>
      </c>
      <c r="AB19" s="1">
        <v>0</v>
      </c>
      <c r="AG19" s="54"/>
      <c r="AH19" s="54"/>
      <c r="AO19" s="3"/>
    </row>
    <row r="20" spans="2:52" ht="25.5" customHeight="1">
      <c r="B20" s="88"/>
      <c r="C20" s="89"/>
      <c r="D20" s="89"/>
      <c r="E20" s="89"/>
      <c r="F20" s="89"/>
      <c r="G20" s="89"/>
      <c r="H20" s="89"/>
      <c r="I20" s="89"/>
      <c r="J20" s="89"/>
      <c r="K20" s="89"/>
      <c r="L20" s="89"/>
      <c r="M20" s="89"/>
      <c r="N20" s="89"/>
      <c r="O20" s="89"/>
      <c r="P20" s="89"/>
      <c r="Q20" s="89"/>
      <c r="R20" s="89"/>
      <c r="S20" s="89"/>
      <c r="T20" s="90"/>
      <c r="U20" s="3"/>
      <c r="Y20" s="62" t="s">
        <v>48</v>
      </c>
      <c r="Z20" s="62" t="s">
        <v>55</v>
      </c>
      <c r="AA20" s="62" t="s">
        <v>83</v>
      </c>
      <c r="AB20" s="1">
        <v>0</v>
      </c>
      <c r="AO20" s="3"/>
    </row>
    <row r="21" spans="2:52" ht="25.5" customHeight="1">
      <c r="B21" s="88"/>
      <c r="C21" s="89"/>
      <c r="D21" s="89"/>
      <c r="E21" s="89"/>
      <c r="F21" s="89"/>
      <c r="G21" s="89"/>
      <c r="H21" s="89"/>
      <c r="I21" s="89"/>
      <c r="J21" s="89"/>
      <c r="K21" s="89"/>
      <c r="L21" s="89"/>
      <c r="M21" s="89"/>
      <c r="N21" s="89"/>
      <c r="O21" s="89"/>
      <c r="P21" s="89"/>
      <c r="Q21" s="89"/>
      <c r="R21" s="89"/>
      <c r="S21" s="89"/>
      <c r="T21" s="90"/>
      <c r="U21" s="3"/>
      <c r="Y21" s="62" t="s">
        <v>49</v>
      </c>
      <c r="Z21" s="62" t="s">
        <v>56</v>
      </c>
      <c r="AA21" s="62" t="s">
        <v>80</v>
      </c>
      <c r="AB21" s="1">
        <v>0</v>
      </c>
      <c r="AG21" s="54"/>
      <c r="AH21" s="54"/>
      <c r="AO21" s="3"/>
    </row>
    <row r="22" spans="2:52" ht="25.5" customHeight="1">
      <c r="B22" s="88"/>
      <c r="C22" s="89"/>
      <c r="D22" s="89"/>
      <c r="E22" s="89"/>
      <c r="F22" s="89"/>
      <c r="G22" s="89"/>
      <c r="H22" s="89"/>
      <c r="I22" s="89"/>
      <c r="J22" s="89"/>
      <c r="K22" s="89"/>
      <c r="L22" s="89"/>
      <c r="M22" s="89"/>
      <c r="N22" s="89"/>
      <c r="O22" s="89"/>
      <c r="P22" s="89"/>
      <c r="Q22" s="89"/>
      <c r="R22" s="89"/>
      <c r="S22" s="89"/>
      <c r="T22" s="90"/>
      <c r="U22" s="3"/>
      <c r="Y22" s="62" t="s">
        <v>50</v>
      </c>
      <c r="Z22" s="62" t="s">
        <v>60</v>
      </c>
      <c r="AA22" s="62" t="s">
        <v>81</v>
      </c>
      <c r="AB22" s="1">
        <v>0</v>
      </c>
      <c r="AG22" s="54"/>
      <c r="AH22" s="54"/>
      <c r="AO22" s="3"/>
      <c r="AP22" s="3"/>
    </row>
    <row r="23" spans="2:52" ht="25.5" customHeight="1">
      <c r="B23" s="88"/>
      <c r="C23" s="89"/>
      <c r="D23" s="89"/>
      <c r="E23" s="89"/>
      <c r="F23" s="89"/>
      <c r="G23" s="89"/>
      <c r="H23" s="89"/>
      <c r="I23" s="89"/>
      <c r="J23" s="89"/>
      <c r="K23" s="89"/>
      <c r="L23" s="89"/>
      <c r="M23" s="89"/>
      <c r="N23" s="89"/>
      <c r="O23" s="89"/>
      <c r="P23" s="89"/>
      <c r="Q23" s="89"/>
      <c r="R23" s="89"/>
      <c r="S23" s="89"/>
      <c r="T23" s="90"/>
      <c r="U23" s="3"/>
      <c r="Y23" s="62" t="s">
        <v>51</v>
      </c>
      <c r="Z23" s="62" t="s">
        <v>59</v>
      </c>
      <c r="AA23" s="62" t="s">
        <v>82</v>
      </c>
      <c r="AB23" s="1">
        <v>0</v>
      </c>
      <c r="AG23" s="54"/>
      <c r="AH23" s="54"/>
      <c r="AO23" s="3"/>
      <c r="AP23" s="3"/>
    </row>
    <row r="24" spans="2:52" ht="25.5" customHeight="1">
      <c r="B24" s="88"/>
      <c r="C24" s="89"/>
      <c r="D24" s="89"/>
      <c r="E24" s="89"/>
      <c r="F24" s="89"/>
      <c r="G24" s="89"/>
      <c r="H24" s="89"/>
      <c r="I24" s="89"/>
      <c r="J24" s="89"/>
      <c r="K24" s="89"/>
      <c r="L24" s="89"/>
      <c r="M24" s="89"/>
      <c r="N24" s="89"/>
      <c r="O24" s="89"/>
      <c r="P24" s="89"/>
      <c r="Q24" s="89"/>
      <c r="R24" s="89"/>
      <c r="S24" s="89"/>
      <c r="T24" s="90"/>
      <c r="U24" s="3"/>
      <c r="Y24" s="62" t="s">
        <v>52</v>
      </c>
      <c r="Z24" s="62" t="s">
        <v>58</v>
      </c>
      <c r="AA24" s="62" t="s">
        <v>73</v>
      </c>
      <c r="AB24" s="1">
        <v>0</v>
      </c>
      <c r="AG24" s="54"/>
      <c r="AH24" s="54"/>
      <c r="AO24" s="3"/>
      <c r="AP24" s="3"/>
    </row>
    <row r="25" spans="2:52" ht="25.5" customHeight="1">
      <c r="B25" s="88"/>
      <c r="C25" s="89"/>
      <c r="D25" s="89"/>
      <c r="E25" s="89"/>
      <c r="F25" s="89"/>
      <c r="G25" s="89"/>
      <c r="H25" s="89"/>
      <c r="I25" s="89"/>
      <c r="J25" s="89"/>
      <c r="K25" s="89"/>
      <c r="L25" s="89"/>
      <c r="M25" s="89"/>
      <c r="N25" s="89"/>
      <c r="O25" s="89"/>
      <c r="P25" s="89"/>
      <c r="Q25" s="89"/>
      <c r="R25" s="89"/>
      <c r="S25" s="89"/>
      <c r="T25" s="90"/>
      <c r="U25" s="3"/>
      <c r="Y25" s="62" t="s">
        <v>53</v>
      </c>
      <c r="Z25" s="62" t="s">
        <v>57</v>
      </c>
      <c r="AA25" s="62" t="s">
        <v>74</v>
      </c>
      <c r="AB25" s="1">
        <v>0</v>
      </c>
      <c r="AO25" s="3"/>
      <c r="AP25" s="3"/>
    </row>
    <row r="26" spans="2:52" ht="25.5" customHeight="1">
      <c r="B26" s="88"/>
      <c r="C26" s="89"/>
      <c r="D26" s="89"/>
      <c r="E26" s="89"/>
      <c r="F26" s="89"/>
      <c r="G26" s="89"/>
      <c r="H26" s="89"/>
      <c r="I26" s="89"/>
      <c r="J26" s="89"/>
      <c r="K26" s="89"/>
      <c r="L26" s="89"/>
      <c r="M26" s="89"/>
      <c r="N26" s="89"/>
      <c r="O26" s="89"/>
      <c r="P26" s="89"/>
      <c r="Q26" s="89"/>
      <c r="R26" s="89"/>
      <c r="S26" s="89"/>
      <c r="T26" s="90"/>
      <c r="U26" s="3"/>
      <c r="Y26" s="62" t="s">
        <v>105</v>
      </c>
      <c r="Z26" s="62" t="s">
        <v>103</v>
      </c>
      <c r="AA26" s="62" t="s">
        <v>104</v>
      </c>
      <c r="AB26" s="1">
        <v>0</v>
      </c>
      <c r="AE26" s="64"/>
      <c r="AF26" s="2"/>
      <c r="AG26" s="2"/>
      <c r="AH26" s="2"/>
      <c r="AI26" s="2"/>
      <c r="AO26" s="3"/>
      <c r="AP26" s="3"/>
    </row>
    <row r="27" spans="2:52" ht="25.5" customHeight="1">
      <c r="B27" s="88"/>
      <c r="C27" s="89"/>
      <c r="D27" s="89"/>
      <c r="E27" s="89"/>
      <c r="F27" s="89"/>
      <c r="G27" s="89"/>
      <c r="H27" s="89"/>
      <c r="I27" s="89"/>
      <c r="J27" s="89"/>
      <c r="K27" s="89"/>
      <c r="L27" s="89"/>
      <c r="M27" s="89"/>
      <c r="N27" s="89"/>
      <c r="O27" s="89"/>
      <c r="P27" s="89"/>
      <c r="Q27" s="89"/>
      <c r="R27" s="89"/>
      <c r="S27" s="89"/>
      <c r="T27" s="90"/>
      <c r="U27" s="3"/>
      <c r="V27" s="3"/>
      <c r="W27" s="3"/>
      <c r="X27" s="3"/>
      <c r="Y27" s="3"/>
      <c r="Z27" s="3"/>
      <c r="AA27" s="3"/>
      <c r="AC27" s="63"/>
      <c r="AD27" s="63"/>
      <c r="AE27" s="64"/>
      <c r="AF27" s="2"/>
      <c r="AG27" s="2"/>
      <c r="AH27" s="2"/>
      <c r="AI27" s="2"/>
      <c r="AO27" s="3"/>
      <c r="AP27" s="3"/>
    </row>
    <row r="28" spans="2:52" ht="47.25" customHeight="1">
      <c r="B28" s="91"/>
      <c r="C28" s="92"/>
      <c r="D28" s="92"/>
      <c r="E28" s="92"/>
      <c r="F28" s="92"/>
      <c r="G28" s="92"/>
      <c r="H28" s="92"/>
      <c r="I28" s="92"/>
      <c r="J28" s="92"/>
      <c r="K28" s="92"/>
      <c r="L28" s="92"/>
      <c r="M28" s="92"/>
      <c r="N28" s="92"/>
      <c r="O28" s="92"/>
      <c r="P28" s="92"/>
      <c r="Q28" s="92"/>
      <c r="R28" s="92"/>
      <c r="S28" s="92"/>
      <c r="T28" s="93"/>
      <c r="U28" s="3"/>
      <c r="V28" s="3"/>
      <c r="W28" s="3"/>
      <c r="X28" s="3"/>
      <c r="Y28" s="3"/>
      <c r="Z28" s="3"/>
      <c r="AA28" s="3"/>
      <c r="AC28" s="63"/>
      <c r="AD28" s="63"/>
      <c r="AE28" s="64"/>
      <c r="AF28" s="81"/>
      <c r="AG28" s="81"/>
      <c r="AH28" s="81"/>
      <c r="AI28" s="81"/>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101" t="s">
        <v>18</v>
      </c>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c r="AA30" s="103"/>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104" t="s">
        <v>23</v>
      </c>
      <c r="H33" s="105"/>
      <c r="I33" s="105"/>
      <c r="J33" s="105"/>
      <c r="K33" s="105"/>
      <c r="L33" s="105"/>
      <c r="M33" s="105"/>
      <c r="N33" s="105"/>
      <c r="O33" s="105"/>
      <c r="P33" s="105"/>
      <c r="Q33" s="105"/>
      <c r="R33" s="105"/>
      <c r="S33" s="105"/>
      <c r="T33" s="105"/>
      <c r="U33" s="105"/>
      <c r="V33" s="105"/>
      <c r="W33" s="105"/>
      <c r="X33" s="105"/>
      <c r="Y33" s="105"/>
      <c r="Z33" s="105"/>
      <c r="AA33" s="106"/>
      <c r="AC33" s="63"/>
      <c r="AD33" s="63"/>
      <c r="AE33" s="64"/>
    </row>
    <row r="34" spans="2:52" ht="33.75" customHeight="1" thickTop="1">
      <c r="B34" s="14" t="s">
        <v>19</v>
      </c>
      <c r="C34" s="15" t="s">
        <v>22</v>
      </c>
      <c r="D34" s="16">
        <v>50</v>
      </c>
      <c r="E34" s="30">
        <f>12*11-ROWS(_nOrigin)</f>
        <v>29</v>
      </c>
      <c r="F34" s="36">
        <f>IF(AND(E34&lt;&gt;"",E34=Answers!E34),1,IF(ISBLANK(E34),0,-1))</f>
        <v>1</v>
      </c>
      <c r="G34" s="107" t="s">
        <v>308</v>
      </c>
      <c r="H34" s="108"/>
      <c r="I34" s="108"/>
      <c r="J34" s="108"/>
      <c r="K34" s="108"/>
      <c r="L34" s="108"/>
      <c r="M34" s="108"/>
      <c r="N34" s="108"/>
      <c r="O34" s="108"/>
      <c r="P34" s="108"/>
      <c r="Q34" s="108"/>
      <c r="R34" s="108"/>
      <c r="S34" s="108"/>
      <c r="T34" s="108"/>
      <c r="U34" s="108"/>
      <c r="V34" s="108"/>
      <c r="W34" s="108"/>
      <c r="X34" s="108"/>
      <c r="Y34" s="108"/>
      <c r="Z34" s="108"/>
      <c r="AA34" s="109"/>
      <c r="AC34" s="63"/>
      <c r="AD34" s="63"/>
      <c r="AE34" s="64"/>
    </row>
    <row r="35" spans="2:52" ht="33.950000000000003" customHeight="1">
      <c r="B35" s="14" t="s">
        <v>21</v>
      </c>
      <c r="C35" s="15" t="s">
        <v>22</v>
      </c>
      <c r="D35" s="16">
        <v>80</v>
      </c>
      <c r="E35" s="30"/>
      <c r="F35" s="36">
        <f>IF(AND(E35&lt;&gt;"",E35=Answers!E35),1,IF(ISBLANK(E35),0,-1))</f>
        <v>0</v>
      </c>
      <c r="G35" s="110" t="s">
        <v>299</v>
      </c>
      <c r="H35" s="111"/>
      <c r="I35" s="111"/>
      <c r="J35" s="111"/>
      <c r="K35" s="111"/>
      <c r="L35" s="111"/>
      <c r="M35" s="111"/>
      <c r="N35" s="111"/>
      <c r="O35" s="111"/>
      <c r="P35" s="111"/>
      <c r="Q35" s="111"/>
      <c r="R35" s="111"/>
      <c r="S35" s="111"/>
      <c r="T35" s="111"/>
      <c r="U35" s="111"/>
      <c r="V35" s="111"/>
      <c r="W35" s="111"/>
      <c r="X35" s="111"/>
      <c r="Y35" s="111"/>
      <c r="Z35" s="111"/>
      <c r="AA35" s="112"/>
      <c r="AC35" s="63"/>
      <c r="AD35" s="63"/>
      <c r="AE35" s="64"/>
    </row>
    <row r="36" spans="2:52" ht="33.75" customHeight="1">
      <c r="B36" s="14" t="s">
        <v>20</v>
      </c>
      <c r="C36" s="15" t="s">
        <v>22</v>
      </c>
      <c r="D36" s="16">
        <v>120</v>
      </c>
      <c r="E36" s="30"/>
      <c r="F36" s="36">
        <f>IF(AND(E36&lt;&gt;"",E36=Answers!E36),1,IF(ISBLANK(E36),0,-1))</f>
        <v>0</v>
      </c>
      <c r="G36" s="113" t="s">
        <v>309</v>
      </c>
      <c r="H36" s="114"/>
      <c r="I36" s="114"/>
      <c r="J36" s="114"/>
      <c r="K36" s="114"/>
      <c r="L36" s="114"/>
      <c r="M36" s="114"/>
      <c r="N36" s="114"/>
      <c r="O36" s="114"/>
      <c r="P36" s="114"/>
      <c r="Q36" s="114"/>
      <c r="R36" s="114"/>
      <c r="S36" s="114"/>
      <c r="T36" s="114"/>
      <c r="U36" s="114"/>
      <c r="V36" s="114"/>
      <c r="W36" s="114"/>
      <c r="X36" s="114"/>
      <c r="Y36" s="114"/>
      <c r="Z36" s="114"/>
      <c r="AA36" s="115"/>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117" t="s">
        <v>29</v>
      </c>
      <c r="K41" s="117"/>
      <c r="L41" s="117"/>
      <c r="M41" s="117"/>
      <c r="N41" s="117"/>
      <c r="AS41" s="6"/>
      <c r="AT41" s="6"/>
      <c r="AU41" s="6"/>
      <c r="AV41" s="6"/>
      <c r="AW41" s="6"/>
      <c r="AX41" s="6"/>
      <c r="AY41" s="6"/>
      <c r="AZ41" s="6"/>
    </row>
    <row r="42" spans="2:52" ht="15" customHeight="1" thickTop="1">
      <c r="J42" s="116" cm="1">
        <f t="array" ref="J42">SUMPRODUCT(--(F34:F216=1),F34:F216,D34:D216)</f>
        <v>470</v>
      </c>
      <c r="K42" s="116"/>
      <c r="L42" s="116"/>
      <c r="M42" s="116"/>
      <c r="N42" s="116"/>
      <c r="AS42" s="6"/>
      <c r="AT42" s="6"/>
      <c r="AU42" s="6"/>
      <c r="AV42" s="6"/>
      <c r="AW42" s="6"/>
      <c r="AX42" s="6"/>
      <c r="AY42" s="6"/>
      <c r="AZ42" s="6"/>
    </row>
    <row r="43" spans="2:52" ht="15" customHeight="1">
      <c r="B43" s="20" t="s">
        <v>306</v>
      </c>
      <c r="J43" s="116"/>
      <c r="K43" s="116"/>
      <c r="L43" s="116"/>
      <c r="M43" s="116"/>
      <c r="N43" s="116"/>
      <c r="AS43" s="6"/>
      <c r="AT43" s="6"/>
      <c r="AU43" s="6"/>
      <c r="AV43" s="6"/>
      <c r="AW43" s="6"/>
      <c r="AX43" s="6"/>
      <c r="AY43" s="6"/>
      <c r="AZ43" s="6"/>
    </row>
    <row r="44" spans="2:52" ht="15" customHeight="1" thickBot="1">
      <c r="B44" s="20"/>
      <c r="G44" s="27"/>
      <c r="J44" s="116"/>
      <c r="K44" s="116"/>
      <c r="L44" s="116"/>
      <c r="M44" s="116"/>
      <c r="N44" s="116"/>
      <c r="R44" s="6"/>
    </row>
    <row r="45" spans="2:52" ht="25.5" customHeight="1" thickTop="1" thickBot="1">
      <c r="B45" s="19" t="s">
        <v>2</v>
      </c>
      <c r="C45" s="19" t="s">
        <v>3</v>
      </c>
      <c r="D45" s="19" t="s">
        <v>4</v>
      </c>
      <c r="E45" s="44" t="s">
        <v>5</v>
      </c>
      <c r="G45" s="19" t="s">
        <v>63</v>
      </c>
      <c r="H45" s="6"/>
      <c r="I45" s="6"/>
      <c r="J45" s="116"/>
      <c r="K45" s="116"/>
      <c r="L45" s="116"/>
      <c r="M45" s="116"/>
      <c r="N45" s="11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5.7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3.25">
      <c r="B47" s="14" t="s">
        <v>7</v>
      </c>
      <c r="C47" s="15">
        <v>1</v>
      </c>
      <c r="D47" s="16">
        <v>0</v>
      </c>
      <c r="E47" s="30" t="s">
        <v>32</v>
      </c>
      <c r="F47" s="36">
        <f>IF(AND(E47&lt;&gt;"",E47=Answers!E47),1,IF(ISBLANK(E47),0,-1))</f>
        <v>1</v>
      </c>
      <c r="G47" s="38" t="s">
        <v>44</v>
      </c>
      <c r="H47" s="6"/>
      <c r="I47" s="6" t="str">
        <f>_xlfn.TEXTBEFORE(G47,"-")</f>
        <v>YYZ</v>
      </c>
      <c r="J47" s="1" t="str">
        <f t="shared" ref="J47:J58" si="0">_xlfn.XLOOKUP(I47,_nIATA,_nCity)</f>
        <v>Toronto</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c r="B48" s="1"/>
      <c r="C48" s="1"/>
      <c r="D48" s="1"/>
      <c r="E48" s="39"/>
      <c r="H48" s="6"/>
      <c r="I48" s="6" t="e">
        <f t="shared" ref="I48" si="1">_xlfn.TEXTAFTER(G48,"-")</f>
        <v>#N/A</v>
      </c>
      <c r="J48" s="1" t="e">
        <f t="shared" si="0"/>
        <v>#N/A</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3.25">
      <c r="B49" s="17">
        <v>1</v>
      </c>
      <c r="C49" s="17">
        <v>1</v>
      </c>
      <c r="D49" s="18">
        <v>6</v>
      </c>
      <c r="E49" s="30" t="s">
        <v>42</v>
      </c>
      <c r="F49" s="36">
        <f>IF(AND(E49&lt;&gt;"",E49=Answers!E49),1,IF(ISBLANK(E49),0,-1))</f>
        <v>1</v>
      </c>
      <c r="G49" s="38" t="s">
        <v>165</v>
      </c>
      <c r="H49" s="6"/>
      <c r="I49" s="6" t="str">
        <f>_xlfn.TEXTBEFORE(G49,"-")</f>
        <v>LIS</v>
      </c>
      <c r="J49" s="1" t="str">
        <f t="shared" si="0"/>
        <v>Lisbon</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3.25">
      <c r="B50" s="17">
        <f>B49+1</f>
        <v>2</v>
      </c>
      <c r="C50" s="17">
        <v>1</v>
      </c>
      <c r="D50" s="18">
        <v>6</v>
      </c>
      <c r="E50" s="30" t="s">
        <v>50</v>
      </c>
      <c r="F50" s="36">
        <f>IF(AND(E50&lt;&gt;"",E50=Answers!E50),1,IF(ISBLANK(E50),0,-1))</f>
        <v>1</v>
      </c>
      <c r="G50" s="38" t="s">
        <v>173</v>
      </c>
      <c r="H50" s="6"/>
      <c r="I50" s="6" t="str">
        <f t="shared" ref="I50:I58" si="2">_xlfn.TEXTBEFORE(G50,"-")</f>
        <v>LAX</v>
      </c>
      <c r="J50" s="1" t="str">
        <f t="shared" si="0"/>
        <v>Los Angeles</v>
      </c>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3.25">
      <c r="B51" s="17">
        <f>B50+1</f>
        <v>3</v>
      </c>
      <c r="C51" s="17">
        <v>1</v>
      </c>
      <c r="D51" s="18">
        <v>6</v>
      </c>
      <c r="E51" s="30" t="s">
        <v>48</v>
      </c>
      <c r="F51" s="36">
        <f>IF(AND(E51&lt;&gt;"",E51=Answers!E51),1,IF(ISBLANK(E51),0,-1))</f>
        <v>1</v>
      </c>
      <c r="G51" s="38" t="s">
        <v>174</v>
      </c>
      <c r="H51" s="6"/>
      <c r="I51" s="6" t="str">
        <f t="shared" si="2"/>
        <v>MAD</v>
      </c>
      <c r="J51" s="1" t="str">
        <f t="shared" si="0"/>
        <v>Madrid</v>
      </c>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3.25">
      <c r="B52" s="17">
        <f t="shared" ref="B52:B58" si="3">B51+1</f>
        <v>4</v>
      </c>
      <c r="C52" s="17">
        <v>1</v>
      </c>
      <c r="D52" s="18">
        <v>6</v>
      </c>
      <c r="E52" s="30" t="s">
        <v>39</v>
      </c>
      <c r="F52" s="36">
        <f>IF(AND(E52&lt;&gt;"",E52=Answers!E52),1,IF(ISBLANK(E52),0,-1))</f>
        <v>1</v>
      </c>
      <c r="G52" s="38" t="s">
        <v>166</v>
      </c>
      <c r="H52" s="6"/>
      <c r="I52" s="6" t="str">
        <f t="shared" si="2"/>
        <v>LON</v>
      </c>
      <c r="J52" s="1" t="str">
        <f t="shared" si="0"/>
        <v>London</v>
      </c>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3.25">
      <c r="B53" s="17">
        <f t="shared" si="3"/>
        <v>5</v>
      </c>
      <c r="C53" s="17">
        <v>1</v>
      </c>
      <c r="D53" s="18">
        <v>6</v>
      </c>
      <c r="E53" s="30" t="s">
        <v>47</v>
      </c>
      <c r="F53" s="36">
        <f>IF(AND(E53&lt;&gt;"",E53=Answers!E53),1,IF(ISBLANK(E53),0,-1))</f>
        <v>1</v>
      </c>
      <c r="G53" s="38" t="s">
        <v>167</v>
      </c>
      <c r="H53" s="6"/>
      <c r="I53" s="6" t="str">
        <f t="shared" si="2"/>
        <v>YUL</v>
      </c>
      <c r="J53" s="1" t="str">
        <f t="shared" si="0"/>
        <v>Montreal</v>
      </c>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3.25">
      <c r="B54" s="17">
        <f t="shared" si="3"/>
        <v>6</v>
      </c>
      <c r="C54" s="17">
        <v>1</v>
      </c>
      <c r="D54" s="18">
        <v>6</v>
      </c>
      <c r="E54" s="30" t="s">
        <v>35</v>
      </c>
      <c r="F54" s="36">
        <f>IF(AND(E54&lt;&gt;"",E54=Answers!E54),1,IF(ISBLANK(E54),0,-1))</f>
        <v>1</v>
      </c>
      <c r="G54" s="38" t="s">
        <v>168</v>
      </c>
      <c r="H54" s="6"/>
      <c r="I54" s="6" t="str">
        <f t="shared" si="2"/>
        <v>BOG</v>
      </c>
      <c r="J54" s="1" t="str">
        <f t="shared" si="0"/>
        <v>Bogota</v>
      </c>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3.25">
      <c r="B55" s="17">
        <f t="shared" si="3"/>
        <v>7</v>
      </c>
      <c r="C55" s="17">
        <v>1</v>
      </c>
      <c r="D55" s="18">
        <v>6</v>
      </c>
      <c r="E55" s="30" t="s">
        <v>52</v>
      </c>
      <c r="F55" s="36">
        <f>IF(AND(E55&lt;&gt;"",E55=Answers!E55),1,IF(ISBLANK(E55),0,-1))</f>
        <v>1</v>
      </c>
      <c r="G55" s="38" t="s">
        <v>169</v>
      </c>
      <c r="H55" s="6"/>
      <c r="I55" s="6" t="str">
        <f t="shared" si="2"/>
        <v>EZE</v>
      </c>
      <c r="J55" s="1" t="str">
        <f t="shared" si="0"/>
        <v>Buenos Aires</v>
      </c>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3.25">
      <c r="B56" s="17">
        <f t="shared" si="3"/>
        <v>8</v>
      </c>
      <c r="C56" s="17">
        <v>1</v>
      </c>
      <c r="D56" s="18">
        <v>6</v>
      </c>
      <c r="E56" s="30" t="s">
        <v>51</v>
      </c>
      <c r="F56" s="36">
        <f>IF(AND(E56&lt;&gt;"",E56=Answers!E56),1,IF(ISBLANK(E56),0,-1))</f>
        <v>1</v>
      </c>
      <c r="G56" s="38" t="s">
        <v>170</v>
      </c>
      <c r="H56" s="6"/>
      <c r="I56" s="6" t="str">
        <f t="shared" si="2"/>
        <v>CPT</v>
      </c>
      <c r="J56" s="1" t="str">
        <f t="shared" si="0"/>
        <v>Cape Town</v>
      </c>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3.25">
      <c r="B57" s="17">
        <f t="shared" si="3"/>
        <v>9</v>
      </c>
      <c r="C57" s="17">
        <v>1</v>
      </c>
      <c r="D57" s="18">
        <v>6</v>
      </c>
      <c r="E57" s="30" t="s">
        <v>42</v>
      </c>
      <c r="F57" s="36">
        <f>IF(AND(E57&lt;&gt;"",E57=Answers!E57),1,IF(ISBLANK(E57),0,-1))</f>
        <v>1</v>
      </c>
      <c r="G57" s="38" t="s">
        <v>171</v>
      </c>
      <c r="H57" s="6"/>
      <c r="I57" s="6" t="str">
        <f t="shared" si="2"/>
        <v>LIS</v>
      </c>
      <c r="J57" s="1" t="str">
        <f t="shared" si="0"/>
        <v>Lisbon</v>
      </c>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3.25">
      <c r="B58" s="17">
        <f t="shared" si="3"/>
        <v>10</v>
      </c>
      <c r="C58" s="17">
        <v>1</v>
      </c>
      <c r="D58" s="18">
        <v>6</v>
      </c>
      <c r="E58" s="30" t="s">
        <v>52</v>
      </c>
      <c r="F58" s="36">
        <f>IF(AND(E58&lt;&gt;"",E58=Answers!E58),1,IF(ISBLANK(E58),0,-1))</f>
        <v>1</v>
      </c>
      <c r="G58" s="38" t="s">
        <v>172</v>
      </c>
      <c r="H58" s="6"/>
      <c r="I58" s="6" t="str">
        <f t="shared" si="2"/>
        <v>EZE</v>
      </c>
      <c r="J58" s="1" t="str">
        <f t="shared" si="0"/>
        <v>Buenos Aires</v>
      </c>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3.25">
      <c r="B60" s="17" t="s">
        <v>30</v>
      </c>
      <c r="C60" s="17">
        <v>1</v>
      </c>
      <c r="D60" s="18">
        <v>0</v>
      </c>
      <c r="E60" s="30" cm="1">
        <f t="array" ref="E60">IFERROR(_xlfn.REDUCE(0,E49:E58,_xlfn.LAMBDA(_xlpm.a,_xlpm.v,_xlpm.a+CODE(MID(_xlpm.v,4,1)))),0)</f>
        <v>990</v>
      </c>
      <c r="F60" s="36">
        <f>IF(AND(E60&lt;&gt;"",E60=Answers!E60),1,IF(ISBLANK(E60),0,-1))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t="15.7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t="15.7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t="15.7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5" customHeight="1" thickTop="1" thickBot="1">
      <c r="B67" s="19" t="s">
        <v>2</v>
      </c>
      <c r="C67" s="19" t="s">
        <v>3</v>
      </c>
      <c r="D67" s="19" t="s">
        <v>4</v>
      </c>
      <c r="E67" s="44" t="s">
        <v>5</v>
      </c>
      <c r="G67" s="104" t="s">
        <v>64</v>
      </c>
      <c r="H67" s="105"/>
      <c r="I67" s="105"/>
      <c r="J67" s="105"/>
      <c r="K67" s="105"/>
      <c r="L67" s="105"/>
      <c r="M67" s="105"/>
      <c r="N67" s="105"/>
      <c r="O67" s="105"/>
      <c r="P67" s="105"/>
      <c r="Q67" s="105"/>
      <c r="R67" s="106"/>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t="15.75" thickTop="1">
      <c r="B68" s="1"/>
      <c r="C68" s="1"/>
      <c r="D68" s="1"/>
      <c r="E68" s="39"/>
      <c r="R68" s="6"/>
      <c r="AO68" s="6"/>
      <c r="AP68" s="6"/>
      <c r="AQ68" s="6"/>
      <c r="AR68" s="6"/>
      <c r="AS68" s="6"/>
      <c r="AT68" s="6"/>
      <c r="AU68" s="6"/>
      <c r="AV68" s="6"/>
      <c r="AW68" s="6"/>
      <c r="AX68" s="6"/>
      <c r="AY68" s="6"/>
      <c r="AZ68" s="6"/>
    </row>
    <row r="69" spans="2:52" ht="25.5" customHeight="1">
      <c r="B69" s="17" t="s">
        <v>8</v>
      </c>
      <c r="C69" s="17">
        <v>2</v>
      </c>
      <c r="D69" s="18">
        <v>0</v>
      </c>
      <c r="E69" s="30">
        <v>85328</v>
      </c>
      <c r="F69" s="36">
        <f>IF(AND(E69&lt;&gt;"",E69=Answers!E69),1,IF(ISBLANK(E69),0,-1))</f>
        <v>1</v>
      </c>
      <c r="G69" s="32" t="s">
        <v>175</v>
      </c>
      <c r="H69" s="33"/>
      <c r="I69" s="33"/>
      <c r="J69" s="33"/>
      <c r="K69" s="33"/>
      <c r="L69" s="33"/>
      <c r="M69" s="33"/>
      <c r="N69" s="33"/>
      <c r="O69" s="33"/>
      <c r="P69" s="33"/>
      <c r="Q69" s="33"/>
      <c r="R69" s="34"/>
      <c r="S69" s="6"/>
      <c r="T69" s="1" cm="1">
        <f t="array" ref="T69">SUM(_xlfn.XLOOKUP(_xlfn.TEXTSPLIT(G69,";"),_nRoutes,_nDistance))</f>
        <v>85328</v>
      </c>
      <c r="AE69" s="7"/>
      <c r="AF69" s="7"/>
      <c r="AG69" s="7"/>
      <c r="AH69" s="7"/>
      <c r="AI69" s="7"/>
      <c r="AJ69" s="7"/>
      <c r="AK69" s="7"/>
      <c r="AL69" s="7"/>
      <c r="AM69" s="7"/>
      <c r="AN69" s="7"/>
      <c r="AO69" s="6"/>
      <c r="AP69" s="6"/>
      <c r="AQ69" s="6"/>
      <c r="AR69" s="6"/>
      <c r="AS69" s="6"/>
      <c r="AT69" s="6"/>
      <c r="AU69" s="6"/>
      <c r="AV69" s="6"/>
      <c r="AW69" s="6"/>
      <c r="AX69" s="6"/>
      <c r="AY69" s="6"/>
      <c r="AZ69" s="6"/>
    </row>
    <row r="70" spans="2:52">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v>64958</v>
      </c>
      <c r="F71" s="36">
        <f>IF(AND(E71&lt;&gt;"",E71=Answers!E71),1,IF(ISBLANK(E71),0,-1))</f>
        <v>1</v>
      </c>
      <c r="G71" s="32" t="s">
        <v>176</v>
      </c>
      <c r="H71" s="33"/>
      <c r="I71" s="33"/>
      <c r="J71" s="33"/>
      <c r="K71" s="33"/>
      <c r="L71" s="33"/>
      <c r="M71" s="33"/>
      <c r="N71" s="33"/>
      <c r="O71" s="33"/>
      <c r="P71" s="33"/>
      <c r="Q71" s="33"/>
      <c r="R71" s="34"/>
      <c r="T71" s="1" cm="1">
        <f t="array" ref="T71">SUM(_xlfn.XLOOKUP(_xlfn.TEXTSPLIT(G71,";"),_nRoutes,_nDistance))</f>
        <v>64958</v>
      </c>
      <c r="AE71" s="7"/>
      <c r="AO71" s="6"/>
      <c r="AP71" s="6"/>
      <c r="AQ71" s="6"/>
      <c r="AR71" s="6"/>
      <c r="AS71" s="6"/>
      <c r="AT71" s="6"/>
      <c r="AU71" s="6"/>
      <c r="AV71" s="6"/>
      <c r="AW71" s="6"/>
      <c r="AX71" s="6"/>
      <c r="AY71" s="6"/>
      <c r="AZ71" s="6"/>
    </row>
    <row r="72" spans="2:52" ht="25.5" customHeight="1">
      <c r="B72" s="17">
        <f t="shared" ref="B72:B90" si="4">B71+1</f>
        <v>12</v>
      </c>
      <c r="C72" s="17">
        <v>2</v>
      </c>
      <c r="D72" s="18">
        <v>8</v>
      </c>
      <c r="E72" s="30">
        <v>79970</v>
      </c>
      <c r="F72" s="36">
        <f>IF(AND(E72&lt;&gt;"",E72=Answers!E72),1,IF(ISBLANK(E72),0,-1))</f>
        <v>1</v>
      </c>
      <c r="G72" s="32" t="s">
        <v>177</v>
      </c>
      <c r="H72" s="33"/>
      <c r="I72" s="33"/>
      <c r="J72" s="33"/>
      <c r="K72" s="33"/>
      <c r="L72" s="33"/>
      <c r="M72" s="33"/>
      <c r="N72" s="33"/>
      <c r="O72" s="33"/>
      <c r="P72" s="33"/>
      <c r="Q72" s="33"/>
      <c r="R72" s="34"/>
      <c r="S72" s="6"/>
      <c r="T72" s="1" cm="1">
        <f t="array" ref="T72">SUM(_xlfn.XLOOKUP(_xlfn.TEXTSPLIT(G72,";"),_nRoutes,_nDistance))</f>
        <v>79970</v>
      </c>
      <c r="U72" s="6"/>
      <c r="AE72" s="7"/>
      <c r="AN72" s="6"/>
      <c r="AO72" s="6"/>
      <c r="AP72" s="6"/>
      <c r="AQ72" s="6"/>
      <c r="AR72" s="6"/>
      <c r="AS72" s="6"/>
      <c r="AT72" s="6"/>
      <c r="AU72" s="6"/>
      <c r="AV72" s="6"/>
      <c r="AW72" s="6"/>
      <c r="AX72" s="6"/>
      <c r="AY72" s="6"/>
      <c r="AZ72" s="6"/>
    </row>
    <row r="73" spans="2:52" ht="25.5" customHeight="1">
      <c r="B73" s="17">
        <f t="shared" si="4"/>
        <v>13</v>
      </c>
      <c r="C73" s="17">
        <v>2</v>
      </c>
      <c r="D73" s="18">
        <v>8</v>
      </c>
      <c r="E73" s="30">
        <v>73858</v>
      </c>
      <c r="F73" s="36">
        <f>IF(AND(E73&lt;&gt;"",E73=Answers!E73),1,IF(ISBLANK(E73),0,-1))</f>
        <v>1</v>
      </c>
      <c r="G73" s="32" t="s">
        <v>178</v>
      </c>
      <c r="H73" s="33"/>
      <c r="I73" s="33"/>
      <c r="J73" s="33"/>
      <c r="K73" s="33"/>
      <c r="L73" s="33"/>
      <c r="M73" s="33"/>
      <c r="N73" s="33"/>
      <c r="O73" s="33"/>
      <c r="P73" s="33"/>
      <c r="Q73" s="33"/>
      <c r="R73" s="34"/>
      <c r="S73" s="6"/>
      <c r="T73" s="1" cm="1">
        <f t="array" ref="T73">SUM(_xlfn.XLOOKUP(_xlfn.TEXTSPLIT(G73,";"),_nRoutes,_nDistance))</f>
        <v>73858</v>
      </c>
      <c r="AE73" s="7"/>
      <c r="AN73" s="6"/>
      <c r="AO73" s="6"/>
      <c r="AP73" s="6"/>
      <c r="AQ73" s="6"/>
      <c r="AR73" s="6"/>
      <c r="AS73" s="6"/>
      <c r="AT73" s="6"/>
      <c r="AU73" s="6"/>
      <c r="AV73" s="6"/>
      <c r="AW73" s="6"/>
      <c r="AX73" s="6"/>
      <c r="AY73" s="6"/>
      <c r="AZ73" s="6"/>
    </row>
    <row r="74" spans="2:52" ht="25.5" customHeight="1">
      <c r="B74" s="17">
        <f t="shared" si="4"/>
        <v>14</v>
      </c>
      <c r="C74" s="17">
        <v>2</v>
      </c>
      <c r="D74" s="18">
        <v>8</v>
      </c>
      <c r="E74" s="30">
        <v>77444</v>
      </c>
      <c r="F74" s="36">
        <f>IF(AND(E74&lt;&gt;"",E74=Answers!E74),1,IF(ISBLANK(E74),0,-1))</f>
        <v>1</v>
      </c>
      <c r="G74" s="32" t="s">
        <v>179</v>
      </c>
      <c r="H74" s="33"/>
      <c r="I74" s="33"/>
      <c r="J74" s="33"/>
      <c r="K74" s="33"/>
      <c r="L74" s="33"/>
      <c r="M74" s="33"/>
      <c r="N74" s="33"/>
      <c r="O74" s="33"/>
      <c r="P74" s="33"/>
      <c r="Q74" s="33"/>
      <c r="R74" s="34"/>
      <c r="S74" s="6"/>
      <c r="T74" s="1" cm="1">
        <f t="array" ref="T74">SUM(_xlfn.XLOOKUP(_xlfn.TEXTSPLIT(G74,";"),_nRoutes,_nDistance))</f>
        <v>77444</v>
      </c>
      <c r="AE74" s="7"/>
      <c r="AN74" s="6"/>
      <c r="AO74" s="6"/>
      <c r="AP74" s="6"/>
      <c r="AQ74" s="6"/>
      <c r="AR74" s="6"/>
      <c r="AS74" s="6"/>
      <c r="AT74" s="6"/>
      <c r="AU74" s="6"/>
      <c r="AV74" s="6"/>
      <c r="AW74" s="6"/>
      <c r="AX74" s="6"/>
      <c r="AY74" s="6"/>
      <c r="AZ74" s="6"/>
    </row>
    <row r="75" spans="2:52" ht="25.5" customHeight="1">
      <c r="B75" s="17">
        <f t="shared" si="4"/>
        <v>15</v>
      </c>
      <c r="C75" s="17">
        <v>2</v>
      </c>
      <c r="D75" s="18">
        <v>8</v>
      </c>
      <c r="E75" s="30">
        <v>79092</v>
      </c>
      <c r="F75" s="36">
        <f>IF(AND(E75&lt;&gt;"",E75=Answers!E75),1,IF(ISBLANK(E75),0,-1))</f>
        <v>1</v>
      </c>
      <c r="G75" s="32" t="s">
        <v>180</v>
      </c>
      <c r="H75" s="33"/>
      <c r="I75" s="33"/>
      <c r="J75" s="33"/>
      <c r="K75" s="33"/>
      <c r="L75" s="33"/>
      <c r="M75" s="33"/>
      <c r="N75" s="33"/>
      <c r="O75" s="33"/>
      <c r="P75" s="33"/>
      <c r="Q75" s="33"/>
      <c r="R75" s="34"/>
      <c r="S75" s="6"/>
      <c r="T75" s="1" cm="1">
        <f t="array" ref="T75">SUM(_xlfn.XLOOKUP(_xlfn.TEXTSPLIT(G75,";"),_nRoutes,_nDistance))</f>
        <v>79092</v>
      </c>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 t="shared" si="4"/>
        <v>16</v>
      </c>
      <c r="C76" s="17">
        <v>2</v>
      </c>
      <c r="D76" s="18">
        <v>8</v>
      </c>
      <c r="E76" s="30">
        <v>93957</v>
      </c>
      <c r="F76" s="36">
        <f>IF(AND(E76&lt;&gt;"",E76=Answers!E76),1,IF(ISBLANK(E76),0,-1))</f>
        <v>1</v>
      </c>
      <c r="G76" s="32" t="s">
        <v>181</v>
      </c>
      <c r="H76" s="33"/>
      <c r="I76" s="33"/>
      <c r="J76" s="33"/>
      <c r="K76" s="33"/>
      <c r="L76" s="33"/>
      <c r="M76" s="33"/>
      <c r="N76" s="33"/>
      <c r="O76" s="33"/>
      <c r="P76" s="33"/>
      <c r="Q76" s="33"/>
      <c r="R76" s="34"/>
      <c r="S76" s="6"/>
      <c r="T76" s="1" cm="1">
        <f t="array" ref="T76">SUM(_xlfn.XLOOKUP(_xlfn.TEXTSPLIT(G76,";"),_nRoutes,_nDistance))</f>
        <v>93957</v>
      </c>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 t="shared" si="4"/>
        <v>17</v>
      </c>
      <c r="C77" s="17">
        <v>2</v>
      </c>
      <c r="D77" s="18">
        <v>8</v>
      </c>
      <c r="E77" s="30">
        <v>74320</v>
      </c>
      <c r="F77" s="36">
        <f>IF(AND(E77&lt;&gt;"",E77=Answers!E77),1,IF(ISBLANK(E77),0,-1))</f>
        <v>1</v>
      </c>
      <c r="G77" s="32" t="s">
        <v>182</v>
      </c>
      <c r="H77" s="33"/>
      <c r="I77" s="33"/>
      <c r="J77" s="33"/>
      <c r="K77" s="33"/>
      <c r="L77" s="33"/>
      <c r="M77" s="33"/>
      <c r="N77" s="33"/>
      <c r="O77" s="33"/>
      <c r="P77" s="33"/>
      <c r="Q77" s="33"/>
      <c r="R77" s="34"/>
      <c r="S77" s="6"/>
      <c r="T77" s="1" cm="1">
        <f t="array" ref="T77">SUM(_xlfn.XLOOKUP(_xlfn.TEXTSPLIT(G77,";"),_nRoutes,_nDistance))</f>
        <v>74320</v>
      </c>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 t="shared" si="4"/>
        <v>18</v>
      </c>
      <c r="C78" s="17">
        <v>2</v>
      </c>
      <c r="D78" s="18">
        <v>8</v>
      </c>
      <c r="E78" s="30">
        <v>66179</v>
      </c>
      <c r="F78" s="36">
        <f>IF(AND(E78&lt;&gt;"",E78=Answers!E78),1,IF(ISBLANK(E78),0,-1))</f>
        <v>1</v>
      </c>
      <c r="G78" s="32" t="s">
        <v>195</v>
      </c>
      <c r="H78" s="33"/>
      <c r="I78" s="33"/>
      <c r="J78" s="33"/>
      <c r="K78" s="33"/>
      <c r="L78" s="33"/>
      <c r="M78" s="33"/>
      <c r="N78" s="33"/>
      <c r="O78" s="33"/>
      <c r="P78" s="33"/>
      <c r="Q78" s="33"/>
      <c r="R78" s="34"/>
      <c r="S78" s="6"/>
      <c r="T78" s="1" cm="1">
        <f t="array" ref="T78">SUM(_xlfn.XLOOKUP(_xlfn.TEXTSPLIT(G78,";"),_nRoutes,_nDistance))</f>
        <v>66179</v>
      </c>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 t="shared" si="4"/>
        <v>19</v>
      </c>
      <c r="C79" s="17">
        <v>2</v>
      </c>
      <c r="D79" s="18">
        <v>8</v>
      </c>
      <c r="E79" s="30">
        <v>81610</v>
      </c>
      <c r="F79" s="36">
        <f>IF(AND(E79&lt;&gt;"",E79=Answers!E79),1,IF(ISBLANK(E79),0,-1))</f>
        <v>1</v>
      </c>
      <c r="G79" s="32" t="s">
        <v>183</v>
      </c>
      <c r="H79" s="33"/>
      <c r="I79" s="33"/>
      <c r="J79" s="33"/>
      <c r="K79" s="33"/>
      <c r="L79" s="33"/>
      <c r="M79" s="33"/>
      <c r="N79" s="33"/>
      <c r="O79" s="33"/>
      <c r="P79" s="33"/>
      <c r="Q79" s="33"/>
      <c r="R79" s="34"/>
      <c r="S79" s="6"/>
      <c r="T79" s="1" cm="1">
        <f t="array" ref="T79">SUM(_xlfn.XLOOKUP(_xlfn.TEXTSPLIT(G79,";"),_nRoutes,_nDistance))</f>
        <v>81610</v>
      </c>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 t="shared" si="4"/>
        <v>20</v>
      </c>
      <c r="C80" s="17">
        <v>2</v>
      </c>
      <c r="D80" s="18">
        <v>8</v>
      </c>
      <c r="E80" s="30">
        <v>81476</v>
      </c>
      <c r="F80" s="36">
        <f>IF(AND(E80&lt;&gt;"",E80=Answers!E80),1,IF(ISBLANK(E80),0,-1))</f>
        <v>1</v>
      </c>
      <c r="G80" s="32" t="s">
        <v>184</v>
      </c>
      <c r="H80" s="33"/>
      <c r="I80" s="33"/>
      <c r="J80" s="33"/>
      <c r="K80" s="33"/>
      <c r="L80" s="33"/>
      <c r="M80" s="33"/>
      <c r="N80" s="33"/>
      <c r="O80" s="33"/>
      <c r="P80" s="33"/>
      <c r="Q80" s="33"/>
      <c r="R80" s="34"/>
      <c r="S80" s="6"/>
      <c r="T80" s="1" cm="1">
        <f t="array" ref="T80">SUM(_xlfn.XLOOKUP(_xlfn.TEXTSPLIT(G80,";"),_nRoutes,_nDistance))</f>
        <v>81476</v>
      </c>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 t="shared" si="4"/>
        <v>21</v>
      </c>
      <c r="C81" s="17">
        <v>2</v>
      </c>
      <c r="D81" s="18">
        <v>8</v>
      </c>
      <c r="E81" s="30">
        <v>71758</v>
      </c>
      <c r="F81" s="36">
        <f>IF(AND(E81&lt;&gt;"",E81=Answers!E81),1,IF(ISBLANK(E81),0,-1))</f>
        <v>1</v>
      </c>
      <c r="G81" s="32" t="s">
        <v>185</v>
      </c>
      <c r="H81" s="33"/>
      <c r="I81" s="33"/>
      <c r="J81" s="33"/>
      <c r="K81" s="33"/>
      <c r="L81" s="33"/>
      <c r="M81" s="33"/>
      <c r="N81" s="33"/>
      <c r="O81" s="33"/>
      <c r="P81" s="33"/>
      <c r="Q81" s="33"/>
      <c r="R81" s="34"/>
      <c r="S81" s="6"/>
      <c r="T81" s="1" cm="1">
        <f t="array" ref="T81">SUM(_xlfn.XLOOKUP(_xlfn.TEXTSPLIT(G81,";"),_nRoutes,_nDistance))</f>
        <v>71758</v>
      </c>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 t="shared" si="4"/>
        <v>22</v>
      </c>
      <c r="C82" s="17">
        <v>2</v>
      </c>
      <c r="D82" s="18">
        <v>8</v>
      </c>
      <c r="E82" s="30">
        <v>78104</v>
      </c>
      <c r="F82" s="36">
        <f>IF(AND(E82&lt;&gt;"",E82=Answers!E82),1,IF(ISBLANK(E82),0,-1))</f>
        <v>1</v>
      </c>
      <c r="G82" s="32" t="s">
        <v>186</v>
      </c>
      <c r="H82" s="33"/>
      <c r="I82" s="33"/>
      <c r="J82" s="33"/>
      <c r="K82" s="33"/>
      <c r="L82" s="33"/>
      <c r="M82" s="33"/>
      <c r="N82" s="33"/>
      <c r="O82" s="33"/>
      <c r="P82" s="33"/>
      <c r="Q82" s="33"/>
      <c r="R82" s="34"/>
      <c r="S82" s="6"/>
      <c r="T82" s="1" cm="1">
        <f t="array" ref="T82">SUM(_xlfn.XLOOKUP(_xlfn.TEXTSPLIT(G82,";"),_nRoutes,_nDistance))</f>
        <v>78104</v>
      </c>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 t="shared" si="4"/>
        <v>23</v>
      </c>
      <c r="C83" s="17">
        <v>2</v>
      </c>
      <c r="D83" s="18">
        <v>8</v>
      </c>
      <c r="E83" s="30">
        <v>80854</v>
      </c>
      <c r="F83" s="36">
        <f>IF(AND(E83&lt;&gt;"",E83=Answers!E83),1,IF(ISBLANK(E83),0,-1))</f>
        <v>1</v>
      </c>
      <c r="G83" s="32" t="s">
        <v>187</v>
      </c>
      <c r="H83" s="33"/>
      <c r="I83" s="33"/>
      <c r="J83" s="33"/>
      <c r="K83" s="33"/>
      <c r="L83" s="33"/>
      <c r="M83" s="33"/>
      <c r="N83" s="33"/>
      <c r="O83" s="33"/>
      <c r="P83" s="33"/>
      <c r="Q83" s="33"/>
      <c r="R83" s="34"/>
      <c r="S83" s="6"/>
      <c r="T83" s="1" cm="1">
        <f t="array" ref="T83">SUM(_xlfn.XLOOKUP(_xlfn.TEXTSPLIT(G83,";"),_nRoutes,_nDistance))</f>
        <v>80854</v>
      </c>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 t="shared" si="4"/>
        <v>24</v>
      </c>
      <c r="C84" s="17">
        <v>2</v>
      </c>
      <c r="D84" s="18">
        <v>8</v>
      </c>
      <c r="E84" s="30">
        <v>104324</v>
      </c>
      <c r="F84" s="36">
        <f>IF(AND(E84&lt;&gt;"",E84=Answers!E84),1,IF(ISBLANK(E84),0,-1))</f>
        <v>1</v>
      </c>
      <c r="G84" s="32" t="s">
        <v>188</v>
      </c>
      <c r="H84" s="33"/>
      <c r="I84" s="33"/>
      <c r="J84" s="33"/>
      <c r="K84" s="33"/>
      <c r="L84" s="33"/>
      <c r="M84" s="33"/>
      <c r="N84" s="33"/>
      <c r="O84" s="33"/>
      <c r="P84" s="33"/>
      <c r="Q84" s="33"/>
      <c r="R84" s="34"/>
      <c r="S84" s="6"/>
      <c r="T84" s="1" cm="1">
        <f t="array" ref="T84">SUM(_xlfn.XLOOKUP(_xlfn.TEXTSPLIT(G84,";"),_nRoutes,_nDistance))</f>
        <v>104324</v>
      </c>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 t="shared" si="4"/>
        <v>25</v>
      </c>
      <c r="C85" s="17">
        <v>2</v>
      </c>
      <c r="D85" s="18">
        <v>8</v>
      </c>
      <c r="E85" s="30">
        <v>82947</v>
      </c>
      <c r="F85" s="36">
        <f>IF(AND(E85&lt;&gt;"",E85=Answers!E85),1,IF(ISBLANK(E85),0,-1))</f>
        <v>1</v>
      </c>
      <c r="G85" s="32" t="s">
        <v>189</v>
      </c>
      <c r="H85" s="33"/>
      <c r="I85" s="33"/>
      <c r="J85" s="33"/>
      <c r="K85" s="33"/>
      <c r="L85" s="33"/>
      <c r="M85" s="33"/>
      <c r="N85" s="33"/>
      <c r="O85" s="33"/>
      <c r="P85" s="33"/>
      <c r="Q85" s="33"/>
      <c r="R85" s="34"/>
      <c r="S85" s="6"/>
      <c r="T85" s="1" cm="1">
        <f t="array" ref="T85">SUM(_xlfn.XLOOKUP(_xlfn.TEXTSPLIT(G85,";"),_nRoutes,_nDistance))</f>
        <v>82947</v>
      </c>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 t="shared" si="4"/>
        <v>26</v>
      </c>
      <c r="C86" s="17">
        <v>2</v>
      </c>
      <c r="D86" s="18">
        <v>8</v>
      </c>
      <c r="E86" s="30">
        <v>96384</v>
      </c>
      <c r="F86" s="36">
        <f>IF(AND(E86&lt;&gt;"",E86=Answers!E86),1,IF(ISBLANK(E86),0,-1))</f>
        <v>1</v>
      </c>
      <c r="G86" s="32" t="s">
        <v>190</v>
      </c>
      <c r="H86" s="33"/>
      <c r="I86" s="33"/>
      <c r="J86" s="33"/>
      <c r="K86" s="33"/>
      <c r="L86" s="33"/>
      <c r="M86" s="33"/>
      <c r="N86" s="33"/>
      <c r="O86" s="33"/>
      <c r="P86" s="33"/>
      <c r="Q86" s="33"/>
      <c r="R86" s="34"/>
      <c r="S86" s="6"/>
      <c r="T86" s="1" cm="1">
        <f t="array" ref="T86">SUM(_xlfn.XLOOKUP(_xlfn.TEXTSPLIT(G86,";"),_nRoutes,_nDistance))</f>
        <v>96384</v>
      </c>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 t="shared" si="4"/>
        <v>27</v>
      </c>
      <c r="C87" s="17">
        <v>2</v>
      </c>
      <c r="D87" s="18">
        <v>8</v>
      </c>
      <c r="E87" s="30">
        <v>72089</v>
      </c>
      <c r="F87" s="36">
        <f>IF(AND(E87&lt;&gt;"",E87=Answers!E87),1,IF(ISBLANK(E87),0,-1))</f>
        <v>1</v>
      </c>
      <c r="G87" s="32" t="s">
        <v>191</v>
      </c>
      <c r="H87" s="33"/>
      <c r="I87" s="33"/>
      <c r="J87" s="33"/>
      <c r="K87" s="33"/>
      <c r="L87" s="33"/>
      <c r="M87" s="33"/>
      <c r="N87" s="33"/>
      <c r="O87" s="33"/>
      <c r="P87" s="33"/>
      <c r="Q87" s="33"/>
      <c r="R87" s="34"/>
      <c r="S87" s="6"/>
      <c r="T87" s="1" cm="1">
        <f t="array" ref="T87">SUM(_xlfn.XLOOKUP(_xlfn.TEXTSPLIT(G87,";"),_nRoutes,_nDistance))</f>
        <v>72089</v>
      </c>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 t="shared" si="4"/>
        <v>28</v>
      </c>
      <c r="C88" s="17">
        <v>2</v>
      </c>
      <c r="D88" s="18">
        <v>8</v>
      </c>
      <c r="E88" s="30">
        <v>89050</v>
      </c>
      <c r="F88" s="36">
        <f>IF(AND(E88&lt;&gt;"",E88=Answers!E88),1,IF(ISBLANK(E88),0,-1))</f>
        <v>1</v>
      </c>
      <c r="G88" s="32" t="s">
        <v>192</v>
      </c>
      <c r="H88" s="33"/>
      <c r="I88" s="33"/>
      <c r="J88" s="33"/>
      <c r="K88" s="33"/>
      <c r="L88" s="33"/>
      <c r="M88" s="33"/>
      <c r="N88" s="33"/>
      <c r="O88" s="33"/>
      <c r="P88" s="33"/>
      <c r="Q88" s="33"/>
      <c r="R88" s="34"/>
      <c r="S88" s="6"/>
      <c r="T88" s="1" cm="1">
        <f t="array" ref="T88">SUM(_xlfn.XLOOKUP(_xlfn.TEXTSPLIT(G88,";"),_nRoutes,_nDistance))</f>
        <v>89050</v>
      </c>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 t="shared" si="4"/>
        <v>29</v>
      </c>
      <c r="C89" s="17">
        <v>2</v>
      </c>
      <c r="D89" s="18">
        <v>8</v>
      </c>
      <c r="E89" s="30">
        <v>100153</v>
      </c>
      <c r="F89" s="36">
        <f>IF(AND(E89&lt;&gt;"",E89=Answers!E89),1,IF(ISBLANK(E89),0,-1))</f>
        <v>1</v>
      </c>
      <c r="G89" s="32" t="s">
        <v>193</v>
      </c>
      <c r="H89" s="33"/>
      <c r="I89" s="33"/>
      <c r="J89" s="33"/>
      <c r="K89" s="33"/>
      <c r="L89" s="33"/>
      <c r="M89" s="33"/>
      <c r="N89" s="33"/>
      <c r="O89" s="33"/>
      <c r="P89" s="33"/>
      <c r="Q89" s="33"/>
      <c r="R89" s="34"/>
      <c r="S89" s="6"/>
      <c r="T89" s="1" cm="1">
        <f t="array" ref="T89">SUM(_xlfn.XLOOKUP(_xlfn.TEXTSPLIT(G89,";"),_nRoutes,_nDistance))</f>
        <v>100153</v>
      </c>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 t="shared" si="4"/>
        <v>30</v>
      </c>
      <c r="C90" s="17">
        <v>2</v>
      </c>
      <c r="D90" s="18">
        <v>8</v>
      </c>
      <c r="E90" s="30">
        <v>88615</v>
      </c>
      <c r="F90" s="36">
        <f>IF(AND(E90&lt;&gt;"",E90=Answers!E90),1,IF(ISBLANK(E90),0,-1))</f>
        <v>1</v>
      </c>
      <c r="G90" s="32" t="s">
        <v>194</v>
      </c>
      <c r="H90" s="33"/>
      <c r="I90" s="33"/>
      <c r="J90" s="33"/>
      <c r="K90" s="33"/>
      <c r="L90" s="33"/>
      <c r="M90" s="33"/>
      <c r="N90" s="33"/>
      <c r="O90" s="33"/>
      <c r="P90" s="33"/>
      <c r="Q90" s="33"/>
      <c r="R90" s="34"/>
      <c r="S90" s="6"/>
      <c r="T90" s="1" cm="1">
        <f t="array" ref="T90">SUM(_xlfn.XLOOKUP(_xlfn.TEXTSPLIT(G90,";"),_nRoutes,_nDistance))</f>
        <v>88615</v>
      </c>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3.25">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3.25">
      <c r="B92" s="17" t="s">
        <v>26</v>
      </c>
      <c r="C92" s="17">
        <v>2</v>
      </c>
      <c r="D92" s="18">
        <v>0</v>
      </c>
      <c r="E92" s="30">
        <f>SUM(E71:E90)</f>
        <v>1637142</v>
      </c>
      <c r="F92" s="36">
        <f>IF(AND(E92&lt;&gt;"",E92=Answers!E92),1,IF(ISBLANK(E92),0,-1))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3.25">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t="15.7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20.25"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t="15.7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t="15.7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customHeight="1" thickTop="1" thickBot="1">
      <c r="B104" s="19" t="s">
        <v>2</v>
      </c>
      <c r="C104" s="19" t="s">
        <v>3</v>
      </c>
      <c r="D104" s="19" t="s">
        <v>4</v>
      </c>
      <c r="E104" s="44"/>
      <c r="G104" s="118" t="s">
        <v>64</v>
      </c>
      <c r="H104" s="119"/>
      <c r="I104" s="119"/>
      <c r="J104" s="119"/>
      <c r="K104" s="119"/>
      <c r="L104" s="119"/>
      <c r="M104" s="119"/>
      <c r="N104" s="119"/>
      <c r="O104" s="119"/>
      <c r="P104" s="119"/>
      <c r="Q104" s="119"/>
      <c r="R104" s="119"/>
      <c r="S104" s="119"/>
      <c r="T104" s="119"/>
      <c r="U104" s="119"/>
      <c r="V104" s="119"/>
      <c r="W104" s="119"/>
      <c r="X104" s="119"/>
      <c r="Y104" s="119"/>
      <c r="Z104" s="119"/>
      <c r="AA104" s="119"/>
      <c r="AB104" s="119"/>
      <c r="AC104" s="119"/>
      <c r="AD104" s="119"/>
      <c r="AE104" s="119"/>
      <c r="AF104" s="119"/>
      <c r="AG104" s="120"/>
      <c r="AH104" s="6"/>
      <c r="AI104" s="6"/>
      <c r="AJ104" s="6"/>
      <c r="AK104" s="6"/>
      <c r="AL104" s="6"/>
      <c r="AM104" s="6"/>
      <c r="AN104" s="6"/>
      <c r="AO104" s="6"/>
      <c r="AP104" s="6"/>
      <c r="AQ104" s="6"/>
      <c r="AR104" s="6"/>
      <c r="AS104" s="6"/>
      <c r="AT104" s="6"/>
      <c r="AU104" s="6"/>
      <c r="AV104" s="6"/>
      <c r="AW104" s="6"/>
      <c r="AX104" s="6"/>
      <c r="AY104" s="6"/>
      <c r="AZ104" s="6"/>
    </row>
    <row r="105" spans="2:52" ht="15.7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3.25">
      <c r="B106" s="17" t="s">
        <v>9</v>
      </c>
      <c r="C106" s="17">
        <v>3</v>
      </c>
      <c r="D106" s="18">
        <v>0</v>
      </c>
      <c r="E106" s="30">
        <v>107</v>
      </c>
      <c r="F106" s="36">
        <f>IF(AND(E106&lt;&gt;"",E106=Answers!E106),1,IF(ISBLANK(E106),0,-1))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c r="B107" s="1"/>
      <c r="C107" s="1"/>
      <c r="D107" s="1"/>
      <c r="E107" s="39"/>
      <c r="R107" s="6"/>
      <c r="S107" s="6"/>
      <c r="T107" s="6"/>
      <c r="U107" s="6"/>
      <c r="V107" s="6"/>
      <c r="W107" s="6"/>
      <c r="X107" s="6"/>
      <c r="Y107" s="6"/>
      <c r="Z107" s="6"/>
      <c r="AA107" s="6"/>
      <c r="AB107" s="6"/>
      <c r="AC107" s="6"/>
      <c r="AD107" s="6"/>
      <c r="AE107" s="6"/>
      <c r="AF107" s="6"/>
      <c r="AG107" s="6"/>
    </row>
    <row r="108" spans="2:52" ht="23.25">
      <c r="B108" s="17">
        <v>31</v>
      </c>
      <c r="C108" s="17">
        <v>3</v>
      </c>
      <c r="D108" s="18">
        <v>10</v>
      </c>
      <c r="E108" s="30">
        <v>75</v>
      </c>
      <c r="F108" s="36">
        <f>IF(AND(E108&lt;&gt;"",E108=Answers!E108),1,IF(ISBLANK(E108),0,-1))</f>
        <v>1</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3.25">
      <c r="B109" s="17">
        <f t="shared" ref="B109:B127" si="5">B108+1</f>
        <v>32</v>
      </c>
      <c r="C109" s="17">
        <v>3</v>
      </c>
      <c r="D109" s="18">
        <v>10</v>
      </c>
      <c r="E109" s="30">
        <v>107</v>
      </c>
      <c r="F109" s="36">
        <f>IF(AND(E109&lt;&gt;"",E109=Answers!E109),1,IF(ISBLANK(E109),0,-1))</f>
        <v>1</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3.25">
      <c r="B110" s="17">
        <f t="shared" si="5"/>
        <v>33</v>
      </c>
      <c r="C110" s="17">
        <v>3</v>
      </c>
      <c r="D110" s="18">
        <v>10</v>
      </c>
      <c r="E110" s="30">
        <v>128</v>
      </c>
      <c r="F110" s="36">
        <f>IF(AND(E110&lt;&gt;"",E110=Answers!E110),1,IF(ISBLANK(E110),0,-1))</f>
        <v>1</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3.25">
      <c r="B111" s="17">
        <f t="shared" si="5"/>
        <v>34</v>
      </c>
      <c r="C111" s="17">
        <v>3</v>
      </c>
      <c r="D111" s="18">
        <v>10</v>
      </c>
      <c r="E111" s="30">
        <v>107</v>
      </c>
      <c r="F111" s="36">
        <f>IF(AND(E111&lt;&gt;"",E111=Answers!E111),1,IF(ISBLANK(E111),0,-1))</f>
        <v>1</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3.25">
      <c r="B112" s="17">
        <f t="shared" si="5"/>
        <v>35</v>
      </c>
      <c r="C112" s="17">
        <v>3</v>
      </c>
      <c r="D112" s="18">
        <v>10</v>
      </c>
      <c r="E112" s="30">
        <v>99</v>
      </c>
      <c r="F112" s="36">
        <f>IF(AND(E112&lt;&gt;"",E112=Answers!E112),1,IF(ISBLANK(E112),0,-1))</f>
        <v>1</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3.25">
      <c r="B113" s="17">
        <f>B112+1</f>
        <v>36</v>
      </c>
      <c r="C113" s="17">
        <v>3</v>
      </c>
      <c r="D113" s="18">
        <v>10</v>
      </c>
      <c r="E113" s="30">
        <v>97</v>
      </c>
      <c r="F113" s="36">
        <f>IF(AND(E113&lt;&gt;"",E113=Answers!E113),1,IF(ISBLANK(E113),0,-1))</f>
        <v>1</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3.25">
      <c r="B114" s="17">
        <f t="shared" si="5"/>
        <v>37</v>
      </c>
      <c r="C114" s="17">
        <v>3</v>
      </c>
      <c r="D114" s="18">
        <v>10</v>
      </c>
      <c r="E114" s="30">
        <v>69</v>
      </c>
      <c r="F114" s="36">
        <f>IF(AND(E114&lt;&gt;"",E114=Answers!E114),1,IF(ISBLANK(E114),0,-1))</f>
        <v>1</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3.25">
      <c r="B115" s="17">
        <f t="shared" si="5"/>
        <v>38</v>
      </c>
      <c r="C115" s="17">
        <v>3</v>
      </c>
      <c r="D115" s="18">
        <v>10</v>
      </c>
      <c r="E115" s="30">
        <v>117</v>
      </c>
      <c r="F115" s="36">
        <f>IF(AND(E115&lt;&gt;"",E115=Answers!E115),1,IF(ISBLANK(E115),0,-1))</f>
        <v>1</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3.25">
      <c r="B116" s="17">
        <f t="shared" si="5"/>
        <v>39</v>
      </c>
      <c r="C116" s="17">
        <v>3</v>
      </c>
      <c r="D116" s="18">
        <v>10</v>
      </c>
      <c r="E116" s="30">
        <v>83</v>
      </c>
      <c r="F116" s="36">
        <f>IF(AND(E116&lt;&gt;"",E116=Answers!E116),1,IF(ISBLANK(E116),0,-1))</f>
        <v>1</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3.25">
      <c r="B117" s="17">
        <f t="shared" si="5"/>
        <v>40</v>
      </c>
      <c r="C117" s="17">
        <v>3</v>
      </c>
      <c r="D117" s="18">
        <v>10</v>
      </c>
      <c r="E117" s="30">
        <v>102</v>
      </c>
      <c r="F117" s="36">
        <f>IF(AND(E117&lt;&gt;"",E117=Answers!E117),1,IF(ISBLANK(E117),0,-1))</f>
        <v>1</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3.25">
      <c r="B118" s="17">
        <f t="shared" si="5"/>
        <v>41</v>
      </c>
      <c r="C118" s="17">
        <v>3</v>
      </c>
      <c r="D118" s="18">
        <v>10</v>
      </c>
      <c r="E118" s="30">
        <v>138</v>
      </c>
      <c r="F118" s="36">
        <f>IF(AND(E118&lt;&gt;"",E118=Answers!E118),1,IF(ISBLANK(E118),0,-1))</f>
        <v>1</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3.25">
      <c r="B119" s="17">
        <f t="shared" si="5"/>
        <v>42</v>
      </c>
      <c r="C119" s="17">
        <v>3</v>
      </c>
      <c r="D119" s="18">
        <v>10</v>
      </c>
      <c r="E119" s="30">
        <v>113</v>
      </c>
      <c r="F119" s="36">
        <f>IF(AND(E119&lt;&gt;"",E119=Answers!E119),1,IF(ISBLANK(E119),0,-1))</f>
        <v>1</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3.25">
      <c r="B120" s="17">
        <f t="shared" si="5"/>
        <v>43</v>
      </c>
      <c r="C120" s="17">
        <v>3</v>
      </c>
      <c r="D120" s="18">
        <v>10</v>
      </c>
      <c r="E120" s="30">
        <v>89</v>
      </c>
      <c r="F120" s="36">
        <f>IF(AND(E120&lt;&gt;"",E120=Answers!E120),1,IF(ISBLANK(E120),0,-1))</f>
        <v>1</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3.25">
      <c r="B121" s="17">
        <f t="shared" si="5"/>
        <v>44</v>
      </c>
      <c r="C121" s="17">
        <v>3</v>
      </c>
      <c r="D121" s="18">
        <v>10</v>
      </c>
      <c r="E121" s="30">
        <v>97</v>
      </c>
      <c r="F121" s="36">
        <f>IF(AND(E121&lt;&gt;"",E121=Answers!E121),1,IF(ISBLANK(E121),0,-1))</f>
        <v>1</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3.25">
      <c r="B122" s="17">
        <f t="shared" si="5"/>
        <v>45</v>
      </c>
      <c r="C122" s="17">
        <v>3</v>
      </c>
      <c r="D122" s="18">
        <v>10</v>
      </c>
      <c r="E122" s="30">
        <v>107</v>
      </c>
      <c r="F122" s="36">
        <f>IF(AND(E122&lt;&gt;"",E122=Answers!E122),1,IF(ISBLANK(E122),0,-1))</f>
        <v>1</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3.25">
      <c r="B123" s="17">
        <f t="shared" si="5"/>
        <v>46</v>
      </c>
      <c r="C123" s="17">
        <v>3</v>
      </c>
      <c r="D123" s="18">
        <v>10</v>
      </c>
      <c r="E123" s="30">
        <v>89</v>
      </c>
      <c r="F123" s="36">
        <f>IF(AND(E123&lt;&gt;"",E123=Answers!E123),1,IF(ISBLANK(E123),0,-1))</f>
        <v>1</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3.25">
      <c r="B124" s="17">
        <f t="shared" si="5"/>
        <v>47</v>
      </c>
      <c r="C124" s="17">
        <v>3</v>
      </c>
      <c r="D124" s="18">
        <v>10</v>
      </c>
      <c r="E124" s="30">
        <v>75</v>
      </c>
      <c r="F124" s="36">
        <f>IF(AND(E124&lt;&gt;"",E124=Answers!E124),1,IF(ISBLANK(E124),0,-1))</f>
        <v>1</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3.25">
      <c r="B125" s="17">
        <f t="shared" si="5"/>
        <v>48</v>
      </c>
      <c r="C125" s="17">
        <v>3</v>
      </c>
      <c r="D125" s="18">
        <v>10</v>
      </c>
      <c r="E125" s="30">
        <v>90</v>
      </c>
      <c r="F125" s="36">
        <f>IF(AND(E125&lt;&gt;"",E125=Answers!E125),1,IF(ISBLANK(E125),0,-1))</f>
        <v>1</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3.25">
      <c r="B126" s="17">
        <f t="shared" si="5"/>
        <v>49</v>
      </c>
      <c r="C126" s="17">
        <v>3</v>
      </c>
      <c r="D126" s="18">
        <v>10</v>
      </c>
      <c r="E126" s="30">
        <v>118</v>
      </c>
      <c r="F126" s="36">
        <f>IF(AND(E126&lt;&gt;"",E126=Answers!E126),1,IF(ISBLANK(E126),0,-1))</f>
        <v>1</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3.25">
      <c r="B127" s="17">
        <f t="shared" si="5"/>
        <v>50</v>
      </c>
      <c r="C127" s="17">
        <v>3</v>
      </c>
      <c r="D127" s="18">
        <v>10</v>
      </c>
      <c r="E127" s="30">
        <v>112</v>
      </c>
      <c r="F127" s="36">
        <f>IF(AND(E127&lt;&gt;"",E127=Answers!E127),1,IF(ISBLANK(E127),0,-1))</f>
        <v>1</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c r="B128" s="6"/>
      <c r="C128" s="6"/>
      <c r="D128" s="6"/>
      <c r="E128" s="41"/>
      <c r="F128" s="7"/>
      <c r="S128" s="6"/>
      <c r="T128" s="6"/>
      <c r="U128" s="6"/>
      <c r="AE128" s="6"/>
      <c r="AF128" s="6"/>
      <c r="AG128" s="6"/>
    </row>
    <row r="129" spans="2:52" ht="23.25">
      <c r="B129" s="17" t="s">
        <v>26</v>
      </c>
      <c r="C129" s="17">
        <v>3</v>
      </c>
      <c r="D129" s="18">
        <v>0</v>
      </c>
      <c r="E129" s="30">
        <f>SUM(E108:E127)</f>
        <v>2012</v>
      </c>
      <c r="F129" s="36">
        <f>IF(AND(E129&lt;&gt;"",E129=Answers!E129),1,IF(ISBLANK(E129),0,-1))</f>
        <v>1</v>
      </c>
      <c r="S129" s="6"/>
      <c r="T129" s="6"/>
      <c r="U129" s="6"/>
      <c r="AE129" s="6"/>
      <c r="AF129" s="6"/>
      <c r="AG129" s="6"/>
    </row>
    <row r="130" spans="2:52">
      <c r="B130" s="6"/>
      <c r="C130" s="6"/>
      <c r="D130" s="6"/>
      <c r="E130" s="41"/>
      <c r="F130" s="7"/>
      <c r="S130" s="6"/>
      <c r="T130" s="6"/>
      <c r="U130" s="6"/>
    </row>
    <row r="131" spans="2:52" ht="15.75" thickBot="1">
      <c r="B131" s="6"/>
      <c r="C131" s="6"/>
      <c r="D131" s="6"/>
      <c r="E131" s="41"/>
      <c r="F131" s="7"/>
      <c r="S131" s="6"/>
      <c r="T131" s="6"/>
      <c r="U131" s="6"/>
    </row>
    <row r="132" spans="2:52" ht="20.25"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t="15.7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t="15.7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customHeight="1" thickTop="1" thickBot="1">
      <c r="B144" s="19" t="s">
        <v>2</v>
      </c>
      <c r="C144" s="19" t="s">
        <v>3</v>
      </c>
      <c r="D144" s="19" t="s">
        <v>4</v>
      </c>
      <c r="E144" s="44" t="s">
        <v>5</v>
      </c>
      <c r="G144" s="19" t="s">
        <v>70</v>
      </c>
      <c r="I144" s="98" t="s">
        <v>64</v>
      </c>
      <c r="J144" s="99"/>
      <c r="K144" s="99"/>
      <c r="L144" s="99"/>
      <c r="M144" s="99"/>
      <c r="N144" s="99"/>
      <c r="O144" s="99"/>
      <c r="P144" s="99"/>
      <c r="Q144" s="99"/>
      <c r="R144" s="99"/>
      <c r="S144" s="99"/>
      <c r="T144" s="99"/>
      <c r="U144" s="99"/>
      <c r="V144" s="99"/>
      <c r="W144" s="99"/>
      <c r="X144" s="99"/>
      <c r="Y144" s="99"/>
      <c r="Z144" s="99"/>
      <c r="AA144" s="99"/>
      <c r="AB144" s="99"/>
      <c r="AC144" s="99"/>
      <c r="AD144" s="99"/>
      <c r="AE144" s="99"/>
      <c r="AF144" s="99"/>
      <c r="AG144" s="99"/>
      <c r="AH144" s="99"/>
      <c r="AI144" s="99"/>
      <c r="AJ144" s="99"/>
      <c r="AK144" s="99"/>
      <c r="AL144" s="99"/>
      <c r="AM144" s="99"/>
      <c r="AN144" s="99"/>
      <c r="AO144" s="99"/>
      <c r="AP144" s="99"/>
      <c r="AQ144" s="99"/>
      <c r="AR144" s="99"/>
      <c r="AS144" s="99"/>
      <c r="AT144" s="99"/>
      <c r="AU144" s="99"/>
      <c r="AV144" s="100"/>
      <c r="AW144" s="6"/>
      <c r="AX144" s="6"/>
      <c r="AY144" s="6"/>
      <c r="AZ144" s="6"/>
    </row>
    <row r="145" spans="2:52" ht="15.7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3.25">
      <c r="B146" s="17" t="s">
        <v>28</v>
      </c>
      <c r="C146" s="17">
        <v>4</v>
      </c>
      <c r="D146" s="18">
        <v>0</v>
      </c>
      <c r="E146" s="30" t="s">
        <v>217</v>
      </c>
      <c r="F146" s="36">
        <f>IF(AND(E146&lt;&gt;"",E146=Answers!E146),1,IF(ISBLANK(E146),0,-1))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3.25">
      <c r="B148" s="17">
        <v>51</v>
      </c>
      <c r="C148" s="17">
        <v>4</v>
      </c>
      <c r="D148" s="18">
        <v>11</v>
      </c>
      <c r="E148" s="30"/>
      <c r="F148" s="36">
        <f>IF(AND(E148&lt;&gt;"",E148=Answers!E148),1,IF(ISBLANK(E148),0,-1))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3.25">
      <c r="B149" s="17">
        <f t="shared" ref="B149:B167" si="6">B148+1</f>
        <v>52</v>
      </c>
      <c r="C149" s="17">
        <v>4</v>
      </c>
      <c r="D149" s="18">
        <v>11</v>
      </c>
      <c r="E149" s="30"/>
      <c r="F149" s="36">
        <f>IF(AND(E149&lt;&gt;"",E149=Answers!E149),1,IF(ISBLANK(E149),0,-1))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3.25">
      <c r="B150" s="17">
        <f t="shared" si="6"/>
        <v>53</v>
      </c>
      <c r="C150" s="17">
        <v>4</v>
      </c>
      <c r="D150" s="18">
        <v>11</v>
      </c>
      <c r="E150" s="30"/>
      <c r="F150" s="36">
        <f>IF(AND(E150&lt;&gt;"",E150=Answers!E150),1,IF(ISBLANK(E150),0,-1))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3.25">
      <c r="B151" s="17">
        <f t="shared" si="6"/>
        <v>54</v>
      </c>
      <c r="C151" s="17">
        <v>4</v>
      </c>
      <c r="D151" s="18">
        <v>11</v>
      </c>
      <c r="E151" s="30"/>
      <c r="F151" s="36">
        <f>IF(AND(E151&lt;&gt;"",E151=Answers!E151),1,IF(ISBLANK(E151),0,-1))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3.25">
      <c r="B152" s="17">
        <f t="shared" si="6"/>
        <v>55</v>
      </c>
      <c r="C152" s="17">
        <v>4</v>
      </c>
      <c r="D152" s="18">
        <v>11</v>
      </c>
      <c r="E152" s="30"/>
      <c r="F152" s="36">
        <f>IF(AND(E152&lt;&gt;"",E152=Answers!E152),1,IF(ISBLANK(E152),0,-1))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3.25">
      <c r="B153" s="17">
        <f t="shared" si="6"/>
        <v>56</v>
      </c>
      <c r="C153" s="17">
        <v>4</v>
      </c>
      <c r="D153" s="18">
        <v>11</v>
      </c>
      <c r="E153" s="30"/>
      <c r="F153" s="36">
        <f>IF(AND(E153&lt;&gt;"",E153=Answers!E153),1,IF(ISBLANK(E153),0,-1))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3.25">
      <c r="B154" s="17">
        <f t="shared" si="6"/>
        <v>57</v>
      </c>
      <c r="C154" s="17">
        <v>4</v>
      </c>
      <c r="D154" s="18">
        <v>11</v>
      </c>
      <c r="E154" s="30"/>
      <c r="F154" s="36">
        <f>IF(AND(E154&lt;&gt;"",E154=Answers!E154),1,IF(ISBLANK(E154),0,-1))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3.25">
      <c r="B155" s="17">
        <f t="shared" si="6"/>
        <v>58</v>
      </c>
      <c r="C155" s="17">
        <v>4</v>
      </c>
      <c r="D155" s="18">
        <v>11</v>
      </c>
      <c r="E155" s="30"/>
      <c r="F155" s="36">
        <f>IF(AND(E155&lt;&gt;"",E155=Answers!E155),1,IF(ISBLANK(E155),0,-1))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3.25">
      <c r="B156" s="17">
        <f t="shared" si="6"/>
        <v>59</v>
      </c>
      <c r="C156" s="17">
        <v>4</v>
      </c>
      <c r="D156" s="18">
        <v>11</v>
      </c>
      <c r="E156" s="30"/>
      <c r="F156" s="36">
        <f>IF(AND(E156&lt;&gt;"",E156=Answers!E156),1,IF(ISBLANK(E156),0,-1))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3.25">
      <c r="B157" s="17">
        <f t="shared" si="6"/>
        <v>60</v>
      </c>
      <c r="C157" s="17">
        <v>4</v>
      </c>
      <c r="D157" s="18">
        <v>11</v>
      </c>
      <c r="E157" s="30"/>
      <c r="F157" s="36">
        <f>IF(AND(E157&lt;&gt;"",E157=Answers!E157),1,IF(ISBLANK(E157),0,-1))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3.25">
      <c r="B158" s="17">
        <f t="shared" si="6"/>
        <v>61</v>
      </c>
      <c r="C158" s="17">
        <v>4</v>
      </c>
      <c r="D158" s="18">
        <v>11</v>
      </c>
      <c r="E158" s="30"/>
      <c r="F158" s="36">
        <f>IF(AND(E158&lt;&gt;"",E158=Answers!E158),1,IF(ISBLANK(E158),0,-1))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3.25">
      <c r="B159" s="17">
        <f t="shared" si="6"/>
        <v>62</v>
      </c>
      <c r="C159" s="17">
        <v>4</v>
      </c>
      <c r="D159" s="18">
        <v>11</v>
      </c>
      <c r="E159" s="30"/>
      <c r="F159" s="36">
        <f>IF(AND(E159&lt;&gt;"",E159=Answers!E159),1,IF(ISBLANK(E159),0,-1))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3.25">
      <c r="B160" s="17">
        <f t="shared" si="6"/>
        <v>63</v>
      </c>
      <c r="C160" s="17">
        <v>4</v>
      </c>
      <c r="D160" s="18">
        <v>11</v>
      </c>
      <c r="E160" s="30"/>
      <c r="F160" s="36">
        <f>IF(AND(E160&lt;&gt;"",E160=Answers!E160),1,IF(ISBLANK(E160),0,-1))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3.25">
      <c r="B161" s="17">
        <f t="shared" si="6"/>
        <v>64</v>
      </c>
      <c r="C161" s="17">
        <v>4</v>
      </c>
      <c r="D161" s="18">
        <v>11</v>
      </c>
      <c r="E161" s="30"/>
      <c r="F161" s="36">
        <f>IF(AND(E161&lt;&gt;"",E161=Answers!E161),1,IF(ISBLANK(E161),0,-1))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3.25">
      <c r="B162" s="17">
        <f t="shared" si="6"/>
        <v>65</v>
      </c>
      <c r="C162" s="17">
        <v>4</v>
      </c>
      <c r="D162" s="18">
        <v>11</v>
      </c>
      <c r="E162" s="30"/>
      <c r="F162" s="36">
        <f>IF(AND(E162&lt;&gt;"",E162=Answers!E162),1,IF(ISBLANK(E162),0,-1))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3.25">
      <c r="B163" s="17">
        <f t="shared" si="6"/>
        <v>66</v>
      </c>
      <c r="C163" s="17">
        <v>4</v>
      </c>
      <c r="D163" s="18">
        <v>11</v>
      </c>
      <c r="E163" s="30"/>
      <c r="F163" s="36">
        <f>IF(AND(E163&lt;&gt;"",E163=Answers!E163),1,IF(ISBLANK(E163),0,-1))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3.25">
      <c r="B164" s="17">
        <f t="shared" si="6"/>
        <v>67</v>
      </c>
      <c r="C164" s="17">
        <v>4</v>
      </c>
      <c r="D164" s="18">
        <v>11</v>
      </c>
      <c r="E164" s="30"/>
      <c r="F164" s="36">
        <f>IF(AND(E164&lt;&gt;"",E164=Answers!E164),1,IF(ISBLANK(E164),0,-1))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3.25">
      <c r="B165" s="17">
        <f t="shared" si="6"/>
        <v>68</v>
      </c>
      <c r="C165" s="17">
        <v>4</v>
      </c>
      <c r="D165" s="18">
        <v>11</v>
      </c>
      <c r="E165" s="30"/>
      <c r="F165" s="36">
        <f>IF(AND(E165&lt;&gt;"",E165=Answers!E165),1,IF(ISBLANK(E165),0,-1))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3.25">
      <c r="B166" s="17">
        <f t="shared" si="6"/>
        <v>69</v>
      </c>
      <c r="C166" s="17">
        <v>4</v>
      </c>
      <c r="D166" s="18">
        <v>11</v>
      </c>
      <c r="E166" s="30"/>
      <c r="F166" s="36">
        <f>IF(AND(E166&lt;&gt;"",E166=Answers!E166),1,IF(ISBLANK(E166),0,-1))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3.25">
      <c r="B167" s="17">
        <f t="shared" si="6"/>
        <v>70</v>
      </c>
      <c r="C167" s="17">
        <v>4</v>
      </c>
      <c r="D167" s="18">
        <v>11</v>
      </c>
      <c r="E167" s="30"/>
      <c r="F167" s="36">
        <f>IF(AND(E167&lt;&gt;"",E167=Answers!E167),1,IF(ISBLANK(E167),0,-1))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c r="B168" s="6"/>
      <c r="C168" s="6"/>
      <c r="D168" s="6"/>
      <c r="E168" s="41"/>
      <c r="F168" s="7"/>
      <c r="S168" s="6"/>
      <c r="T168" s="6"/>
      <c r="U168" s="6"/>
    </row>
    <row r="169" spans="2:48" ht="23.25">
      <c r="B169" s="17" t="s">
        <v>26</v>
      </c>
      <c r="C169" s="17">
        <v>3</v>
      </c>
      <c r="D169" s="18">
        <v>0</v>
      </c>
      <c r="E169" s="30" cm="1">
        <f t="array" ref="E169">IFERROR(_xlfn.REDUCE(0,E148:E167,_xlfn.LAMBDA(_xlpm.a,_xlpm.v,_xlpm.a+CODE(MID(_xlpm.v,2,1))+CODE(MID(_xlpm.v,7,1)))),0)</f>
        <v>0</v>
      </c>
      <c r="F169" s="36">
        <f>IF(AND(E169&lt;&gt;"",E169=Answers!E169),1,IF(ISBLANK(E169),0,-1))</f>
        <v>-1</v>
      </c>
      <c r="S169" s="6"/>
      <c r="T169" s="6"/>
      <c r="U169" s="6"/>
    </row>
    <row r="170" spans="2:48">
      <c r="B170" s="6"/>
      <c r="C170" s="6"/>
      <c r="D170" s="6"/>
      <c r="E170" s="41"/>
      <c r="F170" s="7"/>
      <c r="S170" s="6"/>
      <c r="T170" s="6"/>
      <c r="U170" s="6"/>
    </row>
    <row r="171" spans="2:48" ht="15.75" thickBot="1">
      <c r="B171" s="6"/>
      <c r="C171" s="6"/>
      <c r="D171" s="6"/>
      <c r="E171" s="41"/>
      <c r="F171" s="7"/>
      <c r="S171" s="6"/>
      <c r="T171" s="6"/>
      <c r="U171" s="6"/>
    </row>
    <row r="172" spans="2:48" ht="20.25" thickTop="1" thickBot="1">
      <c r="B172" s="22" t="s">
        <v>16</v>
      </c>
      <c r="C172" s="11" t="s">
        <v>91</v>
      </c>
      <c r="D172" s="6"/>
      <c r="E172" s="41"/>
      <c r="F172" s="7"/>
      <c r="G172" s="6"/>
      <c r="H172" s="6"/>
      <c r="I172" s="6"/>
      <c r="S172" s="6"/>
      <c r="T172" s="6"/>
      <c r="U172" s="6"/>
    </row>
    <row r="173" spans="2:48" ht="15.75" thickTop="1">
      <c r="B173" s="5"/>
      <c r="C173" s="6"/>
      <c r="D173" s="6"/>
      <c r="E173" s="41"/>
      <c r="F173" s="7"/>
      <c r="G173" s="6"/>
      <c r="H173" s="6"/>
      <c r="I173" s="6"/>
      <c r="S173" s="6"/>
      <c r="T173" s="6"/>
      <c r="U173" s="6"/>
    </row>
    <row r="174" spans="2:48">
      <c r="B174" s="20" t="s">
        <v>162</v>
      </c>
      <c r="C174" s="1"/>
      <c r="D174" s="1"/>
      <c r="E174" s="39"/>
      <c r="S174" s="6"/>
      <c r="T174" s="6"/>
      <c r="U174" s="6"/>
    </row>
    <row r="175" spans="2:48">
      <c r="B175" s="20" t="s">
        <v>163</v>
      </c>
      <c r="C175" s="1"/>
      <c r="D175" s="1"/>
      <c r="E175" s="39"/>
      <c r="S175" s="6"/>
      <c r="T175" s="6"/>
      <c r="U175" s="6"/>
    </row>
    <row r="176" spans="2:48">
      <c r="B176" s="20"/>
      <c r="C176" s="1"/>
      <c r="D176" s="1"/>
      <c r="E176" s="39"/>
      <c r="S176" s="6"/>
      <c r="T176" s="6"/>
      <c r="U176" s="6"/>
    </row>
    <row r="177" spans="2:52">
      <c r="B177" s="20" t="s">
        <v>93</v>
      </c>
      <c r="C177" s="1"/>
      <c r="D177" s="1"/>
      <c r="E177" s="39"/>
      <c r="S177" s="6"/>
      <c r="T177" s="6"/>
      <c r="U177" s="6"/>
    </row>
    <row r="178" spans="2:52" ht="15.7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customHeight="1" thickTop="1" thickBot="1">
      <c r="B179" s="19" t="s">
        <v>2</v>
      </c>
      <c r="C179" s="19" t="s">
        <v>3</v>
      </c>
      <c r="D179" s="19" t="s">
        <v>4</v>
      </c>
      <c r="E179" s="44" t="s">
        <v>5</v>
      </c>
      <c r="G179" s="19" t="s">
        <v>70</v>
      </c>
      <c r="I179" s="98" t="s">
        <v>64</v>
      </c>
      <c r="J179" s="99"/>
      <c r="K179" s="99"/>
      <c r="L179" s="99"/>
      <c r="M179" s="99"/>
      <c r="N179" s="99"/>
      <c r="O179" s="99"/>
      <c r="P179" s="99"/>
      <c r="Q179" s="99"/>
      <c r="R179" s="99"/>
      <c r="S179" s="99"/>
      <c r="T179" s="99"/>
      <c r="U179" s="99"/>
      <c r="V179" s="99"/>
      <c r="W179" s="99"/>
      <c r="X179" s="99"/>
      <c r="Y179" s="99"/>
      <c r="Z179" s="99"/>
      <c r="AA179" s="99"/>
      <c r="AB179" s="99"/>
      <c r="AC179" s="99"/>
      <c r="AD179" s="99"/>
      <c r="AE179" s="99"/>
      <c r="AF179" s="99"/>
      <c r="AG179" s="99"/>
      <c r="AH179" s="99"/>
      <c r="AI179" s="99"/>
      <c r="AJ179" s="99"/>
      <c r="AK179" s="99"/>
      <c r="AL179" s="99"/>
      <c r="AM179" s="99"/>
      <c r="AN179" s="99"/>
      <c r="AO179" s="99"/>
      <c r="AP179" s="99"/>
      <c r="AQ179" s="99"/>
      <c r="AR179" s="99"/>
      <c r="AS179" s="99"/>
      <c r="AT179" s="99"/>
      <c r="AU179" s="99"/>
      <c r="AV179" s="99"/>
      <c r="AW179" s="99"/>
      <c r="AX179" s="99"/>
      <c r="AY179" s="99"/>
      <c r="AZ179" s="100"/>
    </row>
    <row r="180" spans="2:52" ht="15.7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3.25">
      <c r="B181" s="17" t="s">
        <v>27</v>
      </c>
      <c r="C181" s="17">
        <v>5</v>
      </c>
      <c r="D181" s="18">
        <v>0</v>
      </c>
      <c r="E181" s="30" t="s">
        <v>285</v>
      </c>
      <c r="F181" s="36">
        <f>IF(AND(E181&lt;&gt;"",E181=Answers!E181),1,IF(ISBLANK(E181),0,-1))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3.25">
      <c r="B183" s="17">
        <v>71</v>
      </c>
      <c r="C183" s="17">
        <v>5</v>
      </c>
      <c r="D183" s="18">
        <v>12</v>
      </c>
      <c r="E183" s="30"/>
      <c r="F183" s="36">
        <f>IF(AND(E183&lt;&gt;"",E183=Answers!E183),1,IF(ISBLANK(E183),0,-1))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3.25">
      <c r="B184" s="17">
        <f t="shared" ref="B184:B212" si="7">B183+1</f>
        <v>72</v>
      </c>
      <c r="C184" s="17">
        <v>5</v>
      </c>
      <c r="D184" s="18">
        <v>12</v>
      </c>
      <c r="E184" s="30"/>
      <c r="F184" s="36">
        <f>IF(AND(E184&lt;&gt;"",E184=Answers!E184),1,IF(ISBLANK(E184),0,-1))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3.25">
      <c r="B185" s="17">
        <f t="shared" si="7"/>
        <v>73</v>
      </c>
      <c r="C185" s="17">
        <v>5</v>
      </c>
      <c r="D185" s="18">
        <v>12</v>
      </c>
      <c r="E185" s="30"/>
      <c r="F185" s="36">
        <f>IF(AND(E185&lt;&gt;"",E185=Answers!E185),1,IF(ISBLANK(E185),0,-1))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3.25">
      <c r="B186" s="17">
        <f t="shared" si="7"/>
        <v>74</v>
      </c>
      <c r="C186" s="17">
        <v>5</v>
      </c>
      <c r="D186" s="18">
        <v>12</v>
      </c>
      <c r="E186" s="30"/>
      <c r="F186" s="36">
        <f>IF(AND(E186&lt;&gt;"",E186=Answers!E186),1,IF(ISBLANK(E186),0,-1))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3.25">
      <c r="B187" s="17">
        <f t="shared" si="7"/>
        <v>75</v>
      </c>
      <c r="C187" s="17">
        <v>5</v>
      </c>
      <c r="D187" s="18">
        <v>12</v>
      </c>
      <c r="E187" s="30"/>
      <c r="F187" s="36">
        <f>IF(AND(E187&lt;&gt;"",E187=Answers!E187),1,IF(ISBLANK(E187),0,-1))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3.25">
      <c r="B188" s="17">
        <f t="shared" si="7"/>
        <v>76</v>
      </c>
      <c r="C188" s="17">
        <v>5</v>
      </c>
      <c r="D188" s="18">
        <v>12</v>
      </c>
      <c r="E188" s="30"/>
      <c r="F188" s="36">
        <f>IF(AND(E188&lt;&gt;"",E188=Answers!E188),1,IF(ISBLANK(E188),0,-1))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3.25">
      <c r="B189" s="17">
        <f t="shared" si="7"/>
        <v>77</v>
      </c>
      <c r="C189" s="17">
        <v>5</v>
      </c>
      <c r="D189" s="18">
        <v>12</v>
      </c>
      <c r="E189" s="30"/>
      <c r="F189" s="36">
        <f>IF(AND(E189&lt;&gt;"",E189=Answers!E189),1,IF(ISBLANK(E189),0,-1))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3.25">
      <c r="B190" s="17">
        <f t="shared" si="7"/>
        <v>78</v>
      </c>
      <c r="C190" s="17">
        <v>5</v>
      </c>
      <c r="D190" s="18">
        <v>12</v>
      </c>
      <c r="E190" s="30"/>
      <c r="F190" s="36">
        <f>IF(AND(E190&lt;&gt;"",E190=Answers!E190),1,IF(ISBLANK(E190),0,-1))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3.25">
      <c r="B191" s="17">
        <f t="shared" si="7"/>
        <v>79</v>
      </c>
      <c r="C191" s="17">
        <v>5</v>
      </c>
      <c r="D191" s="18">
        <v>12</v>
      </c>
      <c r="E191" s="30"/>
      <c r="F191" s="36">
        <f>IF(AND(E191&lt;&gt;"",E191=Answers!E191),1,IF(ISBLANK(E191),0,-1))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3.25">
      <c r="B192" s="17">
        <f t="shared" si="7"/>
        <v>80</v>
      </c>
      <c r="C192" s="17">
        <v>5</v>
      </c>
      <c r="D192" s="18">
        <v>12</v>
      </c>
      <c r="E192" s="30"/>
      <c r="F192" s="36">
        <f>IF(AND(E192&lt;&gt;"",E192=Answers!E192),1,IF(ISBLANK(E192),0,-1))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3.25">
      <c r="B193" s="17">
        <f t="shared" si="7"/>
        <v>81</v>
      </c>
      <c r="C193" s="17">
        <v>5</v>
      </c>
      <c r="D193" s="18">
        <v>12</v>
      </c>
      <c r="E193" s="30"/>
      <c r="F193" s="36">
        <f>IF(AND(E193&lt;&gt;"",E193=Answers!E193),1,IF(ISBLANK(E193),0,-1))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3.25">
      <c r="B194" s="17">
        <f t="shared" si="7"/>
        <v>82</v>
      </c>
      <c r="C194" s="17">
        <v>5</v>
      </c>
      <c r="D194" s="18">
        <v>12</v>
      </c>
      <c r="E194" s="30"/>
      <c r="F194" s="36">
        <f>IF(AND(E194&lt;&gt;"",E194=Answers!E194),1,IF(ISBLANK(E194),0,-1))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3.25">
      <c r="B195" s="17">
        <f t="shared" si="7"/>
        <v>83</v>
      </c>
      <c r="C195" s="17">
        <v>5</v>
      </c>
      <c r="D195" s="18">
        <v>12</v>
      </c>
      <c r="E195" s="30"/>
      <c r="F195" s="36">
        <f>IF(AND(E195&lt;&gt;"",E195=Answers!E195),1,IF(ISBLANK(E195),0,-1))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3.25">
      <c r="B196" s="17">
        <f t="shared" si="7"/>
        <v>84</v>
      </c>
      <c r="C196" s="17">
        <v>5</v>
      </c>
      <c r="D196" s="18">
        <v>12</v>
      </c>
      <c r="E196" s="30"/>
      <c r="F196" s="36">
        <f>IF(AND(E196&lt;&gt;"",E196=Answers!E196),1,IF(ISBLANK(E196),0,-1))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3.25">
      <c r="B197" s="17">
        <f t="shared" si="7"/>
        <v>85</v>
      </c>
      <c r="C197" s="17">
        <v>5</v>
      </c>
      <c r="D197" s="18">
        <v>12</v>
      </c>
      <c r="E197" s="30"/>
      <c r="F197" s="36">
        <f>IF(AND(E197&lt;&gt;"",E197=Answers!E197),1,IF(ISBLANK(E197),0,-1))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3.25">
      <c r="B198" s="17">
        <f t="shared" si="7"/>
        <v>86</v>
      </c>
      <c r="C198" s="17">
        <v>5</v>
      </c>
      <c r="D198" s="18">
        <v>12</v>
      </c>
      <c r="E198" s="30"/>
      <c r="F198" s="36">
        <f>IF(AND(E198&lt;&gt;"",E198=Answers!E198),1,IF(ISBLANK(E198),0,-1))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3.25">
      <c r="B199" s="17">
        <f t="shared" si="7"/>
        <v>87</v>
      </c>
      <c r="C199" s="17">
        <v>5</v>
      </c>
      <c r="D199" s="18">
        <v>12</v>
      </c>
      <c r="E199" s="30"/>
      <c r="F199" s="36">
        <f>IF(AND(E199&lt;&gt;"",E199=Answers!E199),1,IF(ISBLANK(E199),0,-1))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3.25">
      <c r="B200" s="17">
        <f t="shared" si="7"/>
        <v>88</v>
      </c>
      <c r="C200" s="17">
        <v>5</v>
      </c>
      <c r="D200" s="18">
        <v>12</v>
      </c>
      <c r="E200" s="30"/>
      <c r="F200" s="36">
        <f>IF(AND(E200&lt;&gt;"",E200=Answers!E200),1,IF(ISBLANK(E200),0,-1))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3.25">
      <c r="B201" s="17">
        <f t="shared" si="7"/>
        <v>89</v>
      </c>
      <c r="C201" s="17">
        <v>5</v>
      </c>
      <c r="D201" s="18">
        <v>12</v>
      </c>
      <c r="E201" s="30"/>
      <c r="F201" s="36">
        <f>IF(AND(E201&lt;&gt;"",E201=Answers!E201),1,IF(ISBLANK(E201),0,-1))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3.25">
      <c r="B202" s="17">
        <f t="shared" si="7"/>
        <v>90</v>
      </c>
      <c r="C202" s="17">
        <v>5</v>
      </c>
      <c r="D202" s="18">
        <v>12</v>
      </c>
      <c r="E202" s="30"/>
      <c r="F202" s="36">
        <f>IF(AND(E202&lt;&gt;"",E202=Answers!E202),1,IF(ISBLANK(E202),0,-1))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3.25">
      <c r="B203" s="17">
        <f t="shared" si="7"/>
        <v>91</v>
      </c>
      <c r="C203" s="17">
        <v>5</v>
      </c>
      <c r="D203" s="18">
        <v>12</v>
      </c>
      <c r="E203" s="30"/>
      <c r="F203" s="36">
        <f>IF(AND(E203&lt;&gt;"",E203=Answers!E203),1,IF(ISBLANK(E203),0,-1))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3.25">
      <c r="B204" s="17">
        <f t="shared" si="7"/>
        <v>92</v>
      </c>
      <c r="C204" s="17">
        <v>5</v>
      </c>
      <c r="D204" s="18">
        <v>12</v>
      </c>
      <c r="E204" s="30"/>
      <c r="F204" s="36">
        <f>IF(AND(E204&lt;&gt;"",E204=Answers!E204),1,IF(ISBLANK(E204),0,-1))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3.25">
      <c r="B205" s="17">
        <f t="shared" si="7"/>
        <v>93</v>
      </c>
      <c r="C205" s="17">
        <v>5</v>
      </c>
      <c r="D205" s="18">
        <v>12</v>
      </c>
      <c r="E205" s="30"/>
      <c r="F205" s="36">
        <f>IF(AND(E205&lt;&gt;"",E205=Answers!E205),1,IF(ISBLANK(E205),0,-1))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3.25">
      <c r="B206" s="17">
        <f t="shared" si="7"/>
        <v>94</v>
      </c>
      <c r="C206" s="17">
        <v>5</v>
      </c>
      <c r="D206" s="18">
        <v>12</v>
      </c>
      <c r="E206" s="30"/>
      <c r="F206" s="36">
        <f>IF(AND(E206&lt;&gt;"",E206=Answers!E206),1,IF(ISBLANK(E206),0,-1))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3.25">
      <c r="B207" s="17">
        <f t="shared" si="7"/>
        <v>95</v>
      </c>
      <c r="C207" s="17">
        <v>5</v>
      </c>
      <c r="D207" s="18">
        <v>12</v>
      </c>
      <c r="E207" s="30"/>
      <c r="F207" s="36">
        <f>IF(AND(E207&lt;&gt;"",E207=Answers!E207),1,IF(ISBLANK(E207),0,-1))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3.25">
      <c r="B208" s="17">
        <f t="shared" si="7"/>
        <v>96</v>
      </c>
      <c r="C208" s="17">
        <v>5</v>
      </c>
      <c r="D208" s="18">
        <v>12</v>
      </c>
      <c r="E208" s="30"/>
      <c r="F208" s="36">
        <f>IF(AND(E208&lt;&gt;"",E208=Answers!E208),1,IF(ISBLANK(E208),0,-1))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3.25">
      <c r="B209" s="17">
        <f t="shared" si="7"/>
        <v>97</v>
      </c>
      <c r="C209" s="17">
        <v>5</v>
      </c>
      <c r="D209" s="18">
        <v>12</v>
      </c>
      <c r="E209" s="30"/>
      <c r="F209" s="36">
        <f>IF(AND(E209&lt;&gt;"",E209=Answers!E209),1,IF(ISBLANK(E209),0,-1))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3.25">
      <c r="B210" s="17">
        <f t="shared" si="7"/>
        <v>98</v>
      </c>
      <c r="C210" s="17">
        <v>5</v>
      </c>
      <c r="D210" s="18">
        <v>12</v>
      </c>
      <c r="E210" s="30"/>
      <c r="F210" s="36">
        <f>IF(AND(E210&lt;&gt;"",E210=Answers!E210),1,IF(ISBLANK(E210),0,-1))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3.25">
      <c r="B211" s="17">
        <f t="shared" si="7"/>
        <v>99</v>
      </c>
      <c r="C211" s="17">
        <v>5</v>
      </c>
      <c r="D211" s="18">
        <v>12</v>
      </c>
      <c r="E211" s="30"/>
      <c r="F211" s="36">
        <f>IF(AND(E211&lt;&gt;"",E211=Answers!E211),1,IF(ISBLANK(E211),0,-1))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3.25">
      <c r="B212" s="17">
        <f t="shared" si="7"/>
        <v>100</v>
      </c>
      <c r="C212" s="17">
        <v>5</v>
      </c>
      <c r="D212" s="18">
        <v>12</v>
      </c>
      <c r="E212" s="30"/>
      <c r="F212" s="36">
        <f>IF(AND(E212&lt;&gt;"",E212=Answers!E212),1,IF(ISBLANK(E212),0,-1))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3.25">
      <c r="B214" s="17" t="s">
        <v>26</v>
      </c>
      <c r="C214" s="17">
        <v>5</v>
      </c>
      <c r="D214" s="18">
        <v>0</v>
      </c>
      <c r="E214" s="30" cm="1">
        <f t="array" ref="E214">IFERROR(_xlfn.REDUCE(0,E183:E212,_xlfn.LAMBDA(_xlpm.a,_xlpm.v,_xlpm.a+CODE(MID(_xlpm.v,2,1))+CODE(MID(_xlpm.v,7,1)))),0)</f>
        <v>0</v>
      </c>
      <c r="F214" s="36">
        <f>IF(AND(E214&lt;&gt;"",E214=Answers!E214),1,IF(ISBLANK(E214),0,-1))</f>
        <v>-1</v>
      </c>
      <c r="AW214" s="6"/>
      <c r="AX214" s="6"/>
      <c r="AY214" s="6"/>
      <c r="AZ214" s="6"/>
    </row>
    <row r="215" spans="2:52">
      <c r="AW215" s="6"/>
      <c r="AX215" s="6"/>
      <c r="AY215" s="6"/>
      <c r="AZ215" s="6"/>
    </row>
    <row r="216" spans="2:52">
      <c r="AW216" s="6"/>
      <c r="AX216" s="6"/>
      <c r="AY216" s="6"/>
      <c r="AZ216" s="6"/>
    </row>
  </sheetData>
  <mergeCells count="20">
    <mergeCell ref="I179:AZ179"/>
    <mergeCell ref="B30:AA30"/>
    <mergeCell ref="G33:AA33"/>
    <mergeCell ref="G34:AA34"/>
    <mergeCell ref="G35:AA35"/>
    <mergeCell ref="G36:AA36"/>
    <mergeCell ref="G67:R67"/>
    <mergeCell ref="J42:N45"/>
    <mergeCell ref="J41:N41"/>
    <mergeCell ref="G104:AG104"/>
    <mergeCell ref="I144:AV144"/>
    <mergeCell ref="AH28:AI28"/>
    <mergeCell ref="AF28:AG28"/>
    <mergeCell ref="B2:AA2"/>
    <mergeCell ref="B4:T4"/>
    <mergeCell ref="B13:T13"/>
    <mergeCell ref="B14:T28"/>
    <mergeCell ref="Y13:AA13"/>
    <mergeCell ref="Y4:AA4"/>
    <mergeCell ref="Y11:AA11"/>
  </mergeCells>
  <conditionalFormatting sqref="Y15:AA26 AE26 AC27:AE39">
    <cfRule type="expression" dxfId="3" priority="18">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62" id="{20DEED9A-D28F-4E9D-936B-F152D60104B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DD7383FF-2D6A-4CD8-A01B-60CC355E20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42B4196B-4762-49B1-80F4-E59262677A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C4137ED1-9D01-445E-8B3E-408CE7ADBAE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A7CB0C1F-F4E0-48B7-A91F-74B3FAE5C44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C5A1D9BA-AFFE-4305-8589-1CE65A7BB4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CC376757-8807-4971-8ACB-7E6A48CD7D0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3FB73211-578D-41F7-AA3B-E4412C13FA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A2CEEC8-A53C-4ACB-9995-9F0939A43E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40A46A27-DBD7-4E94-9B44-692C24C298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11B71585-A34E-419D-9809-DD8F205D7EF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B1D89B3C-C22F-4CB8-9FCD-4E95D78A48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EEF09F73-5C21-4E72-B052-2E22E9A8FB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A7A02EF6-B1D4-40A6-848C-2EDBD6D044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71FD6766-FC00-4653-A0A5-D99429A94C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27F38F2-9B05-4C72-96F9-C21E510CD8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246F-240F-4F65-8DBE-618A3738E125}">
  <dimension ref="A1:U1003"/>
  <sheetViews>
    <sheetView workbookViewId="0">
      <selection activeCell="Q24" sqref="Q24"/>
    </sheetView>
  </sheetViews>
  <sheetFormatPr defaultRowHeight="12.75"/>
  <cols>
    <col min="1" max="16384" width="9.140625" style="79"/>
  </cols>
  <sheetData>
    <row r="1" spans="1:21">
      <c r="A1" s="79" t="s">
        <v>9</v>
      </c>
      <c r="C1" s="79" t="str">
        <f>_xlfn.XLOOKUP(A1,Case!B:B,Case!G:G)</f>
        <v>LAS-YUL;SYD-LON;LAX-LAS;YUL-MAD;LON-YUL;LAX-EZE;LAS-SYD;LON-BOG;BOG-CPT;LAS-CPT;YUL-RIX;CPT-BOG;BOG-LAS;LIS-BOG;CPT-LAS;YUL-LAX;YYZ-LON;LAX-CPT;LIS-MAD;LIS-SYD;CPT-YYZ;EZE-SYD;LIS-LAX;YYZ-CPT;CPT-EZE;LAX-YUL;BOG-RIX;SYD-BOG;LON-MAD;LAX-LIS;BOG-SYD;LIS-CPT;EZE-LAX;LAS-LON;RIX-YYZ;YUL-LIS;MAD-LAX;MAD-RIX;LAX-MAD;YYZ-LAX</v>
      </c>
    </row>
    <row r="2" spans="1:21">
      <c r="C2" s="79" t="s">
        <v>317</v>
      </c>
      <c r="D2" s="79" t="s">
        <v>319</v>
      </c>
      <c r="E2" s="79" t="s">
        <v>320</v>
      </c>
      <c r="F2" s="79" t="s">
        <v>321</v>
      </c>
      <c r="G2" s="79" t="s">
        <v>322</v>
      </c>
      <c r="H2" s="79" t="s">
        <v>323</v>
      </c>
      <c r="I2" s="79" t="s">
        <v>324</v>
      </c>
    </row>
    <row r="3" spans="1:21">
      <c r="I3" s="79">
        <v>0</v>
      </c>
      <c r="M3" s="79">
        <f>I43</f>
        <v>107</v>
      </c>
      <c r="S3" s="79" t="s">
        <v>325</v>
      </c>
      <c r="U3" s="79" t="s">
        <v>326</v>
      </c>
    </row>
    <row r="4" spans="1:21">
      <c r="C4" s="79" t="str" cm="1">
        <f t="array" ref="C4:C43">_xlfn.TEXTSPLIT(C1,,";")</f>
        <v>LAS-YUL</v>
      </c>
      <c r="D4" s="79" t="str" cm="1">
        <f t="array" ref="D4:E4">_xlfn.TEXTSPLIT(C4,"-")</f>
        <v>LAS</v>
      </c>
      <c r="E4" s="79" t="str">
        <v>YUL</v>
      </c>
      <c r="F4" s="79" cm="1">
        <f t="array" ref="F4:G43">_xlfn.XLOOKUP(D4:E43,_nIATA,_nCanada)</f>
        <v>0</v>
      </c>
      <c r="G4" s="79">
        <v>1</v>
      </c>
      <c r="H4" s="80">
        <f>--OR(F4:G4)</f>
        <v>1</v>
      </c>
      <c r="I4" s="79">
        <f t="shared" ref="I4:I43" si="0">IF(H4=1,_xlfn.XLOOKUP(I3+1,_nSevens,_nSevens,,1),I3+1)</f>
        <v>7</v>
      </c>
      <c r="L4" s="79">
        <v>31</v>
      </c>
      <c r="M4" s="79">
        <f t="dataTable" ref="M4:M23" dt2D="0" dtr="0" r1="A1"/>
        <v>75</v>
      </c>
      <c r="R4" s="79" cm="1">
        <f t="array" ref="R4:R1003">_xlfn.SEQUENCE(1000)</f>
        <v>1</v>
      </c>
      <c r="S4" s="79" t="b" cm="1">
        <f t="array" ref="S4:S1003">ISNUMBER(SEARCH("7",_xlfn.ANCHORARRAY(R4)))</f>
        <v>0</v>
      </c>
      <c r="U4" s="79" cm="1">
        <f t="array" ref="U4:U274">_xlfn._xlws.FILTER(_xlfn.ANCHORARRAY(R4),_xlfn.ANCHORARRAY(S4))</f>
        <v>7</v>
      </c>
    </row>
    <row r="5" spans="1:21">
      <c r="C5" s="79" t="str">
        <v>SYD-LON</v>
      </c>
      <c r="D5" s="79" t="str" cm="1">
        <f t="array" ref="D5:E5">_xlfn.TEXTSPLIT(C5,"-")</f>
        <v>SYD</v>
      </c>
      <c r="E5" s="79" t="str">
        <v>LON</v>
      </c>
      <c r="F5" s="79">
        <v>0</v>
      </c>
      <c r="G5" s="79">
        <v>0</v>
      </c>
      <c r="H5" s="80">
        <f t="shared" ref="H5:H43" si="1">--OR(F5:G5)</f>
        <v>0</v>
      </c>
      <c r="I5" s="79">
        <f t="shared" si="0"/>
        <v>8</v>
      </c>
      <c r="L5" s="79">
        <v>32</v>
      </c>
      <c r="M5" s="79">
        <v>107</v>
      </c>
      <c r="R5" s="79">
        <v>2</v>
      </c>
      <c r="S5" s="79" t="b">
        <v>0</v>
      </c>
      <c r="U5" s="79">
        <v>17</v>
      </c>
    </row>
    <row r="6" spans="1:21">
      <c r="C6" s="79" t="str">
        <v>LAX-LAS</v>
      </c>
      <c r="D6" s="79" t="str" cm="1">
        <f t="array" ref="D6:E6">_xlfn.TEXTSPLIT(C6,"-")</f>
        <v>LAX</v>
      </c>
      <c r="E6" s="79" t="str">
        <v>LAS</v>
      </c>
      <c r="F6" s="79">
        <v>0</v>
      </c>
      <c r="G6" s="79">
        <v>0</v>
      </c>
      <c r="H6" s="80">
        <f t="shared" si="1"/>
        <v>0</v>
      </c>
      <c r="I6" s="79">
        <f t="shared" si="0"/>
        <v>9</v>
      </c>
      <c r="L6" s="79">
        <v>33</v>
      </c>
      <c r="M6" s="79">
        <v>128</v>
      </c>
      <c r="R6" s="79">
        <v>3</v>
      </c>
      <c r="S6" s="79" t="b">
        <v>0</v>
      </c>
      <c r="U6" s="79">
        <v>27</v>
      </c>
    </row>
    <row r="7" spans="1:21">
      <c r="C7" s="79" t="str">
        <v>YUL-MAD</v>
      </c>
      <c r="D7" s="79" t="str" cm="1">
        <f t="array" ref="D7:E7">_xlfn.TEXTSPLIT(C7,"-")</f>
        <v>YUL</v>
      </c>
      <c r="E7" s="79" t="str">
        <v>MAD</v>
      </c>
      <c r="F7" s="79">
        <v>1</v>
      </c>
      <c r="G7" s="79">
        <v>0</v>
      </c>
      <c r="H7" s="80">
        <f t="shared" si="1"/>
        <v>1</v>
      </c>
      <c r="I7" s="79">
        <f t="shared" si="0"/>
        <v>17</v>
      </c>
      <c r="L7" s="79">
        <v>34</v>
      </c>
      <c r="M7" s="79">
        <v>107</v>
      </c>
      <c r="R7" s="79">
        <v>4</v>
      </c>
      <c r="S7" s="79" t="b">
        <v>0</v>
      </c>
      <c r="U7" s="79">
        <v>37</v>
      </c>
    </row>
    <row r="8" spans="1:21">
      <c r="C8" s="79" t="str">
        <v>LON-YUL</v>
      </c>
      <c r="D8" s="79" t="str" cm="1">
        <f t="array" ref="D8:E8">_xlfn.TEXTSPLIT(C8,"-")</f>
        <v>LON</v>
      </c>
      <c r="E8" s="79" t="str">
        <v>YUL</v>
      </c>
      <c r="F8" s="79">
        <v>0</v>
      </c>
      <c r="G8" s="79">
        <v>1</v>
      </c>
      <c r="H8" s="80">
        <f t="shared" si="1"/>
        <v>1</v>
      </c>
      <c r="I8" s="79">
        <f t="shared" si="0"/>
        <v>27</v>
      </c>
      <c r="L8" s="79">
        <v>35</v>
      </c>
      <c r="M8" s="79">
        <v>99</v>
      </c>
      <c r="R8" s="79">
        <v>5</v>
      </c>
      <c r="S8" s="79" t="b">
        <v>0</v>
      </c>
      <c r="U8" s="79">
        <v>47</v>
      </c>
    </row>
    <row r="9" spans="1:21">
      <c r="C9" s="79" t="str">
        <v>LAX-EZE</v>
      </c>
      <c r="D9" s="79" t="str" cm="1">
        <f t="array" ref="D9:E9">_xlfn.TEXTSPLIT(C9,"-")</f>
        <v>LAX</v>
      </c>
      <c r="E9" s="79" t="str">
        <v>EZE</v>
      </c>
      <c r="F9" s="79">
        <v>0</v>
      </c>
      <c r="G9" s="79">
        <v>0</v>
      </c>
      <c r="H9" s="80">
        <f t="shared" si="1"/>
        <v>0</v>
      </c>
      <c r="I9" s="79">
        <f t="shared" si="0"/>
        <v>28</v>
      </c>
      <c r="L9" s="79">
        <v>36</v>
      </c>
      <c r="M9" s="79">
        <v>97</v>
      </c>
      <c r="R9" s="79">
        <v>6</v>
      </c>
      <c r="S9" s="79" t="b">
        <v>0</v>
      </c>
      <c r="U9" s="79">
        <v>57</v>
      </c>
    </row>
    <row r="10" spans="1:21">
      <c r="C10" s="79" t="str">
        <v>LAS-SYD</v>
      </c>
      <c r="D10" s="79" t="str" cm="1">
        <f t="array" ref="D10:E10">_xlfn.TEXTSPLIT(C10,"-")</f>
        <v>LAS</v>
      </c>
      <c r="E10" s="79" t="str">
        <v>SYD</v>
      </c>
      <c r="F10" s="79">
        <v>0</v>
      </c>
      <c r="G10" s="79">
        <v>0</v>
      </c>
      <c r="H10" s="80">
        <f t="shared" si="1"/>
        <v>0</v>
      </c>
      <c r="I10" s="79">
        <f t="shared" si="0"/>
        <v>29</v>
      </c>
      <c r="L10" s="79">
        <v>37</v>
      </c>
      <c r="M10" s="79">
        <v>69</v>
      </c>
      <c r="R10" s="79">
        <v>7</v>
      </c>
      <c r="S10" s="79" t="b">
        <v>1</v>
      </c>
      <c r="U10" s="79">
        <v>67</v>
      </c>
    </row>
    <row r="11" spans="1:21">
      <c r="C11" s="79" t="str">
        <v>LON-BOG</v>
      </c>
      <c r="D11" s="79" t="str" cm="1">
        <f t="array" ref="D11:E11">_xlfn.TEXTSPLIT(C11,"-")</f>
        <v>LON</v>
      </c>
      <c r="E11" s="79" t="str">
        <v>BOG</v>
      </c>
      <c r="F11" s="79">
        <v>0</v>
      </c>
      <c r="G11" s="79">
        <v>0</v>
      </c>
      <c r="H11" s="80">
        <f t="shared" si="1"/>
        <v>0</v>
      </c>
      <c r="I11" s="79">
        <f t="shared" si="0"/>
        <v>30</v>
      </c>
      <c r="L11" s="79">
        <v>38</v>
      </c>
      <c r="M11" s="79">
        <v>117</v>
      </c>
      <c r="R11" s="79">
        <v>8</v>
      </c>
      <c r="S11" s="79" t="b">
        <v>0</v>
      </c>
      <c r="U11" s="79">
        <v>70</v>
      </c>
    </row>
    <row r="12" spans="1:21">
      <c r="C12" s="79" t="str">
        <v>BOG-CPT</v>
      </c>
      <c r="D12" s="79" t="str" cm="1">
        <f t="array" ref="D12:E12">_xlfn.TEXTSPLIT(C12,"-")</f>
        <v>BOG</v>
      </c>
      <c r="E12" s="79" t="str">
        <v>CPT</v>
      </c>
      <c r="F12" s="79">
        <v>0</v>
      </c>
      <c r="G12" s="79">
        <v>0</v>
      </c>
      <c r="H12" s="80">
        <f t="shared" si="1"/>
        <v>0</v>
      </c>
      <c r="I12" s="79">
        <f t="shared" si="0"/>
        <v>31</v>
      </c>
      <c r="L12" s="79">
        <v>39</v>
      </c>
      <c r="M12" s="79">
        <v>83</v>
      </c>
      <c r="R12" s="79">
        <v>9</v>
      </c>
      <c r="S12" s="79" t="b">
        <v>0</v>
      </c>
      <c r="U12" s="79">
        <v>71</v>
      </c>
    </row>
    <row r="13" spans="1:21">
      <c r="C13" s="79" t="str">
        <v>LAS-CPT</v>
      </c>
      <c r="D13" s="79" t="str" cm="1">
        <f t="array" ref="D13:E13">_xlfn.TEXTSPLIT(C13,"-")</f>
        <v>LAS</v>
      </c>
      <c r="E13" s="79" t="str">
        <v>CPT</v>
      </c>
      <c r="F13" s="79">
        <v>0</v>
      </c>
      <c r="G13" s="79">
        <v>0</v>
      </c>
      <c r="H13" s="80">
        <f t="shared" si="1"/>
        <v>0</v>
      </c>
      <c r="I13" s="79">
        <f t="shared" si="0"/>
        <v>32</v>
      </c>
      <c r="L13" s="79">
        <v>40</v>
      </c>
      <c r="M13" s="79">
        <v>102</v>
      </c>
      <c r="R13" s="79">
        <v>10</v>
      </c>
      <c r="S13" s="79" t="b">
        <v>0</v>
      </c>
      <c r="U13" s="79">
        <v>72</v>
      </c>
    </row>
    <row r="14" spans="1:21">
      <c r="C14" s="79" t="str">
        <v>YUL-RIX</v>
      </c>
      <c r="D14" s="79" t="str" cm="1">
        <f t="array" ref="D14:E14">_xlfn.TEXTSPLIT(C14,"-")</f>
        <v>YUL</v>
      </c>
      <c r="E14" s="79" t="str">
        <v>RIX</v>
      </c>
      <c r="F14" s="79">
        <v>1</v>
      </c>
      <c r="G14" s="79">
        <v>0</v>
      </c>
      <c r="H14" s="80">
        <f t="shared" si="1"/>
        <v>1</v>
      </c>
      <c r="I14" s="79">
        <f t="shared" si="0"/>
        <v>37</v>
      </c>
      <c r="L14" s="79">
        <v>41</v>
      </c>
      <c r="M14" s="79">
        <v>138</v>
      </c>
      <c r="R14" s="79">
        <v>11</v>
      </c>
      <c r="S14" s="79" t="b">
        <v>0</v>
      </c>
      <c r="U14" s="79">
        <v>73</v>
      </c>
    </row>
    <row r="15" spans="1:21">
      <c r="C15" s="79" t="str">
        <v>CPT-BOG</v>
      </c>
      <c r="D15" s="79" t="str" cm="1">
        <f t="array" ref="D15:E15">_xlfn.TEXTSPLIT(C15,"-")</f>
        <v>CPT</v>
      </c>
      <c r="E15" s="79" t="str">
        <v>BOG</v>
      </c>
      <c r="F15" s="79">
        <v>0</v>
      </c>
      <c r="G15" s="79">
        <v>0</v>
      </c>
      <c r="H15" s="80">
        <f t="shared" si="1"/>
        <v>0</v>
      </c>
      <c r="I15" s="79">
        <f t="shared" si="0"/>
        <v>38</v>
      </c>
      <c r="L15" s="79">
        <v>42</v>
      </c>
      <c r="M15" s="79">
        <v>113</v>
      </c>
      <c r="R15" s="79">
        <v>12</v>
      </c>
      <c r="S15" s="79" t="b">
        <v>0</v>
      </c>
      <c r="U15" s="79">
        <v>74</v>
      </c>
    </row>
    <row r="16" spans="1:21">
      <c r="C16" s="79" t="str">
        <v>BOG-LAS</v>
      </c>
      <c r="D16" s="79" t="str" cm="1">
        <f t="array" ref="D16:E16">_xlfn.TEXTSPLIT(C16,"-")</f>
        <v>BOG</v>
      </c>
      <c r="E16" s="79" t="str">
        <v>LAS</v>
      </c>
      <c r="F16" s="79">
        <v>0</v>
      </c>
      <c r="G16" s="79">
        <v>0</v>
      </c>
      <c r="H16" s="80">
        <f t="shared" si="1"/>
        <v>0</v>
      </c>
      <c r="I16" s="79">
        <f t="shared" si="0"/>
        <v>39</v>
      </c>
      <c r="L16" s="79">
        <v>43</v>
      </c>
      <c r="M16" s="79">
        <v>89</v>
      </c>
      <c r="R16" s="79">
        <v>13</v>
      </c>
      <c r="S16" s="79" t="b">
        <v>0</v>
      </c>
      <c r="U16" s="79">
        <v>75</v>
      </c>
    </row>
    <row r="17" spans="3:21">
      <c r="C17" s="79" t="str">
        <v>LIS-BOG</v>
      </c>
      <c r="D17" s="79" t="str" cm="1">
        <f t="array" ref="D17:E17">_xlfn.TEXTSPLIT(C17,"-")</f>
        <v>LIS</v>
      </c>
      <c r="E17" s="79" t="str">
        <v>BOG</v>
      </c>
      <c r="F17" s="79">
        <v>0</v>
      </c>
      <c r="G17" s="79">
        <v>0</v>
      </c>
      <c r="H17" s="80">
        <f t="shared" si="1"/>
        <v>0</v>
      </c>
      <c r="I17" s="79">
        <f t="shared" si="0"/>
        <v>40</v>
      </c>
      <c r="L17" s="79">
        <v>44</v>
      </c>
      <c r="M17" s="79">
        <v>97</v>
      </c>
      <c r="R17" s="79">
        <v>14</v>
      </c>
      <c r="S17" s="79" t="b">
        <v>0</v>
      </c>
      <c r="U17" s="79">
        <v>76</v>
      </c>
    </row>
    <row r="18" spans="3:21">
      <c r="C18" s="79" t="str">
        <v>CPT-LAS</v>
      </c>
      <c r="D18" s="79" t="str" cm="1">
        <f t="array" ref="D18:E18">_xlfn.TEXTSPLIT(C18,"-")</f>
        <v>CPT</v>
      </c>
      <c r="E18" s="79" t="str">
        <v>LAS</v>
      </c>
      <c r="F18" s="79">
        <v>0</v>
      </c>
      <c r="G18" s="79">
        <v>0</v>
      </c>
      <c r="H18" s="80">
        <f t="shared" si="1"/>
        <v>0</v>
      </c>
      <c r="I18" s="79">
        <f t="shared" si="0"/>
        <v>41</v>
      </c>
      <c r="L18" s="79">
        <v>45</v>
      </c>
      <c r="M18" s="79">
        <v>107</v>
      </c>
      <c r="R18" s="79">
        <v>15</v>
      </c>
      <c r="S18" s="79" t="b">
        <v>0</v>
      </c>
      <c r="U18" s="79">
        <v>77</v>
      </c>
    </row>
    <row r="19" spans="3:21">
      <c r="C19" s="79" t="str">
        <v>YUL-LAX</v>
      </c>
      <c r="D19" s="79" t="str" cm="1">
        <f t="array" ref="D19:E19">_xlfn.TEXTSPLIT(C19,"-")</f>
        <v>YUL</v>
      </c>
      <c r="E19" s="79" t="str">
        <v>LAX</v>
      </c>
      <c r="F19" s="79">
        <v>1</v>
      </c>
      <c r="G19" s="79">
        <v>0</v>
      </c>
      <c r="H19" s="80">
        <f t="shared" si="1"/>
        <v>1</v>
      </c>
      <c r="I19" s="79">
        <f t="shared" si="0"/>
        <v>47</v>
      </c>
      <c r="L19" s="79">
        <v>46</v>
      </c>
      <c r="M19" s="79">
        <v>89</v>
      </c>
      <c r="R19" s="79">
        <v>16</v>
      </c>
      <c r="S19" s="79" t="b">
        <v>0</v>
      </c>
      <c r="U19" s="79">
        <v>78</v>
      </c>
    </row>
    <row r="20" spans="3:21">
      <c r="C20" s="79" t="str">
        <v>YYZ-LON</v>
      </c>
      <c r="D20" s="79" t="str" cm="1">
        <f t="array" ref="D20:E20">_xlfn.TEXTSPLIT(C20,"-")</f>
        <v>YYZ</v>
      </c>
      <c r="E20" s="79" t="str">
        <v>LON</v>
      </c>
      <c r="F20" s="79">
        <v>1</v>
      </c>
      <c r="G20" s="79">
        <v>0</v>
      </c>
      <c r="H20" s="80">
        <f t="shared" si="1"/>
        <v>1</v>
      </c>
      <c r="I20" s="79">
        <f t="shared" si="0"/>
        <v>57</v>
      </c>
      <c r="L20" s="79">
        <v>47</v>
      </c>
      <c r="M20" s="79">
        <v>75</v>
      </c>
      <c r="R20" s="79">
        <v>17</v>
      </c>
      <c r="S20" s="79" t="b">
        <v>1</v>
      </c>
      <c r="U20" s="79">
        <v>79</v>
      </c>
    </row>
    <row r="21" spans="3:21">
      <c r="C21" s="79" t="str">
        <v>LAX-CPT</v>
      </c>
      <c r="D21" s="79" t="str" cm="1">
        <f t="array" ref="D21:E21">_xlfn.TEXTSPLIT(C21,"-")</f>
        <v>LAX</v>
      </c>
      <c r="E21" s="79" t="str">
        <v>CPT</v>
      </c>
      <c r="F21" s="79">
        <v>0</v>
      </c>
      <c r="G21" s="79">
        <v>0</v>
      </c>
      <c r="H21" s="80">
        <f t="shared" si="1"/>
        <v>0</v>
      </c>
      <c r="I21" s="79">
        <f t="shared" si="0"/>
        <v>58</v>
      </c>
      <c r="L21" s="79">
        <v>48</v>
      </c>
      <c r="M21" s="79">
        <v>90</v>
      </c>
      <c r="R21" s="79">
        <v>18</v>
      </c>
      <c r="S21" s="79" t="b">
        <v>0</v>
      </c>
      <c r="U21" s="79">
        <v>87</v>
      </c>
    </row>
    <row r="22" spans="3:21">
      <c r="C22" s="79" t="str">
        <v>LIS-MAD</v>
      </c>
      <c r="D22" s="79" t="str" cm="1">
        <f t="array" ref="D22:E22">_xlfn.TEXTSPLIT(C22,"-")</f>
        <v>LIS</v>
      </c>
      <c r="E22" s="79" t="str">
        <v>MAD</v>
      </c>
      <c r="F22" s="79">
        <v>0</v>
      </c>
      <c r="G22" s="79">
        <v>0</v>
      </c>
      <c r="H22" s="80">
        <f t="shared" si="1"/>
        <v>0</v>
      </c>
      <c r="I22" s="79">
        <f t="shared" si="0"/>
        <v>59</v>
      </c>
      <c r="L22" s="79">
        <v>49</v>
      </c>
      <c r="M22" s="79">
        <v>118</v>
      </c>
      <c r="R22" s="79">
        <v>19</v>
      </c>
      <c r="S22" s="79" t="b">
        <v>0</v>
      </c>
      <c r="U22" s="79">
        <v>97</v>
      </c>
    </row>
    <row r="23" spans="3:21">
      <c r="C23" s="79" t="str">
        <v>LIS-SYD</v>
      </c>
      <c r="D23" s="79" t="str" cm="1">
        <f t="array" ref="D23:E23">_xlfn.TEXTSPLIT(C23,"-")</f>
        <v>LIS</v>
      </c>
      <c r="E23" s="79" t="str">
        <v>SYD</v>
      </c>
      <c r="F23" s="79">
        <v>0</v>
      </c>
      <c r="G23" s="79">
        <v>0</v>
      </c>
      <c r="H23" s="80">
        <f t="shared" si="1"/>
        <v>0</v>
      </c>
      <c r="I23" s="79">
        <f t="shared" si="0"/>
        <v>60</v>
      </c>
      <c r="L23" s="79">
        <v>50</v>
      </c>
      <c r="M23" s="79">
        <v>112</v>
      </c>
      <c r="R23" s="79">
        <v>20</v>
      </c>
      <c r="S23" s="79" t="b">
        <v>0</v>
      </c>
      <c r="U23" s="79">
        <v>107</v>
      </c>
    </row>
    <row r="24" spans="3:21">
      <c r="C24" s="79" t="str">
        <v>CPT-YYZ</v>
      </c>
      <c r="D24" s="79" t="str" cm="1">
        <f t="array" ref="D24:E24">_xlfn.TEXTSPLIT(C24,"-")</f>
        <v>CPT</v>
      </c>
      <c r="E24" s="79" t="str">
        <v>YYZ</v>
      </c>
      <c r="F24" s="79">
        <v>0</v>
      </c>
      <c r="G24" s="79">
        <v>1</v>
      </c>
      <c r="H24" s="80">
        <f t="shared" si="1"/>
        <v>1</v>
      </c>
      <c r="I24" s="79">
        <f t="shared" si="0"/>
        <v>67</v>
      </c>
      <c r="R24" s="79">
        <v>21</v>
      </c>
      <c r="S24" s="79" t="b">
        <v>0</v>
      </c>
      <c r="U24" s="79">
        <v>117</v>
      </c>
    </row>
    <row r="25" spans="3:21">
      <c r="C25" s="79" t="str">
        <v>EZE-SYD</v>
      </c>
      <c r="D25" s="79" t="str" cm="1">
        <f t="array" ref="D25:E25">_xlfn.TEXTSPLIT(C25,"-")</f>
        <v>EZE</v>
      </c>
      <c r="E25" s="79" t="str">
        <v>SYD</v>
      </c>
      <c r="F25" s="79">
        <v>0</v>
      </c>
      <c r="G25" s="79">
        <v>0</v>
      </c>
      <c r="H25" s="80">
        <f t="shared" si="1"/>
        <v>0</v>
      </c>
      <c r="I25" s="79">
        <f t="shared" si="0"/>
        <v>68</v>
      </c>
      <c r="R25" s="79">
        <v>22</v>
      </c>
      <c r="S25" s="79" t="b">
        <v>0</v>
      </c>
      <c r="U25" s="79">
        <v>127</v>
      </c>
    </row>
    <row r="26" spans="3:21">
      <c r="C26" s="79" t="str">
        <v>LIS-LAX</v>
      </c>
      <c r="D26" s="79" t="str" cm="1">
        <f t="array" ref="D26:E26">_xlfn.TEXTSPLIT(C26,"-")</f>
        <v>LIS</v>
      </c>
      <c r="E26" s="79" t="str">
        <v>LAX</v>
      </c>
      <c r="F26" s="79">
        <v>0</v>
      </c>
      <c r="G26" s="79">
        <v>0</v>
      </c>
      <c r="H26" s="80">
        <f t="shared" si="1"/>
        <v>0</v>
      </c>
      <c r="I26" s="79">
        <f t="shared" si="0"/>
        <v>69</v>
      </c>
      <c r="R26" s="79">
        <v>23</v>
      </c>
      <c r="S26" s="79" t="b">
        <v>0</v>
      </c>
      <c r="U26" s="79">
        <v>137</v>
      </c>
    </row>
    <row r="27" spans="3:21">
      <c r="C27" s="79" t="str">
        <v>YYZ-CPT</v>
      </c>
      <c r="D27" s="79" t="str" cm="1">
        <f t="array" ref="D27:E27">_xlfn.TEXTSPLIT(C27,"-")</f>
        <v>YYZ</v>
      </c>
      <c r="E27" s="79" t="str">
        <v>CPT</v>
      </c>
      <c r="F27" s="79">
        <v>1</v>
      </c>
      <c r="G27" s="79">
        <v>0</v>
      </c>
      <c r="H27" s="80">
        <f t="shared" si="1"/>
        <v>1</v>
      </c>
      <c r="I27" s="79">
        <f t="shared" si="0"/>
        <v>70</v>
      </c>
      <c r="R27" s="79">
        <v>24</v>
      </c>
      <c r="S27" s="79" t="b">
        <v>0</v>
      </c>
      <c r="U27" s="79">
        <v>147</v>
      </c>
    </row>
    <row r="28" spans="3:21">
      <c r="C28" s="79" t="str">
        <v>CPT-EZE</v>
      </c>
      <c r="D28" s="79" t="str" cm="1">
        <f t="array" ref="D28:E28">_xlfn.TEXTSPLIT(C28,"-")</f>
        <v>CPT</v>
      </c>
      <c r="E28" s="79" t="str">
        <v>EZE</v>
      </c>
      <c r="F28" s="79">
        <v>0</v>
      </c>
      <c r="G28" s="79">
        <v>0</v>
      </c>
      <c r="H28" s="80">
        <f t="shared" si="1"/>
        <v>0</v>
      </c>
      <c r="I28" s="79">
        <f t="shared" si="0"/>
        <v>71</v>
      </c>
      <c r="R28" s="79">
        <v>25</v>
      </c>
      <c r="S28" s="79" t="b">
        <v>0</v>
      </c>
      <c r="U28" s="79">
        <v>157</v>
      </c>
    </row>
    <row r="29" spans="3:21">
      <c r="C29" s="79" t="str">
        <v>LAX-YUL</v>
      </c>
      <c r="D29" s="79" t="str" cm="1">
        <f t="array" ref="D29:E29">_xlfn.TEXTSPLIT(C29,"-")</f>
        <v>LAX</v>
      </c>
      <c r="E29" s="79" t="str">
        <v>YUL</v>
      </c>
      <c r="F29" s="79">
        <v>0</v>
      </c>
      <c r="G29" s="79">
        <v>1</v>
      </c>
      <c r="H29" s="80">
        <f t="shared" si="1"/>
        <v>1</v>
      </c>
      <c r="I29" s="79">
        <f t="shared" si="0"/>
        <v>72</v>
      </c>
      <c r="R29" s="79">
        <v>26</v>
      </c>
      <c r="S29" s="79" t="b">
        <v>0</v>
      </c>
      <c r="U29" s="79">
        <v>167</v>
      </c>
    </row>
    <row r="30" spans="3:21">
      <c r="C30" s="79" t="str">
        <v>BOG-RIX</v>
      </c>
      <c r="D30" s="79" t="str" cm="1">
        <f t="array" ref="D30:E30">_xlfn.TEXTSPLIT(C30,"-")</f>
        <v>BOG</v>
      </c>
      <c r="E30" s="79" t="str">
        <v>RIX</v>
      </c>
      <c r="F30" s="79">
        <v>0</v>
      </c>
      <c r="G30" s="79">
        <v>0</v>
      </c>
      <c r="H30" s="80">
        <f t="shared" si="1"/>
        <v>0</v>
      </c>
      <c r="I30" s="79">
        <f t="shared" si="0"/>
        <v>73</v>
      </c>
      <c r="R30" s="79">
        <v>27</v>
      </c>
      <c r="S30" s="79" t="b">
        <v>1</v>
      </c>
      <c r="U30" s="79">
        <v>170</v>
      </c>
    </row>
    <row r="31" spans="3:21">
      <c r="C31" s="79" t="str">
        <v>SYD-BOG</v>
      </c>
      <c r="D31" s="79" t="str" cm="1">
        <f t="array" ref="D31:E31">_xlfn.TEXTSPLIT(C31,"-")</f>
        <v>SYD</v>
      </c>
      <c r="E31" s="79" t="str">
        <v>BOG</v>
      </c>
      <c r="F31" s="79">
        <v>0</v>
      </c>
      <c r="G31" s="79">
        <v>0</v>
      </c>
      <c r="H31" s="80">
        <f t="shared" si="1"/>
        <v>0</v>
      </c>
      <c r="I31" s="79">
        <f t="shared" si="0"/>
        <v>74</v>
      </c>
      <c r="R31" s="79">
        <v>28</v>
      </c>
      <c r="S31" s="79" t="b">
        <v>0</v>
      </c>
      <c r="U31" s="79">
        <v>171</v>
      </c>
    </row>
    <row r="32" spans="3:21">
      <c r="C32" s="79" t="str">
        <v>LON-MAD</v>
      </c>
      <c r="D32" s="79" t="str" cm="1">
        <f t="array" ref="D32:E32">_xlfn.TEXTSPLIT(C32,"-")</f>
        <v>LON</v>
      </c>
      <c r="E32" s="79" t="str">
        <v>MAD</v>
      </c>
      <c r="F32" s="79">
        <v>0</v>
      </c>
      <c r="G32" s="79">
        <v>0</v>
      </c>
      <c r="H32" s="80">
        <f t="shared" si="1"/>
        <v>0</v>
      </c>
      <c r="I32" s="79">
        <f t="shared" si="0"/>
        <v>75</v>
      </c>
      <c r="R32" s="79">
        <v>29</v>
      </c>
      <c r="S32" s="79" t="b">
        <v>0</v>
      </c>
      <c r="U32" s="79">
        <v>172</v>
      </c>
    </row>
    <row r="33" spans="3:21">
      <c r="C33" s="79" t="str">
        <v>LAX-LIS</v>
      </c>
      <c r="D33" s="79" t="str" cm="1">
        <f t="array" ref="D33:E33">_xlfn.TEXTSPLIT(C33,"-")</f>
        <v>LAX</v>
      </c>
      <c r="E33" s="79" t="str">
        <v>LIS</v>
      </c>
      <c r="F33" s="79">
        <v>0</v>
      </c>
      <c r="G33" s="79">
        <v>0</v>
      </c>
      <c r="H33" s="80">
        <f t="shared" si="1"/>
        <v>0</v>
      </c>
      <c r="I33" s="79">
        <f t="shared" si="0"/>
        <v>76</v>
      </c>
      <c r="R33" s="79">
        <v>30</v>
      </c>
      <c r="S33" s="79" t="b">
        <v>0</v>
      </c>
      <c r="U33" s="79">
        <v>173</v>
      </c>
    </row>
    <row r="34" spans="3:21">
      <c r="C34" s="79" t="str">
        <v>BOG-SYD</v>
      </c>
      <c r="D34" s="79" t="str" cm="1">
        <f t="array" ref="D34:E34">_xlfn.TEXTSPLIT(C34,"-")</f>
        <v>BOG</v>
      </c>
      <c r="E34" s="79" t="str">
        <v>SYD</v>
      </c>
      <c r="F34" s="79">
        <v>0</v>
      </c>
      <c r="G34" s="79">
        <v>0</v>
      </c>
      <c r="H34" s="80">
        <f t="shared" si="1"/>
        <v>0</v>
      </c>
      <c r="I34" s="79">
        <f t="shared" si="0"/>
        <v>77</v>
      </c>
      <c r="R34" s="79">
        <v>31</v>
      </c>
      <c r="S34" s="79" t="b">
        <v>0</v>
      </c>
      <c r="U34" s="79">
        <v>174</v>
      </c>
    </row>
    <row r="35" spans="3:21">
      <c r="C35" s="79" t="str">
        <v>LIS-CPT</v>
      </c>
      <c r="D35" s="79" t="str" cm="1">
        <f t="array" ref="D35:E35">_xlfn.TEXTSPLIT(C35,"-")</f>
        <v>LIS</v>
      </c>
      <c r="E35" s="79" t="str">
        <v>CPT</v>
      </c>
      <c r="F35" s="79">
        <v>0</v>
      </c>
      <c r="G35" s="79">
        <v>0</v>
      </c>
      <c r="H35" s="80">
        <f t="shared" si="1"/>
        <v>0</v>
      </c>
      <c r="I35" s="79">
        <f t="shared" si="0"/>
        <v>78</v>
      </c>
      <c r="R35" s="79">
        <v>32</v>
      </c>
      <c r="S35" s="79" t="b">
        <v>0</v>
      </c>
      <c r="U35" s="79">
        <v>175</v>
      </c>
    </row>
    <row r="36" spans="3:21">
      <c r="C36" s="79" t="str">
        <v>EZE-LAX</v>
      </c>
      <c r="D36" s="79" t="str" cm="1">
        <f t="array" ref="D36:E36">_xlfn.TEXTSPLIT(C36,"-")</f>
        <v>EZE</v>
      </c>
      <c r="E36" s="79" t="str">
        <v>LAX</v>
      </c>
      <c r="F36" s="79">
        <v>0</v>
      </c>
      <c r="G36" s="79">
        <v>0</v>
      </c>
      <c r="H36" s="80">
        <f t="shared" si="1"/>
        <v>0</v>
      </c>
      <c r="I36" s="79">
        <f t="shared" si="0"/>
        <v>79</v>
      </c>
      <c r="R36" s="79">
        <v>33</v>
      </c>
      <c r="S36" s="79" t="b">
        <v>0</v>
      </c>
      <c r="U36" s="79">
        <v>176</v>
      </c>
    </row>
    <row r="37" spans="3:21">
      <c r="C37" s="79" t="str">
        <v>LAS-LON</v>
      </c>
      <c r="D37" s="79" t="str" cm="1">
        <f t="array" ref="D37:E37">_xlfn.TEXTSPLIT(C37,"-")</f>
        <v>LAS</v>
      </c>
      <c r="E37" s="79" t="str">
        <v>LON</v>
      </c>
      <c r="F37" s="79">
        <v>0</v>
      </c>
      <c r="G37" s="79">
        <v>0</v>
      </c>
      <c r="H37" s="80">
        <f t="shared" si="1"/>
        <v>0</v>
      </c>
      <c r="I37" s="79">
        <f t="shared" si="0"/>
        <v>80</v>
      </c>
      <c r="R37" s="79">
        <v>34</v>
      </c>
      <c r="S37" s="79" t="b">
        <v>0</v>
      </c>
      <c r="U37" s="79">
        <v>177</v>
      </c>
    </row>
    <row r="38" spans="3:21">
      <c r="C38" s="79" t="str">
        <v>RIX-YYZ</v>
      </c>
      <c r="D38" s="79" t="str" cm="1">
        <f t="array" ref="D38:E38">_xlfn.TEXTSPLIT(C38,"-")</f>
        <v>RIX</v>
      </c>
      <c r="E38" s="79" t="str">
        <v>YYZ</v>
      </c>
      <c r="F38" s="79">
        <v>0</v>
      </c>
      <c r="G38" s="79">
        <v>1</v>
      </c>
      <c r="H38" s="80">
        <f t="shared" si="1"/>
        <v>1</v>
      </c>
      <c r="I38" s="79">
        <f t="shared" si="0"/>
        <v>87</v>
      </c>
      <c r="R38" s="79">
        <v>35</v>
      </c>
      <c r="S38" s="79" t="b">
        <v>0</v>
      </c>
      <c r="U38" s="79">
        <v>178</v>
      </c>
    </row>
    <row r="39" spans="3:21">
      <c r="C39" s="79" t="str">
        <v>YUL-LIS</v>
      </c>
      <c r="D39" s="79" t="str" cm="1">
        <f t="array" ref="D39:E39">_xlfn.TEXTSPLIT(C39,"-")</f>
        <v>YUL</v>
      </c>
      <c r="E39" s="79" t="str">
        <v>LIS</v>
      </c>
      <c r="F39" s="79">
        <v>1</v>
      </c>
      <c r="G39" s="79">
        <v>0</v>
      </c>
      <c r="H39" s="80">
        <f t="shared" si="1"/>
        <v>1</v>
      </c>
      <c r="I39" s="79">
        <f t="shared" si="0"/>
        <v>97</v>
      </c>
      <c r="R39" s="79">
        <v>36</v>
      </c>
      <c r="S39" s="79" t="b">
        <v>0</v>
      </c>
      <c r="U39" s="79">
        <v>179</v>
      </c>
    </row>
    <row r="40" spans="3:21">
      <c r="C40" s="79" t="str">
        <v>MAD-LAX</v>
      </c>
      <c r="D40" s="79" t="str" cm="1">
        <f t="array" ref="D40:E40">_xlfn.TEXTSPLIT(C40,"-")</f>
        <v>MAD</v>
      </c>
      <c r="E40" s="79" t="str">
        <v>LAX</v>
      </c>
      <c r="F40" s="79">
        <v>0</v>
      </c>
      <c r="G40" s="79">
        <v>0</v>
      </c>
      <c r="H40" s="80">
        <f t="shared" si="1"/>
        <v>0</v>
      </c>
      <c r="I40" s="79">
        <f t="shared" si="0"/>
        <v>98</v>
      </c>
      <c r="R40" s="79">
        <v>37</v>
      </c>
      <c r="S40" s="79" t="b">
        <v>1</v>
      </c>
      <c r="U40" s="79">
        <v>187</v>
      </c>
    </row>
    <row r="41" spans="3:21">
      <c r="C41" s="79" t="str">
        <v>MAD-RIX</v>
      </c>
      <c r="D41" s="79" t="str" cm="1">
        <f t="array" ref="D41:E41">_xlfn.TEXTSPLIT(C41,"-")</f>
        <v>MAD</v>
      </c>
      <c r="E41" s="79" t="str">
        <v>RIX</v>
      </c>
      <c r="F41" s="79">
        <v>0</v>
      </c>
      <c r="G41" s="79">
        <v>0</v>
      </c>
      <c r="H41" s="80">
        <f t="shared" si="1"/>
        <v>0</v>
      </c>
      <c r="I41" s="79">
        <f t="shared" si="0"/>
        <v>99</v>
      </c>
      <c r="R41" s="79">
        <v>38</v>
      </c>
      <c r="S41" s="79" t="b">
        <v>0</v>
      </c>
      <c r="U41" s="79">
        <v>197</v>
      </c>
    </row>
    <row r="42" spans="3:21">
      <c r="C42" s="79" t="str">
        <v>LAX-MAD</v>
      </c>
      <c r="D42" s="79" t="str" cm="1">
        <f t="array" ref="D42:E42">_xlfn.TEXTSPLIT(C42,"-")</f>
        <v>LAX</v>
      </c>
      <c r="E42" s="79" t="str">
        <v>MAD</v>
      </c>
      <c r="F42" s="79">
        <v>0</v>
      </c>
      <c r="G42" s="79">
        <v>0</v>
      </c>
      <c r="H42" s="80">
        <f t="shared" si="1"/>
        <v>0</v>
      </c>
      <c r="I42" s="79">
        <f t="shared" si="0"/>
        <v>100</v>
      </c>
      <c r="R42" s="79">
        <v>39</v>
      </c>
      <c r="S42" s="79" t="b">
        <v>0</v>
      </c>
      <c r="U42" s="79">
        <v>207</v>
      </c>
    </row>
    <row r="43" spans="3:21">
      <c r="C43" s="79" t="str">
        <v>YYZ-LAX</v>
      </c>
      <c r="D43" s="79" t="str" cm="1">
        <f t="array" ref="D43:E43">_xlfn.TEXTSPLIT(C43,"-")</f>
        <v>YYZ</v>
      </c>
      <c r="E43" s="79" t="str">
        <v>LAX</v>
      </c>
      <c r="F43" s="79">
        <v>1</v>
      </c>
      <c r="G43" s="79">
        <v>0</v>
      </c>
      <c r="H43" s="80">
        <f t="shared" si="1"/>
        <v>1</v>
      </c>
      <c r="I43" s="79">
        <f t="shared" si="0"/>
        <v>107</v>
      </c>
      <c r="R43" s="79">
        <v>40</v>
      </c>
      <c r="S43" s="79" t="b">
        <v>0</v>
      </c>
      <c r="U43" s="79">
        <v>217</v>
      </c>
    </row>
    <row r="44" spans="3:21">
      <c r="R44" s="79">
        <v>41</v>
      </c>
      <c r="S44" s="79" t="b">
        <v>0</v>
      </c>
      <c r="U44" s="79">
        <v>227</v>
      </c>
    </row>
    <row r="45" spans="3:21">
      <c r="R45" s="79">
        <v>42</v>
      </c>
      <c r="S45" s="79" t="b">
        <v>0</v>
      </c>
      <c r="U45" s="79">
        <v>237</v>
      </c>
    </row>
    <row r="46" spans="3:21">
      <c r="R46" s="79">
        <v>43</v>
      </c>
      <c r="S46" s="79" t="b">
        <v>0</v>
      </c>
      <c r="U46" s="79">
        <v>247</v>
      </c>
    </row>
    <row r="47" spans="3:21">
      <c r="R47" s="79">
        <v>44</v>
      </c>
      <c r="S47" s="79" t="b">
        <v>0</v>
      </c>
      <c r="U47" s="79">
        <v>257</v>
      </c>
    </row>
    <row r="48" spans="3:21">
      <c r="R48" s="79">
        <v>45</v>
      </c>
      <c r="S48" s="79" t="b">
        <v>0</v>
      </c>
      <c r="U48" s="79">
        <v>267</v>
      </c>
    </row>
    <row r="49" spans="18:21">
      <c r="R49" s="79">
        <v>46</v>
      </c>
      <c r="S49" s="79" t="b">
        <v>0</v>
      </c>
      <c r="U49" s="79">
        <v>270</v>
      </c>
    </row>
    <row r="50" spans="18:21">
      <c r="R50" s="79">
        <v>47</v>
      </c>
      <c r="S50" s="79" t="b">
        <v>1</v>
      </c>
      <c r="U50" s="79">
        <v>271</v>
      </c>
    </row>
    <row r="51" spans="18:21">
      <c r="R51" s="79">
        <v>48</v>
      </c>
      <c r="S51" s="79" t="b">
        <v>0</v>
      </c>
      <c r="U51" s="79">
        <v>272</v>
      </c>
    </row>
    <row r="52" spans="18:21">
      <c r="R52" s="79">
        <v>49</v>
      </c>
      <c r="S52" s="79" t="b">
        <v>0</v>
      </c>
      <c r="U52" s="79">
        <v>273</v>
      </c>
    </row>
    <row r="53" spans="18:21">
      <c r="R53" s="79">
        <v>50</v>
      </c>
      <c r="S53" s="79" t="b">
        <v>0</v>
      </c>
      <c r="U53" s="79">
        <v>274</v>
      </c>
    </row>
    <row r="54" spans="18:21">
      <c r="R54" s="79">
        <v>51</v>
      </c>
      <c r="S54" s="79" t="b">
        <v>0</v>
      </c>
      <c r="U54" s="79">
        <v>275</v>
      </c>
    </row>
    <row r="55" spans="18:21">
      <c r="R55" s="79">
        <v>52</v>
      </c>
      <c r="S55" s="79" t="b">
        <v>0</v>
      </c>
      <c r="U55" s="79">
        <v>276</v>
      </c>
    </row>
    <row r="56" spans="18:21">
      <c r="R56" s="79">
        <v>53</v>
      </c>
      <c r="S56" s="79" t="b">
        <v>0</v>
      </c>
      <c r="U56" s="79">
        <v>277</v>
      </c>
    </row>
    <row r="57" spans="18:21">
      <c r="R57" s="79">
        <v>54</v>
      </c>
      <c r="S57" s="79" t="b">
        <v>0</v>
      </c>
      <c r="U57" s="79">
        <v>278</v>
      </c>
    </row>
    <row r="58" spans="18:21">
      <c r="R58" s="79">
        <v>55</v>
      </c>
      <c r="S58" s="79" t="b">
        <v>0</v>
      </c>
      <c r="U58" s="79">
        <v>279</v>
      </c>
    </row>
    <row r="59" spans="18:21">
      <c r="R59" s="79">
        <v>56</v>
      </c>
      <c r="S59" s="79" t="b">
        <v>0</v>
      </c>
      <c r="U59" s="79">
        <v>287</v>
      </c>
    </row>
    <row r="60" spans="18:21">
      <c r="R60" s="79">
        <v>57</v>
      </c>
      <c r="S60" s="79" t="b">
        <v>1</v>
      </c>
      <c r="U60" s="79">
        <v>297</v>
      </c>
    </row>
    <row r="61" spans="18:21">
      <c r="R61" s="79">
        <v>58</v>
      </c>
      <c r="S61" s="79" t="b">
        <v>0</v>
      </c>
      <c r="U61" s="79">
        <v>307</v>
      </c>
    </row>
    <row r="62" spans="18:21">
      <c r="R62" s="79">
        <v>59</v>
      </c>
      <c r="S62" s="79" t="b">
        <v>0</v>
      </c>
      <c r="U62" s="79">
        <v>317</v>
      </c>
    </row>
    <row r="63" spans="18:21">
      <c r="R63" s="79">
        <v>60</v>
      </c>
      <c r="S63" s="79" t="b">
        <v>0</v>
      </c>
      <c r="U63" s="79">
        <v>327</v>
      </c>
    </row>
    <row r="64" spans="18:21">
      <c r="R64" s="79">
        <v>61</v>
      </c>
      <c r="S64" s="79" t="b">
        <v>0</v>
      </c>
      <c r="U64" s="79">
        <v>337</v>
      </c>
    </row>
    <row r="65" spans="18:21">
      <c r="R65" s="79">
        <v>62</v>
      </c>
      <c r="S65" s="79" t="b">
        <v>0</v>
      </c>
      <c r="U65" s="79">
        <v>347</v>
      </c>
    </row>
    <row r="66" spans="18:21">
      <c r="R66" s="79">
        <v>63</v>
      </c>
      <c r="S66" s="79" t="b">
        <v>0</v>
      </c>
      <c r="U66" s="79">
        <v>357</v>
      </c>
    </row>
    <row r="67" spans="18:21">
      <c r="R67" s="79">
        <v>64</v>
      </c>
      <c r="S67" s="79" t="b">
        <v>0</v>
      </c>
      <c r="U67" s="79">
        <v>367</v>
      </c>
    </row>
    <row r="68" spans="18:21">
      <c r="R68" s="79">
        <v>65</v>
      </c>
      <c r="S68" s="79" t="b">
        <v>0</v>
      </c>
      <c r="U68" s="79">
        <v>370</v>
      </c>
    </row>
    <row r="69" spans="18:21">
      <c r="R69" s="79">
        <v>66</v>
      </c>
      <c r="S69" s="79" t="b">
        <v>0</v>
      </c>
      <c r="U69" s="79">
        <v>371</v>
      </c>
    </row>
    <row r="70" spans="18:21">
      <c r="R70" s="79">
        <v>67</v>
      </c>
      <c r="S70" s="79" t="b">
        <v>1</v>
      </c>
      <c r="U70" s="79">
        <v>372</v>
      </c>
    </row>
    <row r="71" spans="18:21">
      <c r="R71" s="79">
        <v>68</v>
      </c>
      <c r="S71" s="79" t="b">
        <v>0</v>
      </c>
      <c r="U71" s="79">
        <v>373</v>
      </c>
    </row>
    <row r="72" spans="18:21">
      <c r="R72" s="79">
        <v>69</v>
      </c>
      <c r="S72" s="79" t="b">
        <v>0</v>
      </c>
      <c r="U72" s="79">
        <v>374</v>
      </c>
    </row>
    <row r="73" spans="18:21">
      <c r="R73" s="79">
        <v>70</v>
      </c>
      <c r="S73" s="79" t="b">
        <v>1</v>
      </c>
      <c r="U73" s="79">
        <v>375</v>
      </c>
    </row>
    <row r="74" spans="18:21">
      <c r="R74" s="79">
        <v>71</v>
      </c>
      <c r="S74" s="79" t="b">
        <v>1</v>
      </c>
      <c r="U74" s="79">
        <v>376</v>
      </c>
    </row>
    <row r="75" spans="18:21">
      <c r="R75" s="79">
        <v>72</v>
      </c>
      <c r="S75" s="79" t="b">
        <v>1</v>
      </c>
      <c r="U75" s="79">
        <v>377</v>
      </c>
    </row>
    <row r="76" spans="18:21">
      <c r="R76" s="79">
        <v>73</v>
      </c>
      <c r="S76" s="79" t="b">
        <v>1</v>
      </c>
      <c r="U76" s="79">
        <v>378</v>
      </c>
    </row>
    <row r="77" spans="18:21">
      <c r="R77" s="79">
        <v>74</v>
      </c>
      <c r="S77" s="79" t="b">
        <v>1</v>
      </c>
      <c r="U77" s="79">
        <v>379</v>
      </c>
    </row>
    <row r="78" spans="18:21">
      <c r="R78" s="79">
        <v>75</v>
      </c>
      <c r="S78" s="79" t="b">
        <v>1</v>
      </c>
      <c r="U78" s="79">
        <v>387</v>
      </c>
    </row>
    <row r="79" spans="18:21">
      <c r="R79" s="79">
        <v>76</v>
      </c>
      <c r="S79" s="79" t="b">
        <v>1</v>
      </c>
      <c r="U79" s="79">
        <v>397</v>
      </c>
    </row>
    <row r="80" spans="18:21">
      <c r="R80" s="79">
        <v>77</v>
      </c>
      <c r="S80" s="79" t="b">
        <v>1</v>
      </c>
      <c r="U80" s="79">
        <v>407</v>
      </c>
    </row>
    <row r="81" spans="18:21">
      <c r="R81" s="79">
        <v>78</v>
      </c>
      <c r="S81" s="79" t="b">
        <v>1</v>
      </c>
      <c r="U81" s="79">
        <v>417</v>
      </c>
    </row>
    <row r="82" spans="18:21">
      <c r="R82" s="79">
        <v>79</v>
      </c>
      <c r="S82" s="79" t="b">
        <v>1</v>
      </c>
      <c r="U82" s="79">
        <v>427</v>
      </c>
    </row>
    <row r="83" spans="18:21">
      <c r="R83" s="79">
        <v>80</v>
      </c>
      <c r="S83" s="79" t="b">
        <v>0</v>
      </c>
      <c r="U83" s="79">
        <v>437</v>
      </c>
    </row>
    <row r="84" spans="18:21">
      <c r="R84" s="79">
        <v>81</v>
      </c>
      <c r="S84" s="79" t="b">
        <v>0</v>
      </c>
      <c r="U84" s="79">
        <v>447</v>
      </c>
    </row>
    <row r="85" spans="18:21">
      <c r="R85" s="79">
        <v>82</v>
      </c>
      <c r="S85" s="79" t="b">
        <v>0</v>
      </c>
      <c r="U85" s="79">
        <v>457</v>
      </c>
    </row>
    <row r="86" spans="18:21">
      <c r="R86" s="79">
        <v>83</v>
      </c>
      <c r="S86" s="79" t="b">
        <v>0</v>
      </c>
      <c r="U86" s="79">
        <v>467</v>
      </c>
    </row>
    <row r="87" spans="18:21">
      <c r="R87" s="79">
        <v>84</v>
      </c>
      <c r="S87" s="79" t="b">
        <v>0</v>
      </c>
      <c r="U87" s="79">
        <v>470</v>
      </c>
    </row>
    <row r="88" spans="18:21">
      <c r="R88" s="79">
        <v>85</v>
      </c>
      <c r="S88" s="79" t="b">
        <v>0</v>
      </c>
      <c r="U88" s="79">
        <v>471</v>
      </c>
    </row>
    <row r="89" spans="18:21">
      <c r="R89" s="79">
        <v>86</v>
      </c>
      <c r="S89" s="79" t="b">
        <v>0</v>
      </c>
      <c r="U89" s="79">
        <v>472</v>
      </c>
    </row>
    <row r="90" spans="18:21">
      <c r="R90" s="79">
        <v>87</v>
      </c>
      <c r="S90" s="79" t="b">
        <v>1</v>
      </c>
      <c r="U90" s="79">
        <v>473</v>
      </c>
    </row>
    <row r="91" spans="18:21">
      <c r="R91" s="79">
        <v>88</v>
      </c>
      <c r="S91" s="79" t="b">
        <v>0</v>
      </c>
      <c r="U91" s="79">
        <v>474</v>
      </c>
    </row>
    <row r="92" spans="18:21">
      <c r="R92" s="79">
        <v>89</v>
      </c>
      <c r="S92" s="79" t="b">
        <v>0</v>
      </c>
      <c r="U92" s="79">
        <v>475</v>
      </c>
    </row>
    <row r="93" spans="18:21">
      <c r="R93" s="79">
        <v>90</v>
      </c>
      <c r="S93" s="79" t="b">
        <v>0</v>
      </c>
      <c r="U93" s="79">
        <v>476</v>
      </c>
    </row>
    <row r="94" spans="18:21">
      <c r="R94" s="79">
        <v>91</v>
      </c>
      <c r="S94" s="79" t="b">
        <v>0</v>
      </c>
      <c r="U94" s="79">
        <v>477</v>
      </c>
    </row>
    <row r="95" spans="18:21">
      <c r="R95" s="79">
        <v>92</v>
      </c>
      <c r="S95" s="79" t="b">
        <v>0</v>
      </c>
      <c r="U95" s="79">
        <v>478</v>
      </c>
    </row>
    <row r="96" spans="18:21">
      <c r="R96" s="79">
        <v>93</v>
      </c>
      <c r="S96" s="79" t="b">
        <v>0</v>
      </c>
      <c r="U96" s="79">
        <v>479</v>
      </c>
    </row>
    <row r="97" spans="18:21">
      <c r="R97" s="79">
        <v>94</v>
      </c>
      <c r="S97" s="79" t="b">
        <v>0</v>
      </c>
      <c r="U97" s="79">
        <v>487</v>
      </c>
    </row>
    <row r="98" spans="18:21">
      <c r="R98" s="79">
        <v>95</v>
      </c>
      <c r="S98" s="79" t="b">
        <v>0</v>
      </c>
      <c r="U98" s="79">
        <v>497</v>
      </c>
    </row>
    <row r="99" spans="18:21">
      <c r="R99" s="79">
        <v>96</v>
      </c>
      <c r="S99" s="79" t="b">
        <v>0</v>
      </c>
      <c r="U99" s="79">
        <v>507</v>
      </c>
    </row>
    <row r="100" spans="18:21">
      <c r="R100" s="79">
        <v>97</v>
      </c>
      <c r="S100" s="79" t="b">
        <v>1</v>
      </c>
      <c r="U100" s="79">
        <v>517</v>
      </c>
    </row>
    <row r="101" spans="18:21">
      <c r="R101" s="79">
        <v>98</v>
      </c>
      <c r="S101" s="79" t="b">
        <v>0</v>
      </c>
      <c r="U101" s="79">
        <v>527</v>
      </c>
    </row>
    <row r="102" spans="18:21">
      <c r="R102" s="79">
        <v>99</v>
      </c>
      <c r="S102" s="79" t="b">
        <v>0</v>
      </c>
      <c r="U102" s="79">
        <v>537</v>
      </c>
    </row>
    <row r="103" spans="18:21">
      <c r="R103" s="79">
        <v>100</v>
      </c>
      <c r="S103" s="79" t="b">
        <v>0</v>
      </c>
      <c r="U103" s="79">
        <v>547</v>
      </c>
    </row>
    <row r="104" spans="18:21">
      <c r="R104" s="79">
        <v>101</v>
      </c>
      <c r="S104" s="79" t="b">
        <v>0</v>
      </c>
      <c r="U104" s="79">
        <v>557</v>
      </c>
    </row>
    <row r="105" spans="18:21">
      <c r="R105" s="79">
        <v>102</v>
      </c>
      <c r="S105" s="79" t="b">
        <v>0</v>
      </c>
      <c r="U105" s="79">
        <v>567</v>
      </c>
    </row>
    <row r="106" spans="18:21">
      <c r="R106" s="79">
        <v>103</v>
      </c>
      <c r="S106" s="79" t="b">
        <v>0</v>
      </c>
      <c r="U106" s="79">
        <v>570</v>
      </c>
    </row>
    <row r="107" spans="18:21">
      <c r="R107" s="79">
        <v>104</v>
      </c>
      <c r="S107" s="79" t="b">
        <v>0</v>
      </c>
      <c r="U107" s="79">
        <v>571</v>
      </c>
    </row>
    <row r="108" spans="18:21">
      <c r="R108" s="79">
        <v>105</v>
      </c>
      <c r="S108" s="79" t="b">
        <v>0</v>
      </c>
      <c r="U108" s="79">
        <v>572</v>
      </c>
    </row>
    <row r="109" spans="18:21">
      <c r="R109" s="79">
        <v>106</v>
      </c>
      <c r="S109" s="79" t="b">
        <v>0</v>
      </c>
      <c r="U109" s="79">
        <v>573</v>
      </c>
    </row>
    <row r="110" spans="18:21">
      <c r="R110" s="79">
        <v>107</v>
      </c>
      <c r="S110" s="79" t="b">
        <v>1</v>
      </c>
      <c r="U110" s="79">
        <v>574</v>
      </c>
    </row>
    <row r="111" spans="18:21">
      <c r="R111" s="79">
        <v>108</v>
      </c>
      <c r="S111" s="79" t="b">
        <v>0</v>
      </c>
      <c r="U111" s="79">
        <v>575</v>
      </c>
    </row>
    <row r="112" spans="18:21">
      <c r="R112" s="79">
        <v>109</v>
      </c>
      <c r="S112" s="79" t="b">
        <v>0</v>
      </c>
      <c r="U112" s="79">
        <v>576</v>
      </c>
    </row>
    <row r="113" spans="18:21">
      <c r="R113" s="79">
        <v>110</v>
      </c>
      <c r="S113" s="79" t="b">
        <v>0</v>
      </c>
      <c r="U113" s="79">
        <v>577</v>
      </c>
    </row>
    <row r="114" spans="18:21">
      <c r="R114" s="79">
        <v>111</v>
      </c>
      <c r="S114" s="79" t="b">
        <v>0</v>
      </c>
      <c r="U114" s="79">
        <v>578</v>
      </c>
    </row>
    <row r="115" spans="18:21">
      <c r="R115" s="79">
        <v>112</v>
      </c>
      <c r="S115" s="79" t="b">
        <v>0</v>
      </c>
      <c r="U115" s="79">
        <v>579</v>
      </c>
    </row>
    <row r="116" spans="18:21">
      <c r="R116" s="79">
        <v>113</v>
      </c>
      <c r="S116" s="79" t="b">
        <v>0</v>
      </c>
      <c r="U116" s="79">
        <v>587</v>
      </c>
    </row>
    <row r="117" spans="18:21">
      <c r="R117" s="79">
        <v>114</v>
      </c>
      <c r="S117" s="79" t="b">
        <v>0</v>
      </c>
      <c r="U117" s="79">
        <v>597</v>
      </c>
    </row>
    <row r="118" spans="18:21">
      <c r="R118" s="79">
        <v>115</v>
      </c>
      <c r="S118" s="79" t="b">
        <v>0</v>
      </c>
      <c r="U118" s="79">
        <v>607</v>
      </c>
    </row>
    <row r="119" spans="18:21">
      <c r="R119" s="79">
        <v>116</v>
      </c>
      <c r="S119" s="79" t="b">
        <v>0</v>
      </c>
      <c r="U119" s="79">
        <v>617</v>
      </c>
    </row>
    <row r="120" spans="18:21">
      <c r="R120" s="79">
        <v>117</v>
      </c>
      <c r="S120" s="79" t="b">
        <v>1</v>
      </c>
      <c r="U120" s="79">
        <v>627</v>
      </c>
    </row>
    <row r="121" spans="18:21">
      <c r="R121" s="79">
        <v>118</v>
      </c>
      <c r="S121" s="79" t="b">
        <v>0</v>
      </c>
      <c r="U121" s="79">
        <v>637</v>
      </c>
    </row>
    <row r="122" spans="18:21">
      <c r="R122" s="79">
        <v>119</v>
      </c>
      <c r="S122" s="79" t="b">
        <v>0</v>
      </c>
      <c r="U122" s="79">
        <v>647</v>
      </c>
    </row>
    <row r="123" spans="18:21">
      <c r="R123" s="79">
        <v>120</v>
      </c>
      <c r="S123" s="79" t="b">
        <v>0</v>
      </c>
      <c r="U123" s="79">
        <v>657</v>
      </c>
    </row>
    <row r="124" spans="18:21">
      <c r="R124" s="79">
        <v>121</v>
      </c>
      <c r="S124" s="79" t="b">
        <v>0</v>
      </c>
      <c r="U124" s="79">
        <v>667</v>
      </c>
    </row>
    <row r="125" spans="18:21">
      <c r="R125" s="79">
        <v>122</v>
      </c>
      <c r="S125" s="79" t="b">
        <v>0</v>
      </c>
      <c r="U125" s="79">
        <v>670</v>
      </c>
    </row>
    <row r="126" spans="18:21">
      <c r="R126" s="79">
        <v>123</v>
      </c>
      <c r="S126" s="79" t="b">
        <v>0</v>
      </c>
      <c r="U126" s="79">
        <v>671</v>
      </c>
    </row>
    <row r="127" spans="18:21">
      <c r="R127" s="79">
        <v>124</v>
      </c>
      <c r="S127" s="79" t="b">
        <v>0</v>
      </c>
      <c r="U127" s="79">
        <v>672</v>
      </c>
    </row>
    <row r="128" spans="18:21">
      <c r="R128" s="79">
        <v>125</v>
      </c>
      <c r="S128" s="79" t="b">
        <v>0</v>
      </c>
      <c r="U128" s="79">
        <v>673</v>
      </c>
    </row>
    <row r="129" spans="18:21">
      <c r="R129" s="79">
        <v>126</v>
      </c>
      <c r="S129" s="79" t="b">
        <v>0</v>
      </c>
      <c r="U129" s="79">
        <v>674</v>
      </c>
    </row>
    <row r="130" spans="18:21">
      <c r="R130" s="79">
        <v>127</v>
      </c>
      <c r="S130" s="79" t="b">
        <v>1</v>
      </c>
      <c r="U130" s="79">
        <v>675</v>
      </c>
    </row>
    <row r="131" spans="18:21">
      <c r="R131" s="79">
        <v>128</v>
      </c>
      <c r="S131" s="79" t="b">
        <v>0</v>
      </c>
      <c r="U131" s="79">
        <v>676</v>
      </c>
    </row>
    <row r="132" spans="18:21">
      <c r="R132" s="79">
        <v>129</v>
      </c>
      <c r="S132" s="79" t="b">
        <v>0</v>
      </c>
      <c r="U132" s="79">
        <v>677</v>
      </c>
    </row>
    <row r="133" spans="18:21">
      <c r="R133" s="79">
        <v>130</v>
      </c>
      <c r="S133" s="79" t="b">
        <v>0</v>
      </c>
      <c r="U133" s="79">
        <v>678</v>
      </c>
    </row>
    <row r="134" spans="18:21">
      <c r="R134" s="79">
        <v>131</v>
      </c>
      <c r="S134" s="79" t="b">
        <v>0</v>
      </c>
      <c r="U134" s="79">
        <v>679</v>
      </c>
    </row>
    <row r="135" spans="18:21">
      <c r="R135" s="79">
        <v>132</v>
      </c>
      <c r="S135" s="79" t="b">
        <v>0</v>
      </c>
      <c r="U135" s="79">
        <v>687</v>
      </c>
    </row>
    <row r="136" spans="18:21">
      <c r="R136" s="79">
        <v>133</v>
      </c>
      <c r="S136" s="79" t="b">
        <v>0</v>
      </c>
      <c r="U136" s="79">
        <v>697</v>
      </c>
    </row>
    <row r="137" spans="18:21">
      <c r="R137" s="79">
        <v>134</v>
      </c>
      <c r="S137" s="79" t="b">
        <v>0</v>
      </c>
      <c r="U137" s="79">
        <v>700</v>
      </c>
    </row>
    <row r="138" spans="18:21">
      <c r="R138" s="79">
        <v>135</v>
      </c>
      <c r="S138" s="79" t="b">
        <v>0</v>
      </c>
      <c r="U138" s="79">
        <v>701</v>
      </c>
    </row>
    <row r="139" spans="18:21">
      <c r="R139" s="79">
        <v>136</v>
      </c>
      <c r="S139" s="79" t="b">
        <v>0</v>
      </c>
      <c r="U139" s="79">
        <v>702</v>
      </c>
    </row>
    <row r="140" spans="18:21">
      <c r="R140" s="79">
        <v>137</v>
      </c>
      <c r="S140" s="79" t="b">
        <v>1</v>
      </c>
      <c r="U140" s="79">
        <v>703</v>
      </c>
    </row>
    <row r="141" spans="18:21">
      <c r="R141" s="79">
        <v>138</v>
      </c>
      <c r="S141" s="79" t="b">
        <v>0</v>
      </c>
      <c r="U141" s="79">
        <v>704</v>
      </c>
    </row>
    <row r="142" spans="18:21">
      <c r="R142" s="79">
        <v>139</v>
      </c>
      <c r="S142" s="79" t="b">
        <v>0</v>
      </c>
      <c r="U142" s="79">
        <v>705</v>
      </c>
    </row>
    <row r="143" spans="18:21">
      <c r="R143" s="79">
        <v>140</v>
      </c>
      <c r="S143" s="79" t="b">
        <v>0</v>
      </c>
      <c r="U143" s="79">
        <v>706</v>
      </c>
    </row>
    <row r="144" spans="18:21">
      <c r="R144" s="79">
        <v>141</v>
      </c>
      <c r="S144" s="79" t="b">
        <v>0</v>
      </c>
      <c r="U144" s="79">
        <v>707</v>
      </c>
    </row>
    <row r="145" spans="18:21">
      <c r="R145" s="79">
        <v>142</v>
      </c>
      <c r="S145" s="79" t="b">
        <v>0</v>
      </c>
      <c r="U145" s="79">
        <v>708</v>
      </c>
    </row>
    <row r="146" spans="18:21">
      <c r="R146" s="79">
        <v>143</v>
      </c>
      <c r="S146" s="79" t="b">
        <v>0</v>
      </c>
      <c r="U146" s="79">
        <v>709</v>
      </c>
    </row>
    <row r="147" spans="18:21">
      <c r="R147" s="79">
        <v>144</v>
      </c>
      <c r="S147" s="79" t="b">
        <v>0</v>
      </c>
      <c r="U147" s="79">
        <v>710</v>
      </c>
    </row>
    <row r="148" spans="18:21">
      <c r="R148" s="79">
        <v>145</v>
      </c>
      <c r="S148" s="79" t="b">
        <v>0</v>
      </c>
      <c r="U148" s="79">
        <v>711</v>
      </c>
    </row>
    <row r="149" spans="18:21">
      <c r="R149" s="79">
        <v>146</v>
      </c>
      <c r="S149" s="79" t="b">
        <v>0</v>
      </c>
      <c r="U149" s="79">
        <v>712</v>
      </c>
    </row>
    <row r="150" spans="18:21">
      <c r="R150" s="79">
        <v>147</v>
      </c>
      <c r="S150" s="79" t="b">
        <v>1</v>
      </c>
      <c r="U150" s="79">
        <v>713</v>
      </c>
    </row>
    <row r="151" spans="18:21">
      <c r="R151" s="79">
        <v>148</v>
      </c>
      <c r="S151" s="79" t="b">
        <v>0</v>
      </c>
      <c r="U151" s="79">
        <v>714</v>
      </c>
    </row>
    <row r="152" spans="18:21">
      <c r="R152" s="79">
        <v>149</v>
      </c>
      <c r="S152" s="79" t="b">
        <v>0</v>
      </c>
      <c r="U152" s="79">
        <v>715</v>
      </c>
    </row>
    <row r="153" spans="18:21">
      <c r="R153" s="79">
        <v>150</v>
      </c>
      <c r="S153" s="79" t="b">
        <v>0</v>
      </c>
      <c r="U153" s="79">
        <v>716</v>
      </c>
    </row>
    <row r="154" spans="18:21">
      <c r="R154" s="79">
        <v>151</v>
      </c>
      <c r="S154" s="79" t="b">
        <v>0</v>
      </c>
      <c r="U154" s="79">
        <v>717</v>
      </c>
    </row>
    <row r="155" spans="18:21">
      <c r="R155" s="79">
        <v>152</v>
      </c>
      <c r="S155" s="79" t="b">
        <v>0</v>
      </c>
      <c r="U155" s="79">
        <v>718</v>
      </c>
    </row>
    <row r="156" spans="18:21">
      <c r="R156" s="79">
        <v>153</v>
      </c>
      <c r="S156" s="79" t="b">
        <v>0</v>
      </c>
      <c r="U156" s="79">
        <v>719</v>
      </c>
    </row>
    <row r="157" spans="18:21">
      <c r="R157" s="79">
        <v>154</v>
      </c>
      <c r="S157" s="79" t="b">
        <v>0</v>
      </c>
      <c r="U157" s="79">
        <v>720</v>
      </c>
    </row>
    <row r="158" spans="18:21">
      <c r="R158" s="79">
        <v>155</v>
      </c>
      <c r="S158" s="79" t="b">
        <v>0</v>
      </c>
      <c r="U158" s="79">
        <v>721</v>
      </c>
    </row>
    <row r="159" spans="18:21">
      <c r="R159" s="79">
        <v>156</v>
      </c>
      <c r="S159" s="79" t="b">
        <v>0</v>
      </c>
      <c r="U159" s="79">
        <v>722</v>
      </c>
    </row>
    <row r="160" spans="18:21">
      <c r="R160" s="79">
        <v>157</v>
      </c>
      <c r="S160" s="79" t="b">
        <v>1</v>
      </c>
      <c r="U160" s="79">
        <v>723</v>
      </c>
    </row>
    <row r="161" spans="18:21">
      <c r="R161" s="79">
        <v>158</v>
      </c>
      <c r="S161" s="79" t="b">
        <v>0</v>
      </c>
      <c r="U161" s="79">
        <v>724</v>
      </c>
    </row>
    <row r="162" spans="18:21">
      <c r="R162" s="79">
        <v>159</v>
      </c>
      <c r="S162" s="79" t="b">
        <v>0</v>
      </c>
      <c r="U162" s="79">
        <v>725</v>
      </c>
    </row>
    <row r="163" spans="18:21">
      <c r="R163" s="79">
        <v>160</v>
      </c>
      <c r="S163" s="79" t="b">
        <v>0</v>
      </c>
      <c r="U163" s="79">
        <v>726</v>
      </c>
    </row>
    <row r="164" spans="18:21">
      <c r="R164" s="79">
        <v>161</v>
      </c>
      <c r="S164" s="79" t="b">
        <v>0</v>
      </c>
      <c r="U164" s="79">
        <v>727</v>
      </c>
    </row>
    <row r="165" spans="18:21">
      <c r="R165" s="79">
        <v>162</v>
      </c>
      <c r="S165" s="79" t="b">
        <v>0</v>
      </c>
      <c r="U165" s="79">
        <v>728</v>
      </c>
    </row>
    <row r="166" spans="18:21">
      <c r="R166" s="79">
        <v>163</v>
      </c>
      <c r="S166" s="79" t="b">
        <v>0</v>
      </c>
      <c r="U166" s="79">
        <v>729</v>
      </c>
    </row>
    <row r="167" spans="18:21">
      <c r="R167" s="79">
        <v>164</v>
      </c>
      <c r="S167" s="79" t="b">
        <v>0</v>
      </c>
      <c r="U167" s="79">
        <v>730</v>
      </c>
    </row>
    <row r="168" spans="18:21">
      <c r="R168" s="79">
        <v>165</v>
      </c>
      <c r="S168" s="79" t="b">
        <v>0</v>
      </c>
      <c r="U168" s="79">
        <v>731</v>
      </c>
    </row>
    <row r="169" spans="18:21">
      <c r="R169" s="79">
        <v>166</v>
      </c>
      <c r="S169" s="79" t="b">
        <v>0</v>
      </c>
      <c r="U169" s="79">
        <v>732</v>
      </c>
    </row>
    <row r="170" spans="18:21">
      <c r="R170" s="79">
        <v>167</v>
      </c>
      <c r="S170" s="79" t="b">
        <v>1</v>
      </c>
      <c r="U170" s="79">
        <v>733</v>
      </c>
    </row>
    <row r="171" spans="18:21">
      <c r="R171" s="79">
        <v>168</v>
      </c>
      <c r="S171" s="79" t="b">
        <v>0</v>
      </c>
      <c r="U171" s="79">
        <v>734</v>
      </c>
    </row>
    <row r="172" spans="18:21">
      <c r="R172" s="79">
        <v>169</v>
      </c>
      <c r="S172" s="79" t="b">
        <v>0</v>
      </c>
      <c r="U172" s="79">
        <v>735</v>
      </c>
    </row>
    <row r="173" spans="18:21">
      <c r="R173" s="79">
        <v>170</v>
      </c>
      <c r="S173" s="79" t="b">
        <v>1</v>
      </c>
      <c r="U173" s="79">
        <v>736</v>
      </c>
    </row>
    <row r="174" spans="18:21">
      <c r="R174" s="79">
        <v>171</v>
      </c>
      <c r="S174" s="79" t="b">
        <v>1</v>
      </c>
      <c r="U174" s="79">
        <v>737</v>
      </c>
    </row>
    <row r="175" spans="18:21">
      <c r="R175" s="79">
        <v>172</v>
      </c>
      <c r="S175" s="79" t="b">
        <v>1</v>
      </c>
      <c r="U175" s="79">
        <v>738</v>
      </c>
    </row>
    <row r="176" spans="18:21">
      <c r="R176" s="79">
        <v>173</v>
      </c>
      <c r="S176" s="79" t="b">
        <v>1</v>
      </c>
      <c r="U176" s="79">
        <v>739</v>
      </c>
    </row>
    <row r="177" spans="18:21">
      <c r="R177" s="79">
        <v>174</v>
      </c>
      <c r="S177" s="79" t="b">
        <v>1</v>
      </c>
      <c r="U177" s="79">
        <v>740</v>
      </c>
    </row>
    <row r="178" spans="18:21">
      <c r="R178" s="79">
        <v>175</v>
      </c>
      <c r="S178" s="79" t="b">
        <v>1</v>
      </c>
      <c r="U178" s="79">
        <v>741</v>
      </c>
    </row>
    <row r="179" spans="18:21">
      <c r="R179" s="79">
        <v>176</v>
      </c>
      <c r="S179" s="79" t="b">
        <v>1</v>
      </c>
      <c r="U179" s="79">
        <v>742</v>
      </c>
    </row>
    <row r="180" spans="18:21">
      <c r="R180" s="79">
        <v>177</v>
      </c>
      <c r="S180" s="79" t="b">
        <v>1</v>
      </c>
      <c r="U180" s="79">
        <v>743</v>
      </c>
    </row>
    <row r="181" spans="18:21">
      <c r="R181" s="79">
        <v>178</v>
      </c>
      <c r="S181" s="79" t="b">
        <v>1</v>
      </c>
      <c r="U181" s="79">
        <v>744</v>
      </c>
    </row>
    <row r="182" spans="18:21">
      <c r="R182" s="79">
        <v>179</v>
      </c>
      <c r="S182" s="79" t="b">
        <v>1</v>
      </c>
      <c r="U182" s="79">
        <v>745</v>
      </c>
    </row>
    <row r="183" spans="18:21">
      <c r="R183" s="79">
        <v>180</v>
      </c>
      <c r="S183" s="79" t="b">
        <v>0</v>
      </c>
      <c r="U183" s="79">
        <v>746</v>
      </c>
    </row>
    <row r="184" spans="18:21">
      <c r="R184" s="79">
        <v>181</v>
      </c>
      <c r="S184" s="79" t="b">
        <v>0</v>
      </c>
      <c r="U184" s="79">
        <v>747</v>
      </c>
    </row>
    <row r="185" spans="18:21">
      <c r="R185" s="79">
        <v>182</v>
      </c>
      <c r="S185" s="79" t="b">
        <v>0</v>
      </c>
      <c r="U185" s="79">
        <v>748</v>
      </c>
    </row>
    <row r="186" spans="18:21">
      <c r="R186" s="79">
        <v>183</v>
      </c>
      <c r="S186" s="79" t="b">
        <v>0</v>
      </c>
      <c r="U186" s="79">
        <v>749</v>
      </c>
    </row>
    <row r="187" spans="18:21">
      <c r="R187" s="79">
        <v>184</v>
      </c>
      <c r="S187" s="79" t="b">
        <v>0</v>
      </c>
      <c r="U187" s="79">
        <v>750</v>
      </c>
    </row>
    <row r="188" spans="18:21">
      <c r="R188" s="79">
        <v>185</v>
      </c>
      <c r="S188" s="79" t="b">
        <v>0</v>
      </c>
      <c r="U188" s="79">
        <v>751</v>
      </c>
    </row>
    <row r="189" spans="18:21">
      <c r="R189" s="79">
        <v>186</v>
      </c>
      <c r="S189" s="79" t="b">
        <v>0</v>
      </c>
      <c r="U189" s="79">
        <v>752</v>
      </c>
    </row>
    <row r="190" spans="18:21">
      <c r="R190" s="79">
        <v>187</v>
      </c>
      <c r="S190" s="79" t="b">
        <v>1</v>
      </c>
      <c r="U190" s="79">
        <v>753</v>
      </c>
    </row>
    <row r="191" spans="18:21">
      <c r="R191" s="79">
        <v>188</v>
      </c>
      <c r="S191" s="79" t="b">
        <v>0</v>
      </c>
      <c r="U191" s="79">
        <v>754</v>
      </c>
    </row>
    <row r="192" spans="18:21">
      <c r="R192" s="79">
        <v>189</v>
      </c>
      <c r="S192" s="79" t="b">
        <v>0</v>
      </c>
      <c r="U192" s="79">
        <v>755</v>
      </c>
    </row>
    <row r="193" spans="18:21">
      <c r="R193" s="79">
        <v>190</v>
      </c>
      <c r="S193" s="79" t="b">
        <v>0</v>
      </c>
      <c r="U193" s="79">
        <v>756</v>
      </c>
    </row>
    <row r="194" spans="18:21">
      <c r="R194" s="79">
        <v>191</v>
      </c>
      <c r="S194" s="79" t="b">
        <v>0</v>
      </c>
      <c r="U194" s="79">
        <v>757</v>
      </c>
    </row>
    <row r="195" spans="18:21">
      <c r="R195" s="79">
        <v>192</v>
      </c>
      <c r="S195" s="79" t="b">
        <v>0</v>
      </c>
      <c r="U195" s="79">
        <v>758</v>
      </c>
    </row>
    <row r="196" spans="18:21">
      <c r="R196" s="79">
        <v>193</v>
      </c>
      <c r="S196" s="79" t="b">
        <v>0</v>
      </c>
      <c r="U196" s="79">
        <v>759</v>
      </c>
    </row>
    <row r="197" spans="18:21">
      <c r="R197" s="79">
        <v>194</v>
      </c>
      <c r="S197" s="79" t="b">
        <v>0</v>
      </c>
      <c r="U197" s="79">
        <v>760</v>
      </c>
    </row>
    <row r="198" spans="18:21">
      <c r="R198" s="79">
        <v>195</v>
      </c>
      <c r="S198" s="79" t="b">
        <v>0</v>
      </c>
      <c r="U198" s="79">
        <v>761</v>
      </c>
    </row>
    <row r="199" spans="18:21">
      <c r="R199" s="79">
        <v>196</v>
      </c>
      <c r="S199" s="79" t="b">
        <v>0</v>
      </c>
      <c r="U199" s="79">
        <v>762</v>
      </c>
    </row>
    <row r="200" spans="18:21">
      <c r="R200" s="79">
        <v>197</v>
      </c>
      <c r="S200" s="79" t="b">
        <v>1</v>
      </c>
      <c r="U200" s="79">
        <v>763</v>
      </c>
    </row>
    <row r="201" spans="18:21">
      <c r="R201" s="79">
        <v>198</v>
      </c>
      <c r="S201" s="79" t="b">
        <v>0</v>
      </c>
      <c r="U201" s="79">
        <v>764</v>
      </c>
    </row>
    <row r="202" spans="18:21">
      <c r="R202" s="79">
        <v>199</v>
      </c>
      <c r="S202" s="79" t="b">
        <v>0</v>
      </c>
      <c r="U202" s="79">
        <v>765</v>
      </c>
    </row>
    <row r="203" spans="18:21">
      <c r="R203" s="79">
        <v>200</v>
      </c>
      <c r="S203" s="79" t="b">
        <v>0</v>
      </c>
      <c r="U203" s="79">
        <v>766</v>
      </c>
    </row>
    <row r="204" spans="18:21">
      <c r="R204" s="79">
        <v>201</v>
      </c>
      <c r="S204" s="79" t="b">
        <v>0</v>
      </c>
      <c r="U204" s="79">
        <v>767</v>
      </c>
    </row>
    <row r="205" spans="18:21">
      <c r="R205" s="79">
        <v>202</v>
      </c>
      <c r="S205" s="79" t="b">
        <v>0</v>
      </c>
      <c r="U205" s="79">
        <v>768</v>
      </c>
    </row>
    <row r="206" spans="18:21">
      <c r="R206" s="79">
        <v>203</v>
      </c>
      <c r="S206" s="79" t="b">
        <v>0</v>
      </c>
      <c r="U206" s="79">
        <v>769</v>
      </c>
    </row>
    <row r="207" spans="18:21">
      <c r="R207" s="79">
        <v>204</v>
      </c>
      <c r="S207" s="79" t="b">
        <v>0</v>
      </c>
      <c r="U207" s="79">
        <v>770</v>
      </c>
    </row>
    <row r="208" spans="18:21">
      <c r="R208" s="79">
        <v>205</v>
      </c>
      <c r="S208" s="79" t="b">
        <v>0</v>
      </c>
      <c r="U208" s="79">
        <v>771</v>
      </c>
    </row>
    <row r="209" spans="18:21">
      <c r="R209" s="79">
        <v>206</v>
      </c>
      <c r="S209" s="79" t="b">
        <v>0</v>
      </c>
      <c r="U209" s="79">
        <v>772</v>
      </c>
    </row>
    <row r="210" spans="18:21">
      <c r="R210" s="79">
        <v>207</v>
      </c>
      <c r="S210" s="79" t="b">
        <v>1</v>
      </c>
      <c r="U210" s="79">
        <v>773</v>
      </c>
    </row>
    <row r="211" spans="18:21">
      <c r="R211" s="79">
        <v>208</v>
      </c>
      <c r="S211" s="79" t="b">
        <v>0</v>
      </c>
      <c r="U211" s="79">
        <v>774</v>
      </c>
    </row>
    <row r="212" spans="18:21">
      <c r="R212" s="79">
        <v>209</v>
      </c>
      <c r="S212" s="79" t="b">
        <v>0</v>
      </c>
      <c r="U212" s="79">
        <v>775</v>
      </c>
    </row>
    <row r="213" spans="18:21">
      <c r="R213" s="79">
        <v>210</v>
      </c>
      <c r="S213" s="79" t="b">
        <v>0</v>
      </c>
      <c r="U213" s="79">
        <v>776</v>
      </c>
    </row>
    <row r="214" spans="18:21">
      <c r="R214" s="79">
        <v>211</v>
      </c>
      <c r="S214" s="79" t="b">
        <v>0</v>
      </c>
      <c r="U214" s="79">
        <v>777</v>
      </c>
    </row>
    <row r="215" spans="18:21">
      <c r="R215" s="79">
        <v>212</v>
      </c>
      <c r="S215" s="79" t="b">
        <v>0</v>
      </c>
      <c r="U215" s="79">
        <v>778</v>
      </c>
    </row>
    <row r="216" spans="18:21">
      <c r="R216" s="79">
        <v>213</v>
      </c>
      <c r="S216" s="79" t="b">
        <v>0</v>
      </c>
      <c r="U216" s="79">
        <v>779</v>
      </c>
    </row>
    <row r="217" spans="18:21">
      <c r="R217" s="79">
        <v>214</v>
      </c>
      <c r="S217" s="79" t="b">
        <v>0</v>
      </c>
      <c r="U217" s="79">
        <v>780</v>
      </c>
    </row>
    <row r="218" spans="18:21">
      <c r="R218" s="79">
        <v>215</v>
      </c>
      <c r="S218" s="79" t="b">
        <v>0</v>
      </c>
      <c r="U218" s="79">
        <v>781</v>
      </c>
    </row>
    <row r="219" spans="18:21">
      <c r="R219" s="79">
        <v>216</v>
      </c>
      <c r="S219" s="79" t="b">
        <v>0</v>
      </c>
      <c r="U219" s="79">
        <v>782</v>
      </c>
    </row>
    <row r="220" spans="18:21">
      <c r="R220" s="79">
        <v>217</v>
      </c>
      <c r="S220" s="79" t="b">
        <v>1</v>
      </c>
      <c r="U220" s="79">
        <v>783</v>
      </c>
    </row>
    <row r="221" spans="18:21">
      <c r="R221" s="79">
        <v>218</v>
      </c>
      <c r="S221" s="79" t="b">
        <v>0</v>
      </c>
      <c r="U221" s="79">
        <v>784</v>
      </c>
    </row>
    <row r="222" spans="18:21">
      <c r="R222" s="79">
        <v>219</v>
      </c>
      <c r="S222" s="79" t="b">
        <v>0</v>
      </c>
      <c r="U222" s="79">
        <v>785</v>
      </c>
    </row>
    <row r="223" spans="18:21">
      <c r="R223" s="79">
        <v>220</v>
      </c>
      <c r="S223" s="79" t="b">
        <v>0</v>
      </c>
      <c r="U223" s="79">
        <v>786</v>
      </c>
    </row>
    <row r="224" spans="18:21">
      <c r="R224" s="79">
        <v>221</v>
      </c>
      <c r="S224" s="79" t="b">
        <v>0</v>
      </c>
      <c r="U224" s="79">
        <v>787</v>
      </c>
    </row>
    <row r="225" spans="18:21">
      <c r="R225" s="79">
        <v>222</v>
      </c>
      <c r="S225" s="79" t="b">
        <v>0</v>
      </c>
      <c r="U225" s="79">
        <v>788</v>
      </c>
    </row>
    <row r="226" spans="18:21">
      <c r="R226" s="79">
        <v>223</v>
      </c>
      <c r="S226" s="79" t="b">
        <v>0</v>
      </c>
      <c r="U226" s="79">
        <v>789</v>
      </c>
    </row>
    <row r="227" spans="18:21">
      <c r="R227" s="79">
        <v>224</v>
      </c>
      <c r="S227" s="79" t="b">
        <v>0</v>
      </c>
      <c r="U227" s="79">
        <v>790</v>
      </c>
    </row>
    <row r="228" spans="18:21">
      <c r="R228" s="79">
        <v>225</v>
      </c>
      <c r="S228" s="79" t="b">
        <v>0</v>
      </c>
      <c r="U228" s="79">
        <v>791</v>
      </c>
    </row>
    <row r="229" spans="18:21">
      <c r="R229" s="79">
        <v>226</v>
      </c>
      <c r="S229" s="79" t="b">
        <v>0</v>
      </c>
      <c r="U229" s="79">
        <v>792</v>
      </c>
    </row>
    <row r="230" spans="18:21">
      <c r="R230" s="79">
        <v>227</v>
      </c>
      <c r="S230" s="79" t="b">
        <v>1</v>
      </c>
      <c r="U230" s="79">
        <v>793</v>
      </c>
    </row>
    <row r="231" spans="18:21">
      <c r="R231" s="79">
        <v>228</v>
      </c>
      <c r="S231" s="79" t="b">
        <v>0</v>
      </c>
      <c r="U231" s="79">
        <v>794</v>
      </c>
    </row>
    <row r="232" spans="18:21">
      <c r="R232" s="79">
        <v>229</v>
      </c>
      <c r="S232" s="79" t="b">
        <v>0</v>
      </c>
      <c r="U232" s="79">
        <v>795</v>
      </c>
    </row>
    <row r="233" spans="18:21">
      <c r="R233" s="79">
        <v>230</v>
      </c>
      <c r="S233" s="79" t="b">
        <v>0</v>
      </c>
      <c r="U233" s="79">
        <v>796</v>
      </c>
    </row>
    <row r="234" spans="18:21">
      <c r="R234" s="79">
        <v>231</v>
      </c>
      <c r="S234" s="79" t="b">
        <v>0</v>
      </c>
      <c r="U234" s="79">
        <v>797</v>
      </c>
    </row>
    <row r="235" spans="18:21">
      <c r="R235" s="79">
        <v>232</v>
      </c>
      <c r="S235" s="79" t="b">
        <v>0</v>
      </c>
      <c r="U235" s="79">
        <v>798</v>
      </c>
    </row>
    <row r="236" spans="18:21">
      <c r="R236" s="79">
        <v>233</v>
      </c>
      <c r="S236" s="79" t="b">
        <v>0</v>
      </c>
      <c r="U236" s="79">
        <v>799</v>
      </c>
    </row>
    <row r="237" spans="18:21">
      <c r="R237" s="79">
        <v>234</v>
      </c>
      <c r="S237" s="79" t="b">
        <v>0</v>
      </c>
      <c r="U237" s="79">
        <v>807</v>
      </c>
    </row>
    <row r="238" spans="18:21">
      <c r="R238" s="79">
        <v>235</v>
      </c>
      <c r="S238" s="79" t="b">
        <v>0</v>
      </c>
      <c r="U238" s="79">
        <v>817</v>
      </c>
    </row>
    <row r="239" spans="18:21">
      <c r="R239" s="79">
        <v>236</v>
      </c>
      <c r="S239" s="79" t="b">
        <v>0</v>
      </c>
      <c r="U239" s="79">
        <v>827</v>
      </c>
    </row>
    <row r="240" spans="18:21">
      <c r="R240" s="79">
        <v>237</v>
      </c>
      <c r="S240" s="79" t="b">
        <v>1</v>
      </c>
      <c r="U240" s="79">
        <v>837</v>
      </c>
    </row>
    <row r="241" spans="18:21">
      <c r="R241" s="79">
        <v>238</v>
      </c>
      <c r="S241" s="79" t="b">
        <v>0</v>
      </c>
      <c r="U241" s="79">
        <v>847</v>
      </c>
    </row>
    <row r="242" spans="18:21">
      <c r="R242" s="79">
        <v>239</v>
      </c>
      <c r="S242" s="79" t="b">
        <v>0</v>
      </c>
      <c r="U242" s="79">
        <v>857</v>
      </c>
    </row>
    <row r="243" spans="18:21">
      <c r="R243" s="79">
        <v>240</v>
      </c>
      <c r="S243" s="79" t="b">
        <v>0</v>
      </c>
      <c r="U243" s="79">
        <v>867</v>
      </c>
    </row>
    <row r="244" spans="18:21">
      <c r="R244" s="79">
        <v>241</v>
      </c>
      <c r="S244" s="79" t="b">
        <v>0</v>
      </c>
      <c r="U244" s="79">
        <v>870</v>
      </c>
    </row>
    <row r="245" spans="18:21">
      <c r="R245" s="79">
        <v>242</v>
      </c>
      <c r="S245" s="79" t="b">
        <v>0</v>
      </c>
      <c r="U245" s="79">
        <v>871</v>
      </c>
    </row>
    <row r="246" spans="18:21">
      <c r="R246" s="79">
        <v>243</v>
      </c>
      <c r="S246" s="79" t="b">
        <v>0</v>
      </c>
      <c r="U246" s="79">
        <v>872</v>
      </c>
    </row>
    <row r="247" spans="18:21">
      <c r="R247" s="79">
        <v>244</v>
      </c>
      <c r="S247" s="79" t="b">
        <v>0</v>
      </c>
      <c r="U247" s="79">
        <v>873</v>
      </c>
    </row>
    <row r="248" spans="18:21">
      <c r="R248" s="79">
        <v>245</v>
      </c>
      <c r="S248" s="79" t="b">
        <v>0</v>
      </c>
      <c r="U248" s="79">
        <v>874</v>
      </c>
    </row>
    <row r="249" spans="18:21">
      <c r="R249" s="79">
        <v>246</v>
      </c>
      <c r="S249" s="79" t="b">
        <v>0</v>
      </c>
      <c r="U249" s="79">
        <v>875</v>
      </c>
    </row>
    <row r="250" spans="18:21">
      <c r="R250" s="79">
        <v>247</v>
      </c>
      <c r="S250" s="79" t="b">
        <v>1</v>
      </c>
      <c r="U250" s="79">
        <v>876</v>
      </c>
    </row>
    <row r="251" spans="18:21">
      <c r="R251" s="79">
        <v>248</v>
      </c>
      <c r="S251" s="79" t="b">
        <v>0</v>
      </c>
      <c r="U251" s="79">
        <v>877</v>
      </c>
    </row>
    <row r="252" spans="18:21">
      <c r="R252" s="79">
        <v>249</v>
      </c>
      <c r="S252" s="79" t="b">
        <v>0</v>
      </c>
      <c r="U252" s="79">
        <v>878</v>
      </c>
    </row>
    <row r="253" spans="18:21">
      <c r="R253" s="79">
        <v>250</v>
      </c>
      <c r="S253" s="79" t="b">
        <v>0</v>
      </c>
      <c r="U253" s="79">
        <v>879</v>
      </c>
    </row>
    <row r="254" spans="18:21">
      <c r="R254" s="79">
        <v>251</v>
      </c>
      <c r="S254" s="79" t="b">
        <v>0</v>
      </c>
      <c r="U254" s="79">
        <v>887</v>
      </c>
    </row>
    <row r="255" spans="18:21">
      <c r="R255" s="79">
        <v>252</v>
      </c>
      <c r="S255" s="79" t="b">
        <v>0</v>
      </c>
      <c r="U255" s="79">
        <v>897</v>
      </c>
    </row>
    <row r="256" spans="18:21">
      <c r="R256" s="79">
        <v>253</v>
      </c>
      <c r="S256" s="79" t="b">
        <v>0</v>
      </c>
      <c r="U256" s="79">
        <v>907</v>
      </c>
    </row>
    <row r="257" spans="18:21">
      <c r="R257" s="79">
        <v>254</v>
      </c>
      <c r="S257" s="79" t="b">
        <v>0</v>
      </c>
      <c r="U257" s="79">
        <v>917</v>
      </c>
    </row>
    <row r="258" spans="18:21">
      <c r="R258" s="79">
        <v>255</v>
      </c>
      <c r="S258" s="79" t="b">
        <v>0</v>
      </c>
      <c r="U258" s="79">
        <v>927</v>
      </c>
    </row>
    <row r="259" spans="18:21">
      <c r="R259" s="79">
        <v>256</v>
      </c>
      <c r="S259" s="79" t="b">
        <v>0</v>
      </c>
      <c r="U259" s="79">
        <v>937</v>
      </c>
    </row>
    <row r="260" spans="18:21">
      <c r="R260" s="79">
        <v>257</v>
      </c>
      <c r="S260" s="79" t="b">
        <v>1</v>
      </c>
      <c r="U260" s="79">
        <v>947</v>
      </c>
    </row>
    <row r="261" spans="18:21">
      <c r="R261" s="79">
        <v>258</v>
      </c>
      <c r="S261" s="79" t="b">
        <v>0</v>
      </c>
      <c r="U261" s="79">
        <v>957</v>
      </c>
    </row>
    <row r="262" spans="18:21">
      <c r="R262" s="79">
        <v>259</v>
      </c>
      <c r="S262" s="79" t="b">
        <v>0</v>
      </c>
      <c r="U262" s="79">
        <v>967</v>
      </c>
    </row>
    <row r="263" spans="18:21">
      <c r="R263" s="79">
        <v>260</v>
      </c>
      <c r="S263" s="79" t="b">
        <v>0</v>
      </c>
      <c r="U263" s="79">
        <v>970</v>
      </c>
    </row>
    <row r="264" spans="18:21">
      <c r="R264" s="79">
        <v>261</v>
      </c>
      <c r="S264" s="79" t="b">
        <v>0</v>
      </c>
      <c r="U264" s="79">
        <v>971</v>
      </c>
    </row>
    <row r="265" spans="18:21">
      <c r="R265" s="79">
        <v>262</v>
      </c>
      <c r="S265" s="79" t="b">
        <v>0</v>
      </c>
      <c r="U265" s="79">
        <v>972</v>
      </c>
    </row>
    <row r="266" spans="18:21">
      <c r="R266" s="79">
        <v>263</v>
      </c>
      <c r="S266" s="79" t="b">
        <v>0</v>
      </c>
      <c r="U266" s="79">
        <v>973</v>
      </c>
    </row>
    <row r="267" spans="18:21">
      <c r="R267" s="79">
        <v>264</v>
      </c>
      <c r="S267" s="79" t="b">
        <v>0</v>
      </c>
      <c r="U267" s="79">
        <v>974</v>
      </c>
    </row>
    <row r="268" spans="18:21">
      <c r="R268" s="79">
        <v>265</v>
      </c>
      <c r="S268" s="79" t="b">
        <v>0</v>
      </c>
      <c r="U268" s="79">
        <v>975</v>
      </c>
    </row>
    <row r="269" spans="18:21">
      <c r="R269" s="79">
        <v>266</v>
      </c>
      <c r="S269" s="79" t="b">
        <v>0</v>
      </c>
      <c r="U269" s="79">
        <v>976</v>
      </c>
    </row>
    <row r="270" spans="18:21">
      <c r="R270" s="79">
        <v>267</v>
      </c>
      <c r="S270" s="79" t="b">
        <v>1</v>
      </c>
      <c r="U270" s="79">
        <v>977</v>
      </c>
    </row>
    <row r="271" spans="18:21">
      <c r="R271" s="79">
        <v>268</v>
      </c>
      <c r="S271" s="79" t="b">
        <v>0</v>
      </c>
      <c r="U271" s="79">
        <v>978</v>
      </c>
    </row>
    <row r="272" spans="18:21">
      <c r="R272" s="79">
        <v>269</v>
      </c>
      <c r="S272" s="79" t="b">
        <v>0</v>
      </c>
      <c r="U272" s="79">
        <v>979</v>
      </c>
    </row>
    <row r="273" spans="18:21">
      <c r="R273" s="79">
        <v>270</v>
      </c>
      <c r="S273" s="79" t="b">
        <v>1</v>
      </c>
      <c r="U273" s="79">
        <v>987</v>
      </c>
    </row>
    <row r="274" spans="18:21">
      <c r="R274" s="79">
        <v>271</v>
      </c>
      <c r="S274" s="79" t="b">
        <v>1</v>
      </c>
      <c r="U274" s="79">
        <v>997</v>
      </c>
    </row>
    <row r="275" spans="18:21">
      <c r="R275" s="79">
        <v>272</v>
      </c>
      <c r="S275" s="79" t="b">
        <v>1</v>
      </c>
    </row>
    <row r="276" spans="18:21">
      <c r="R276" s="79">
        <v>273</v>
      </c>
      <c r="S276" s="79" t="b">
        <v>1</v>
      </c>
    </row>
    <row r="277" spans="18:21">
      <c r="R277" s="79">
        <v>274</v>
      </c>
      <c r="S277" s="79" t="b">
        <v>1</v>
      </c>
    </row>
    <row r="278" spans="18:21">
      <c r="R278" s="79">
        <v>275</v>
      </c>
      <c r="S278" s="79" t="b">
        <v>1</v>
      </c>
    </row>
    <row r="279" spans="18:21">
      <c r="R279" s="79">
        <v>276</v>
      </c>
      <c r="S279" s="79" t="b">
        <v>1</v>
      </c>
    </row>
    <row r="280" spans="18:21">
      <c r="R280" s="79">
        <v>277</v>
      </c>
      <c r="S280" s="79" t="b">
        <v>1</v>
      </c>
    </row>
    <row r="281" spans="18:21">
      <c r="R281" s="79">
        <v>278</v>
      </c>
      <c r="S281" s="79" t="b">
        <v>1</v>
      </c>
    </row>
    <row r="282" spans="18:21">
      <c r="R282" s="79">
        <v>279</v>
      </c>
      <c r="S282" s="79" t="b">
        <v>1</v>
      </c>
    </row>
    <row r="283" spans="18:21">
      <c r="R283" s="79">
        <v>280</v>
      </c>
      <c r="S283" s="79" t="b">
        <v>0</v>
      </c>
    </row>
    <row r="284" spans="18:21">
      <c r="R284" s="79">
        <v>281</v>
      </c>
      <c r="S284" s="79" t="b">
        <v>0</v>
      </c>
    </row>
    <row r="285" spans="18:21">
      <c r="R285" s="79">
        <v>282</v>
      </c>
      <c r="S285" s="79" t="b">
        <v>0</v>
      </c>
    </row>
    <row r="286" spans="18:21">
      <c r="R286" s="79">
        <v>283</v>
      </c>
      <c r="S286" s="79" t="b">
        <v>0</v>
      </c>
    </row>
    <row r="287" spans="18:21">
      <c r="R287" s="79">
        <v>284</v>
      </c>
      <c r="S287" s="79" t="b">
        <v>0</v>
      </c>
    </row>
    <row r="288" spans="18:21">
      <c r="R288" s="79">
        <v>285</v>
      </c>
      <c r="S288" s="79" t="b">
        <v>0</v>
      </c>
    </row>
    <row r="289" spans="18:19">
      <c r="R289" s="79">
        <v>286</v>
      </c>
      <c r="S289" s="79" t="b">
        <v>0</v>
      </c>
    </row>
    <row r="290" spans="18:19">
      <c r="R290" s="79">
        <v>287</v>
      </c>
      <c r="S290" s="79" t="b">
        <v>1</v>
      </c>
    </row>
    <row r="291" spans="18:19">
      <c r="R291" s="79">
        <v>288</v>
      </c>
      <c r="S291" s="79" t="b">
        <v>0</v>
      </c>
    </row>
    <row r="292" spans="18:19">
      <c r="R292" s="79">
        <v>289</v>
      </c>
      <c r="S292" s="79" t="b">
        <v>0</v>
      </c>
    </row>
    <row r="293" spans="18:19">
      <c r="R293" s="79">
        <v>290</v>
      </c>
      <c r="S293" s="79" t="b">
        <v>0</v>
      </c>
    </row>
    <row r="294" spans="18:19">
      <c r="R294" s="79">
        <v>291</v>
      </c>
      <c r="S294" s="79" t="b">
        <v>0</v>
      </c>
    </row>
    <row r="295" spans="18:19">
      <c r="R295" s="79">
        <v>292</v>
      </c>
      <c r="S295" s="79" t="b">
        <v>0</v>
      </c>
    </row>
    <row r="296" spans="18:19">
      <c r="R296" s="79">
        <v>293</v>
      </c>
      <c r="S296" s="79" t="b">
        <v>0</v>
      </c>
    </row>
    <row r="297" spans="18:19">
      <c r="R297" s="79">
        <v>294</v>
      </c>
      <c r="S297" s="79" t="b">
        <v>0</v>
      </c>
    </row>
    <row r="298" spans="18:19">
      <c r="R298" s="79">
        <v>295</v>
      </c>
      <c r="S298" s="79" t="b">
        <v>0</v>
      </c>
    </row>
    <row r="299" spans="18:19">
      <c r="R299" s="79">
        <v>296</v>
      </c>
      <c r="S299" s="79" t="b">
        <v>0</v>
      </c>
    </row>
    <row r="300" spans="18:19">
      <c r="R300" s="79">
        <v>297</v>
      </c>
      <c r="S300" s="79" t="b">
        <v>1</v>
      </c>
    </row>
    <row r="301" spans="18:19">
      <c r="R301" s="79">
        <v>298</v>
      </c>
      <c r="S301" s="79" t="b">
        <v>0</v>
      </c>
    </row>
    <row r="302" spans="18:19">
      <c r="R302" s="79">
        <v>299</v>
      </c>
      <c r="S302" s="79" t="b">
        <v>0</v>
      </c>
    </row>
    <row r="303" spans="18:19">
      <c r="R303" s="79">
        <v>300</v>
      </c>
      <c r="S303" s="79" t="b">
        <v>0</v>
      </c>
    </row>
    <row r="304" spans="18:19">
      <c r="R304" s="79">
        <v>301</v>
      </c>
      <c r="S304" s="79" t="b">
        <v>0</v>
      </c>
    </row>
    <row r="305" spans="18:19">
      <c r="R305" s="79">
        <v>302</v>
      </c>
      <c r="S305" s="79" t="b">
        <v>0</v>
      </c>
    </row>
    <row r="306" spans="18:19">
      <c r="R306" s="79">
        <v>303</v>
      </c>
      <c r="S306" s="79" t="b">
        <v>0</v>
      </c>
    </row>
    <row r="307" spans="18:19">
      <c r="R307" s="79">
        <v>304</v>
      </c>
      <c r="S307" s="79" t="b">
        <v>0</v>
      </c>
    </row>
    <row r="308" spans="18:19">
      <c r="R308" s="79">
        <v>305</v>
      </c>
      <c r="S308" s="79" t="b">
        <v>0</v>
      </c>
    </row>
    <row r="309" spans="18:19">
      <c r="R309" s="79">
        <v>306</v>
      </c>
      <c r="S309" s="79" t="b">
        <v>0</v>
      </c>
    </row>
    <row r="310" spans="18:19">
      <c r="R310" s="79">
        <v>307</v>
      </c>
      <c r="S310" s="79" t="b">
        <v>1</v>
      </c>
    </row>
    <row r="311" spans="18:19">
      <c r="R311" s="79">
        <v>308</v>
      </c>
      <c r="S311" s="79" t="b">
        <v>0</v>
      </c>
    </row>
    <row r="312" spans="18:19">
      <c r="R312" s="79">
        <v>309</v>
      </c>
      <c r="S312" s="79" t="b">
        <v>0</v>
      </c>
    </row>
    <row r="313" spans="18:19">
      <c r="R313" s="79">
        <v>310</v>
      </c>
      <c r="S313" s="79" t="b">
        <v>0</v>
      </c>
    </row>
    <row r="314" spans="18:19">
      <c r="R314" s="79">
        <v>311</v>
      </c>
      <c r="S314" s="79" t="b">
        <v>0</v>
      </c>
    </row>
    <row r="315" spans="18:19">
      <c r="R315" s="79">
        <v>312</v>
      </c>
      <c r="S315" s="79" t="b">
        <v>0</v>
      </c>
    </row>
    <row r="316" spans="18:19">
      <c r="R316" s="79">
        <v>313</v>
      </c>
      <c r="S316" s="79" t="b">
        <v>0</v>
      </c>
    </row>
    <row r="317" spans="18:19">
      <c r="R317" s="79">
        <v>314</v>
      </c>
      <c r="S317" s="79" t="b">
        <v>0</v>
      </c>
    </row>
    <row r="318" spans="18:19">
      <c r="R318" s="79">
        <v>315</v>
      </c>
      <c r="S318" s="79" t="b">
        <v>0</v>
      </c>
    </row>
    <row r="319" spans="18:19">
      <c r="R319" s="79">
        <v>316</v>
      </c>
      <c r="S319" s="79" t="b">
        <v>0</v>
      </c>
    </row>
    <row r="320" spans="18:19">
      <c r="R320" s="79">
        <v>317</v>
      </c>
      <c r="S320" s="79" t="b">
        <v>1</v>
      </c>
    </row>
    <row r="321" spans="18:19">
      <c r="R321" s="79">
        <v>318</v>
      </c>
      <c r="S321" s="79" t="b">
        <v>0</v>
      </c>
    </row>
    <row r="322" spans="18:19">
      <c r="R322" s="79">
        <v>319</v>
      </c>
      <c r="S322" s="79" t="b">
        <v>0</v>
      </c>
    </row>
    <row r="323" spans="18:19">
      <c r="R323" s="79">
        <v>320</v>
      </c>
      <c r="S323" s="79" t="b">
        <v>0</v>
      </c>
    </row>
    <row r="324" spans="18:19">
      <c r="R324" s="79">
        <v>321</v>
      </c>
      <c r="S324" s="79" t="b">
        <v>0</v>
      </c>
    </row>
    <row r="325" spans="18:19">
      <c r="R325" s="79">
        <v>322</v>
      </c>
      <c r="S325" s="79" t="b">
        <v>0</v>
      </c>
    </row>
    <row r="326" spans="18:19">
      <c r="R326" s="79">
        <v>323</v>
      </c>
      <c r="S326" s="79" t="b">
        <v>0</v>
      </c>
    </row>
    <row r="327" spans="18:19">
      <c r="R327" s="79">
        <v>324</v>
      </c>
      <c r="S327" s="79" t="b">
        <v>0</v>
      </c>
    </row>
    <row r="328" spans="18:19">
      <c r="R328" s="79">
        <v>325</v>
      </c>
      <c r="S328" s="79" t="b">
        <v>0</v>
      </c>
    </row>
    <row r="329" spans="18:19">
      <c r="R329" s="79">
        <v>326</v>
      </c>
      <c r="S329" s="79" t="b">
        <v>0</v>
      </c>
    </row>
    <row r="330" spans="18:19">
      <c r="R330" s="79">
        <v>327</v>
      </c>
      <c r="S330" s="79" t="b">
        <v>1</v>
      </c>
    </row>
    <row r="331" spans="18:19">
      <c r="R331" s="79">
        <v>328</v>
      </c>
      <c r="S331" s="79" t="b">
        <v>0</v>
      </c>
    </row>
    <row r="332" spans="18:19">
      <c r="R332" s="79">
        <v>329</v>
      </c>
      <c r="S332" s="79" t="b">
        <v>0</v>
      </c>
    </row>
    <row r="333" spans="18:19">
      <c r="R333" s="79">
        <v>330</v>
      </c>
      <c r="S333" s="79" t="b">
        <v>0</v>
      </c>
    </row>
    <row r="334" spans="18:19">
      <c r="R334" s="79">
        <v>331</v>
      </c>
      <c r="S334" s="79" t="b">
        <v>0</v>
      </c>
    </row>
    <row r="335" spans="18:19">
      <c r="R335" s="79">
        <v>332</v>
      </c>
      <c r="S335" s="79" t="b">
        <v>0</v>
      </c>
    </row>
    <row r="336" spans="18:19">
      <c r="R336" s="79">
        <v>333</v>
      </c>
      <c r="S336" s="79" t="b">
        <v>0</v>
      </c>
    </row>
    <row r="337" spans="18:19">
      <c r="R337" s="79">
        <v>334</v>
      </c>
      <c r="S337" s="79" t="b">
        <v>0</v>
      </c>
    </row>
    <row r="338" spans="18:19">
      <c r="R338" s="79">
        <v>335</v>
      </c>
      <c r="S338" s="79" t="b">
        <v>0</v>
      </c>
    </row>
    <row r="339" spans="18:19">
      <c r="R339" s="79">
        <v>336</v>
      </c>
      <c r="S339" s="79" t="b">
        <v>0</v>
      </c>
    </row>
    <row r="340" spans="18:19">
      <c r="R340" s="79">
        <v>337</v>
      </c>
      <c r="S340" s="79" t="b">
        <v>1</v>
      </c>
    </row>
    <row r="341" spans="18:19">
      <c r="R341" s="79">
        <v>338</v>
      </c>
      <c r="S341" s="79" t="b">
        <v>0</v>
      </c>
    </row>
    <row r="342" spans="18:19">
      <c r="R342" s="79">
        <v>339</v>
      </c>
      <c r="S342" s="79" t="b">
        <v>0</v>
      </c>
    </row>
    <row r="343" spans="18:19">
      <c r="R343" s="79">
        <v>340</v>
      </c>
      <c r="S343" s="79" t="b">
        <v>0</v>
      </c>
    </row>
    <row r="344" spans="18:19">
      <c r="R344" s="79">
        <v>341</v>
      </c>
      <c r="S344" s="79" t="b">
        <v>0</v>
      </c>
    </row>
    <row r="345" spans="18:19">
      <c r="R345" s="79">
        <v>342</v>
      </c>
      <c r="S345" s="79" t="b">
        <v>0</v>
      </c>
    </row>
    <row r="346" spans="18:19">
      <c r="R346" s="79">
        <v>343</v>
      </c>
      <c r="S346" s="79" t="b">
        <v>0</v>
      </c>
    </row>
    <row r="347" spans="18:19">
      <c r="R347" s="79">
        <v>344</v>
      </c>
      <c r="S347" s="79" t="b">
        <v>0</v>
      </c>
    </row>
    <row r="348" spans="18:19">
      <c r="R348" s="79">
        <v>345</v>
      </c>
      <c r="S348" s="79" t="b">
        <v>0</v>
      </c>
    </row>
    <row r="349" spans="18:19">
      <c r="R349" s="79">
        <v>346</v>
      </c>
      <c r="S349" s="79" t="b">
        <v>0</v>
      </c>
    </row>
    <row r="350" spans="18:19">
      <c r="R350" s="79">
        <v>347</v>
      </c>
      <c r="S350" s="79" t="b">
        <v>1</v>
      </c>
    </row>
    <row r="351" spans="18:19">
      <c r="R351" s="79">
        <v>348</v>
      </c>
      <c r="S351" s="79" t="b">
        <v>0</v>
      </c>
    </row>
    <row r="352" spans="18:19">
      <c r="R352" s="79">
        <v>349</v>
      </c>
      <c r="S352" s="79" t="b">
        <v>0</v>
      </c>
    </row>
    <row r="353" spans="18:19">
      <c r="R353" s="79">
        <v>350</v>
      </c>
      <c r="S353" s="79" t="b">
        <v>0</v>
      </c>
    </row>
    <row r="354" spans="18:19">
      <c r="R354" s="79">
        <v>351</v>
      </c>
      <c r="S354" s="79" t="b">
        <v>0</v>
      </c>
    </row>
    <row r="355" spans="18:19">
      <c r="R355" s="79">
        <v>352</v>
      </c>
      <c r="S355" s="79" t="b">
        <v>0</v>
      </c>
    </row>
    <row r="356" spans="18:19">
      <c r="R356" s="79">
        <v>353</v>
      </c>
      <c r="S356" s="79" t="b">
        <v>0</v>
      </c>
    </row>
    <row r="357" spans="18:19">
      <c r="R357" s="79">
        <v>354</v>
      </c>
      <c r="S357" s="79" t="b">
        <v>0</v>
      </c>
    </row>
    <row r="358" spans="18:19">
      <c r="R358" s="79">
        <v>355</v>
      </c>
      <c r="S358" s="79" t="b">
        <v>0</v>
      </c>
    </row>
    <row r="359" spans="18:19">
      <c r="R359" s="79">
        <v>356</v>
      </c>
      <c r="S359" s="79" t="b">
        <v>0</v>
      </c>
    </row>
    <row r="360" spans="18:19">
      <c r="R360" s="79">
        <v>357</v>
      </c>
      <c r="S360" s="79" t="b">
        <v>1</v>
      </c>
    </row>
    <row r="361" spans="18:19">
      <c r="R361" s="79">
        <v>358</v>
      </c>
      <c r="S361" s="79" t="b">
        <v>0</v>
      </c>
    </row>
    <row r="362" spans="18:19">
      <c r="R362" s="79">
        <v>359</v>
      </c>
      <c r="S362" s="79" t="b">
        <v>0</v>
      </c>
    </row>
    <row r="363" spans="18:19">
      <c r="R363" s="79">
        <v>360</v>
      </c>
      <c r="S363" s="79" t="b">
        <v>0</v>
      </c>
    </row>
    <row r="364" spans="18:19">
      <c r="R364" s="79">
        <v>361</v>
      </c>
      <c r="S364" s="79" t="b">
        <v>0</v>
      </c>
    </row>
    <row r="365" spans="18:19">
      <c r="R365" s="79">
        <v>362</v>
      </c>
      <c r="S365" s="79" t="b">
        <v>0</v>
      </c>
    </row>
    <row r="366" spans="18:19">
      <c r="R366" s="79">
        <v>363</v>
      </c>
      <c r="S366" s="79" t="b">
        <v>0</v>
      </c>
    </row>
    <row r="367" spans="18:19">
      <c r="R367" s="79">
        <v>364</v>
      </c>
      <c r="S367" s="79" t="b">
        <v>0</v>
      </c>
    </row>
    <row r="368" spans="18:19">
      <c r="R368" s="79">
        <v>365</v>
      </c>
      <c r="S368" s="79" t="b">
        <v>0</v>
      </c>
    </row>
    <row r="369" spans="18:19">
      <c r="R369" s="79">
        <v>366</v>
      </c>
      <c r="S369" s="79" t="b">
        <v>0</v>
      </c>
    </row>
    <row r="370" spans="18:19">
      <c r="R370" s="79">
        <v>367</v>
      </c>
      <c r="S370" s="79" t="b">
        <v>1</v>
      </c>
    </row>
    <row r="371" spans="18:19">
      <c r="R371" s="79">
        <v>368</v>
      </c>
      <c r="S371" s="79" t="b">
        <v>0</v>
      </c>
    </row>
    <row r="372" spans="18:19">
      <c r="R372" s="79">
        <v>369</v>
      </c>
      <c r="S372" s="79" t="b">
        <v>0</v>
      </c>
    </row>
    <row r="373" spans="18:19">
      <c r="R373" s="79">
        <v>370</v>
      </c>
      <c r="S373" s="79" t="b">
        <v>1</v>
      </c>
    </row>
    <row r="374" spans="18:19">
      <c r="R374" s="79">
        <v>371</v>
      </c>
      <c r="S374" s="79" t="b">
        <v>1</v>
      </c>
    </row>
    <row r="375" spans="18:19">
      <c r="R375" s="79">
        <v>372</v>
      </c>
      <c r="S375" s="79" t="b">
        <v>1</v>
      </c>
    </row>
    <row r="376" spans="18:19">
      <c r="R376" s="79">
        <v>373</v>
      </c>
      <c r="S376" s="79" t="b">
        <v>1</v>
      </c>
    </row>
    <row r="377" spans="18:19">
      <c r="R377" s="79">
        <v>374</v>
      </c>
      <c r="S377" s="79" t="b">
        <v>1</v>
      </c>
    </row>
    <row r="378" spans="18:19">
      <c r="R378" s="79">
        <v>375</v>
      </c>
      <c r="S378" s="79" t="b">
        <v>1</v>
      </c>
    </row>
    <row r="379" spans="18:19">
      <c r="R379" s="79">
        <v>376</v>
      </c>
      <c r="S379" s="79" t="b">
        <v>1</v>
      </c>
    </row>
    <row r="380" spans="18:19">
      <c r="R380" s="79">
        <v>377</v>
      </c>
      <c r="S380" s="79" t="b">
        <v>1</v>
      </c>
    </row>
    <row r="381" spans="18:19">
      <c r="R381" s="79">
        <v>378</v>
      </c>
      <c r="S381" s="79" t="b">
        <v>1</v>
      </c>
    </row>
    <row r="382" spans="18:19">
      <c r="R382" s="79">
        <v>379</v>
      </c>
      <c r="S382" s="79" t="b">
        <v>1</v>
      </c>
    </row>
    <row r="383" spans="18:19">
      <c r="R383" s="79">
        <v>380</v>
      </c>
      <c r="S383" s="79" t="b">
        <v>0</v>
      </c>
    </row>
    <row r="384" spans="18:19">
      <c r="R384" s="79">
        <v>381</v>
      </c>
      <c r="S384" s="79" t="b">
        <v>0</v>
      </c>
    </row>
    <row r="385" spans="18:19">
      <c r="R385" s="79">
        <v>382</v>
      </c>
      <c r="S385" s="79" t="b">
        <v>0</v>
      </c>
    </row>
    <row r="386" spans="18:19">
      <c r="R386" s="79">
        <v>383</v>
      </c>
      <c r="S386" s="79" t="b">
        <v>0</v>
      </c>
    </row>
    <row r="387" spans="18:19">
      <c r="R387" s="79">
        <v>384</v>
      </c>
      <c r="S387" s="79" t="b">
        <v>0</v>
      </c>
    </row>
    <row r="388" spans="18:19">
      <c r="R388" s="79">
        <v>385</v>
      </c>
      <c r="S388" s="79" t="b">
        <v>0</v>
      </c>
    </row>
    <row r="389" spans="18:19">
      <c r="R389" s="79">
        <v>386</v>
      </c>
      <c r="S389" s="79" t="b">
        <v>0</v>
      </c>
    </row>
    <row r="390" spans="18:19">
      <c r="R390" s="79">
        <v>387</v>
      </c>
      <c r="S390" s="79" t="b">
        <v>1</v>
      </c>
    </row>
    <row r="391" spans="18:19">
      <c r="R391" s="79">
        <v>388</v>
      </c>
      <c r="S391" s="79" t="b">
        <v>0</v>
      </c>
    </row>
    <row r="392" spans="18:19">
      <c r="R392" s="79">
        <v>389</v>
      </c>
      <c r="S392" s="79" t="b">
        <v>0</v>
      </c>
    </row>
    <row r="393" spans="18:19">
      <c r="R393" s="79">
        <v>390</v>
      </c>
      <c r="S393" s="79" t="b">
        <v>0</v>
      </c>
    </row>
    <row r="394" spans="18:19">
      <c r="R394" s="79">
        <v>391</v>
      </c>
      <c r="S394" s="79" t="b">
        <v>0</v>
      </c>
    </row>
    <row r="395" spans="18:19">
      <c r="R395" s="79">
        <v>392</v>
      </c>
      <c r="S395" s="79" t="b">
        <v>0</v>
      </c>
    </row>
    <row r="396" spans="18:19">
      <c r="R396" s="79">
        <v>393</v>
      </c>
      <c r="S396" s="79" t="b">
        <v>0</v>
      </c>
    </row>
    <row r="397" spans="18:19">
      <c r="R397" s="79">
        <v>394</v>
      </c>
      <c r="S397" s="79" t="b">
        <v>0</v>
      </c>
    </row>
    <row r="398" spans="18:19">
      <c r="R398" s="79">
        <v>395</v>
      </c>
      <c r="S398" s="79" t="b">
        <v>0</v>
      </c>
    </row>
    <row r="399" spans="18:19">
      <c r="R399" s="79">
        <v>396</v>
      </c>
      <c r="S399" s="79" t="b">
        <v>0</v>
      </c>
    </row>
    <row r="400" spans="18:19">
      <c r="R400" s="79">
        <v>397</v>
      </c>
      <c r="S400" s="79" t="b">
        <v>1</v>
      </c>
    </row>
    <row r="401" spans="18:19">
      <c r="R401" s="79">
        <v>398</v>
      </c>
      <c r="S401" s="79" t="b">
        <v>0</v>
      </c>
    </row>
    <row r="402" spans="18:19">
      <c r="R402" s="79">
        <v>399</v>
      </c>
      <c r="S402" s="79" t="b">
        <v>0</v>
      </c>
    </row>
    <row r="403" spans="18:19">
      <c r="R403" s="79">
        <v>400</v>
      </c>
      <c r="S403" s="79" t="b">
        <v>0</v>
      </c>
    </row>
    <row r="404" spans="18:19">
      <c r="R404" s="79">
        <v>401</v>
      </c>
      <c r="S404" s="79" t="b">
        <v>0</v>
      </c>
    </row>
    <row r="405" spans="18:19">
      <c r="R405" s="79">
        <v>402</v>
      </c>
      <c r="S405" s="79" t="b">
        <v>0</v>
      </c>
    </row>
    <row r="406" spans="18:19">
      <c r="R406" s="79">
        <v>403</v>
      </c>
      <c r="S406" s="79" t="b">
        <v>0</v>
      </c>
    </row>
    <row r="407" spans="18:19">
      <c r="R407" s="79">
        <v>404</v>
      </c>
      <c r="S407" s="79" t="b">
        <v>0</v>
      </c>
    </row>
    <row r="408" spans="18:19">
      <c r="R408" s="79">
        <v>405</v>
      </c>
      <c r="S408" s="79" t="b">
        <v>0</v>
      </c>
    </row>
    <row r="409" spans="18:19">
      <c r="R409" s="79">
        <v>406</v>
      </c>
      <c r="S409" s="79" t="b">
        <v>0</v>
      </c>
    </row>
    <row r="410" spans="18:19">
      <c r="R410" s="79">
        <v>407</v>
      </c>
      <c r="S410" s="79" t="b">
        <v>1</v>
      </c>
    </row>
    <row r="411" spans="18:19">
      <c r="R411" s="79">
        <v>408</v>
      </c>
      <c r="S411" s="79" t="b">
        <v>0</v>
      </c>
    </row>
    <row r="412" spans="18:19">
      <c r="R412" s="79">
        <v>409</v>
      </c>
      <c r="S412" s="79" t="b">
        <v>0</v>
      </c>
    </row>
    <row r="413" spans="18:19">
      <c r="R413" s="79">
        <v>410</v>
      </c>
      <c r="S413" s="79" t="b">
        <v>0</v>
      </c>
    </row>
    <row r="414" spans="18:19">
      <c r="R414" s="79">
        <v>411</v>
      </c>
      <c r="S414" s="79" t="b">
        <v>0</v>
      </c>
    </row>
    <row r="415" spans="18:19">
      <c r="R415" s="79">
        <v>412</v>
      </c>
      <c r="S415" s="79" t="b">
        <v>0</v>
      </c>
    </row>
    <row r="416" spans="18:19">
      <c r="R416" s="79">
        <v>413</v>
      </c>
      <c r="S416" s="79" t="b">
        <v>0</v>
      </c>
    </row>
    <row r="417" spans="18:19">
      <c r="R417" s="79">
        <v>414</v>
      </c>
      <c r="S417" s="79" t="b">
        <v>0</v>
      </c>
    </row>
    <row r="418" spans="18:19">
      <c r="R418" s="79">
        <v>415</v>
      </c>
      <c r="S418" s="79" t="b">
        <v>0</v>
      </c>
    </row>
    <row r="419" spans="18:19">
      <c r="R419" s="79">
        <v>416</v>
      </c>
      <c r="S419" s="79" t="b">
        <v>0</v>
      </c>
    </row>
    <row r="420" spans="18:19">
      <c r="R420" s="79">
        <v>417</v>
      </c>
      <c r="S420" s="79" t="b">
        <v>1</v>
      </c>
    </row>
    <row r="421" spans="18:19">
      <c r="R421" s="79">
        <v>418</v>
      </c>
      <c r="S421" s="79" t="b">
        <v>0</v>
      </c>
    </row>
    <row r="422" spans="18:19">
      <c r="R422" s="79">
        <v>419</v>
      </c>
      <c r="S422" s="79" t="b">
        <v>0</v>
      </c>
    </row>
    <row r="423" spans="18:19">
      <c r="R423" s="79">
        <v>420</v>
      </c>
      <c r="S423" s="79" t="b">
        <v>0</v>
      </c>
    </row>
    <row r="424" spans="18:19">
      <c r="R424" s="79">
        <v>421</v>
      </c>
      <c r="S424" s="79" t="b">
        <v>0</v>
      </c>
    </row>
    <row r="425" spans="18:19">
      <c r="R425" s="79">
        <v>422</v>
      </c>
      <c r="S425" s="79" t="b">
        <v>0</v>
      </c>
    </row>
    <row r="426" spans="18:19">
      <c r="R426" s="79">
        <v>423</v>
      </c>
      <c r="S426" s="79" t="b">
        <v>0</v>
      </c>
    </row>
    <row r="427" spans="18:19">
      <c r="R427" s="79">
        <v>424</v>
      </c>
      <c r="S427" s="79" t="b">
        <v>0</v>
      </c>
    </row>
    <row r="428" spans="18:19">
      <c r="R428" s="79">
        <v>425</v>
      </c>
      <c r="S428" s="79" t="b">
        <v>0</v>
      </c>
    </row>
    <row r="429" spans="18:19">
      <c r="R429" s="79">
        <v>426</v>
      </c>
      <c r="S429" s="79" t="b">
        <v>0</v>
      </c>
    </row>
    <row r="430" spans="18:19">
      <c r="R430" s="79">
        <v>427</v>
      </c>
      <c r="S430" s="79" t="b">
        <v>1</v>
      </c>
    </row>
    <row r="431" spans="18:19">
      <c r="R431" s="79">
        <v>428</v>
      </c>
      <c r="S431" s="79" t="b">
        <v>0</v>
      </c>
    </row>
    <row r="432" spans="18:19">
      <c r="R432" s="79">
        <v>429</v>
      </c>
      <c r="S432" s="79" t="b">
        <v>0</v>
      </c>
    </row>
    <row r="433" spans="18:19">
      <c r="R433" s="79">
        <v>430</v>
      </c>
      <c r="S433" s="79" t="b">
        <v>0</v>
      </c>
    </row>
    <row r="434" spans="18:19">
      <c r="R434" s="79">
        <v>431</v>
      </c>
      <c r="S434" s="79" t="b">
        <v>0</v>
      </c>
    </row>
    <row r="435" spans="18:19">
      <c r="R435" s="79">
        <v>432</v>
      </c>
      <c r="S435" s="79" t="b">
        <v>0</v>
      </c>
    </row>
    <row r="436" spans="18:19">
      <c r="R436" s="79">
        <v>433</v>
      </c>
      <c r="S436" s="79" t="b">
        <v>0</v>
      </c>
    </row>
    <row r="437" spans="18:19">
      <c r="R437" s="79">
        <v>434</v>
      </c>
      <c r="S437" s="79" t="b">
        <v>0</v>
      </c>
    </row>
    <row r="438" spans="18:19">
      <c r="R438" s="79">
        <v>435</v>
      </c>
      <c r="S438" s="79" t="b">
        <v>0</v>
      </c>
    </row>
    <row r="439" spans="18:19">
      <c r="R439" s="79">
        <v>436</v>
      </c>
      <c r="S439" s="79" t="b">
        <v>0</v>
      </c>
    </row>
    <row r="440" spans="18:19">
      <c r="R440" s="79">
        <v>437</v>
      </c>
      <c r="S440" s="79" t="b">
        <v>1</v>
      </c>
    </row>
    <row r="441" spans="18:19">
      <c r="R441" s="79">
        <v>438</v>
      </c>
      <c r="S441" s="79" t="b">
        <v>0</v>
      </c>
    </row>
    <row r="442" spans="18:19">
      <c r="R442" s="79">
        <v>439</v>
      </c>
      <c r="S442" s="79" t="b">
        <v>0</v>
      </c>
    </row>
    <row r="443" spans="18:19">
      <c r="R443" s="79">
        <v>440</v>
      </c>
      <c r="S443" s="79" t="b">
        <v>0</v>
      </c>
    </row>
    <row r="444" spans="18:19">
      <c r="R444" s="79">
        <v>441</v>
      </c>
      <c r="S444" s="79" t="b">
        <v>0</v>
      </c>
    </row>
    <row r="445" spans="18:19">
      <c r="R445" s="79">
        <v>442</v>
      </c>
      <c r="S445" s="79" t="b">
        <v>0</v>
      </c>
    </row>
    <row r="446" spans="18:19">
      <c r="R446" s="79">
        <v>443</v>
      </c>
      <c r="S446" s="79" t="b">
        <v>0</v>
      </c>
    </row>
    <row r="447" spans="18:19">
      <c r="R447" s="79">
        <v>444</v>
      </c>
      <c r="S447" s="79" t="b">
        <v>0</v>
      </c>
    </row>
    <row r="448" spans="18:19">
      <c r="R448" s="79">
        <v>445</v>
      </c>
      <c r="S448" s="79" t="b">
        <v>0</v>
      </c>
    </row>
    <row r="449" spans="18:19">
      <c r="R449" s="79">
        <v>446</v>
      </c>
      <c r="S449" s="79" t="b">
        <v>0</v>
      </c>
    </row>
    <row r="450" spans="18:19">
      <c r="R450" s="79">
        <v>447</v>
      </c>
      <c r="S450" s="79" t="b">
        <v>1</v>
      </c>
    </row>
    <row r="451" spans="18:19">
      <c r="R451" s="79">
        <v>448</v>
      </c>
      <c r="S451" s="79" t="b">
        <v>0</v>
      </c>
    </row>
    <row r="452" spans="18:19">
      <c r="R452" s="79">
        <v>449</v>
      </c>
      <c r="S452" s="79" t="b">
        <v>0</v>
      </c>
    </row>
    <row r="453" spans="18:19">
      <c r="R453" s="79">
        <v>450</v>
      </c>
      <c r="S453" s="79" t="b">
        <v>0</v>
      </c>
    </row>
    <row r="454" spans="18:19">
      <c r="R454" s="79">
        <v>451</v>
      </c>
      <c r="S454" s="79" t="b">
        <v>0</v>
      </c>
    </row>
    <row r="455" spans="18:19">
      <c r="R455" s="79">
        <v>452</v>
      </c>
      <c r="S455" s="79" t="b">
        <v>0</v>
      </c>
    </row>
    <row r="456" spans="18:19">
      <c r="R456" s="79">
        <v>453</v>
      </c>
      <c r="S456" s="79" t="b">
        <v>0</v>
      </c>
    </row>
    <row r="457" spans="18:19">
      <c r="R457" s="79">
        <v>454</v>
      </c>
      <c r="S457" s="79" t="b">
        <v>0</v>
      </c>
    </row>
    <row r="458" spans="18:19">
      <c r="R458" s="79">
        <v>455</v>
      </c>
      <c r="S458" s="79" t="b">
        <v>0</v>
      </c>
    </row>
    <row r="459" spans="18:19">
      <c r="R459" s="79">
        <v>456</v>
      </c>
      <c r="S459" s="79" t="b">
        <v>0</v>
      </c>
    </row>
    <row r="460" spans="18:19">
      <c r="R460" s="79">
        <v>457</v>
      </c>
      <c r="S460" s="79" t="b">
        <v>1</v>
      </c>
    </row>
    <row r="461" spans="18:19">
      <c r="R461" s="79">
        <v>458</v>
      </c>
      <c r="S461" s="79" t="b">
        <v>0</v>
      </c>
    </row>
    <row r="462" spans="18:19">
      <c r="R462" s="79">
        <v>459</v>
      </c>
      <c r="S462" s="79" t="b">
        <v>0</v>
      </c>
    </row>
    <row r="463" spans="18:19">
      <c r="R463" s="79">
        <v>460</v>
      </c>
      <c r="S463" s="79" t="b">
        <v>0</v>
      </c>
    </row>
    <row r="464" spans="18:19">
      <c r="R464" s="79">
        <v>461</v>
      </c>
      <c r="S464" s="79" t="b">
        <v>0</v>
      </c>
    </row>
    <row r="465" spans="18:19">
      <c r="R465" s="79">
        <v>462</v>
      </c>
      <c r="S465" s="79" t="b">
        <v>0</v>
      </c>
    </row>
    <row r="466" spans="18:19">
      <c r="R466" s="79">
        <v>463</v>
      </c>
      <c r="S466" s="79" t="b">
        <v>0</v>
      </c>
    </row>
    <row r="467" spans="18:19">
      <c r="R467" s="79">
        <v>464</v>
      </c>
      <c r="S467" s="79" t="b">
        <v>0</v>
      </c>
    </row>
    <row r="468" spans="18:19">
      <c r="R468" s="79">
        <v>465</v>
      </c>
      <c r="S468" s="79" t="b">
        <v>0</v>
      </c>
    </row>
    <row r="469" spans="18:19">
      <c r="R469" s="79">
        <v>466</v>
      </c>
      <c r="S469" s="79" t="b">
        <v>0</v>
      </c>
    </row>
    <row r="470" spans="18:19">
      <c r="R470" s="79">
        <v>467</v>
      </c>
      <c r="S470" s="79" t="b">
        <v>1</v>
      </c>
    </row>
    <row r="471" spans="18:19">
      <c r="R471" s="79">
        <v>468</v>
      </c>
      <c r="S471" s="79" t="b">
        <v>0</v>
      </c>
    </row>
    <row r="472" spans="18:19">
      <c r="R472" s="79">
        <v>469</v>
      </c>
      <c r="S472" s="79" t="b">
        <v>0</v>
      </c>
    </row>
    <row r="473" spans="18:19">
      <c r="R473" s="79">
        <v>470</v>
      </c>
      <c r="S473" s="79" t="b">
        <v>1</v>
      </c>
    </row>
    <row r="474" spans="18:19">
      <c r="R474" s="79">
        <v>471</v>
      </c>
      <c r="S474" s="79" t="b">
        <v>1</v>
      </c>
    </row>
    <row r="475" spans="18:19">
      <c r="R475" s="79">
        <v>472</v>
      </c>
      <c r="S475" s="79" t="b">
        <v>1</v>
      </c>
    </row>
    <row r="476" spans="18:19">
      <c r="R476" s="79">
        <v>473</v>
      </c>
      <c r="S476" s="79" t="b">
        <v>1</v>
      </c>
    </row>
    <row r="477" spans="18:19">
      <c r="R477" s="79">
        <v>474</v>
      </c>
      <c r="S477" s="79" t="b">
        <v>1</v>
      </c>
    </row>
    <row r="478" spans="18:19">
      <c r="R478" s="79">
        <v>475</v>
      </c>
      <c r="S478" s="79" t="b">
        <v>1</v>
      </c>
    </row>
    <row r="479" spans="18:19">
      <c r="R479" s="79">
        <v>476</v>
      </c>
      <c r="S479" s="79" t="b">
        <v>1</v>
      </c>
    </row>
    <row r="480" spans="18:19">
      <c r="R480" s="79">
        <v>477</v>
      </c>
      <c r="S480" s="79" t="b">
        <v>1</v>
      </c>
    </row>
    <row r="481" spans="18:19">
      <c r="R481" s="79">
        <v>478</v>
      </c>
      <c r="S481" s="79" t="b">
        <v>1</v>
      </c>
    </row>
    <row r="482" spans="18:19">
      <c r="R482" s="79">
        <v>479</v>
      </c>
      <c r="S482" s="79" t="b">
        <v>1</v>
      </c>
    </row>
    <row r="483" spans="18:19">
      <c r="R483" s="79">
        <v>480</v>
      </c>
      <c r="S483" s="79" t="b">
        <v>0</v>
      </c>
    </row>
    <row r="484" spans="18:19">
      <c r="R484" s="79">
        <v>481</v>
      </c>
      <c r="S484" s="79" t="b">
        <v>0</v>
      </c>
    </row>
    <row r="485" spans="18:19">
      <c r="R485" s="79">
        <v>482</v>
      </c>
      <c r="S485" s="79" t="b">
        <v>0</v>
      </c>
    </row>
    <row r="486" spans="18:19">
      <c r="R486" s="79">
        <v>483</v>
      </c>
      <c r="S486" s="79" t="b">
        <v>0</v>
      </c>
    </row>
    <row r="487" spans="18:19">
      <c r="R487" s="79">
        <v>484</v>
      </c>
      <c r="S487" s="79" t="b">
        <v>0</v>
      </c>
    </row>
    <row r="488" spans="18:19">
      <c r="R488" s="79">
        <v>485</v>
      </c>
      <c r="S488" s="79" t="b">
        <v>0</v>
      </c>
    </row>
    <row r="489" spans="18:19">
      <c r="R489" s="79">
        <v>486</v>
      </c>
      <c r="S489" s="79" t="b">
        <v>0</v>
      </c>
    </row>
    <row r="490" spans="18:19">
      <c r="R490" s="79">
        <v>487</v>
      </c>
      <c r="S490" s="79" t="b">
        <v>1</v>
      </c>
    </row>
    <row r="491" spans="18:19">
      <c r="R491" s="79">
        <v>488</v>
      </c>
      <c r="S491" s="79" t="b">
        <v>0</v>
      </c>
    </row>
    <row r="492" spans="18:19">
      <c r="R492" s="79">
        <v>489</v>
      </c>
      <c r="S492" s="79" t="b">
        <v>0</v>
      </c>
    </row>
    <row r="493" spans="18:19">
      <c r="R493" s="79">
        <v>490</v>
      </c>
      <c r="S493" s="79" t="b">
        <v>0</v>
      </c>
    </row>
    <row r="494" spans="18:19">
      <c r="R494" s="79">
        <v>491</v>
      </c>
      <c r="S494" s="79" t="b">
        <v>0</v>
      </c>
    </row>
    <row r="495" spans="18:19">
      <c r="R495" s="79">
        <v>492</v>
      </c>
      <c r="S495" s="79" t="b">
        <v>0</v>
      </c>
    </row>
    <row r="496" spans="18:19">
      <c r="R496" s="79">
        <v>493</v>
      </c>
      <c r="S496" s="79" t="b">
        <v>0</v>
      </c>
    </row>
    <row r="497" spans="18:19">
      <c r="R497" s="79">
        <v>494</v>
      </c>
      <c r="S497" s="79" t="b">
        <v>0</v>
      </c>
    </row>
    <row r="498" spans="18:19">
      <c r="R498" s="79">
        <v>495</v>
      </c>
      <c r="S498" s="79" t="b">
        <v>0</v>
      </c>
    </row>
    <row r="499" spans="18:19">
      <c r="R499" s="79">
        <v>496</v>
      </c>
      <c r="S499" s="79" t="b">
        <v>0</v>
      </c>
    </row>
    <row r="500" spans="18:19">
      <c r="R500" s="79">
        <v>497</v>
      </c>
      <c r="S500" s="79" t="b">
        <v>1</v>
      </c>
    </row>
    <row r="501" spans="18:19">
      <c r="R501" s="79">
        <v>498</v>
      </c>
      <c r="S501" s="79" t="b">
        <v>0</v>
      </c>
    </row>
    <row r="502" spans="18:19">
      <c r="R502" s="79">
        <v>499</v>
      </c>
      <c r="S502" s="79" t="b">
        <v>0</v>
      </c>
    </row>
    <row r="503" spans="18:19">
      <c r="R503" s="79">
        <v>500</v>
      </c>
      <c r="S503" s="79" t="b">
        <v>0</v>
      </c>
    </row>
    <row r="504" spans="18:19">
      <c r="R504" s="79">
        <v>501</v>
      </c>
      <c r="S504" s="79" t="b">
        <v>0</v>
      </c>
    </row>
    <row r="505" spans="18:19">
      <c r="R505" s="79">
        <v>502</v>
      </c>
      <c r="S505" s="79" t="b">
        <v>0</v>
      </c>
    </row>
    <row r="506" spans="18:19">
      <c r="R506" s="79">
        <v>503</v>
      </c>
      <c r="S506" s="79" t="b">
        <v>0</v>
      </c>
    </row>
    <row r="507" spans="18:19">
      <c r="R507" s="79">
        <v>504</v>
      </c>
      <c r="S507" s="79" t="b">
        <v>0</v>
      </c>
    </row>
    <row r="508" spans="18:19">
      <c r="R508" s="79">
        <v>505</v>
      </c>
      <c r="S508" s="79" t="b">
        <v>0</v>
      </c>
    </row>
    <row r="509" spans="18:19">
      <c r="R509" s="79">
        <v>506</v>
      </c>
      <c r="S509" s="79" t="b">
        <v>0</v>
      </c>
    </row>
    <row r="510" spans="18:19">
      <c r="R510" s="79">
        <v>507</v>
      </c>
      <c r="S510" s="79" t="b">
        <v>1</v>
      </c>
    </row>
    <row r="511" spans="18:19">
      <c r="R511" s="79">
        <v>508</v>
      </c>
      <c r="S511" s="79" t="b">
        <v>0</v>
      </c>
    </row>
    <row r="512" spans="18:19">
      <c r="R512" s="79">
        <v>509</v>
      </c>
      <c r="S512" s="79" t="b">
        <v>0</v>
      </c>
    </row>
    <row r="513" spans="18:19">
      <c r="R513" s="79">
        <v>510</v>
      </c>
      <c r="S513" s="79" t="b">
        <v>0</v>
      </c>
    </row>
    <row r="514" spans="18:19">
      <c r="R514" s="79">
        <v>511</v>
      </c>
      <c r="S514" s="79" t="b">
        <v>0</v>
      </c>
    </row>
    <row r="515" spans="18:19">
      <c r="R515" s="79">
        <v>512</v>
      </c>
      <c r="S515" s="79" t="b">
        <v>0</v>
      </c>
    </row>
    <row r="516" spans="18:19">
      <c r="R516" s="79">
        <v>513</v>
      </c>
      <c r="S516" s="79" t="b">
        <v>0</v>
      </c>
    </row>
    <row r="517" spans="18:19">
      <c r="R517" s="79">
        <v>514</v>
      </c>
      <c r="S517" s="79" t="b">
        <v>0</v>
      </c>
    </row>
    <row r="518" spans="18:19">
      <c r="R518" s="79">
        <v>515</v>
      </c>
      <c r="S518" s="79" t="b">
        <v>0</v>
      </c>
    </row>
    <row r="519" spans="18:19">
      <c r="R519" s="79">
        <v>516</v>
      </c>
      <c r="S519" s="79" t="b">
        <v>0</v>
      </c>
    </row>
    <row r="520" spans="18:19">
      <c r="R520" s="79">
        <v>517</v>
      </c>
      <c r="S520" s="79" t="b">
        <v>1</v>
      </c>
    </row>
    <row r="521" spans="18:19">
      <c r="R521" s="79">
        <v>518</v>
      </c>
      <c r="S521" s="79" t="b">
        <v>0</v>
      </c>
    </row>
    <row r="522" spans="18:19">
      <c r="R522" s="79">
        <v>519</v>
      </c>
      <c r="S522" s="79" t="b">
        <v>0</v>
      </c>
    </row>
    <row r="523" spans="18:19">
      <c r="R523" s="79">
        <v>520</v>
      </c>
      <c r="S523" s="79" t="b">
        <v>0</v>
      </c>
    </row>
    <row r="524" spans="18:19">
      <c r="R524" s="79">
        <v>521</v>
      </c>
      <c r="S524" s="79" t="b">
        <v>0</v>
      </c>
    </row>
    <row r="525" spans="18:19">
      <c r="R525" s="79">
        <v>522</v>
      </c>
      <c r="S525" s="79" t="b">
        <v>0</v>
      </c>
    </row>
    <row r="526" spans="18:19">
      <c r="R526" s="79">
        <v>523</v>
      </c>
      <c r="S526" s="79" t="b">
        <v>0</v>
      </c>
    </row>
    <row r="527" spans="18:19">
      <c r="R527" s="79">
        <v>524</v>
      </c>
      <c r="S527" s="79" t="b">
        <v>0</v>
      </c>
    </row>
    <row r="528" spans="18:19">
      <c r="R528" s="79">
        <v>525</v>
      </c>
      <c r="S528" s="79" t="b">
        <v>0</v>
      </c>
    </row>
    <row r="529" spans="18:19">
      <c r="R529" s="79">
        <v>526</v>
      </c>
      <c r="S529" s="79" t="b">
        <v>0</v>
      </c>
    </row>
    <row r="530" spans="18:19">
      <c r="R530" s="79">
        <v>527</v>
      </c>
      <c r="S530" s="79" t="b">
        <v>1</v>
      </c>
    </row>
    <row r="531" spans="18:19">
      <c r="R531" s="79">
        <v>528</v>
      </c>
      <c r="S531" s="79" t="b">
        <v>0</v>
      </c>
    </row>
    <row r="532" spans="18:19">
      <c r="R532" s="79">
        <v>529</v>
      </c>
      <c r="S532" s="79" t="b">
        <v>0</v>
      </c>
    </row>
    <row r="533" spans="18:19">
      <c r="R533" s="79">
        <v>530</v>
      </c>
      <c r="S533" s="79" t="b">
        <v>0</v>
      </c>
    </row>
    <row r="534" spans="18:19">
      <c r="R534" s="79">
        <v>531</v>
      </c>
      <c r="S534" s="79" t="b">
        <v>0</v>
      </c>
    </row>
    <row r="535" spans="18:19">
      <c r="R535" s="79">
        <v>532</v>
      </c>
      <c r="S535" s="79" t="b">
        <v>0</v>
      </c>
    </row>
    <row r="536" spans="18:19">
      <c r="R536" s="79">
        <v>533</v>
      </c>
      <c r="S536" s="79" t="b">
        <v>0</v>
      </c>
    </row>
    <row r="537" spans="18:19">
      <c r="R537" s="79">
        <v>534</v>
      </c>
      <c r="S537" s="79" t="b">
        <v>0</v>
      </c>
    </row>
    <row r="538" spans="18:19">
      <c r="R538" s="79">
        <v>535</v>
      </c>
      <c r="S538" s="79" t="b">
        <v>0</v>
      </c>
    </row>
    <row r="539" spans="18:19">
      <c r="R539" s="79">
        <v>536</v>
      </c>
      <c r="S539" s="79" t="b">
        <v>0</v>
      </c>
    </row>
    <row r="540" spans="18:19">
      <c r="R540" s="79">
        <v>537</v>
      </c>
      <c r="S540" s="79" t="b">
        <v>1</v>
      </c>
    </row>
    <row r="541" spans="18:19">
      <c r="R541" s="79">
        <v>538</v>
      </c>
      <c r="S541" s="79" t="b">
        <v>0</v>
      </c>
    </row>
    <row r="542" spans="18:19">
      <c r="R542" s="79">
        <v>539</v>
      </c>
      <c r="S542" s="79" t="b">
        <v>0</v>
      </c>
    </row>
    <row r="543" spans="18:19">
      <c r="R543" s="79">
        <v>540</v>
      </c>
      <c r="S543" s="79" t="b">
        <v>0</v>
      </c>
    </row>
    <row r="544" spans="18:19">
      <c r="R544" s="79">
        <v>541</v>
      </c>
      <c r="S544" s="79" t="b">
        <v>0</v>
      </c>
    </row>
    <row r="545" spans="18:19">
      <c r="R545" s="79">
        <v>542</v>
      </c>
      <c r="S545" s="79" t="b">
        <v>0</v>
      </c>
    </row>
    <row r="546" spans="18:19">
      <c r="R546" s="79">
        <v>543</v>
      </c>
      <c r="S546" s="79" t="b">
        <v>0</v>
      </c>
    </row>
    <row r="547" spans="18:19">
      <c r="R547" s="79">
        <v>544</v>
      </c>
      <c r="S547" s="79" t="b">
        <v>0</v>
      </c>
    </row>
    <row r="548" spans="18:19">
      <c r="R548" s="79">
        <v>545</v>
      </c>
      <c r="S548" s="79" t="b">
        <v>0</v>
      </c>
    </row>
    <row r="549" spans="18:19">
      <c r="R549" s="79">
        <v>546</v>
      </c>
      <c r="S549" s="79" t="b">
        <v>0</v>
      </c>
    </row>
    <row r="550" spans="18:19">
      <c r="R550" s="79">
        <v>547</v>
      </c>
      <c r="S550" s="79" t="b">
        <v>1</v>
      </c>
    </row>
    <row r="551" spans="18:19">
      <c r="R551" s="79">
        <v>548</v>
      </c>
      <c r="S551" s="79" t="b">
        <v>0</v>
      </c>
    </row>
    <row r="552" spans="18:19">
      <c r="R552" s="79">
        <v>549</v>
      </c>
      <c r="S552" s="79" t="b">
        <v>0</v>
      </c>
    </row>
    <row r="553" spans="18:19">
      <c r="R553" s="79">
        <v>550</v>
      </c>
      <c r="S553" s="79" t="b">
        <v>0</v>
      </c>
    </row>
    <row r="554" spans="18:19">
      <c r="R554" s="79">
        <v>551</v>
      </c>
      <c r="S554" s="79" t="b">
        <v>0</v>
      </c>
    </row>
    <row r="555" spans="18:19">
      <c r="R555" s="79">
        <v>552</v>
      </c>
      <c r="S555" s="79" t="b">
        <v>0</v>
      </c>
    </row>
    <row r="556" spans="18:19">
      <c r="R556" s="79">
        <v>553</v>
      </c>
      <c r="S556" s="79" t="b">
        <v>0</v>
      </c>
    </row>
    <row r="557" spans="18:19">
      <c r="R557" s="79">
        <v>554</v>
      </c>
      <c r="S557" s="79" t="b">
        <v>0</v>
      </c>
    </row>
    <row r="558" spans="18:19">
      <c r="R558" s="79">
        <v>555</v>
      </c>
      <c r="S558" s="79" t="b">
        <v>0</v>
      </c>
    </row>
    <row r="559" spans="18:19">
      <c r="R559" s="79">
        <v>556</v>
      </c>
      <c r="S559" s="79" t="b">
        <v>0</v>
      </c>
    </row>
    <row r="560" spans="18:19">
      <c r="R560" s="79">
        <v>557</v>
      </c>
      <c r="S560" s="79" t="b">
        <v>1</v>
      </c>
    </row>
    <row r="561" spans="18:19">
      <c r="R561" s="79">
        <v>558</v>
      </c>
      <c r="S561" s="79" t="b">
        <v>0</v>
      </c>
    </row>
    <row r="562" spans="18:19">
      <c r="R562" s="79">
        <v>559</v>
      </c>
      <c r="S562" s="79" t="b">
        <v>0</v>
      </c>
    </row>
    <row r="563" spans="18:19">
      <c r="R563" s="79">
        <v>560</v>
      </c>
      <c r="S563" s="79" t="b">
        <v>0</v>
      </c>
    </row>
    <row r="564" spans="18:19">
      <c r="R564" s="79">
        <v>561</v>
      </c>
      <c r="S564" s="79" t="b">
        <v>0</v>
      </c>
    </row>
    <row r="565" spans="18:19">
      <c r="R565" s="79">
        <v>562</v>
      </c>
      <c r="S565" s="79" t="b">
        <v>0</v>
      </c>
    </row>
    <row r="566" spans="18:19">
      <c r="R566" s="79">
        <v>563</v>
      </c>
      <c r="S566" s="79" t="b">
        <v>0</v>
      </c>
    </row>
    <row r="567" spans="18:19">
      <c r="R567" s="79">
        <v>564</v>
      </c>
      <c r="S567" s="79" t="b">
        <v>0</v>
      </c>
    </row>
    <row r="568" spans="18:19">
      <c r="R568" s="79">
        <v>565</v>
      </c>
      <c r="S568" s="79" t="b">
        <v>0</v>
      </c>
    </row>
    <row r="569" spans="18:19">
      <c r="R569" s="79">
        <v>566</v>
      </c>
      <c r="S569" s="79" t="b">
        <v>0</v>
      </c>
    </row>
    <row r="570" spans="18:19">
      <c r="R570" s="79">
        <v>567</v>
      </c>
      <c r="S570" s="79" t="b">
        <v>1</v>
      </c>
    </row>
    <row r="571" spans="18:19">
      <c r="R571" s="79">
        <v>568</v>
      </c>
      <c r="S571" s="79" t="b">
        <v>0</v>
      </c>
    </row>
    <row r="572" spans="18:19">
      <c r="R572" s="79">
        <v>569</v>
      </c>
      <c r="S572" s="79" t="b">
        <v>0</v>
      </c>
    </row>
    <row r="573" spans="18:19">
      <c r="R573" s="79">
        <v>570</v>
      </c>
      <c r="S573" s="79" t="b">
        <v>1</v>
      </c>
    </row>
    <row r="574" spans="18:19">
      <c r="R574" s="79">
        <v>571</v>
      </c>
      <c r="S574" s="79" t="b">
        <v>1</v>
      </c>
    </row>
    <row r="575" spans="18:19">
      <c r="R575" s="79">
        <v>572</v>
      </c>
      <c r="S575" s="79" t="b">
        <v>1</v>
      </c>
    </row>
    <row r="576" spans="18:19">
      <c r="R576" s="79">
        <v>573</v>
      </c>
      <c r="S576" s="79" t="b">
        <v>1</v>
      </c>
    </row>
    <row r="577" spans="18:19">
      <c r="R577" s="79">
        <v>574</v>
      </c>
      <c r="S577" s="79" t="b">
        <v>1</v>
      </c>
    </row>
    <row r="578" spans="18:19">
      <c r="R578" s="79">
        <v>575</v>
      </c>
      <c r="S578" s="79" t="b">
        <v>1</v>
      </c>
    </row>
    <row r="579" spans="18:19">
      <c r="R579" s="79">
        <v>576</v>
      </c>
      <c r="S579" s="79" t="b">
        <v>1</v>
      </c>
    </row>
    <row r="580" spans="18:19">
      <c r="R580" s="79">
        <v>577</v>
      </c>
      <c r="S580" s="79" t="b">
        <v>1</v>
      </c>
    </row>
    <row r="581" spans="18:19">
      <c r="R581" s="79">
        <v>578</v>
      </c>
      <c r="S581" s="79" t="b">
        <v>1</v>
      </c>
    </row>
    <row r="582" spans="18:19">
      <c r="R582" s="79">
        <v>579</v>
      </c>
      <c r="S582" s="79" t="b">
        <v>1</v>
      </c>
    </row>
    <row r="583" spans="18:19">
      <c r="R583" s="79">
        <v>580</v>
      </c>
      <c r="S583" s="79" t="b">
        <v>0</v>
      </c>
    </row>
    <row r="584" spans="18:19">
      <c r="R584" s="79">
        <v>581</v>
      </c>
      <c r="S584" s="79" t="b">
        <v>0</v>
      </c>
    </row>
    <row r="585" spans="18:19">
      <c r="R585" s="79">
        <v>582</v>
      </c>
      <c r="S585" s="79" t="b">
        <v>0</v>
      </c>
    </row>
    <row r="586" spans="18:19">
      <c r="R586" s="79">
        <v>583</v>
      </c>
      <c r="S586" s="79" t="b">
        <v>0</v>
      </c>
    </row>
    <row r="587" spans="18:19">
      <c r="R587" s="79">
        <v>584</v>
      </c>
      <c r="S587" s="79" t="b">
        <v>0</v>
      </c>
    </row>
    <row r="588" spans="18:19">
      <c r="R588" s="79">
        <v>585</v>
      </c>
      <c r="S588" s="79" t="b">
        <v>0</v>
      </c>
    </row>
    <row r="589" spans="18:19">
      <c r="R589" s="79">
        <v>586</v>
      </c>
      <c r="S589" s="79" t="b">
        <v>0</v>
      </c>
    </row>
    <row r="590" spans="18:19">
      <c r="R590" s="79">
        <v>587</v>
      </c>
      <c r="S590" s="79" t="b">
        <v>1</v>
      </c>
    </row>
    <row r="591" spans="18:19">
      <c r="R591" s="79">
        <v>588</v>
      </c>
      <c r="S591" s="79" t="b">
        <v>0</v>
      </c>
    </row>
    <row r="592" spans="18:19">
      <c r="R592" s="79">
        <v>589</v>
      </c>
      <c r="S592" s="79" t="b">
        <v>0</v>
      </c>
    </row>
    <row r="593" spans="18:19">
      <c r="R593" s="79">
        <v>590</v>
      </c>
      <c r="S593" s="79" t="b">
        <v>0</v>
      </c>
    </row>
    <row r="594" spans="18:19">
      <c r="R594" s="79">
        <v>591</v>
      </c>
      <c r="S594" s="79" t="b">
        <v>0</v>
      </c>
    </row>
    <row r="595" spans="18:19">
      <c r="R595" s="79">
        <v>592</v>
      </c>
      <c r="S595" s="79" t="b">
        <v>0</v>
      </c>
    </row>
    <row r="596" spans="18:19">
      <c r="R596" s="79">
        <v>593</v>
      </c>
      <c r="S596" s="79" t="b">
        <v>0</v>
      </c>
    </row>
    <row r="597" spans="18:19">
      <c r="R597" s="79">
        <v>594</v>
      </c>
      <c r="S597" s="79" t="b">
        <v>0</v>
      </c>
    </row>
    <row r="598" spans="18:19">
      <c r="R598" s="79">
        <v>595</v>
      </c>
      <c r="S598" s="79" t="b">
        <v>0</v>
      </c>
    </row>
    <row r="599" spans="18:19">
      <c r="R599" s="79">
        <v>596</v>
      </c>
      <c r="S599" s="79" t="b">
        <v>0</v>
      </c>
    </row>
    <row r="600" spans="18:19">
      <c r="R600" s="79">
        <v>597</v>
      </c>
      <c r="S600" s="79" t="b">
        <v>1</v>
      </c>
    </row>
    <row r="601" spans="18:19">
      <c r="R601" s="79">
        <v>598</v>
      </c>
      <c r="S601" s="79" t="b">
        <v>0</v>
      </c>
    </row>
    <row r="602" spans="18:19">
      <c r="R602" s="79">
        <v>599</v>
      </c>
      <c r="S602" s="79" t="b">
        <v>0</v>
      </c>
    </row>
    <row r="603" spans="18:19">
      <c r="R603" s="79">
        <v>600</v>
      </c>
      <c r="S603" s="79" t="b">
        <v>0</v>
      </c>
    </row>
    <row r="604" spans="18:19">
      <c r="R604" s="79">
        <v>601</v>
      </c>
      <c r="S604" s="79" t="b">
        <v>0</v>
      </c>
    </row>
    <row r="605" spans="18:19">
      <c r="R605" s="79">
        <v>602</v>
      </c>
      <c r="S605" s="79" t="b">
        <v>0</v>
      </c>
    </row>
    <row r="606" spans="18:19">
      <c r="R606" s="79">
        <v>603</v>
      </c>
      <c r="S606" s="79" t="b">
        <v>0</v>
      </c>
    </row>
    <row r="607" spans="18:19">
      <c r="R607" s="79">
        <v>604</v>
      </c>
      <c r="S607" s="79" t="b">
        <v>0</v>
      </c>
    </row>
    <row r="608" spans="18:19">
      <c r="R608" s="79">
        <v>605</v>
      </c>
      <c r="S608" s="79" t="b">
        <v>0</v>
      </c>
    </row>
    <row r="609" spans="18:19">
      <c r="R609" s="79">
        <v>606</v>
      </c>
      <c r="S609" s="79" t="b">
        <v>0</v>
      </c>
    </row>
    <row r="610" spans="18:19">
      <c r="R610" s="79">
        <v>607</v>
      </c>
      <c r="S610" s="79" t="b">
        <v>1</v>
      </c>
    </row>
    <row r="611" spans="18:19">
      <c r="R611" s="79">
        <v>608</v>
      </c>
      <c r="S611" s="79" t="b">
        <v>0</v>
      </c>
    </row>
    <row r="612" spans="18:19">
      <c r="R612" s="79">
        <v>609</v>
      </c>
      <c r="S612" s="79" t="b">
        <v>0</v>
      </c>
    </row>
    <row r="613" spans="18:19">
      <c r="R613" s="79">
        <v>610</v>
      </c>
      <c r="S613" s="79" t="b">
        <v>0</v>
      </c>
    </row>
    <row r="614" spans="18:19">
      <c r="R614" s="79">
        <v>611</v>
      </c>
      <c r="S614" s="79" t="b">
        <v>0</v>
      </c>
    </row>
    <row r="615" spans="18:19">
      <c r="R615" s="79">
        <v>612</v>
      </c>
      <c r="S615" s="79" t="b">
        <v>0</v>
      </c>
    </row>
    <row r="616" spans="18:19">
      <c r="R616" s="79">
        <v>613</v>
      </c>
      <c r="S616" s="79" t="b">
        <v>0</v>
      </c>
    </row>
    <row r="617" spans="18:19">
      <c r="R617" s="79">
        <v>614</v>
      </c>
      <c r="S617" s="79" t="b">
        <v>0</v>
      </c>
    </row>
    <row r="618" spans="18:19">
      <c r="R618" s="79">
        <v>615</v>
      </c>
      <c r="S618" s="79" t="b">
        <v>0</v>
      </c>
    </row>
    <row r="619" spans="18:19">
      <c r="R619" s="79">
        <v>616</v>
      </c>
      <c r="S619" s="79" t="b">
        <v>0</v>
      </c>
    </row>
    <row r="620" spans="18:19">
      <c r="R620" s="79">
        <v>617</v>
      </c>
      <c r="S620" s="79" t="b">
        <v>1</v>
      </c>
    </row>
    <row r="621" spans="18:19">
      <c r="R621" s="79">
        <v>618</v>
      </c>
      <c r="S621" s="79" t="b">
        <v>0</v>
      </c>
    </row>
    <row r="622" spans="18:19">
      <c r="R622" s="79">
        <v>619</v>
      </c>
      <c r="S622" s="79" t="b">
        <v>0</v>
      </c>
    </row>
    <row r="623" spans="18:19">
      <c r="R623" s="79">
        <v>620</v>
      </c>
      <c r="S623" s="79" t="b">
        <v>0</v>
      </c>
    </row>
    <row r="624" spans="18:19">
      <c r="R624" s="79">
        <v>621</v>
      </c>
      <c r="S624" s="79" t="b">
        <v>0</v>
      </c>
    </row>
    <row r="625" spans="18:19">
      <c r="R625" s="79">
        <v>622</v>
      </c>
      <c r="S625" s="79" t="b">
        <v>0</v>
      </c>
    </row>
    <row r="626" spans="18:19">
      <c r="R626" s="79">
        <v>623</v>
      </c>
      <c r="S626" s="79" t="b">
        <v>0</v>
      </c>
    </row>
    <row r="627" spans="18:19">
      <c r="R627" s="79">
        <v>624</v>
      </c>
      <c r="S627" s="79" t="b">
        <v>0</v>
      </c>
    </row>
    <row r="628" spans="18:19">
      <c r="R628" s="79">
        <v>625</v>
      </c>
      <c r="S628" s="79" t="b">
        <v>0</v>
      </c>
    </row>
    <row r="629" spans="18:19">
      <c r="R629" s="79">
        <v>626</v>
      </c>
      <c r="S629" s="79" t="b">
        <v>0</v>
      </c>
    </row>
    <row r="630" spans="18:19">
      <c r="R630" s="79">
        <v>627</v>
      </c>
      <c r="S630" s="79" t="b">
        <v>1</v>
      </c>
    </row>
    <row r="631" spans="18:19">
      <c r="R631" s="79">
        <v>628</v>
      </c>
      <c r="S631" s="79" t="b">
        <v>0</v>
      </c>
    </row>
    <row r="632" spans="18:19">
      <c r="R632" s="79">
        <v>629</v>
      </c>
      <c r="S632" s="79" t="b">
        <v>0</v>
      </c>
    </row>
    <row r="633" spans="18:19">
      <c r="R633" s="79">
        <v>630</v>
      </c>
      <c r="S633" s="79" t="b">
        <v>0</v>
      </c>
    </row>
    <row r="634" spans="18:19">
      <c r="R634" s="79">
        <v>631</v>
      </c>
      <c r="S634" s="79" t="b">
        <v>0</v>
      </c>
    </row>
    <row r="635" spans="18:19">
      <c r="R635" s="79">
        <v>632</v>
      </c>
      <c r="S635" s="79" t="b">
        <v>0</v>
      </c>
    </row>
    <row r="636" spans="18:19">
      <c r="R636" s="79">
        <v>633</v>
      </c>
      <c r="S636" s="79" t="b">
        <v>0</v>
      </c>
    </row>
    <row r="637" spans="18:19">
      <c r="R637" s="79">
        <v>634</v>
      </c>
      <c r="S637" s="79" t="b">
        <v>0</v>
      </c>
    </row>
    <row r="638" spans="18:19">
      <c r="R638" s="79">
        <v>635</v>
      </c>
      <c r="S638" s="79" t="b">
        <v>0</v>
      </c>
    </row>
    <row r="639" spans="18:19">
      <c r="R639" s="79">
        <v>636</v>
      </c>
      <c r="S639" s="79" t="b">
        <v>0</v>
      </c>
    </row>
    <row r="640" spans="18:19">
      <c r="R640" s="79">
        <v>637</v>
      </c>
      <c r="S640" s="79" t="b">
        <v>1</v>
      </c>
    </row>
    <row r="641" spans="18:19">
      <c r="R641" s="79">
        <v>638</v>
      </c>
      <c r="S641" s="79" t="b">
        <v>0</v>
      </c>
    </row>
    <row r="642" spans="18:19">
      <c r="R642" s="79">
        <v>639</v>
      </c>
      <c r="S642" s="79" t="b">
        <v>0</v>
      </c>
    </row>
    <row r="643" spans="18:19">
      <c r="R643" s="79">
        <v>640</v>
      </c>
      <c r="S643" s="79" t="b">
        <v>0</v>
      </c>
    </row>
    <row r="644" spans="18:19">
      <c r="R644" s="79">
        <v>641</v>
      </c>
      <c r="S644" s="79" t="b">
        <v>0</v>
      </c>
    </row>
    <row r="645" spans="18:19">
      <c r="R645" s="79">
        <v>642</v>
      </c>
      <c r="S645" s="79" t="b">
        <v>0</v>
      </c>
    </row>
    <row r="646" spans="18:19">
      <c r="R646" s="79">
        <v>643</v>
      </c>
      <c r="S646" s="79" t="b">
        <v>0</v>
      </c>
    </row>
    <row r="647" spans="18:19">
      <c r="R647" s="79">
        <v>644</v>
      </c>
      <c r="S647" s="79" t="b">
        <v>0</v>
      </c>
    </row>
    <row r="648" spans="18:19">
      <c r="R648" s="79">
        <v>645</v>
      </c>
      <c r="S648" s="79" t="b">
        <v>0</v>
      </c>
    </row>
    <row r="649" spans="18:19">
      <c r="R649" s="79">
        <v>646</v>
      </c>
      <c r="S649" s="79" t="b">
        <v>0</v>
      </c>
    </row>
    <row r="650" spans="18:19">
      <c r="R650" s="79">
        <v>647</v>
      </c>
      <c r="S650" s="79" t="b">
        <v>1</v>
      </c>
    </row>
    <row r="651" spans="18:19">
      <c r="R651" s="79">
        <v>648</v>
      </c>
      <c r="S651" s="79" t="b">
        <v>0</v>
      </c>
    </row>
    <row r="652" spans="18:19">
      <c r="R652" s="79">
        <v>649</v>
      </c>
      <c r="S652" s="79" t="b">
        <v>0</v>
      </c>
    </row>
    <row r="653" spans="18:19">
      <c r="R653" s="79">
        <v>650</v>
      </c>
      <c r="S653" s="79" t="b">
        <v>0</v>
      </c>
    </row>
    <row r="654" spans="18:19">
      <c r="R654" s="79">
        <v>651</v>
      </c>
      <c r="S654" s="79" t="b">
        <v>0</v>
      </c>
    </row>
    <row r="655" spans="18:19">
      <c r="R655" s="79">
        <v>652</v>
      </c>
      <c r="S655" s="79" t="b">
        <v>0</v>
      </c>
    </row>
    <row r="656" spans="18:19">
      <c r="R656" s="79">
        <v>653</v>
      </c>
      <c r="S656" s="79" t="b">
        <v>0</v>
      </c>
    </row>
    <row r="657" spans="18:19">
      <c r="R657" s="79">
        <v>654</v>
      </c>
      <c r="S657" s="79" t="b">
        <v>0</v>
      </c>
    </row>
    <row r="658" spans="18:19">
      <c r="R658" s="79">
        <v>655</v>
      </c>
      <c r="S658" s="79" t="b">
        <v>0</v>
      </c>
    </row>
    <row r="659" spans="18:19">
      <c r="R659" s="79">
        <v>656</v>
      </c>
      <c r="S659" s="79" t="b">
        <v>0</v>
      </c>
    </row>
    <row r="660" spans="18:19">
      <c r="R660" s="79">
        <v>657</v>
      </c>
      <c r="S660" s="79" t="b">
        <v>1</v>
      </c>
    </row>
    <row r="661" spans="18:19">
      <c r="R661" s="79">
        <v>658</v>
      </c>
      <c r="S661" s="79" t="b">
        <v>0</v>
      </c>
    </row>
    <row r="662" spans="18:19">
      <c r="R662" s="79">
        <v>659</v>
      </c>
      <c r="S662" s="79" t="b">
        <v>0</v>
      </c>
    </row>
    <row r="663" spans="18:19">
      <c r="R663" s="79">
        <v>660</v>
      </c>
      <c r="S663" s="79" t="b">
        <v>0</v>
      </c>
    </row>
    <row r="664" spans="18:19">
      <c r="R664" s="79">
        <v>661</v>
      </c>
      <c r="S664" s="79" t="b">
        <v>0</v>
      </c>
    </row>
    <row r="665" spans="18:19">
      <c r="R665" s="79">
        <v>662</v>
      </c>
      <c r="S665" s="79" t="b">
        <v>0</v>
      </c>
    </row>
    <row r="666" spans="18:19">
      <c r="R666" s="79">
        <v>663</v>
      </c>
      <c r="S666" s="79" t="b">
        <v>0</v>
      </c>
    </row>
    <row r="667" spans="18:19">
      <c r="R667" s="79">
        <v>664</v>
      </c>
      <c r="S667" s="79" t="b">
        <v>0</v>
      </c>
    </row>
    <row r="668" spans="18:19">
      <c r="R668" s="79">
        <v>665</v>
      </c>
      <c r="S668" s="79" t="b">
        <v>0</v>
      </c>
    </row>
    <row r="669" spans="18:19">
      <c r="R669" s="79">
        <v>666</v>
      </c>
      <c r="S669" s="79" t="b">
        <v>0</v>
      </c>
    </row>
    <row r="670" spans="18:19">
      <c r="R670" s="79">
        <v>667</v>
      </c>
      <c r="S670" s="79" t="b">
        <v>1</v>
      </c>
    </row>
    <row r="671" spans="18:19">
      <c r="R671" s="79">
        <v>668</v>
      </c>
      <c r="S671" s="79" t="b">
        <v>0</v>
      </c>
    </row>
    <row r="672" spans="18:19">
      <c r="R672" s="79">
        <v>669</v>
      </c>
      <c r="S672" s="79" t="b">
        <v>0</v>
      </c>
    </row>
    <row r="673" spans="18:19">
      <c r="R673" s="79">
        <v>670</v>
      </c>
      <c r="S673" s="79" t="b">
        <v>1</v>
      </c>
    </row>
    <row r="674" spans="18:19">
      <c r="R674" s="79">
        <v>671</v>
      </c>
      <c r="S674" s="79" t="b">
        <v>1</v>
      </c>
    </row>
    <row r="675" spans="18:19">
      <c r="R675" s="79">
        <v>672</v>
      </c>
      <c r="S675" s="79" t="b">
        <v>1</v>
      </c>
    </row>
    <row r="676" spans="18:19">
      <c r="R676" s="79">
        <v>673</v>
      </c>
      <c r="S676" s="79" t="b">
        <v>1</v>
      </c>
    </row>
    <row r="677" spans="18:19">
      <c r="R677" s="79">
        <v>674</v>
      </c>
      <c r="S677" s="79" t="b">
        <v>1</v>
      </c>
    </row>
    <row r="678" spans="18:19">
      <c r="R678" s="79">
        <v>675</v>
      </c>
      <c r="S678" s="79" t="b">
        <v>1</v>
      </c>
    </row>
    <row r="679" spans="18:19">
      <c r="R679" s="79">
        <v>676</v>
      </c>
      <c r="S679" s="79" t="b">
        <v>1</v>
      </c>
    </row>
    <row r="680" spans="18:19">
      <c r="R680" s="79">
        <v>677</v>
      </c>
      <c r="S680" s="79" t="b">
        <v>1</v>
      </c>
    </row>
    <row r="681" spans="18:19">
      <c r="R681" s="79">
        <v>678</v>
      </c>
      <c r="S681" s="79" t="b">
        <v>1</v>
      </c>
    </row>
    <row r="682" spans="18:19">
      <c r="R682" s="79">
        <v>679</v>
      </c>
      <c r="S682" s="79" t="b">
        <v>1</v>
      </c>
    </row>
    <row r="683" spans="18:19">
      <c r="R683" s="79">
        <v>680</v>
      </c>
      <c r="S683" s="79" t="b">
        <v>0</v>
      </c>
    </row>
    <row r="684" spans="18:19">
      <c r="R684" s="79">
        <v>681</v>
      </c>
      <c r="S684" s="79" t="b">
        <v>0</v>
      </c>
    </row>
    <row r="685" spans="18:19">
      <c r="R685" s="79">
        <v>682</v>
      </c>
      <c r="S685" s="79" t="b">
        <v>0</v>
      </c>
    </row>
    <row r="686" spans="18:19">
      <c r="R686" s="79">
        <v>683</v>
      </c>
      <c r="S686" s="79" t="b">
        <v>0</v>
      </c>
    </row>
    <row r="687" spans="18:19">
      <c r="R687" s="79">
        <v>684</v>
      </c>
      <c r="S687" s="79" t="b">
        <v>0</v>
      </c>
    </row>
    <row r="688" spans="18:19">
      <c r="R688" s="79">
        <v>685</v>
      </c>
      <c r="S688" s="79" t="b">
        <v>0</v>
      </c>
    </row>
    <row r="689" spans="18:19">
      <c r="R689" s="79">
        <v>686</v>
      </c>
      <c r="S689" s="79" t="b">
        <v>0</v>
      </c>
    </row>
    <row r="690" spans="18:19">
      <c r="R690" s="79">
        <v>687</v>
      </c>
      <c r="S690" s="79" t="b">
        <v>1</v>
      </c>
    </row>
    <row r="691" spans="18:19">
      <c r="R691" s="79">
        <v>688</v>
      </c>
      <c r="S691" s="79" t="b">
        <v>0</v>
      </c>
    </row>
    <row r="692" spans="18:19">
      <c r="R692" s="79">
        <v>689</v>
      </c>
      <c r="S692" s="79" t="b">
        <v>0</v>
      </c>
    </row>
    <row r="693" spans="18:19">
      <c r="R693" s="79">
        <v>690</v>
      </c>
      <c r="S693" s="79" t="b">
        <v>0</v>
      </c>
    </row>
    <row r="694" spans="18:19">
      <c r="R694" s="79">
        <v>691</v>
      </c>
      <c r="S694" s="79" t="b">
        <v>0</v>
      </c>
    </row>
    <row r="695" spans="18:19">
      <c r="R695" s="79">
        <v>692</v>
      </c>
      <c r="S695" s="79" t="b">
        <v>0</v>
      </c>
    </row>
    <row r="696" spans="18:19">
      <c r="R696" s="79">
        <v>693</v>
      </c>
      <c r="S696" s="79" t="b">
        <v>0</v>
      </c>
    </row>
    <row r="697" spans="18:19">
      <c r="R697" s="79">
        <v>694</v>
      </c>
      <c r="S697" s="79" t="b">
        <v>0</v>
      </c>
    </row>
    <row r="698" spans="18:19">
      <c r="R698" s="79">
        <v>695</v>
      </c>
      <c r="S698" s="79" t="b">
        <v>0</v>
      </c>
    </row>
    <row r="699" spans="18:19">
      <c r="R699" s="79">
        <v>696</v>
      </c>
      <c r="S699" s="79" t="b">
        <v>0</v>
      </c>
    </row>
    <row r="700" spans="18:19">
      <c r="R700" s="79">
        <v>697</v>
      </c>
      <c r="S700" s="79" t="b">
        <v>1</v>
      </c>
    </row>
    <row r="701" spans="18:19">
      <c r="R701" s="79">
        <v>698</v>
      </c>
      <c r="S701" s="79" t="b">
        <v>0</v>
      </c>
    </row>
    <row r="702" spans="18:19">
      <c r="R702" s="79">
        <v>699</v>
      </c>
      <c r="S702" s="79" t="b">
        <v>0</v>
      </c>
    </row>
    <row r="703" spans="18:19">
      <c r="R703" s="79">
        <v>700</v>
      </c>
      <c r="S703" s="79" t="b">
        <v>1</v>
      </c>
    </row>
    <row r="704" spans="18:19">
      <c r="R704" s="79">
        <v>701</v>
      </c>
      <c r="S704" s="79" t="b">
        <v>1</v>
      </c>
    </row>
    <row r="705" spans="18:19">
      <c r="R705" s="79">
        <v>702</v>
      </c>
      <c r="S705" s="79" t="b">
        <v>1</v>
      </c>
    </row>
    <row r="706" spans="18:19">
      <c r="R706" s="79">
        <v>703</v>
      </c>
      <c r="S706" s="79" t="b">
        <v>1</v>
      </c>
    </row>
    <row r="707" spans="18:19">
      <c r="R707" s="79">
        <v>704</v>
      </c>
      <c r="S707" s="79" t="b">
        <v>1</v>
      </c>
    </row>
    <row r="708" spans="18:19">
      <c r="R708" s="79">
        <v>705</v>
      </c>
      <c r="S708" s="79" t="b">
        <v>1</v>
      </c>
    </row>
    <row r="709" spans="18:19">
      <c r="R709" s="79">
        <v>706</v>
      </c>
      <c r="S709" s="79" t="b">
        <v>1</v>
      </c>
    </row>
    <row r="710" spans="18:19">
      <c r="R710" s="79">
        <v>707</v>
      </c>
      <c r="S710" s="79" t="b">
        <v>1</v>
      </c>
    </row>
    <row r="711" spans="18:19">
      <c r="R711" s="79">
        <v>708</v>
      </c>
      <c r="S711" s="79" t="b">
        <v>1</v>
      </c>
    </row>
    <row r="712" spans="18:19">
      <c r="R712" s="79">
        <v>709</v>
      </c>
      <c r="S712" s="79" t="b">
        <v>1</v>
      </c>
    </row>
    <row r="713" spans="18:19">
      <c r="R713" s="79">
        <v>710</v>
      </c>
      <c r="S713" s="79" t="b">
        <v>1</v>
      </c>
    </row>
    <row r="714" spans="18:19">
      <c r="R714" s="79">
        <v>711</v>
      </c>
      <c r="S714" s="79" t="b">
        <v>1</v>
      </c>
    </row>
    <row r="715" spans="18:19">
      <c r="R715" s="79">
        <v>712</v>
      </c>
      <c r="S715" s="79" t="b">
        <v>1</v>
      </c>
    </row>
    <row r="716" spans="18:19">
      <c r="R716" s="79">
        <v>713</v>
      </c>
      <c r="S716" s="79" t="b">
        <v>1</v>
      </c>
    </row>
    <row r="717" spans="18:19">
      <c r="R717" s="79">
        <v>714</v>
      </c>
      <c r="S717" s="79" t="b">
        <v>1</v>
      </c>
    </row>
    <row r="718" spans="18:19">
      <c r="R718" s="79">
        <v>715</v>
      </c>
      <c r="S718" s="79" t="b">
        <v>1</v>
      </c>
    </row>
    <row r="719" spans="18:19">
      <c r="R719" s="79">
        <v>716</v>
      </c>
      <c r="S719" s="79" t="b">
        <v>1</v>
      </c>
    </row>
    <row r="720" spans="18:19">
      <c r="R720" s="79">
        <v>717</v>
      </c>
      <c r="S720" s="79" t="b">
        <v>1</v>
      </c>
    </row>
    <row r="721" spans="18:19">
      <c r="R721" s="79">
        <v>718</v>
      </c>
      <c r="S721" s="79" t="b">
        <v>1</v>
      </c>
    </row>
    <row r="722" spans="18:19">
      <c r="R722" s="79">
        <v>719</v>
      </c>
      <c r="S722" s="79" t="b">
        <v>1</v>
      </c>
    </row>
    <row r="723" spans="18:19">
      <c r="R723" s="79">
        <v>720</v>
      </c>
      <c r="S723" s="79" t="b">
        <v>1</v>
      </c>
    </row>
    <row r="724" spans="18:19">
      <c r="R724" s="79">
        <v>721</v>
      </c>
      <c r="S724" s="79" t="b">
        <v>1</v>
      </c>
    </row>
    <row r="725" spans="18:19">
      <c r="R725" s="79">
        <v>722</v>
      </c>
      <c r="S725" s="79" t="b">
        <v>1</v>
      </c>
    </row>
    <row r="726" spans="18:19">
      <c r="R726" s="79">
        <v>723</v>
      </c>
      <c r="S726" s="79" t="b">
        <v>1</v>
      </c>
    </row>
    <row r="727" spans="18:19">
      <c r="R727" s="79">
        <v>724</v>
      </c>
      <c r="S727" s="79" t="b">
        <v>1</v>
      </c>
    </row>
    <row r="728" spans="18:19">
      <c r="R728" s="79">
        <v>725</v>
      </c>
      <c r="S728" s="79" t="b">
        <v>1</v>
      </c>
    </row>
    <row r="729" spans="18:19">
      <c r="R729" s="79">
        <v>726</v>
      </c>
      <c r="S729" s="79" t="b">
        <v>1</v>
      </c>
    </row>
    <row r="730" spans="18:19">
      <c r="R730" s="79">
        <v>727</v>
      </c>
      <c r="S730" s="79" t="b">
        <v>1</v>
      </c>
    </row>
    <row r="731" spans="18:19">
      <c r="R731" s="79">
        <v>728</v>
      </c>
      <c r="S731" s="79" t="b">
        <v>1</v>
      </c>
    </row>
    <row r="732" spans="18:19">
      <c r="R732" s="79">
        <v>729</v>
      </c>
      <c r="S732" s="79" t="b">
        <v>1</v>
      </c>
    </row>
    <row r="733" spans="18:19">
      <c r="R733" s="79">
        <v>730</v>
      </c>
      <c r="S733" s="79" t="b">
        <v>1</v>
      </c>
    </row>
    <row r="734" spans="18:19">
      <c r="R734" s="79">
        <v>731</v>
      </c>
      <c r="S734" s="79" t="b">
        <v>1</v>
      </c>
    </row>
    <row r="735" spans="18:19">
      <c r="R735" s="79">
        <v>732</v>
      </c>
      <c r="S735" s="79" t="b">
        <v>1</v>
      </c>
    </row>
    <row r="736" spans="18:19">
      <c r="R736" s="79">
        <v>733</v>
      </c>
      <c r="S736" s="79" t="b">
        <v>1</v>
      </c>
    </row>
    <row r="737" spans="18:19">
      <c r="R737" s="79">
        <v>734</v>
      </c>
      <c r="S737" s="79" t="b">
        <v>1</v>
      </c>
    </row>
    <row r="738" spans="18:19">
      <c r="R738" s="79">
        <v>735</v>
      </c>
      <c r="S738" s="79" t="b">
        <v>1</v>
      </c>
    </row>
    <row r="739" spans="18:19">
      <c r="R739" s="79">
        <v>736</v>
      </c>
      <c r="S739" s="79" t="b">
        <v>1</v>
      </c>
    </row>
    <row r="740" spans="18:19">
      <c r="R740" s="79">
        <v>737</v>
      </c>
      <c r="S740" s="79" t="b">
        <v>1</v>
      </c>
    </row>
    <row r="741" spans="18:19">
      <c r="R741" s="79">
        <v>738</v>
      </c>
      <c r="S741" s="79" t="b">
        <v>1</v>
      </c>
    </row>
    <row r="742" spans="18:19">
      <c r="R742" s="79">
        <v>739</v>
      </c>
      <c r="S742" s="79" t="b">
        <v>1</v>
      </c>
    </row>
    <row r="743" spans="18:19">
      <c r="R743" s="79">
        <v>740</v>
      </c>
      <c r="S743" s="79" t="b">
        <v>1</v>
      </c>
    </row>
    <row r="744" spans="18:19">
      <c r="R744" s="79">
        <v>741</v>
      </c>
      <c r="S744" s="79" t="b">
        <v>1</v>
      </c>
    </row>
    <row r="745" spans="18:19">
      <c r="R745" s="79">
        <v>742</v>
      </c>
      <c r="S745" s="79" t="b">
        <v>1</v>
      </c>
    </row>
    <row r="746" spans="18:19">
      <c r="R746" s="79">
        <v>743</v>
      </c>
      <c r="S746" s="79" t="b">
        <v>1</v>
      </c>
    </row>
    <row r="747" spans="18:19">
      <c r="R747" s="79">
        <v>744</v>
      </c>
      <c r="S747" s="79" t="b">
        <v>1</v>
      </c>
    </row>
    <row r="748" spans="18:19">
      <c r="R748" s="79">
        <v>745</v>
      </c>
      <c r="S748" s="79" t="b">
        <v>1</v>
      </c>
    </row>
    <row r="749" spans="18:19">
      <c r="R749" s="79">
        <v>746</v>
      </c>
      <c r="S749" s="79" t="b">
        <v>1</v>
      </c>
    </row>
    <row r="750" spans="18:19">
      <c r="R750" s="79">
        <v>747</v>
      </c>
      <c r="S750" s="79" t="b">
        <v>1</v>
      </c>
    </row>
    <row r="751" spans="18:19">
      <c r="R751" s="79">
        <v>748</v>
      </c>
      <c r="S751" s="79" t="b">
        <v>1</v>
      </c>
    </row>
    <row r="752" spans="18:19">
      <c r="R752" s="79">
        <v>749</v>
      </c>
      <c r="S752" s="79" t="b">
        <v>1</v>
      </c>
    </row>
    <row r="753" spans="18:19">
      <c r="R753" s="79">
        <v>750</v>
      </c>
      <c r="S753" s="79" t="b">
        <v>1</v>
      </c>
    </row>
    <row r="754" spans="18:19">
      <c r="R754" s="79">
        <v>751</v>
      </c>
      <c r="S754" s="79" t="b">
        <v>1</v>
      </c>
    </row>
    <row r="755" spans="18:19">
      <c r="R755" s="79">
        <v>752</v>
      </c>
      <c r="S755" s="79" t="b">
        <v>1</v>
      </c>
    </row>
    <row r="756" spans="18:19">
      <c r="R756" s="79">
        <v>753</v>
      </c>
      <c r="S756" s="79" t="b">
        <v>1</v>
      </c>
    </row>
    <row r="757" spans="18:19">
      <c r="R757" s="79">
        <v>754</v>
      </c>
      <c r="S757" s="79" t="b">
        <v>1</v>
      </c>
    </row>
    <row r="758" spans="18:19">
      <c r="R758" s="79">
        <v>755</v>
      </c>
      <c r="S758" s="79" t="b">
        <v>1</v>
      </c>
    </row>
    <row r="759" spans="18:19">
      <c r="R759" s="79">
        <v>756</v>
      </c>
      <c r="S759" s="79" t="b">
        <v>1</v>
      </c>
    </row>
    <row r="760" spans="18:19">
      <c r="R760" s="79">
        <v>757</v>
      </c>
      <c r="S760" s="79" t="b">
        <v>1</v>
      </c>
    </row>
    <row r="761" spans="18:19">
      <c r="R761" s="79">
        <v>758</v>
      </c>
      <c r="S761" s="79" t="b">
        <v>1</v>
      </c>
    </row>
    <row r="762" spans="18:19">
      <c r="R762" s="79">
        <v>759</v>
      </c>
      <c r="S762" s="79" t="b">
        <v>1</v>
      </c>
    </row>
    <row r="763" spans="18:19">
      <c r="R763" s="79">
        <v>760</v>
      </c>
      <c r="S763" s="79" t="b">
        <v>1</v>
      </c>
    </row>
    <row r="764" spans="18:19">
      <c r="R764" s="79">
        <v>761</v>
      </c>
      <c r="S764" s="79" t="b">
        <v>1</v>
      </c>
    </row>
    <row r="765" spans="18:19">
      <c r="R765" s="79">
        <v>762</v>
      </c>
      <c r="S765" s="79" t="b">
        <v>1</v>
      </c>
    </row>
    <row r="766" spans="18:19">
      <c r="R766" s="79">
        <v>763</v>
      </c>
      <c r="S766" s="79" t="b">
        <v>1</v>
      </c>
    </row>
    <row r="767" spans="18:19">
      <c r="R767" s="79">
        <v>764</v>
      </c>
      <c r="S767" s="79" t="b">
        <v>1</v>
      </c>
    </row>
    <row r="768" spans="18:19">
      <c r="R768" s="79">
        <v>765</v>
      </c>
      <c r="S768" s="79" t="b">
        <v>1</v>
      </c>
    </row>
    <row r="769" spans="18:19">
      <c r="R769" s="79">
        <v>766</v>
      </c>
      <c r="S769" s="79" t="b">
        <v>1</v>
      </c>
    </row>
    <row r="770" spans="18:19">
      <c r="R770" s="79">
        <v>767</v>
      </c>
      <c r="S770" s="79" t="b">
        <v>1</v>
      </c>
    </row>
    <row r="771" spans="18:19">
      <c r="R771" s="79">
        <v>768</v>
      </c>
      <c r="S771" s="79" t="b">
        <v>1</v>
      </c>
    </row>
    <row r="772" spans="18:19">
      <c r="R772" s="79">
        <v>769</v>
      </c>
      <c r="S772" s="79" t="b">
        <v>1</v>
      </c>
    </row>
    <row r="773" spans="18:19">
      <c r="R773" s="79">
        <v>770</v>
      </c>
      <c r="S773" s="79" t="b">
        <v>1</v>
      </c>
    </row>
    <row r="774" spans="18:19">
      <c r="R774" s="79">
        <v>771</v>
      </c>
      <c r="S774" s="79" t="b">
        <v>1</v>
      </c>
    </row>
    <row r="775" spans="18:19">
      <c r="R775" s="79">
        <v>772</v>
      </c>
      <c r="S775" s="79" t="b">
        <v>1</v>
      </c>
    </row>
    <row r="776" spans="18:19">
      <c r="R776" s="79">
        <v>773</v>
      </c>
      <c r="S776" s="79" t="b">
        <v>1</v>
      </c>
    </row>
    <row r="777" spans="18:19">
      <c r="R777" s="79">
        <v>774</v>
      </c>
      <c r="S777" s="79" t="b">
        <v>1</v>
      </c>
    </row>
    <row r="778" spans="18:19">
      <c r="R778" s="79">
        <v>775</v>
      </c>
      <c r="S778" s="79" t="b">
        <v>1</v>
      </c>
    </row>
    <row r="779" spans="18:19">
      <c r="R779" s="79">
        <v>776</v>
      </c>
      <c r="S779" s="79" t="b">
        <v>1</v>
      </c>
    </row>
    <row r="780" spans="18:19">
      <c r="R780" s="79">
        <v>777</v>
      </c>
      <c r="S780" s="79" t="b">
        <v>1</v>
      </c>
    </row>
    <row r="781" spans="18:19">
      <c r="R781" s="79">
        <v>778</v>
      </c>
      <c r="S781" s="79" t="b">
        <v>1</v>
      </c>
    </row>
    <row r="782" spans="18:19">
      <c r="R782" s="79">
        <v>779</v>
      </c>
      <c r="S782" s="79" t="b">
        <v>1</v>
      </c>
    </row>
    <row r="783" spans="18:19">
      <c r="R783" s="79">
        <v>780</v>
      </c>
      <c r="S783" s="79" t="b">
        <v>1</v>
      </c>
    </row>
    <row r="784" spans="18:19">
      <c r="R784" s="79">
        <v>781</v>
      </c>
      <c r="S784" s="79" t="b">
        <v>1</v>
      </c>
    </row>
    <row r="785" spans="18:19">
      <c r="R785" s="79">
        <v>782</v>
      </c>
      <c r="S785" s="79" t="b">
        <v>1</v>
      </c>
    </row>
    <row r="786" spans="18:19">
      <c r="R786" s="79">
        <v>783</v>
      </c>
      <c r="S786" s="79" t="b">
        <v>1</v>
      </c>
    </row>
    <row r="787" spans="18:19">
      <c r="R787" s="79">
        <v>784</v>
      </c>
      <c r="S787" s="79" t="b">
        <v>1</v>
      </c>
    </row>
    <row r="788" spans="18:19">
      <c r="R788" s="79">
        <v>785</v>
      </c>
      <c r="S788" s="79" t="b">
        <v>1</v>
      </c>
    </row>
    <row r="789" spans="18:19">
      <c r="R789" s="79">
        <v>786</v>
      </c>
      <c r="S789" s="79" t="b">
        <v>1</v>
      </c>
    </row>
    <row r="790" spans="18:19">
      <c r="R790" s="79">
        <v>787</v>
      </c>
      <c r="S790" s="79" t="b">
        <v>1</v>
      </c>
    </row>
    <row r="791" spans="18:19">
      <c r="R791" s="79">
        <v>788</v>
      </c>
      <c r="S791" s="79" t="b">
        <v>1</v>
      </c>
    </row>
    <row r="792" spans="18:19">
      <c r="R792" s="79">
        <v>789</v>
      </c>
      <c r="S792" s="79" t="b">
        <v>1</v>
      </c>
    </row>
    <row r="793" spans="18:19">
      <c r="R793" s="79">
        <v>790</v>
      </c>
      <c r="S793" s="79" t="b">
        <v>1</v>
      </c>
    </row>
    <row r="794" spans="18:19">
      <c r="R794" s="79">
        <v>791</v>
      </c>
      <c r="S794" s="79" t="b">
        <v>1</v>
      </c>
    </row>
    <row r="795" spans="18:19">
      <c r="R795" s="79">
        <v>792</v>
      </c>
      <c r="S795" s="79" t="b">
        <v>1</v>
      </c>
    </row>
    <row r="796" spans="18:19">
      <c r="R796" s="79">
        <v>793</v>
      </c>
      <c r="S796" s="79" t="b">
        <v>1</v>
      </c>
    </row>
    <row r="797" spans="18:19">
      <c r="R797" s="79">
        <v>794</v>
      </c>
      <c r="S797" s="79" t="b">
        <v>1</v>
      </c>
    </row>
    <row r="798" spans="18:19">
      <c r="R798" s="79">
        <v>795</v>
      </c>
      <c r="S798" s="79" t="b">
        <v>1</v>
      </c>
    </row>
    <row r="799" spans="18:19">
      <c r="R799" s="79">
        <v>796</v>
      </c>
      <c r="S799" s="79" t="b">
        <v>1</v>
      </c>
    </row>
    <row r="800" spans="18:19">
      <c r="R800" s="79">
        <v>797</v>
      </c>
      <c r="S800" s="79" t="b">
        <v>1</v>
      </c>
    </row>
    <row r="801" spans="18:19">
      <c r="R801" s="79">
        <v>798</v>
      </c>
      <c r="S801" s="79" t="b">
        <v>1</v>
      </c>
    </row>
    <row r="802" spans="18:19">
      <c r="R802" s="79">
        <v>799</v>
      </c>
      <c r="S802" s="79" t="b">
        <v>1</v>
      </c>
    </row>
    <row r="803" spans="18:19">
      <c r="R803" s="79">
        <v>800</v>
      </c>
      <c r="S803" s="79" t="b">
        <v>0</v>
      </c>
    </row>
    <row r="804" spans="18:19">
      <c r="R804" s="79">
        <v>801</v>
      </c>
      <c r="S804" s="79" t="b">
        <v>0</v>
      </c>
    </row>
    <row r="805" spans="18:19">
      <c r="R805" s="79">
        <v>802</v>
      </c>
      <c r="S805" s="79" t="b">
        <v>0</v>
      </c>
    </row>
    <row r="806" spans="18:19">
      <c r="R806" s="79">
        <v>803</v>
      </c>
      <c r="S806" s="79" t="b">
        <v>0</v>
      </c>
    </row>
    <row r="807" spans="18:19">
      <c r="R807" s="79">
        <v>804</v>
      </c>
      <c r="S807" s="79" t="b">
        <v>0</v>
      </c>
    </row>
    <row r="808" spans="18:19">
      <c r="R808" s="79">
        <v>805</v>
      </c>
      <c r="S808" s="79" t="b">
        <v>0</v>
      </c>
    </row>
    <row r="809" spans="18:19">
      <c r="R809" s="79">
        <v>806</v>
      </c>
      <c r="S809" s="79" t="b">
        <v>0</v>
      </c>
    </row>
    <row r="810" spans="18:19">
      <c r="R810" s="79">
        <v>807</v>
      </c>
      <c r="S810" s="79" t="b">
        <v>1</v>
      </c>
    </row>
    <row r="811" spans="18:19">
      <c r="R811" s="79">
        <v>808</v>
      </c>
      <c r="S811" s="79" t="b">
        <v>0</v>
      </c>
    </row>
    <row r="812" spans="18:19">
      <c r="R812" s="79">
        <v>809</v>
      </c>
      <c r="S812" s="79" t="b">
        <v>0</v>
      </c>
    </row>
    <row r="813" spans="18:19">
      <c r="R813" s="79">
        <v>810</v>
      </c>
      <c r="S813" s="79" t="b">
        <v>0</v>
      </c>
    </row>
    <row r="814" spans="18:19">
      <c r="R814" s="79">
        <v>811</v>
      </c>
      <c r="S814" s="79" t="b">
        <v>0</v>
      </c>
    </row>
    <row r="815" spans="18:19">
      <c r="R815" s="79">
        <v>812</v>
      </c>
      <c r="S815" s="79" t="b">
        <v>0</v>
      </c>
    </row>
    <row r="816" spans="18:19">
      <c r="R816" s="79">
        <v>813</v>
      </c>
      <c r="S816" s="79" t="b">
        <v>0</v>
      </c>
    </row>
    <row r="817" spans="18:19">
      <c r="R817" s="79">
        <v>814</v>
      </c>
      <c r="S817" s="79" t="b">
        <v>0</v>
      </c>
    </row>
    <row r="818" spans="18:19">
      <c r="R818" s="79">
        <v>815</v>
      </c>
      <c r="S818" s="79" t="b">
        <v>0</v>
      </c>
    </row>
    <row r="819" spans="18:19">
      <c r="R819" s="79">
        <v>816</v>
      </c>
      <c r="S819" s="79" t="b">
        <v>0</v>
      </c>
    </row>
    <row r="820" spans="18:19">
      <c r="R820" s="79">
        <v>817</v>
      </c>
      <c r="S820" s="79" t="b">
        <v>1</v>
      </c>
    </row>
    <row r="821" spans="18:19">
      <c r="R821" s="79">
        <v>818</v>
      </c>
      <c r="S821" s="79" t="b">
        <v>0</v>
      </c>
    </row>
    <row r="822" spans="18:19">
      <c r="R822" s="79">
        <v>819</v>
      </c>
      <c r="S822" s="79" t="b">
        <v>0</v>
      </c>
    </row>
    <row r="823" spans="18:19">
      <c r="R823" s="79">
        <v>820</v>
      </c>
      <c r="S823" s="79" t="b">
        <v>0</v>
      </c>
    </row>
    <row r="824" spans="18:19">
      <c r="R824" s="79">
        <v>821</v>
      </c>
      <c r="S824" s="79" t="b">
        <v>0</v>
      </c>
    </row>
    <row r="825" spans="18:19">
      <c r="R825" s="79">
        <v>822</v>
      </c>
      <c r="S825" s="79" t="b">
        <v>0</v>
      </c>
    </row>
    <row r="826" spans="18:19">
      <c r="R826" s="79">
        <v>823</v>
      </c>
      <c r="S826" s="79" t="b">
        <v>0</v>
      </c>
    </row>
    <row r="827" spans="18:19">
      <c r="R827" s="79">
        <v>824</v>
      </c>
      <c r="S827" s="79" t="b">
        <v>0</v>
      </c>
    </row>
    <row r="828" spans="18:19">
      <c r="R828" s="79">
        <v>825</v>
      </c>
      <c r="S828" s="79" t="b">
        <v>0</v>
      </c>
    </row>
    <row r="829" spans="18:19">
      <c r="R829" s="79">
        <v>826</v>
      </c>
      <c r="S829" s="79" t="b">
        <v>0</v>
      </c>
    </row>
    <row r="830" spans="18:19">
      <c r="R830" s="79">
        <v>827</v>
      </c>
      <c r="S830" s="79" t="b">
        <v>1</v>
      </c>
    </row>
    <row r="831" spans="18:19">
      <c r="R831" s="79">
        <v>828</v>
      </c>
      <c r="S831" s="79" t="b">
        <v>0</v>
      </c>
    </row>
    <row r="832" spans="18:19">
      <c r="R832" s="79">
        <v>829</v>
      </c>
      <c r="S832" s="79" t="b">
        <v>0</v>
      </c>
    </row>
    <row r="833" spans="18:19">
      <c r="R833" s="79">
        <v>830</v>
      </c>
      <c r="S833" s="79" t="b">
        <v>0</v>
      </c>
    </row>
    <row r="834" spans="18:19">
      <c r="R834" s="79">
        <v>831</v>
      </c>
      <c r="S834" s="79" t="b">
        <v>0</v>
      </c>
    </row>
    <row r="835" spans="18:19">
      <c r="R835" s="79">
        <v>832</v>
      </c>
      <c r="S835" s="79" t="b">
        <v>0</v>
      </c>
    </row>
    <row r="836" spans="18:19">
      <c r="R836" s="79">
        <v>833</v>
      </c>
      <c r="S836" s="79" t="b">
        <v>0</v>
      </c>
    </row>
    <row r="837" spans="18:19">
      <c r="R837" s="79">
        <v>834</v>
      </c>
      <c r="S837" s="79" t="b">
        <v>0</v>
      </c>
    </row>
    <row r="838" spans="18:19">
      <c r="R838" s="79">
        <v>835</v>
      </c>
      <c r="S838" s="79" t="b">
        <v>0</v>
      </c>
    </row>
    <row r="839" spans="18:19">
      <c r="R839" s="79">
        <v>836</v>
      </c>
      <c r="S839" s="79" t="b">
        <v>0</v>
      </c>
    </row>
    <row r="840" spans="18:19">
      <c r="R840" s="79">
        <v>837</v>
      </c>
      <c r="S840" s="79" t="b">
        <v>1</v>
      </c>
    </row>
    <row r="841" spans="18:19">
      <c r="R841" s="79">
        <v>838</v>
      </c>
      <c r="S841" s="79" t="b">
        <v>0</v>
      </c>
    </row>
    <row r="842" spans="18:19">
      <c r="R842" s="79">
        <v>839</v>
      </c>
      <c r="S842" s="79" t="b">
        <v>0</v>
      </c>
    </row>
    <row r="843" spans="18:19">
      <c r="R843" s="79">
        <v>840</v>
      </c>
      <c r="S843" s="79" t="b">
        <v>0</v>
      </c>
    </row>
    <row r="844" spans="18:19">
      <c r="R844" s="79">
        <v>841</v>
      </c>
      <c r="S844" s="79" t="b">
        <v>0</v>
      </c>
    </row>
    <row r="845" spans="18:19">
      <c r="R845" s="79">
        <v>842</v>
      </c>
      <c r="S845" s="79" t="b">
        <v>0</v>
      </c>
    </row>
    <row r="846" spans="18:19">
      <c r="R846" s="79">
        <v>843</v>
      </c>
      <c r="S846" s="79" t="b">
        <v>0</v>
      </c>
    </row>
    <row r="847" spans="18:19">
      <c r="R847" s="79">
        <v>844</v>
      </c>
      <c r="S847" s="79" t="b">
        <v>0</v>
      </c>
    </row>
    <row r="848" spans="18:19">
      <c r="R848" s="79">
        <v>845</v>
      </c>
      <c r="S848" s="79" t="b">
        <v>0</v>
      </c>
    </row>
    <row r="849" spans="18:19">
      <c r="R849" s="79">
        <v>846</v>
      </c>
      <c r="S849" s="79" t="b">
        <v>0</v>
      </c>
    </row>
    <row r="850" spans="18:19">
      <c r="R850" s="79">
        <v>847</v>
      </c>
      <c r="S850" s="79" t="b">
        <v>1</v>
      </c>
    </row>
    <row r="851" spans="18:19">
      <c r="R851" s="79">
        <v>848</v>
      </c>
      <c r="S851" s="79" t="b">
        <v>0</v>
      </c>
    </row>
    <row r="852" spans="18:19">
      <c r="R852" s="79">
        <v>849</v>
      </c>
      <c r="S852" s="79" t="b">
        <v>0</v>
      </c>
    </row>
    <row r="853" spans="18:19">
      <c r="R853" s="79">
        <v>850</v>
      </c>
      <c r="S853" s="79" t="b">
        <v>0</v>
      </c>
    </row>
    <row r="854" spans="18:19">
      <c r="R854" s="79">
        <v>851</v>
      </c>
      <c r="S854" s="79" t="b">
        <v>0</v>
      </c>
    </row>
    <row r="855" spans="18:19">
      <c r="R855" s="79">
        <v>852</v>
      </c>
      <c r="S855" s="79" t="b">
        <v>0</v>
      </c>
    </row>
    <row r="856" spans="18:19">
      <c r="R856" s="79">
        <v>853</v>
      </c>
      <c r="S856" s="79" t="b">
        <v>0</v>
      </c>
    </row>
    <row r="857" spans="18:19">
      <c r="R857" s="79">
        <v>854</v>
      </c>
      <c r="S857" s="79" t="b">
        <v>0</v>
      </c>
    </row>
    <row r="858" spans="18:19">
      <c r="R858" s="79">
        <v>855</v>
      </c>
      <c r="S858" s="79" t="b">
        <v>0</v>
      </c>
    </row>
    <row r="859" spans="18:19">
      <c r="R859" s="79">
        <v>856</v>
      </c>
      <c r="S859" s="79" t="b">
        <v>0</v>
      </c>
    </row>
    <row r="860" spans="18:19">
      <c r="R860" s="79">
        <v>857</v>
      </c>
      <c r="S860" s="79" t="b">
        <v>1</v>
      </c>
    </row>
    <row r="861" spans="18:19">
      <c r="R861" s="79">
        <v>858</v>
      </c>
      <c r="S861" s="79" t="b">
        <v>0</v>
      </c>
    </row>
    <row r="862" spans="18:19">
      <c r="R862" s="79">
        <v>859</v>
      </c>
      <c r="S862" s="79" t="b">
        <v>0</v>
      </c>
    </row>
    <row r="863" spans="18:19">
      <c r="R863" s="79">
        <v>860</v>
      </c>
      <c r="S863" s="79" t="b">
        <v>0</v>
      </c>
    </row>
    <row r="864" spans="18:19">
      <c r="R864" s="79">
        <v>861</v>
      </c>
      <c r="S864" s="79" t="b">
        <v>0</v>
      </c>
    </row>
    <row r="865" spans="18:19">
      <c r="R865" s="79">
        <v>862</v>
      </c>
      <c r="S865" s="79" t="b">
        <v>0</v>
      </c>
    </row>
    <row r="866" spans="18:19">
      <c r="R866" s="79">
        <v>863</v>
      </c>
      <c r="S866" s="79" t="b">
        <v>0</v>
      </c>
    </row>
    <row r="867" spans="18:19">
      <c r="R867" s="79">
        <v>864</v>
      </c>
      <c r="S867" s="79" t="b">
        <v>0</v>
      </c>
    </row>
    <row r="868" spans="18:19">
      <c r="R868" s="79">
        <v>865</v>
      </c>
      <c r="S868" s="79" t="b">
        <v>0</v>
      </c>
    </row>
    <row r="869" spans="18:19">
      <c r="R869" s="79">
        <v>866</v>
      </c>
      <c r="S869" s="79" t="b">
        <v>0</v>
      </c>
    </row>
    <row r="870" spans="18:19">
      <c r="R870" s="79">
        <v>867</v>
      </c>
      <c r="S870" s="79" t="b">
        <v>1</v>
      </c>
    </row>
    <row r="871" spans="18:19">
      <c r="R871" s="79">
        <v>868</v>
      </c>
      <c r="S871" s="79" t="b">
        <v>0</v>
      </c>
    </row>
    <row r="872" spans="18:19">
      <c r="R872" s="79">
        <v>869</v>
      </c>
      <c r="S872" s="79" t="b">
        <v>0</v>
      </c>
    </row>
    <row r="873" spans="18:19">
      <c r="R873" s="79">
        <v>870</v>
      </c>
      <c r="S873" s="79" t="b">
        <v>1</v>
      </c>
    </row>
    <row r="874" spans="18:19">
      <c r="R874" s="79">
        <v>871</v>
      </c>
      <c r="S874" s="79" t="b">
        <v>1</v>
      </c>
    </row>
    <row r="875" spans="18:19">
      <c r="R875" s="79">
        <v>872</v>
      </c>
      <c r="S875" s="79" t="b">
        <v>1</v>
      </c>
    </row>
    <row r="876" spans="18:19">
      <c r="R876" s="79">
        <v>873</v>
      </c>
      <c r="S876" s="79" t="b">
        <v>1</v>
      </c>
    </row>
    <row r="877" spans="18:19">
      <c r="R877" s="79">
        <v>874</v>
      </c>
      <c r="S877" s="79" t="b">
        <v>1</v>
      </c>
    </row>
    <row r="878" spans="18:19">
      <c r="R878" s="79">
        <v>875</v>
      </c>
      <c r="S878" s="79" t="b">
        <v>1</v>
      </c>
    </row>
    <row r="879" spans="18:19">
      <c r="R879" s="79">
        <v>876</v>
      </c>
      <c r="S879" s="79" t="b">
        <v>1</v>
      </c>
    </row>
    <row r="880" spans="18:19">
      <c r="R880" s="79">
        <v>877</v>
      </c>
      <c r="S880" s="79" t="b">
        <v>1</v>
      </c>
    </row>
    <row r="881" spans="18:19">
      <c r="R881" s="79">
        <v>878</v>
      </c>
      <c r="S881" s="79" t="b">
        <v>1</v>
      </c>
    </row>
    <row r="882" spans="18:19">
      <c r="R882" s="79">
        <v>879</v>
      </c>
      <c r="S882" s="79" t="b">
        <v>1</v>
      </c>
    </row>
    <row r="883" spans="18:19">
      <c r="R883" s="79">
        <v>880</v>
      </c>
      <c r="S883" s="79" t="b">
        <v>0</v>
      </c>
    </row>
    <row r="884" spans="18:19">
      <c r="R884" s="79">
        <v>881</v>
      </c>
      <c r="S884" s="79" t="b">
        <v>0</v>
      </c>
    </row>
    <row r="885" spans="18:19">
      <c r="R885" s="79">
        <v>882</v>
      </c>
      <c r="S885" s="79" t="b">
        <v>0</v>
      </c>
    </row>
    <row r="886" spans="18:19">
      <c r="R886" s="79">
        <v>883</v>
      </c>
      <c r="S886" s="79" t="b">
        <v>0</v>
      </c>
    </row>
    <row r="887" spans="18:19">
      <c r="R887" s="79">
        <v>884</v>
      </c>
      <c r="S887" s="79" t="b">
        <v>0</v>
      </c>
    </row>
    <row r="888" spans="18:19">
      <c r="R888" s="79">
        <v>885</v>
      </c>
      <c r="S888" s="79" t="b">
        <v>0</v>
      </c>
    </row>
    <row r="889" spans="18:19">
      <c r="R889" s="79">
        <v>886</v>
      </c>
      <c r="S889" s="79" t="b">
        <v>0</v>
      </c>
    </row>
    <row r="890" spans="18:19">
      <c r="R890" s="79">
        <v>887</v>
      </c>
      <c r="S890" s="79" t="b">
        <v>1</v>
      </c>
    </row>
    <row r="891" spans="18:19">
      <c r="R891" s="79">
        <v>888</v>
      </c>
      <c r="S891" s="79" t="b">
        <v>0</v>
      </c>
    </row>
    <row r="892" spans="18:19">
      <c r="R892" s="79">
        <v>889</v>
      </c>
      <c r="S892" s="79" t="b">
        <v>0</v>
      </c>
    </row>
    <row r="893" spans="18:19">
      <c r="R893" s="79">
        <v>890</v>
      </c>
      <c r="S893" s="79" t="b">
        <v>0</v>
      </c>
    </row>
    <row r="894" spans="18:19">
      <c r="R894" s="79">
        <v>891</v>
      </c>
      <c r="S894" s="79" t="b">
        <v>0</v>
      </c>
    </row>
    <row r="895" spans="18:19">
      <c r="R895" s="79">
        <v>892</v>
      </c>
      <c r="S895" s="79" t="b">
        <v>0</v>
      </c>
    </row>
    <row r="896" spans="18:19">
      <c r="R896" s="79">
        <v>893</v>
      </c>
      <c r="S896" s="79" t="b">
        <v>0</v>
      </c>
    </row>
    <row r="897" spans="18:19">
      <c r="R897" s="79">
        <v>894</v>
      </c>
      <c r="S897" s="79" t="b">
        <v>0</v>
      </c>
    </row>
    <row r="898" spans="18:19">
      <c r="R898" s="79">
        <v>895</v>
      </c>
      <c r="S898" s="79" t="b">
        <v>0</v>
      </c>
    </row>
    <row r="899" spans="18:19">
      <c r="R899" s="79">
        <v>896</v>
      </c>
      <c r="S899" s="79" t="b">
        <v>0</v>
      </c>
    </row>
    <row r="900" spans="18:19">
      <c r="R900" s="79">
        <v>897</v>
      </c>
      <c r="S900" s="79" t="b">
        <v>1</v>
      </c>
    </row>
    <row r="901" spans="18:19">
      <c r="R901" s="79">
        <v>898</v>
      </c>
      <c r="S901" s="79" t="b">
        <v>0</v>
      </c>
    </row>
    <row r="902" spans="18:19">
      <c r="R902" s="79">
        <v>899</v>
      </c>
      <c r="S902" s="79" t="b">
        <v>0</v>
      </c>
    </row>
    <row r="903" spans="18:19">
      <c r="R903" s="79">
        <v>900</v>
      </c>
      <c r="S903" s="79" t="b">
        <v>0</v>
      </c>
    </row>
    <row r="904" spans="18:19">
      <c r="R904" s="79">
        <v>901</v>
      </c>
      <c r="S904" s="79" t="b">
        <v>0</v>
      </c>
    </row>
    <row r="905" spans="18:19">
      <c r="R905" s="79">
        <v>902</v>
      </c>
      <c r="S905" s="79" t="b">
        <v>0</v>
      </c>
    </row>
    <row r="906" spans="18:19">
      <c r="R906" s="79">
        <v>903</v>
      </c>
      <c r="S906" s="79" t="b">
        <v>0</v>
      </c>
    </row>
    <row r="907" spans="18:19">
      <c r="R907" s="79">
        <v>904</v>
      </c>
      <c r="S907" s="79" t="b">
        <v>0</v>
      </c>
    </row>
    <row r="908" spans="18:19">
      <c r="R908" s="79">
        <v>905</v>
      </c>
      <c r="S908" s="79" t="b">
        <v>0</v>
      </c>
    </row>
    <row r="909" spans="18:19">
      <c r="R909" s="79">
        <v>906</v>
      </c>
      <c r="S909" s="79" t="b">
        <v>0</v>
      </c>
    </row>
    <row r="910" spans="18:19">
      <c r="R910" s="79">
        <v>907</v>
      </c>
      <c r="S910" s="79" t="b">
        <v>1</v>
      </c>
    </row>
    <row r="911" spans="18:19">
      <c r="R911" s="79">
        <v>908</v>
      </c>
      <c r="S911" s="79" t="b">
        <v>0</v>
      </c>
    </row>
    <row r="912" spans="18:19">
      <c r="R912" s="79">
        <v>909</v>
      </c>
      <c r="S912" s="79" t="b">
        <v>0</v>
      </c>
    </row>
    <row r="913" spans="18:19">
      <c r="R913" s="79">
        <v>910</v>
      </c>
      <c r="S913" s="79" t="b">
        <v>0</v>
      </c>
    </row>
    <row r="914" spans="18:19">
      <c r="R914" s="79">
        <v>911</v>
      </c>
      <c r="S914" s="79" t="b">
        <v>0</v>
      </c>
    </row>
    <row r="915" spans="18:19">
      <c r="R915" s="79">
        <v>912</v>
      </c>
      <c r="S915" s="79" t="b">
        <v>0</v>
      </c>
    </row>
    <row r="916" spans="18:19">
      <c r="R916" s="79">
        <v>913</v>
      </c>
      <c r="S916" s="79" t="b">
        <v>0</v>
      </c>
    </row>
    <row r="917" spans="18:19">
      <c r="R917" s="79">
        <v>914</v>
      </c>
      <c r="S917" s="79" t="b">
        <v>0</v>
      </c>
    </row>
    <row r="918" spans="18:19">
      <c r="R918" s="79">
        <v>915</v>
      </c>
      <c r="S918" s="79" t="b">
        <v>0</v>
      </c>
    </row>
    <row r="919" spans="18:19">
      <c r="R919" s="79">
        <v>916</v>
      </c>
      <c r="S919" s="79" t="b">
        <v>0</v>
      </c>
    </row>
    <row r="920" spans="18:19">
      <c r="R920" s="79">
        <v>917</v>
      </c>
      <c r="S920" s="79" t="b">
        <v>1</v>
      </c>
    </row>
    <row r="921" spans="18:19">
      <c r="R921" s="79">
        <v>918</v>
      </c>
      <c r="S921" s="79" t="b">
        <v>0</v>
      </c>
    </row>
    <row r="922" spans="18:19">
      <c r="R922" s="79">
        <v>919</v>
      </c>
      <c r="S922" s="79" t="b">
        <v>0</v>
      </c>
    </row>
    <row r="923" spans="18:19">
      <c r="R923" s="79">
        <v>920</v>
      </c>
      <c r="S923" s="79" t="b">
        <v>0</v>
      </c>
    </row>
    <row r="924" spans="18:19">
      <c r="R924" s="79">
        <v>921</v>
      </c>
      <c r="S924" s="79" t="b">
        <v>0</v>
      </c>
    </row>
    <row r="925" spans="18:19">
      <c r="R925" s="79">
        <v>922</v>
      </c>
      <c r="S925" s="79" t="b">
        <v>0</v>
      </c>
    </row>
    <row r="926" spans="18:19">
      <c r="R926" s="79">
        <v>923</v>
      </c>
      <c r="S926" s="79" t="b">
        <v>0</v>
      </c>
    </row>
    <row r="927" spans="18:19">
      <c r="R927" s="79">
        <v>924</v>
      </c>
      <c r="S927" s="79" t="b">
        <v>0</v>
      </c>
    </row>
    <row r="928" spans="18:19">
      <c r="R928" s="79">
        <v>925</v>
      </c>
      <c r="S928" s="79" t="b">
        <v>0</v>
      </c>
    </row>
    <row r="929" spans="18:19">
      <c r="R929" s="79">
        <v>926</v>
      </c>
      <c r="S929" s="79" t="b">
        <v>0</v>
      </c>
    </row>
    <row r="930" spans="18:19">
      <c r="R930" s="79">
        <v>927</v>
      </c>
      <c r="S930" s="79" t="b">
        <v>1</v>
      </c>
    </row>
    <row r="931" spans="18:19">
      <c r="R931" s="79">
        <v>928</v>
      </c>
      <c r="S931" s="79" t="b">
        <v>0</v>
      </c>
    </row>
    <row r="932" spans="18:19">
      <c r="R932" s="79">
        <v>929</v>
      </c>
      <c r="S932" s="79" t="b">
        <v>0</v>
      </c>
    </row>
    <row r="933" spans="18:19">
      <c r="R933" s="79">
        <v>930</v>
      </c>
      <c r="S933" s="79" t="b">
        <v>0</v>
      </c>
    </row>
    <row r="934" spans="18:19">
      <c r="R934" s="79">
        <v>931</v>
      </c>
      <c r="S934" s="79" t="b">
        <v>0</v>
      </c>
    </row>
    <row r="935" spans="18:19">
      <c r="R935" s="79">
        <v>932</v>
      </c>
      <c r="S935" s="79" t="b">
        <v>0</v>
      </c>
    </row>
    <row r="936" spans="18:19">
      <c r="R936" s="79">
        <v>933</v>
      </c>
      <c r="S936" s="79" t="b">
        <v>0</v>
      </c>
    </row>
    <row r="937" spans="18:19">
      <c r="R937" s="79">
        <v>934</v>
      </c>
      <c r="S937" s="79" t="b">
        <v>0</v>
      </c>
    </row>
    <row r="938" spans="18:19">
      <c r="R938" s="79">
        <v>935</v>
      </c>
      <c r="S938" s="79" t="b">
        <v>0</v>
      </c>
    </row>
    <row r="939" spans="18:19">
      <c r="R939" s="79">
        <v>936</v>
      </c>
      <c r="S939" s="79" t="b">
        <v>0</v>
      </c>
    </row>
    <row r="940" spans="18:19">
      <c r="R940" s="79">
        <v>937</v>
      </c>
      <c r="S940" s="79" t="b">
        <v>1</v>
      </c>
    </row>
    <row r="941" spans="18:19">
      <c r="R941" s="79">
        <v>938</v>
      </c>
      <c r="S941" s="79" t="b">
        <v>0</v>
      </c>
    </row>
    <row r="942" spans="18:19">
      <c r="R942" s="79">
        <v>939</v>
      </c>
      <c r="S942" s="79" t="b">
        <v>0</v>
      </c>
    </row>
    <row r="943" spans="18:19">
      <c r="R943" s="79">
        <v>940</v>
      </c>
      <c r="S943" s="79" t="b">
        <v>0</v>
      </c>
    </row>
    <row r="944" spans="18:19">
      <c r="R944" s="79">
        <v>941</v>
      </c>
      <c r="S944" s="79" t="b">
        <v>0</v>
      </c>
    </row>
    <row r="945" spans="18:19">
      <c r="R945" s="79">
        <v>942</v>
      </c>
      <c r="S945" s="79" t="b">
        <v>0</v>
      </c>
    </row>
    <row r="946" spans="18:19">
      <c r="R946" s="79">
        <v>943</v>
      </c>
      <c r="S946" s="79" t="b">
        <v>0</v>
      </c>
    </row>
    <row r="947" spans="18:19">
      <c r="R947" s="79">
        <v>944</v>
      </c>
      <c r="S947" s="79" t="b">
        <v>0</v>
      </c>
    </row>
    <row r="948" spans="18:19">
      <c r="R948" s="79">
        <v>945</v>
      </c>
      <c r="S948" s="79" t="b">
        <v>0</v>
      </c>
    </row>
    <row r="949" spans="18:19">
      <c r="R949" s="79">
        <v>946</v>
      </c>
      <c r="S949" s="79" t="b">
        <v>0</v>
      </c>
    </row>
    <row r="950" spans="18:19">
      <c r="R950" s="79">
        <v>947</v>
      </c>
      <c r="S950" s="79" t="b">
        <v>1</v>
      </c>
    </row>
    <row r="951" spans="18:19">
      <c r="R951" s="79">
        <v>948</v>
      </c>
      <c r="S951" s="79" t="b">
        <v>0</v>
      </c>
    </row>
    <row r="952" spans="18:19">
      <c r="R952" s="79">
        <v>949</v>
      </c>
      <c r="S952" s="79" t="b">
        <v>0</v>
      </c>
    </row>
    <row r="953" spans="18:19">
      <c r="R953" s="79">
        <v>950</v>
      </c>
      <c r="S953" s="79" t="b">
        <v>0</v>
      </c>
    </row>
    <row r="954" spans="18:19">
      <c r="R954" s="79">
        <v>951</v>
      </c>
      <c r="S954" s="79" t="b">
        <v>0</v>
      </c>
    </row>
    <row r="955" spans="18:19">
      <c r="R955" s="79">
        <v>952</v>
      </c>
      <c r="S955" s="79" t="b">
        <v>0</v>
      </c>
    </row>
    <row r="956" spans="18:19">
      <c r="R956" s="79">
        <v>953</v>
      </c>
      <c r="S956" s="79" t="b">
        <v>0</v>
      </c>
    </row>
    <row r="957" spans="18:19">
      <c r="R957" s="79">
        <v>954</v>
      </c>
      <c r="S957" s="79" t="b">
        <v>0</v>
      </c>
    </row>
    <row r="958" spans="18:19">
      <c r="R958" s="79">
        <v>955</v>
      </c>
      <c r="S958" s="79" t="b">
        <v>0</v>
      </c>
    </row>
    <row r="959" spans="18:19">
      <c r="R959" s="79">
        <v>956</v>
      </c>
      <c r="S959" s="79" t="b">
        <v>0</v>
      </c>
    </row>
    <row r="960" spans="18:19">
      <c r="R960" s="79">
        <v>957</v>
      </c>
      <c r="S960" s="79" t="b">
        <v>1</v>
      </c>
    </row>
    <row r="961" spans="18:19">
      <c r="R961" s="79">
        <v>958</v>
      </c>
      <c r="S961" s="79" t="b">
        <v>0</v>
      </c>
    </row>
    <row r="962" spans="18:19">
      <c r="R962" s="79">
        <v>959</v>
      </c>
      <c r="S962" s="79" t="b">
        <v>0</v>
      </c>
    </row>
    <row r="963" spans="18:19">
      <c r="R963" s="79">
        <v>960</v>
      </c>
      <c r="S963" s="79" t="b">
        <v>0</v>
      </c>
    </row>
    <row r="964" spans="18:19">
      <c r="R964" s="79">
        <v>961</v>
      </c>
      <c r="S964" s="79" t="b">
        <v>0</v>
      </c>
    </row>
    <row r="965" spans="18:19">
      <c r="R965" s="79">
        <v>962</v>
      </c>
      <c r="S965" s="79" t="b">
        <v>0</v>
      </c>
    </row>
    <row r="966" spans="18:19">
      <c r="R966" s="79">
        <v>963</v>
      </c>
      <c r="S966" s="79" t="b">
        <v>0</v>
      </c>
    </row>
    <row r="967" spans="18:19">
      <c r="R967" s="79">
        <v>964</v>
      </c>
      <c r="S967" s="79" t="b">
        <v>0</v>
      </c>
    </row>
    <row r="968" spans="18:19">
      <c r="R968" s="79">
        <v>965</v>
      </c>
      <c r="S968" s="79" t="b">
        <v>0</v>
      </c>
    </row>
    <row r="969" spans="18:19">
      <c r="R969" s="79">
        <v>966</v>
      </c>
      <c r="S969" s="79" t="b">
        <v>0</v>
      </c>
    </row>
    <row r="970" spans="18:19">
      <c r="R970" s="79">
        <v>967</v>
      </c>
      <c r="S970" s="79" t="b">
        <v>1</v>
      </c>
    </row>
    <row r="971" spans="18:19">
      <c r="R971" s="79">
        <v>968</v>
      </c>
      <c r="S971" s="79" t="b">
        <v>0</v>
      </c>
    </row>
    <row r="972" spans="18:19">
      <c r="R972" s="79">
        <v>969</v>
      </c>
      <c r="S972" s="79" t="b">
        <v>0</v>
      </c>
    </row>
    <row r="973" spans="18:19">
      <c r="R973" s="79">
        <v>970</v>
      </c>
      <c r="S973" s="79" t="b">
        <v>1</v>
      </c>
    </row>
    <row r="974" spans="18:19">
      <c r="R974" s="79">
        <v>971</v>
      </c>
      <c r="S974" s="79" t="b">
        <v>1</v>
      </c>
    </row>
    <row r="975" spans="18:19">
      <c r="R975" s="79">
        <v>972</v>
      </c>
      <c r="S975" s="79" t="b">
        <v>1</v>
      </c>
    </row>
    <row r="976" spans="18:19">
      <c r="R976" s="79">
        <v>973</v>
      </c>
      <c r="S976" s="79" t="b">
        <v>1</v>
      </c>
    </row>
    <row r="977" spans="18:19">
      <c r="R977" s="79">
        <v>974</v>
      </c>
      <c r="S977" s="79" t="b">
        <v>1</v>
      </c>
    </row>
    <row r="978" spans="18:19">
      <c r="R978" s="79">
        <v>975</v>
      </c>
      <c r="S978" s="79" t="b">
        <v>1</v>
      </c>
    </row>
    <row r="979" spans="18:19">
      <c r="R979" s="79">
        <v>976</v>
      </c>
      <c r="S979" s="79" t="b">
        <v>1</v>
      </c>
    </row>
    <row r="980" spans="18:19">
      <c r="R980" s="79">
        <v>977</v>
      </c>
      <c r="S980" s="79" t="b">
        <v>1</v>
      </c>
    </row>
    <row r="981" spans="18:19">
      <c r="R981" s="79">
        <v>978</v>
      </c>
      <c r="S981" s="79" t="b">
        <v>1</v>
      </c>
    </row>
    <row r="982" spans="18:19">
      <c r="R982" s="79">
        <v>979</v>
      </c>
      <c r="S982" s="79" t="b">
        <v>1</v>
      </c>
    </row>
    <row r="983" spans="18:19">
      <c r="R983" s="79">
        <v>980</v>
      </c>
      <c r="S983" s="79" t="b">
        <v>0</v>
      </c>
    </row>
    <row r="984" spans="18:19">
      <c r="R984" s="79">
        <v>981</v>
      </c>
      <c r="S984" s="79" t="b">
        <v>0</v>
      </c>
    </row>
    <row r="985" spans="18:19">
      <c r="R985" s="79">
        <v>982</v>
      </c>
      <c r="S985" s="79" t="b">
        <v>0</v>
      </c>
    </row>
    <row r="986" spans="18:19">
      <c r="R986" s="79">
        <v>983</v>
      </c>
      <c r="S986" s="79" t="b">
        <v>0</v>
      </c>
    </row>
    <row r="987" spans="18:19">
      <c r="R987" s="79">
        <v>984</v>
      </c>
      <c r="S987" s="79" t="b">
        <v>0</v>
      </c>
    </row>
    <row r="988" spans="18:19">
      <c r="R988" s="79">
        <v>985</v>
      </c>
      <c r="S988" s="79" t="b">
        <v>0</v>
      </c>
    </row>
    <row r="989" spans="18:19">
      <c r="R989" s="79">
        <v>986</v>
      </c>
      <c r="S989" s="79" t="b">
        <v>0</v>
      </c>
    </row>
    <row r="990" spans="18:19">
      <c r="R990" s="79">
        <v>987</v>
      </c>
      <c r="S990" s="79" t="b">
        <v>1</v>
      </c>
    </row>
    <row r="991" spans="18:19">
      <c r="R991" s="79">
        <v>988</v>
      </c>
      <c r="S991" s="79" t="b">
        <v>0</v>
      </c>
    </row>
    <row r="992" spans="18:19">
      <c r="R992" s="79">
        <v>989</v>
      </c>
      <c r="S992" s="79" t="b">
        <v>0</v>
      </c>
    </row>
    <row r="993" spans="18:19">
      <c r="R993" s="79">
        <v>990</v>
      </c>
      <c r="S993" s="79" t="b">
        <v>0</v>
      </c>
    </row>
    <row r="994" spans="18:19">
      <c r="R994" s="79">
        <v>991</v>
      </c>
      <c r="S994" s="79" t="b">
        <v>0</v>
      </c>
    </row>
    <row r="995" spans="18:19">
      <c r="R995" s="79">
        <v>992</v>
      </c>
      <c r="S995" s="79" t="b">
        <v>0</v>
      </c>
    </row>
    <row r="996" spans="18:19">
      <c r="R996" s="79">
        <v>993</v>
      </c>
      <c r="S996" s="79" t="b">
        <v>0</v>
      </c>
    </row>
    <row r="997" spans="18:19">
      <c r="R997" s="79">
        <v>994</v>
      </c>
      <c r="S997" s="79" t="b">
        <v>0</v>
      </c>
    </row>
    <row r="998" spans="18:19">
      <c r="R998" s="79">
        <v>995</v>
      </c>
      <c r="S998" s="79" t="b">
        <v>0</v>
      </c>
    </row>
    <row r="999" spans="18:19">
      <c r="R999" s="79">
        <v>996</v>
      </c>
      <c r="S999" s="79" t="b">
        <v>0</v>
      </c>
    </row>
    <row r="1000" spans="18:19">
      <c r="R1000" s="79">
        <v>997</v>
      </c>
      <c r="S1000" s="79" t="b">
        <v>1</v>
      </c>
    </row>
    <row r="1001" spans="18:19">
      <c r="R1001" s="79">
        <v>998</v>
      </c>
      <c r="S1001" s="79" t="b">
        <v>0</v>
      </c>
    </row>
    <row r="1002" spans="18:19">
      <c r="R1002" s="79">
        <v>999</v>
      </c>
      <c r="S1002" s="79" t="b">
        <v>0</v>
      </c>
    </row>
    <row r="1003" spans="18:19">
      <c r="R1003" s="79">
        <v>1000</v>
      </c>
      <c r="S1003" s="79"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topLeftCell="A68" zoomScale="70" zoomScaleNormal="70" workbookViewId="0">
      <selection activeCell="G2" sqref="G2:G104"/>
    </sheetView>
  </sheetViews>
  <sheetFormatPr defaultColWidth="8.7109375" defaultRowHeight="15"/>
  <cols>
    <col min="1" max="1" width="8.7109375" style="68" customWidth="1"/>
    <col min="2" max="2" width="22.5703125" style="68" customWidth="1"/>
    <col min="3" max="3" width="22.85546875" style="68" customWidth="1"/>
    <col min="4" max="5" width="21.85546875" style="68" customWidth="1"/>
    <col min="6" max="100" width="20.7109375" style="50" customWidth="1"/>
    <col min="101" max="101" width="24" style="50" customWidth="1"/>
    <col min="102" max="108" width="20.7109375" style="50" customWidth="1"/>
    <col min="109" max="109" width="8.7109375" style="50"/>
    <col min="110" max="110" width="9.5703125" style="50" bestFit="1" customWidth="1"/>
    <col min="111" max="16384" width="8.7109375" style="50"/>
  </cols>
  <sheetData>
    <row r="1" spans="1:108" ht="20.100000000000001" customHeight="1" thickTop="1" thickBot="1">
      <c r="A1" s="65"/>
      <c r="B1" s="65" t="s">
        <v>37</v>
      </c>
      <c r="C1" s="65" t="s">
        <v>38</v>
      </c>
      <c r="D1" s="65" t="s">
        <v>36</v>
      </c>
      <c r="E1" s="65" t="s">
        <v>43</v>
      </c>
      <c r="F1" s="50" t="s">
        <v>315</v>
      </c>
      <c r="G1" s="50" t="s">
        <v>316</v>
      </c>
      <c r="Q1" s="52"/>
    </row>
    <row r="2" spans="1:108" ht="20.100000000000001" customHeight="1" thickTop="1">
      <c r="A2" s="69" t="s">
        <v>71</v>
      </c>
      <c r="B2" s="66" t="s">
        <v>52</v>
      </c>
      <c r="C2" s="66" t="s">
        <v>53</v>
      </c>
      <c r="D2" s="66" t="s">
        <v>94</v>
      </c>
      <c r="E2" s="70">
        <v>0.80169597484312816</v>
      </c>
      <c r="F2" s="78">
        <f>SUBSTITUTE(D2,"km","")+0</f>
        <v>12750</v>
      </c>
      <c r="G2" s="74" t="str" cm="1">
        <f t="array" ref="G2">_xlfn.XLOOKUP(B2,_nCity,_nIATA&amp;"-"&amp;_xlfn.XLOOKUP(C2,_nCity,_nIATA))</f>
        <v>EZE-RIX</v>
      </c>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78">
        <f t="shared" ref="F3:F66" si="0">SUBSTITUTE(D3,"km","")+0</f>
        <v>1586</v>
      </c>
      <c r="G3" s="74" t="str" cm="1">
        <f t="array" ref="G3">_xlfn.XLOOKUP(B3,_nCity,_nIATA&amp;"-"&amp;_xlfn.XLOOKUP(C3,_nCity,_nIATA))</f>
        <v>LIS-LON</v>
      </c>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78">
        <f t="shared" si="0"/>
        <v>9598</v>
      </c>
      <c r="G4" s="74" t="str" cm="1">
        <f t="array" ref="G4">_xlfn.XLOOKUP(B4,_nCity,_nIATA&amp;"-"&amp;_xlfn.XLOOKUP(C4,_nCity,_nIATA))</f>
        <v>LIS-EZE</v>
      </c>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78">
        <f t="shared" si="0"/>
        <v>8756</v>
      </c>
      <c r="G5" s="74" t="str" cm="1">
        <f t="array" ref="G5">_xlfn.XLOOKUP(B5,_nCity,_nIATA&amp;"-"&amp;_xlfn.XLOOKUP(C5,_nCity,_nIATA))</f>
        <v>LON-LAX</v>
      </c>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78">
        <f t="shared" si="0"/>
        <v>6770</v>
      </c>
      <c r="G6" s="74" t="str" cm="1">
        <f t="array" ref="G6">_xlfn.XLOOKUP(B6,_nCity,_nIATA&amp;"-"&amp;_xlfn.XLOOKUP(C6,_nCity,_nIATA))</f>
        <v>YYZ-RIX</v>
      </c>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78">
        <f t="shared" si="0"/>
        <v>503</v>
      </c>
      <c r="G7" s="74" t="str" cm="1">
        <f t="array" ref="G7">_xlfn.XLOOKUP(B7,_nCity,_nIATA&amp;"-"&amp;_xlfn.XLOOKUP(C7,_nCity,_nIATA))</f>
        <v>MAD-LIS</v>
      </c>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78">
        <f t="shared" si="0"/>
        <v>9295</v>
      </c>
      <c r="G8" s="74" t="str" cm="1">
        <f t="array" ref="G8">_xlfn.XLOOKUP(B8,_nCity,_nIATA&amp;"-"&amp;_xlfn.XLOOKUP(C8,_nCity,_nIATA))</f>
        <v>LAX-RIX</v>
      </c>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78">
        <f t="shared" si="0"/>
        <v>8020</v>
      </c>
      <c r="G9" s="74" t="str" cm="1">
        <f t="array" ref="G9">_xlfn.XLOOKUP(B9,_nCity,_nIATA&amp;"-"&amp;_xlfn.XLOOKUP(C9,_nCity,_nIATA))</f>
        <v>BOG-MAD</v>
      </c>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78">
        <f t="shared" si="0"/>
        <v>506</v>
      </c>
      <c r="G10" s="74" t="str" cm="1">
        <f t="array" ref="G10">_xlfn.XLOOKUP(B10,_nCity,_nIATA&amp;"-"&amp;_xlfn.XLOOKUP(C10,_nCity,_nIATA))</f>
        <v>YUL-YYZ</v>
      </c>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78">
        <f t="shared" si="0"/>
        <v>4373</v>
      </c>
      <c r="G11" s="74" t="str" cm="1">
        <f t="array" ref="G11">_xlfn.XLOOKUP(B11,_nCity,_nIATA&amp;"-"&amp;_xlfn.XLOOKUP(C11,_nCity,_nIATA))</f>
        <v>BOG-YYZ</v>
      </c>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78">
        <f t="shared" si="0"/>
        <v>596</v>
      </c>
      <c r="G12" s="74" t="str" cm="1">
        <f t="array" ref="G12">_xlfn.XLOOKUP(B12,_nCity,_nIATA&amp;"-"&amp;_xlfn.XLOOKUP(C12,_nCity,_nIATA))</f>
        <v>YYZ-YUL</v>
      </c>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78">
        <f t="shared" si="0"/>
        <v>18177</v>
      </c>
      <c r="G13" s="74" t="str" cm="1">
        <f t="array" ref="G13">_xlfn.XLOOKUP(B13,_nCity,_nIATA&amp;"-"&amp;_xlfn.XLOOKUP(C13,_nCity,_nIATA))</f>
        <v>SYD-LIS</v>
      </c>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78">
        <f t="shared" si="0"/>
        <v>8020</v>
      </c>
      <c r="G14" s="74" t="str" cm="1">
        <f t="array" ref="G14">_xlfn.XLOOKUP(B14,_nCity,_nIATA&amp;"-"&amp;_xlfn.XLOOKUP(C14,_nCity,_nIATA))</f>
        <v>MAD-BOG</v>
      </c>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78">
        <f t="shared" si="0"/>
        <v>11011</v>
      </c>
      <c r="G15" s="74" t="str" cm="1">
        <f t="array" ref="G15">_xlfn.XLOOKUP(B15,_nCity,_nIATA&amp;"-"&amp;_xlfn.XLOOKUP(C15,_nCity,_nIATA))</f>
        <v>SYD-CPT</v>
      </c>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78">
        <f t="shared" si="0"/>
        <v>4373</v>
      </c>
      <c r="G16" s="74" t="str" cm="1">
        <f t="array" ref="G16">_xlfn.XLOOKUP(B16,_nCity,_nIATA&amp;"-"&amp;_xlfn.XLOOKUP(C16,_nCity,_nIATA))</f>
        <v>YYZ-BOG</v>
      </c>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78">
        <f t="shared" si="0"/>
        <v>12434</v>
      </c>
      <c r="G17" s="74" t="str" cm="1">
        <f t="array" ref="G17">_xlfn.XLOOKUP(B17,_nCity,_nIATA&amp;"-"&amp;_xlfn.XLOOKUP(C17,_nCity,_nIATA))</f>
        <v>SYD-LAS</v>
      </c>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78">
        <f t="shared" si="0"/>
        <v>5531</v>
      </c>
      <c r="G18" s="74" t="str" cm="1">
        <f t="array" ref="G18">_xlfn.XLOOKUP(B18,_nCity,_nIATA&amp;"-"&amp;_xlfn.XLOOKUP(C18,_nCity,_nIATA))</f>
        <v>MAD-YUL</v>
      </c>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78">
        <f t="shared" si="0"/>
        <v>9039</v>
      </c>
      <c r="G19" s="74" t="str" cm="1">
        <f t="array" ref="G19">_xlfn.XLOOKUP(B19,_nCity,_nIATA&amp;"-"&amp;_xlfn.XLOOKUP(C19,_nCity,_nIATA))</f>
        <v>EZE-YUL</v>
      </c>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78">
        <f t="shared" si="0"/>
        <v>12750</v>
      </c>
      <c r="G20" s="74" t="str" cm="1">
        <f t="array" ref="G20">_xlfn.XLOOKUP(B20,_nCity,_nIATA&amp;"-"&amp;_xlfn.XLOOKUP(C20,_nCity,_nIATA))</f>
        <v>RIX-EZE</v>
      </c>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78">
        <f t="shared" si="0"/>
        <v>16050</v>
      </c>
      <c r="G21" s="74" t="str" cm="1">
        <f t="array" ref="G21">_xlfn.XLOOKUP(B21,_nCity,_nIATA&amp;"-"&amp;_xlfn.XLOOKUP(C21,_nCity,_nIATA))</f>
        <v>CPT-LAX</v>
      </c>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78">
        <f t="shared" si="0"/>
        <v>11801</v>
      </c>
      <c r="G22" s="74" t="str" cm="1">
        <f t="array" ref="G22">_xlfn.XLOOKUP(B22,_nCity,_nIATA&amp;"-"&amp;_xlfn.XLOOKUP(C22,_nCity,_nIATA))</f>
        <v>SYD-EZE</v>
      </c>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78">
        <f t="shared" si="0"/>
        <v>4549</v>
      </c>
      <c r="G23" s="74" t="str" cm="1">
        <f t="array" ref="G23">_xlfn.XLOOKUP(B23,_nCity,_nIATA&amp;"-"&amp;_xlfn.XLOOKUP(C23,_nCity,_nIATA))</f>
        <v>BOG-YUL</v>
      </c>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78">
        <f t="shared" si="0"/>
        <v>3605</v>
      </c>
      <c r="G24" s="74" t="str" cm="1">
        <f t="array" ref="G24">_xlfn.XLOOKUP(B24,_nCity,_nIATA&amp;"-"&amp;_xlfn.XLOOKUP(C24,_nCity,_nIATA))</f>
        <v>LAS-YUL</v>
      </c>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78">
        <f t="shared" si="0"/>
        <v>16995</v>
      </c>
      <c r="G25" s="74" t="str" cm="1">
        <f t="array" ref="G25">_xlfn.XLOOKUP(B25,_nCity,_nIATA&amp;"-"&amp;_xlfn.XLOOKUP(C25,_nCity,_nIATA))</f>
        <v>SYD-LON</v>
      </c>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78">
        <f t="shared" si="0"/>
        <v>367</v>
      </c>
      <c r="G26" s="74" t="str" cm="1">
        <f t="array" ref="G26">_xlfn.XLOOKUP(B26,_nCity,_nIATA&amp;"-"&amp;_xlfn.XLOOKUP(C26,_nCity,_nIATA))</f>
        <v>LAX-LAS</v>
      </c>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78">
        <f t="shared" si="0"/>
        <v>5531</v>
      </c>
      <c r="G27" s="74" t="str" cm="1">
        <f t="array" ref="G27">_xlfn.XLOOKUP(B27,_nCity,_nIATA&amp;"-"&amp;_xlfn.XLOOKUP(C27,_nCity,_nIATA))</f>
        <v>YUL-MAD</v>
      </c>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78">
        <f t="shared" si="0"/>
        <v>11127</v>
      </c>
      <c r="G28" s="74" t="str" cm="1">
        <f t="array" ref="G28">_xlfn.XLOOKUP(B28,_nCity,_nIATA&amp;"-"&amp;_xlfn.XLOOKUP(C28,_nCity,_nIATA))</f>
        <v>LON-EZE</v>
      </c>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78">
        <f t="shared" si="0"/>
        <v>5220</v>
      </c>
      <c r="G29" s="74" t="str" cm="1">
        <f t="array" ref="G29">_xlfn.XLOOKUP(B29,_nCity,_nIATA&amp;"-"&amp;_xlfn.XLOOKUP(C29,_nCity,_nIATA))</f>
        <v>LON-YUL</v>
      </c>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78">
        <f t="shared" si="0"/>
        <v>9853</v>
      </c>
      <c r="G30" s="74" t="str" cm="1">
        <f t="array" ref="G30">_xlfn.XLOOKUP(B30,_nCity,_nIATA&amp;"-"&amp;_xlfn.XLOOKUP(C30,_nCity,_nIATA))</f>
        <v>LAX-EZE</v>
      </c>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78">
        <f t="shared" si="0"/>
        <v>12434</v>
      </c>
      <c r="G31" s="74" t="str" cm="1">
        <f t="array" ref="G31">_xlfn.XLOOKUP(B31,_nCity,_nIATA&amp;"-"&amp;_xlfn.XLOOKUP(C31,_nCity,_nIATA))</f>
        <v>LAS-SYD</v>
      </c>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78">
        <f t="shared" si="0"/>
        <v>8500</v>
      </c>
      <c r="G32" s="74" t="str" cm="1">
        <f t="array" ref="G32">_xlfn.XLOOKUP(B32,_nCity,_nIATA&amp;"-"&amp;_xlfn.XLOOKUP(C32,_nCity,_nIATA))</f>
        <v>LON-BOG</v>
      </c>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78">
        <f t="shared" si="0"/>
        <v>15318</v>
      </c>
      <c r="G33" s="74" t="str" cm="1">
        <f t="array" ref="G33">_xlfn.XLOOKUP(B33,_nCity,_nIATA&amp;"-"&amp;_xlfn.XLOOKUP(C33,_nCity,_nIATA))</f>
        <v>RIX-SYD</v>
      </c>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78">
        <f t="shared" si="0"/>
        <v>12074</v>
      </c>
      <c r="G34" s="74" t="str" cm="1">
        <f t="array" ref="G34">_xlfn.XLOOKUP(B34,_nCity,_nIATA&amp;"-"&amp;_xlfn.XLOOKUP(C34,_nCity,_nIATA))</f>
        <v>LAX-SYD</v>
      </c>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78">
        <f t="shared" si="0"/>
        <v>2712</v>
      </c>
      <c r="G35" s="74" t="str" cm="1">
        <f t="array" ref="G35">_xlfn.XLOOKUP(B35,_nCity,_nIATA&amp;"-"&amp;_xlfn.XLOOKUP(C35,_nCity,_nIATA))</f>
        <v>RIX-MAD</v>
      </c>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78">
        <f t="shared" si="0"/>
        <v>10523</v>
      </c>
      <c r="G36" s="74" t="str" cm="1">
        <f t="array" ref="G36">_xlfn.XLOOKUP(B36,_nCity,_nIATA&amp;"-"&amp;_xlfn.XLOOKUP(C36,_nCity,_nIATA))</f>
        <v>BOG-CPT</v>
      </c>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78">
        <f t="shared" si="0"/>
        <v>15821</v>
      </c>
      <c r="G37" s="74" t="str" cm="1">
        <f t="array" ref="G37">_xlfn.XLOOKUP(B37,_nCity,_nIATA&amp;"-"&amp;_xlfn.XLOOKUP(C37,_nCity,_nIATA))</f>
        <v>LAS-CPT</v>
      </c>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78">
        <f t="shared" si="0"/>
        <v>6320</v>
      </c>
      <c r="G38" s="74" t="str" cm="1">
        <f t="array" ref="G38">_xlfn.XLOOKUP(B38,_nCity,_nIATA&amp;"-"&amp;_xlfn.XLOOKUP(C38,_nCity,_nIATA))</f>
        <v>YUL-RIX</v>
      </c>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78">
        <f t="shared" si="0"/>
        <v>10523</v>
      </c>
      <c r="G39" s="74" t="str" cm="1">
        <f t="array" ref="G39">_xlfn.XLOOKUP(B39,_nCity,_nIATA&amp;"-"&amp;_xlfn.XLOOKUP(C39,_nCity,_nIATA))</f>
        <v>CPT-BOG</v>
      </c>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78">
        <f t="shared" si="0"/>
        <v>8572</v>
      </c>
      <c r="G40" s="74" t="str" cm="1">
        <f t="array" ref="G40">_xlfn.XLOOKUP(B40,_nCity,_nIATA&amp;"-"&amp;_xlfn.XLOOKUP(C40,_nCity,_nIATA))</f>
        <v>CPT-MAD</v>
      </c>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78">
        <f t="shared" si="0"/>
        <v>5465</v>
      </c>
      <c r="G41" s="74" t="str" cm="1">
        <f t="array" ref="G41">_xlfn.XLOOKUP(B41,_nCity,_nIATA&amp;"-"&amp;_xlfn.XLOOKUP(C41,_nCity,_nIATA))</f>
        <v>BOG-LAS</v>
      </c>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78">
        <f t="shared" si="0"/>
        <v>7526</v>
      </c>
      <c r="G42" s="74" t="str" cm="1">
        <f t="array" ref="G42">_xlfn.XLOOKUP(B42,_nCity,_nIATA&amp;"-"&amp;_xlfn.XLOOKUP(C42,_nCity,_nIATA))</f>
        <v>LIS-BOG</v>
      </c>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78">
        <f t="shared" si="0"/>
        <v>15821</v>
      </c>
      <c r="G43" s="74" t="str" cm="1">
        <f t="array" ref="G43">_xlfn.XLOOKUP(B43,_nCity,_nIATA&amp;"-"&amp;_xlfn.XLOOKUP(C43,_nCity,_nIATA))</f>
        <v>CPT-LAS</v>
      </c>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78">
        <f t="shared" si="0"/>
        <v>3968</v>
      </c>
      <c r="G44" s="74" t="str" cm="1">
        <f t="array" ref="G44">_xlfn.XLOOKUP(B44,_nCity,_nIATA&amp;"-"&amp;_xlfn.XLOOKUP(C44,_nCity,_nIATA))</f>
        <v>YUL-LAX</v>
      </c>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78">
        <f t="shared" si="0"/>
        <v>5713</v>
      </c>
      <c r="G45" s="74" t="str" cm="1">
        <f t="array" ref="G45">_xlfn.XLOOKUP(B45,_nCity,_nIATA&amp;"-"&amp;_xlfn.XLOOKUP(C45,_nCity,_nIATA))</f>
        <v>YYZ-LON</v>
      </c>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78">
        <f t="shared" si="0"/>
        <v>16995</v>
      </c>
      <c r="G46" s="74" t="str" cm="1">
        <f t="array" ref="G46">_xlfn.XLOOKUP(B46,_nCity,_nIATA&amp;"-"&amp;_xlfn.XLOOKUP(C46,_nCity,_nIATA))</f>
        <v>LON-SYD</v>
      </c>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78">
        <f t="shared" si="0"/>
        <v>16050</v>
      </c>
      <c r="G47" s="74" t="str" cm="1">
        <f t="array" ref="G47">_xlfn.XLOOKUP(B47,_nCity,_nIATA&amp;"-"&amp;_xlfn.XLOOKUP(C47,_nCity,_nIATA))</f>
        <v>LAX-CPT</v>
      </c>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78">
        <f t="shared" si="0"/>
        <v>503</v>
      </c>
      <c r="G48" s="74" t="str" cm="1">
        <f t="array" ref="G48">_xlfn.XLOOKUP(B48,_nCity,_nIATA&amp;"-"&amp;_xlfn.XLOOKUP(C48,_nCity,_nIATA))</f>
        <v>LIS-MAD</v>
      </c>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78">
        <f t="shared" si="0"/>
        <v>4549</v>
      </c>
      <c r="G49" s="74" t="str" cm="1">
        <f t="array" ref="G49">_xlfn.XLOOKUP(B49,_nCity,_nIATA&amp;"-"&amp;_xlfn.XLOOKUP(C49,_nCity,_nIATA))</f>
        <v>YUL-BOG</v>
      </c>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78">
        <f t="shared" si="0"/>
        <v>18177</v>
      </c>
      <c r="G50" s="74" t="str" cm="1">
        <f t="array" ref="G50">_xlfn.XLOOKUP(B50,_nCity,_nIATA&amp;"-"&amp;_xlfn.XLOOKUP(C50,_nCity,_nIATA))</f>
        <v>LIS-SYD</v>
      </c>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78">
        <f t="shared" si="0"/>
        <v>13101</v>
      </c>
      <c r="G51" s="74" t="str" cm="1">
        <f t="array" ref="G51">_xlfn.XLOOKUP(B51,_nCity,_nIATA&amp;"-"&amp;_xlfn.XLOOKUP(C51,_nCity,_nIATA))</f>
        <v>CPT-YYZ</v>
      </c>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78">
        <f t="shared" si="0"/>
        <v>8572</v>
      </c>
      <c r="G52" s="74" t="str" cm="1">
        <f t="array" ref="G52">_xlfn.XLOOKUP(B52,_nCity,_nIATA&amp;"-"&amp;_xlfn.XLOOKUP(C52,_nCity,_nIATA))</f>
        <v>MAD-CPT</v>
      </c>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78">
        <f t="shared" si="0"/>
        <v>11801</v>
      </c>
      <c r="G53" s="74" t="str" cm="1">
        <f t="array" ref="G53">_xlfn.XLOOKUP(B53,_nCity,_nIATA&amp;"-"&amp;_xlfn.XLOOKUP(C53,_nCity,_nIATA))</f>
        <v>EZE-SYD</v>
      </c>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78">
        <f t="shared" si="0"/>
        <v>9122</v>
      </c>
      <c r="G54" s="74" t="str" cm="1">
        <f t="array" ref="G54">_xlfn.XLOOKUP(B54,_nCity,_nIATA&amp;"-"&amp;_xlfn.XLOOKUP(C54,_nCity,_nIATA))</f>
        <v>LIS-LAX</v>
      </c>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78">
        <f t="shared" si="0"/>
        <v>12756</v>
      </c>
      <c r="G55" s="74" t="str" cm="1">
        <f t="array" ref="G55">_xlfn.XLOOKUP(B55,_nCity,_nIATA&amp;"-"&amp;_xlfn.XLOOKUP(C55,_nCity,_nIATA))</f>
        <v>CPT-YUL</v>
      </c>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78">
        <f t="shared" si="0"/>
        <v>13101</v>
      </c>
      <c r="G56" s="74" t="str" cm="1">
        <f t="array" ref="G56">_xlfn.XLOOKUP(B56,_nCity,_nIATA&amp;"-"&amp;_xlfn.XLOOKUP(C56,_nCity,_nIATA))</f>
        <v>YYZ-CPT</v>
      </c>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78">
        <f t="shared" si="0"/>
        <v>6868</v>
      </c>
      <c r="G57" s="74" t="str" cm="1">
        <f t="array" ref="G57">_xlfn.XLOOKUP(B57,_nCity,_nIATA&amp;"-"&amp;_xlfn.XLOOKUP(C57,_nCity,_nIATA))</f>
        <v>CPT-EZE</v>
      </c>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78">
        <f t="shared" si="0"/>
        <v>5224</v>
      </c>
      <c r="G58" s="74" t="str" cm="1">
        <f t="array" ref="G58">_xlfn.XLOOKUP(B58,_nCity,_nIATA&amp;"-"&amp;_xlfn.XLOOKUP(C58,_nCity,_nIATA))</f>
        <v>LIS-YUL</v>
      </c>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78">
        <f t="shared" si="0"/>
        <v>3968</v>
      </c>
      <c r="G59" s="74" t="str" cm="1">
        <f t="array" ref="G59">_xlfn.XLOOKUP(B59,_nCity,_nIATA&amp;"-"&amp;_xlfn.XLOOKUP(C59,_nCity,_nIATA))</f>
        <v>LAX-YUL</v>
      </c>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78">
        <f t="shared" si="0"/>
        <v>10119</v>
      </c>
      <c r="G60" s="74" t="str" cm="1">
        <f t="array" ref="G60">_xlfn.XLOOKUP(B60,_nCity,_nIATA&amp;"-"&amp;_xlfn.XLOOKUP(C60,_nCity,_nIATA))</f>
        <v>RIX-CPT</v>
      </c>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78">
        <f t="shared" si="0"/>
        <v>10071</v>
      </c>
      <c r="G61" s="74" t="str" cm="1">
        <f t="array" ref="G61">_xlfn.XLOOKUP(B61,_nCity,_nIATA&amp;"-"&amp;_xlfn.XLOOKUP(C61,_nCity,_nIATA))</f>
        <v>BOG-RIX</v>
      </c>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78">
        <f t="shared" si="0"/>
        <v>14326</v>
      </c>
      <c r="G62" s="74" t="str" cm="1">
        <f t="array" ref="G62">_xlfn.XLOOKUP(B62,_nCity,_nIATA&amp;"-"&amp;_xlfn.XLOOKUP(C62,_nCity,_nIATA))</f>
        <v>SYD-BOG</v>
      </c>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78">
        <f t="shared" si="0"/>
        <v>1263</v>
      </c>
      <c r="G63" s="74" t="str" cm="1">
        <f t="array" ref="G63">_xlfn.XLOOKUP(B63,_nCity,_nIATA&amp;"-"&amp;_xlfn.XLOOKUP(C63,_nCity,_nIATA))</f>
        <v>LON-MAD</v>
      </c>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78">
        <f t="shared" si="0"/>
        <v>3152</v>
      </c>
      <c r="G64" s="74" t="str" cm="1">
        <f t="array" ref="G64">_xlfn.XLOOKUP(B64,_nCity,_nIATA&amp;"-"&amp;_xlfn.XLOOKUP(C64,_nCity,_nIATA))</f>
        <v>RIX-LIS</v>
      </c>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78">
        <f t="shared" si="0"/>
        <v>1677</v>
      </c>
      <c r="G65" s="74" t="str" cm="1">
        <f t="array" ref="G65">_xlfn.XLOOKUP(B65,_nCity,_nIATA&amp;"-"&amp;_xlfn.XLOOKUP(C65,_nCity,_nIATA))</f>
        <v>LON-RIX</v>
      </c>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78">
        <f t="shared" si="0"/>
        <v>9823</v>
      </c>
      <c r="G66" s="74" t="str" cm="1">
        <f t="array" ref="G66">_xlfn.XLOOKUP(B66,_nCity,_nIATA&amp;"-"&amp;_xlfn.XLOOKUP(C66,_nCity,_nIATA))</f>
        <v>LAS-EZE</v>
      </c>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78">
        <f t="shared" ref="F67:F104" si="1">SUBSTITUTE(D67,"km","")+0</f>
        <v>9122</v>
      </c>
      <c r="G67" s="74" t="str" cm="1">
        <f t="array" ref="G67">_xlfn.XLOOKUP(B67,_nCity,_nIATA&amp;"-"&amp;_xlfn.XLOOKUP(C67,_nCity,_nIATA))</f>
        <v>LAX-LIS</v>
      </c>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78">
        <f t="shared" si="1"/>
        <v>3135</v>
      </c>
      <c r="G68" s="74" t="str" cm="1">
        <f t="array" ref="G68">_xlfn.XLOOKUP(B68,_nCity,_nIATA&amp;"-"&amp;_xlfn.XLOOKUP(C68,_nCity,_nIATA))</f>
        <v>LAS-YYZ</v>
      </c>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78">
        <f t="shared" si="1"/>
        <v>14326</v>
      </c>
      <c r="G69" s="74" t="str" cm="1">
        <f t="array" ref="G69">_xlfn.XLOOKUP(B69,_nCity,_nIATA&amp;"-"&amp;_xlfn.XLOOKUP(C69,_nCity,_nIATA))</f>
        <v>BOG-SYD</v>
      </c>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78">
        <f t="shared" si="1"/>
        <v>1263</v>
      </c>
      <c r="G70" s="74" t="str" cm="1">
        <f t="array" ref="G70">_xlfn.XLOOKUP(B70,_nCity,_nIATA&amp;"-"&amp;_xlfn.XLOOKUP(C70,_nCity,_nIATA))</f>
        <v>MAD-LON</v>
      </c>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78">
        <f t="shared" si="1"/>
        <v>8562</v>
      </c>
      <c r="G71" s="74" t="str" cm="1">
        <f t="array" ref="G71">_xlfn.XLOOKUP(B71,_nCity,_nIATA&amp;"-"&amp;_xlfn.XLOOKUP(C71,_nCity,_nIATA))</f>
        <v>LIS-CPT</v>
      </c>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78">
        <f t="shared" si="1"/>
        <v>9853</v>
      </c>
      <c r="G72" s="74" t="str" cm="1">
        <f t="array" ref="G72">_xlfn.XLOOKUP(B72,_nCity,_nIATA&amp;"-"&amp;_xlfn.XLOOKUP(C72,_nCity,_nIATA))</f>
        <v>EZE-LAX</v>
      </c>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78">
        <f t="shared" si="1"/>
        <v>1677</v>
      </c>
      <c r="G73" s="74" t="str" cm="1">
        <f t="array" ref="G73">_xlfn.XLOOKUP(B73,_nCity,_nIATA&amp;"-"&amp;_xlfn.XLOOKUP(C73,_nCity,_nIATA))</f>
        <v>RIX-LON</v>
      </c>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78">
        <f t="shared" si="1"/>
        <v>8402</v>
      </c>
      <c r="G74" s="74" t="str" cm="1">
        <f t="array" ref="G74">_xlfn.XLOOKUP(B74,_nCity,_nIATA&amp;"-"&amp;_xlfn.XLOOKUP(C74,_nCity,_nIATA))</f>
        <v>LAS-LON</v>
      </c>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78">
        <f t="shared" si="1"/>
        <v>6770</v>
      </c>
      <c r="G75" s="74" t="str" cm="1">
        <f t="array" ref="G75">_xlfn.XLOOKUP(B75,_nCity,_nIATA&amp;"-"&amp;_xlfn.XLOOKUP(C75,_nCity,_nIATA))</f>
        <v>RIX-YYZ</v>
      </c>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78">
        <f t="shared" si="1"/>
        <v>5224</v>
      </c>
      <c r="G76" s="74" t="str" cm="1">
        <f t="array" ref="G76">_xlfn.XLOOKUP(B76,_nCity,_nIATA&amp;"-"&amp;_xlfn.XLOOKUP(C76,_nCity,_nIATA))</f>
        <v>YUL-LIS</v>
      </c>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78">
        <f t="shared" si="1"/>
        <v>9363</v>
      </c>
      <c r="G77" s="74" t="str" cm="1">
        <f t="array" ref="G77">_xlfn.XLOOKUP(B77,_nCity,_nIATA&amp;"-"&amp;_xlfn.XLOOKUP(C77,_nCity,_nIATA))</f>
        <v>MAD-LAX</v>
      </c>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78">
        <f t="shared" si="1"/>
        <v>2712</v>
      </c>
      <c r="G78" s="74" t="str" cm="1">
        <f t="array" ref="G78">_xlfn.XLOOKUP(B78,_nCity,_nIATA&amp;"-"&amp;_xlfn.XLOOKUP(C78,_nCity,_nIATA))</f>
        <v>MAD-RIX</v>
      </c>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78">
        <f t="shared" si="1"/>
        <v>9363</v>
      </c>
      <c r="G79" s="74" t="str" cm="1">
        <f t="array" ref="G79">_xlfn.XLOOKUP(B79,_nCity,_nIATA&amp;"-"&amp;_xlfn.XLOOKUP(C79,_nCity,_nIATA))</f>
        <v>LAX-MAD</v>
      </c>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78">
        <f t="shared" si="1"/>
        <v>3494</v>
      </c>
      <c r="G80" s="74" t="str" cm="1">
        <f t="array" ref="G80">_xlfn.XLOOKUP(B80,_nCity,_nIATA&amp;"-"&amp;_xlfn.XLOOKUP(C80,_nCity,_nIATA))</f>
        <v>YYZ-LAX</v>
      </c>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78">
        <f t="shared" si="1"/>
        <v>3152</v>
      </c>
      <c r="G81" s="74" t="str" cm="1">
        <f t="array" ref="G81">_xlfn.XLOOKUP(B81,_nCity,_nIATA&amp;"-"&amp;_xlfn.XLOOKUP(C81,_nCity,_nIATA))</f>
        <v>LIS-RIX</v>
      </c>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78">
        <f t="shared" si="1"/>
        <v>3135</v>
      </c>
      <c r="G82" s="74" t="str" cm="1">
        <f t="array" ref="G82">_xlfn.XLOOKUP(B82,_nCity,_nIATA&amp;"-"&amp;_xlfn.XLOOKUP(C82,_nCity,_nIATA))</f>
        <v>YYZ-LAS</v>
      </c>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78">
        <f t="shared" si="1"/>
        <v>5220</v>
      </c>
      <c r="G83" s="74" t="str" cm="1">
        <f t="array" ref="G83">_xlfn.XLOOKUP(B83,_nCity,_nIATA&amp;"-"&amp;_xlfn.XLOOKUP(C83,_nCity,_nIATA))</f>
        <v>YUL-LON</v>
      </c>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78">
        <f t="shared" si="1"/>
        <v>6868</v>
      </c>
      <c r="G84" s="74" t="str" cm="1">
        <f t="array" ref="G84">_xlfn.XLOOKUP(B84,_nCity,_nIATA&amp;"-"&amp;_xlfn.XLOOKUP(C84,_nCity,_nIATA))</f>
        <v>EZE-CPT</v>
      </c>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78">
        <f t="shared" si="1"/>
        <v>4660</v>
      </c>
      <c r="G85" s="74" t="str" cm="1">
        <f t="array" ref="G85">_xlfn.XLOOKUP(B85,_nCity,_nIATA&amp;"-"&amp;_xlfn.XLOOKUP(C85,_nCity,_nIATA))</f>
        <v>EZE-BOG</v>
      </c>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78">
        <f t="shared" si="1"/>
        <v>3695</v>
      </c>
      <c r="G86" s="74" t="str" cm="1">
        <f t="array" ref="G86">_xlfn.XLOOKUP(B86,_nCity,_nIATA&amp;"-"&amp;_xlfn.XLOOKUP(C86,_nCity,_nIATA))</f>
        <v>YUL-LAS</v>
      </c>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78">
        <f t="shared" si="1"/>
        <v>5605</v>
      </c>
      <c r="G87" s="74" t="str" cm="1">
        <f t="array" ref="G87">_xlfn.XLOOKUP(B87,_nCity,_nIATA&amp;"-"&amp;_xlfn.XLOOKUP(C87,_nCity,_nIATA))</f>
        <v>BOG-LAX</v>
      </c>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78">
        <f t="shared" si="1"/>
        <v>8756</v>
      </c>
      <c r="G88" s="74" t="str" cm="1">
        <f t="array" ref="G88">_xlfn.XLOOKUP(B88,_nCity,_nIATA&amp;"-"&amp;_xlfn.XLOOKUP(C88,_nCity,_nIATA))</f>
        <v>LAX-LON</v>
      </c>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78">
        <f t="shared" si="1"/>
        <v>5727</v>
      </c>
      <c r="G89" s="74" t="str" cm="1">
        <f t="array" ref="G89">_xlfn.XLOOKUP(B89,_nCity,_nIATA&amp;"-"&amp;_xlfn.XLOOKUP(C89,_nCity,_nIATA))</f>
        <v>YYZ-LIS</v>
      </c>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78">
        <f t="shared" si="1"/>
        <v>5465</v>
      </c>
      <c r="G90" s="74" t="str" cm="1">
        <f t="array" ref="G90">_xlfn.XLOOKUP(B90,_nCity,_nIATA&amp;"-"&amp;_xlfn.XLOOKUP(C90,_nCity,_nIATA))</f>
        <v>LAS-BOG</v>
      </c>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78">
        <f t="shared" si="1"/>
        <v>9823</v>
      </c>
      <c r="G91" s="74" t="str" cm="1">
        <f t="array" ref="G91">_xlfn.XLOOKUP(B91,_nCity,_nIATA&amp;"-"&amp;_xlfn.XLOOKUP(C91,_nCity,_nIATA))</f>
        <v>EZE-LAS</v>
      </c>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78">
        <f t="shared" si="1"/>
        <v>367</v>
      </c>
      <c r="G92" s="74" t="str" cm="1">
        <f t="array" ref="G92">_xlfn.XLOOKUP(B92,_nCity,_nIATA&amp;"-"&amp;_xlfn.XLOOKUP(C92,_nCity,_nIATA))</f>
        <v>LAS-LAX</v>
      </c>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78">
        <f t="shared" si="1"/>
        <v>10119</v>
      </c>
      <c r="G93" s="74" t="str" cm="1">
        <f t="array" ref="G93">_xlfn.XLOOKUP(B93,_nCity,_nIATA&amp;"-"&amp;_xlfn.XLOOKUP(C93,_nCity,_nIATA))</f>
        <v>CPT-RIX</v>
      </c>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78">
        <f t="shared" si="1"/>
        <v>4660</v>
      </c>
      <c r="G94" s="74" t="str" cm="1">
        <f t="array" ref="G94">_xlfn.XLOOKUP(B94,_nCity,_nIATA&amp;"-"&amp;_xlfn.XLOOKUP(C94,_nCity,_nIATA))</f>
        <v>BOG-EZE</v>
      </c>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78">
        <f t="shared" si="1"/>
        <v>8977</v>
      </c>
      <c r="G95" s="74" t="str" cm="1">
        <f t="array" ref="G95">_xlfn.XLOOKUP(B95,_nCity,_nIATA&amp;"-"&amp;_xlfn.XLOOKUP(C95,_nCity,_nIATA))</f>
        <v>RIX-LAS</v>
      </c>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78">
        <f t="shared" si="1"/>
        <v>3494</v>
      </c>
      <c r="G96" s="74" t="str" cm="1">
        <f t="array" ref="G96">_xlfn.XLOOKUP(B96,_nCity,_nIATA&amp;"-"&amp;_xlfn.XLOOKUP(C96,_nCity,_nIATA))</f>
        <v>LAX-YYZ</v>
      </c>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78">
        <f t="shared" si="1"/>
        <v>8755</v>
      </c>
      <c r="G97" s="74" t="str" cm="1">
        <f t="array" ref="G97">_xlfn.XLOOKUP(B97,_nCity,_nIATA&amp;"-"&amp;_xlfn.XLOOKUP(C97,_nCity,_nIATA))</f>
        <v>LAS-LIS</v>
      </c>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78">
        <f t="shared" si="1"/>
        <v>1586</v>
      </c>
      <c r="G98" s="74" t="str" cm="1">
        <f t="array" ref="G98">_xlfn.XLOOKUP(B98,_nCity,_nIATA&amp;"-"&amp;_xlfn.XLOOKUP(C98,_nCity,_nIATA))</f>
        <v>LON-LIS</v>
      </c>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78">
        <f t="shared" si="1"/>
        <v>8402</v>
      </c>
      <c r="G99" s="74" t="str" cm="1">
        <f t="array" ref="G99">_xlfn.XLOOKUP(B99,_nCity,_nIATA&amp;"-"&amp;_xlfn.XLOOKUP(C99,_nCity,_nIATA))</f>
        <v>LON-LAS</v>
      </c>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78">
        <f t="shared" si="1"/>
        <v>10045</v>
      </c>
      <c r="G100" s="74" t="str" cm="1">
        <f t="array" ref="G100">_xlfn.XLOOKUP(B100,_nCity,_nIATA&amp;"-"&amp;_xlfn.XLOOKUP(C100,_nCity,_nIATA))</f>
        <v>MAD-EZE</v>
      </c>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78">
        <f t="shared" si="1"/>
        <v>8997</v>
      </c>
      <c r="G101" s="74" t="str" cm="1">
        <f t="array" ref="G101">_xlfn.XLOOKUP(B101,_nCity,_nIATA&amp;"-"&amp;_xlfn.XLOOKUP(C101,_nCity,_nIATA))</f>
        <v>LAS-MAD</v>
      </c>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78">
        <f t="shared" si="1"/>
        <v>4373</v>
      </c>
      <c r="G102" s="74" t="str" cm="1">
        <f t="array" ref="G102">_xlfn.XLOOKUP(B102,_nCity,_nIATA&amp;"-"&amp;_xlfn.XLOOKUP(C102,_nCity,_nIATA))</f>
        <v>CPT-LIS</v>
      </c>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78">
        <f t="shared" si="1"/>
        <v>12756</v>
      </c>
      <c r="G103" s="74" t="str" cm="1">
        <f t="array" ref="G103">_xlfn.XLOOKUP(B103,_nCity,_nIATA&amp;"-"&amp;_xlfn.XLOOKUP(C103,_nCity,_nIATA))</f>
        <v>YUL-CPT</v>
      </c>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78">
        <f t="shared" si="1"/>
        <v>15568</v>
      </c>
      <c r="G104" s="74" t="str" cm="1">
        <f t="array" ref="G104">_xlfn.XLOOKUP(B104,_nCity,_nIATA&amp;"-"&amp;_xlfn.XLOOKUP(C104,_nCity,_nIATA))</f>
        <v>YYZ-SYD</v>
      </c>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zoomScale="70" zoomScaleNormal="70" workbookViewId="0">
      <selection activeCell="E12" sqref="E12"/>
    </sheetView>
  </sheetViews>
  <sheetFormatPr defaultColWidth="8.5703125" defaultRowHeight="15"/>
  <cols>
    <col min="1" max="1" width="3.140625" style="1" customWidth="1"/>
    <col min="2" max="2" width="12.42578125" style="2" customWidth="1"/>
    <col min="3" max="3" width="13" style="2" customWidth="1"/>
    <col min="4" max="4" width="12.140625" style="2" bestFit="1" customWidth="1"/>
    <col min="5" max="5" width="23.42578125" style="40" customWidth="1"/>
    <col min="6" max="6" width="4.85546875" style="2" customWidth="1"/>
    <col min="7" max="7" width="18.7109375" style="1" customWidth="1"/>
    <col min="8" max="8" width="8.140625" style="1" customWidth="1"/>
    <col min="9" max="9" width="14.5703125" style="1" customWidth="1"/>
    <col min="10" max="20" width="8.85546875" style="1" customWidth="1"/>
    <col min="21" max="21" width="5.85546875" style="1" customWidth="1"/>
    <col min="22" max="24" width="3.85546875" style="1" customWidth="1"/>
    <col min="25" max="25" width="18.140625" style="1" customWidth="1"/>
    <col min="26" max="26" width="16.42578125" style="1" customWidth="1"/>
    <col min="27" max="27" width="16.85546875" style="1" customWidth="1"/>
    <col min="28" max="28" width="12.42578125" style="1" customWidth="1"/>
    <col min="29" max="29" width="16.5703125" style="1" customWidth="1"/>
    <col min="30" max="30" width="18.5703125" style="1" customWidth="1"/>
    <col min="31" max="31" width="26.140625" style="1" customWidth="1"/>
    <col min="32" max="32" width="24.28515625" style="1" customWidth="1"/>
    <col min="33" max="36" width="18.42578125" style="1" customWidth="1"/>
    <col min="37" max="46" width="16.28515625" style="1" customWidth="1"/>
    <col min="47" max="47" width="17.5703125" style="1" customWidth="1"/>
    <col min="48" max="48" width="9" style="1" customWidth="1"/>
    <col min="49" max="53" width="8.140625" style="1" customWidth="1"/>
    <col min="54" max="54" width="5.42578125" style="1" customWidth="1"/>
    <col min="55" max="55" width="33.5703125" style="1" customWidth="1"/>
    <col min="56" max="56" width="8.140625" style="1" customWidth="1"/>
    <col min="57" max="80" width="8.140625" style="6" customWidth="1"/>
    <col min="81" max="106" width="6.28515625" style="6" customWidth="1"/>
    <col min="107" max="16384" width="8.570312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82" t="s">
        <v>307</v>
      </c>
      <c r="C2" s="82"/>
      <c r="D2" s="82"/>
      <c r="E2" s="82"/>
      <c r="F2" s="82"/>
      <c r="G2" s="82"/>
      <c r="H2" s="82"/>
      <c r="I2" s="82"/>
      <c r="J2" s="82"/>
      <c r="K2" s="82"/>
      <c r="L2" s="82"/>
      <c r="M2" s="82"/>
      <c r="N2" s="82"/>
      <c r="O2" s="82"/>
      <c r="P2" s="82"/>
      <c r="Q2" s="82"/>
      <c r="R2" s="82"/>
      <c r="S2" s="82"/>
      <c r="T2" s="82"/>
      <c r="U2" s="82"/>
      <c r="V2" s="82"/>
      <c r="W2" s="82"/>
      <c r="X2" s="82"/>
      <c r="Y2" s="82"/>
      <c r="Z2" s="82"/>
      <c r="AA2" s="82"/>
      <c r="AO2" s="3"/>
      <c r="AY2" s="6"/>
      <c r="AZ2" s="6"/>
      <c r="BA2" s="6"/>
      <c r="BB2" s="6"/>
      <c r="BC2" s="6"/>
      <c r="BD2" s="6"/>
    </row>
    <row r="3" spans="2:56" ht="21.75" customHeight="1">
      <c r="B3" s="1"/>
      <c r="C3" s="1"/>
      <c r="D3" s="1"/>
      <c r="E3" s="39"/>
      <c r="F3" s="1"/>
      <c r="AO3" s="3"/>
      <c r="AY3" s="6"/>
      <c r="AZ3" s="6"/>
      <c r="BA3" s="6"/>
      <c r="BB3" s="6"/>
      <c r="BC3" s="6"/>
      <c r="BD3" s="6"/>
    </row>
    <row r="4" spans="2:56" ht="33.6" customHeight="1">
      <c r="B4" s="83" t="s">
        <v>92</v>
      </c>
      <c r="C4" s="83"/>
      <c r="D4" s="83"/>
      <c r="E4" s="83"/>
      <c r="F4" s="83"/>
      <c r="G4" s="83"/>
      <c r="H4" s="83"/>
      <c r="I4" s="83"/>
      <c r="J4" s="83"/>
      <c r="K4" s="83"/>
      <c r="L4" s="83"/>
      <c r="M4" s="83"/>
      <c r="N4" s="83"/>
      <c r="O4" s="83"/>
      <c r="P4" s="83"/>
      <c r="Q4" s="83"/>
      <c r="R4" s="83"/>
      <c r="S4" s="83"/>
      <c r="T4" s="83"/>
      <c r="Y4" s="94" t="s">
        <v>6</v>
      </c>
      <c r="Z4" s="94"/>
      <c r="AA4" s="83"/>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95" t="s">
        <v>164</v>
      </c>
      <c r="Z11" s="96"/>
      <c r="AA11" s="97"/>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5" customHeight="1" thickBot="1">
      <c r="B13" s="84" t="s">
        <v>0</v>
      </c>
      <c r="C13" s="83"/>
      <c r="D13" s="83"/>
      <c r="E13" s="83"/>
      <c r="F13" s="83"/>
      <c r="G13" s="83"/>
      <c r="H13" s="83"/>
      <c r="I13" s="83"/>
      <c r="J13" s="83"/>
      <c r="K13" s="83"/>
      <c r="L13" s="83"/>
      <c r="M13" s="83"/>
      <c r="N13" s="83"/>
      <c r="O13" s="83"/>
      <c r="P13" s="83"/>
      <c r="Q13" s="83"/>
      <c r="R13" s="83"/>
      <c r="S13" s="83"/>
      <c r="T13" s="83"/>
      <c r="U13" s="60"/>
      <c r="Y13" s="84" t="s">
        <v>45</v>
      </c>
      <c r="Z13" s="83"/>
      <c r="AA13" s="83"/>
      <c r="AF13" s="60"/>
      <c r="AG13" s="60"/>
      <c r="AH13" s="60"/>
      <c r="AO13" s="3"/>
      <c r="AP13" s="3"/>
    </row>
    <row r="14" spans="2:56" ht="25.5" customHeight="1" thickTop="1" thickBot="1">
      <c r="B14" s="85" t="s">
        <v>310</v>
      </c>
      <c r="C14" s="86"/>
      <c r="D14" s="86"/>
      <c r="E14" s="86"/>
      <c r="F14" s="86"/>
      <c r="G14" s="86"/>
      <c r="H14" s="86"/>
      <c r="I14" s="86"/>
      <c r="J14" s="86"/>
      <c r="K14" s="86"/>
      <c r="L14" s="86"/>
      <c r="M14" s="86"/>
      <c r="N14" s="86"/>
      <c r="O14" s="86"/>
      <c r="P14" s="86"/>
      <c r="Q14" s="86"/>
      <c r="R14" s="86"/>
      <c r="S14" s="86"/>
      <c r="T14" s="87"/>
      <c r="U14" s="3"/>
      <c r="Y14" s="61" t="s">
        <v>31</v>
      </c>
      <c r="Z14" s="61" t="s">
        <v>46</v>
      </c>
      <c r="AA14" s="61" t="s">
        <v>72</v>
      </c>
      <c r="AF14" s="55"/>
      <c r="AG14" s="56"/>
      <c r="AH14" s="56"/>
      <c r="AP14" s="3"/>
    </row>
    <row r="15" spans="2:56" ht="25.5" customHeight="1" thickTop="1">
      <c r="B15" s="88"/>
      <c r="C15" s="89"/>
      <c r="D15" s="89"/>
      <c r="E15" s="89"/>
      <c r="F15" s="89"/>
      <c r="G15" s="89"/>
      <c r="H15" s="89"/>
      <c r="I15" s="89"/>
      <c r="J15" s="89"/>
      <c r="K15" s="89"/>
      <c r="L15" s="89"/>
      <c r="M15" s="89"/>
      <c r="N15" s="89"/>
      <c r="O15" s="89"/>
      <c r="P15" s="89"/>
      <c r="Q15" s="89"/>
      <c r="R15" s="89"/>
      <c r="S15" s="89"/>
      <c r="T15" s="90"/>
      <c r="U15" s="3"/>
      <c r="Y15" s="62" t="s">
        <v>32</v>
      </c>
      <c r="Z15" s="62" t="s">
        <v>33</v>
      </c>
      <c r="AA15" s="62" t="s">
        <v>76</v>
      </c>
      <c r="AF15" s="55"/>
      <c r="AG15" s="56"/>
      <c r="AH15" s="56"/>
      <c r="AP15" s="3"/>
    </row>
    <row r="16" spans="2:56" ht="25.5" customHeight="1">
      <c r="B16" s="88"/>
      <c r="C16" s="89"/>
      <c r="D16" s="89"/>
      <c r="E16" s="89"/>
      <c r="F16" s="89"/>
      <c r="G16" s="89"/>
      <c r="H16" s="89"/>
      <c r="I16" s="89"/>
      <c r="J16" s="89"/>
      <c r="K16" s="89"/>
      <c r="L16" s="89"/>
      <c r="M16" s="89"/>
      <c r="N16" s="89"/>
      <c r="O16" s="89"/>
      <c r="P16" s="89"/>
      <c r="Q16" s="89"/>
      <c r="R16" s="89"/>
      <c r="S16" s="89"/>
      <c r="T16" s="90"/>
      <c r="U16" s="3"/>
      <c r="Y16" s="62" t="s">
        <v>47</v>
      </c>
      <c r="Z16" s="62" t="s">
        <v>54</v>
      </c>
      <c r="AA16" s="62" t="s">
        <v>77</v>
      </c>
      <c r="AG16" s="54"/>
      <c r="AH16" s="54"/>
      <c r="AP16" s="3"/>
    </row>
    <row r="17" spans="2:56" ht="25.5" customHeight="1">
      <c r="B17" s="88"/>
      <c r="C17" s="89"/>
      <c r="D17" s="89"/>
      <c r="E17" s="89"/>
      <c r="F17" s="89"/>
      <c r="G17" s="89"/>
      <c r="H17" s="89"/>
      <c r="I17" s="89"/>
      <c r="J17" s="89"/>
      <c r="K17" s="89"/>
      <c r="L17" s="89"/>
      <c r="M17" s="89"/>
      <c r="N17" s="89"/>
      <c r="O17" s="89"/>
      <c r="P17" s="89"/>
      <c r="Q17" s="89"/>
      <c r="R17" s="89"/>
      <c r="S17" s="89"/>
      <c r="T17" s="90"/>
      <c r="U17" s="3"/>
      <c r="Y17" s="62" t="s">
        <v>39</v>
      </c>
      <c r="Z17" s="62" t="s">
        <v>40</v>
      </c>
      <c r="AA17" s="62" t="s">
        <v>79</v>
      </c>
      <c r="AG17" s="54"/>
      <c r="AH17" s="54"/>
      <c r="AP17" s="3"/>
    </row>
    <row r="18" spans="2:56" ht="25.5" customHeight="1">
      <c r="B18" s="88"/>
      <c r="C18" s="89"/>
      <c r="D18" s="89"/>
      <c r="E18" s="89"/>
      <c r="F18" s="89"/>
      <c r="G18" s="89"/>
      <c r="H18" s="89"/>
      <c r="I18" s="89"/>
      <c r="J18" s="89"/>
      <c r="K18" s="89"/>
      <c r="L18" s="89"/>
      <c r="M18" s="89"/>
      <c r="N18" s="89"/>
      <c r="O18" s="89"/>
      <c r="P18" s="89"/>
      <c r="Q18" s="89"/>
      <c r="R18" s="89"/>
      <c r="S18" s="89"/>
      <c r="T18" s="90"/>
      <c r="U18" s="3"/>
      <c r="Y18" s="62" t="s">
        <v>35</v>
      </c>
      <c r="Z18" s="62" t="s">
        <v>34</v>
      </c>
      <c r="AA18" s="62" t="s">
        <v>75</v>
      </c>
      <c r="AG18" s="54"/>
      <c r="AH18" s="54"/>
      <c r="AO18" s="3"/>
    </row>
    <row r="19" spans="2:56" ht="25.5" customHeight="1">
      <c r="B19" s="88"/>
      <c r="C19" s="89"/>
      <c r="D19" s="89"/>
      <c r="E19" s="89"/>
      <c r="F19" s="89"/>
      <c r="G19" s="89"/>
      <c r="H19" s="89"/>
      <c r="I19" s="89"/>
      <c r="J19" s="89"/>
      <c r="K19" s="89"/>
      <c r="L19" s="89"/>
      <c r="M19" s="89"/>
      <c r="N19" s="89"/>
      <c r="O19" s="89"/>
      <c r="P19" s="89"/>
      <c r="Q19" s="89"/>
      <c r="R19" s="89"/>
      <c r="S19" s="89"/>
      <c r="T19" s="90"/>
      <c r="U19" s="3"/>
      <c r="Y19" s="62" t="s">
        <v>42</v>
      </c>
      <c r="Z19" s="62" t="s">
        <v>41</v>
      </c>
      <c r="AA19" s="62" t="s">
        <v>78</v>
      </c>
      <c r="AG19" s="54"/>
      <c r="AH19" s="54"/>
      <c r="AO19" s="3"/>
    </row>
    <row r="20" spans="2:56" ht="25.5" customHeight="1">
      <c r="B20" s="88"/>
      <c r="C20" s="89"/>
      <c r="D20" s="89"/>
      <c r="E20" s="89"/>
      <c r="F20" s="89"/>
      <c r="G20" s="89"/>
      <c r="H20" s="89"/>
      <c r="I20" s="89"/>
      <c r="J20" s="89"/>
      <c r="K20" s="89"/>
      <c r="L20" s="89"/>
      <c r="M20" s="89"/>
      <c r="N20" s="89"/>
      <c r="O20" s="89"/>
      <c r="P20" s="89"/>
      <c r="Q20" s="89"/>
      <c r="R20" s="89"/>
      <c r="S20" s="89"/>
      <c r="T20" s="90"/>
      <c r="U20" s="3"/>
      <c r="Y20" s="62" t="s">
        <v>48</v>
      </c>
      <c r="Z20" s="62" t="s">
        <v>55</v>
      </c>
      <c r="AA20" s="62" t="s">
        <v>83</v>
      </c>
      <c r="AO20" s="3"/>
    </row>
    <row r="21" spans="2:56" ht="25.5" customHeight="1">
      <c r="B21" s="88"/>
      <c r="C21" s="89"/>
      <c r="D21" s="89"/>
      <c r="E21" s="89"/>
      <c r="F21" s="89"/>
      <c r="G21" s="89"/>
      <c r="H21" s="89"/>
      <c r="I21" s="89"/>
      <c r="J21" s="89"/>
      <c r="K21" s="89"/>
      <c r="L21" s="89"/>
      <c r="M21" s="89"/>
      <c r="N21" s="89"/>
      <c r="O21" s="89"/>
      <c r="P21" s="89"/>
      <c r="Q21" s="89"/>
      <c r="R21" s="89"/>
      <c r="S21" s="89"/>
      <c r="T21" s="90"/>
      <c r="U21" s="3"/>
      <c r="Y21" s="62" t="s">
        <v>49</v>
      </c>
      <c r="Z21" s="62" t="s">
        <v>56</v>
      </c>
      <c r="AA21" s="62" t="s">
        <v>80</v>
      </c>
      <c r="AG21" s="54"/>
      <c r="AH21" s="54"/>
      <c r="AO21" s="3"/>
    </row>
    <row r="22" spans="2:56" ht="25.5" customHeight="1">
      <c r="B22" s="88"/>
      <c r="C22" s="89"/>
      <c r="D22" s="89"/>
      <c r="E22" s="89"/>
      <c r="F22" s="89"/>
      <c r="G22" s="89"/>
      <c r="H22" s="89"/>
      <c r="I22" s="89"/>
      <c r="J22" s="89"/>
      <c r="K22" s="89"/>
      <c r="L22" s="89"/>
      <c r="M22" s="89"/>
      <c r="N22" s="89"/>
      <c r="O22" s="89"/>
      <c r="P22" s="89"/>
      <c r="Q22" s="89"/>
      <c r="R22" s="89"/>
      <c r="S22" s="89"/>
      <c r="T22" s="90"/>
      <c r="U22" s="3"/>
      <c r="Y22" s="62" t="s">
        <v>50</v>
      </c>
      <c r="Z22" s="62" t="s">
        <v>60</v>
      </c>
      <c r="AA22" s="62" t="s">
        <v>81</v>
      </c>
      <c r="AG22" s="54"/>
      <c r="AH22" s="54"/>
      <c r="AO22" s="3"/>
      <c r="AP22" s="3"/>
    </row>
    <row r="23" spans="2:56" ht="25.5" customHeight="1">
      <c r="B23" s="88"/>
      <c r="C23" s="89"/>
      <c r="D23" s="89"/>
      <c r="E23" s="89"/>
      <c r="F23" s="89"/>
      <c r="G23" s="89"/>
      <c r="H23" s="89"/>
      <c r="I23" s="89"/>
      <c r="J23" s="89"/>
      <c r="K23" s="89"/>
      <c r="L23" s="89"/>
      <c r="M23" s="89"/>
      <c r="N23" s="89"/>
      <c r="O23" s="89"/>
      <c r="P23" s="89"/>
      <c r="Q23" s="89"/>
      <c r="R23" s="89"/>
      <c r="S23" s="89"/>
      <c r="T23" s="90"/>
      <c r="U23" s="3"/>
      <c r="Y23" s="62" t="s">
        <v>51</v>
      </c>
      <c r="Z23" s="62" t="s">
        <v>59</v>
      </c>
      <c r="AA23" s="62" t="s">
        <v>82</v>
      </c>
      <c r="AG23" s="54"/>
      <c r="AH23" s="54"/>
      <c r="AO23" s="3"/>
      <c r="AP23" s="3"/>
    </row>
    <row r="24" spans="2:56" ht="25.5" customHeight="1">
      <c r="B24" s="88"/>
      <c r="C24" s="89"/>
      <c r="D24" s="89"/>
      <c r="E24" s="89"/>
      <c r="F24" s="89"/>
      <c r="G24" s="89"/>
      <c r="H24" s="89"/>
      <c r="I24" s="89"/>
      <c r="J24" s="89"/>
      <c r="K24" s="89"/>
      <c r="L24" s="89"/>
      <c r="M24" s="89"/>
      <c r="N24" s="89"/>
      <c r="O24" s="89"/>
      <c r="P24" s="89"/>
      <c r="Q24" s="89"/>
      <c r="R24" s="89"/>
      <c r="S24" s="89"/>
      <c r="T24" s="90"/>
      <c r="U24" s="3"/>
      <c r="Y24" s="62" t="s">
        <v>52</v>
      </c>
      <c r="Z24" s="62" t="s">
        <v>58</v>
      </c>
      <c r="AA24" s="62" t="s">
        <v>73</v>
      </c>
      <c r="AG24" s="54"/>
      <c r="AH24" s="54"/>
      <c r="AO24" s="3"/>
      <c r="AP24" s="3"/>
    </row>
    <row r="25" spans="2:56" ht="25.5" customHeight="1">
      <c r="B25" s="88"/>
      <c r="C25" s="89"/>
      <c r="D25" s="89"/>
      <c r="E25" s="89"/>
      <c r="F25" s="89"/>
      <c r="G25" s="89"/>
      <c r="H25" s="89"/>
      <c r="I25" s="89"/>
      <c r="J25" s="89"/>
      <c r="K25" s="89"/>
      <c r="L25" s="89"/>
      <c r="M25" s="89"/>
      <c r="N25" s="89"/>
      <c r="O25" s="89"/>
      <c r="P25" s="89"/>
      <c r="Q25" s="89"/>
      <c r="R25" s="89"/>
      <c r="S25" s="89"/>
      <c r="T25" s="90"/>
      <c r="U25" s="3"/>
      <c r="Y25" s="62" t="s">
        <v>53</v>
      </c>
      <c r="Z25" s="62" t="s">
        <v>57</v>
      </c>
      <c r="AA25" s="62" t="s">
        <v>74</v>
      </c>
      <c r="AO25" s="3"/>
      <c r="AP25" s="3"/>
    </row>
    <row r="26" spans="2:56" ht="25.5" customHeight="1">
      <c r="B26" s="88"/>
      <c r="C26" s="89"/>
      <c r="D26" s="89"/>
      <c r="E26" s="89"/>
      <c r="F26" s="89"/>
      <c r="G26" s="89"/>
      <c r="H26" s="89"/>
      <c r="I26" s="89"/>
      <c r="J26" s="89"/>
      <c r="K26" s="89"/>
      <c r="L26" s="89"/>
      <c r="M26" s="89"/>
      <c r="N26" s="89"/>
      <c r="O26" s="89"/>
      <c r="P26" s="89"/>
      <c r="Q26" s="89"/>
      <c r="R26" s="89"/>
      <c r="S26" s="89"/>
      <c r="T26" s="90"/>
      <c r="U26" s="3"/>
      <c r="Y26" s="62" t="s">
        <v>105</v>
      </c>
      <c r="Z26" s="62" t="s">
        <v>103</v>
      </c>
      <c r="AA26" s="62" t="s">
        <v>104</v>
      </c>
      <c r="AE26" s="64"/>
      <c r="AF26" s="2"/>
      <c r="AG26" s="2"/>
      <c r="AH26" s="2"/>
      <c r="AI26" s="2"/>
      <c r="AO26" s="3"/>
      <c r="AP26" s="3"/>
    </row>
    <row r="27" spans="2:56" ht="25.5" customHeight="1">
      <c r="B27" s="88"/>
      <c r="C27" s="89"/>
      <c r="D27" s="89"/>
      <c r="E27" s="89"/>
      <c r="F27" s="89"/>
      <c r="G27" s="89"/>
      <c r="H27" s="89"/>
      <c r="I27" s="89"/>
      <c r="J27" s="89"/>
      <c r="K27" s="89"/>
      <c r="L27" s="89"/>
      <c r="M27" s="89"/>
      <c r="N27" s="89"/>
      <c r="O27" s="89"/>
      <c r="P27" s="89"/>
      <c r="Q27" s="89"/>
      <c r="R27" s="89"/>
      <c r="S27" s="89"/>
      <c r="T27" s="90"/>
      <c r="U27" s="3"/>
      <c r="V27" s="3"/>
      <c r="W27" s="3"/>
      <c r="X27" s="3"/>
      <c r="Y27" s="3"/>
      <c r="Z27" s="3"/>
      <c r="AA27" s="3"/>
      <c r="AC27" s="63"/>
      <c r="AD27" s="63"/>
      <c r="AE27" s="64"/>
      <c r="AF27" s="2"/>
      <c r="AG27" s="2"/>
      <c r="AH27" s="2"/>
      <c r="AI27" s="2"/>
      <c r="AO27" s="3"/>
      <c r="AP27" s="3"/>
    </row>
    <row r="28" spans="2:56" ht="47.25" customHeight="1">
      <c r="B28" s="91"/>
      <c r="C28" s="92"/>
      <c r="D28" s="92"/>
      <c r="E28" s="92"/>
      <c r="F28" s="92"/>
      <c r="G28" s="92"/>
      <c r="H28" s="92"/>
      <c r="I28" s="92"/>
      <c r="J28" s="92"/>
      <c r="K28" s="92"/>
      <c r="L28" s="92"/>
      <c r="M28" s="92"/>
      <c r="N28" s="92"/>
      <c r="O28" s="92"/>
      <c r="P28" s="92"/>
      <c r="Q28" s="92"/>
      <c r="R28" s="92"/>
      <c r="S28" s="92"/>
      <c r="T28" s="93"/>
      <c r="U28" s="3"/>
      <c r="V28" s="3"/>
      <c r="W28" s="3"/>
      <c r="X28" s="3"/>
      <c r="Y28" s="76"/>
      <c r="Z28" s="3"/>
      <c r="AA28" s="3"/>
      <c r="AC28" s="63"/>
      <c r="AD28" s="63"/>
      <c r="AE28" s="64"/>
      <c r="AF28" s="81"/>
      <c r="AG28" s="81"/>
      <c r="AH28" s="81"/>
      <c r="AI28" s="81"/>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101" t="s">
        <v>18</v>
      </c>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c r="AA30" s="103"/>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104" t="s">
        <v>23</v>
      </c>
      <c r="H33" s="105"/>
      <c r="I33" s="105"/>
      <c r="J33" s="105"/>
      <c r="K33" s="105"/>
      <c r="L33" s="105"/>
      <c r="M33" s="105"/>
      <c r="N33" s="105"/>
      <c r="O33" s="105"/>
      <c r="P33" s="105"/>
      <c r="Q33" s="105"/>
      <c r="R33" s="105"/>
      <c r="S33" s="105"/>
      <c r="T33" s="105"/>
      <c r="U33" s="105"/>
      <c r="V33" s="105"/>
      <c r="W33" s="105"/>
      <c r="X33" s="105"/>
      <c r="Y33" s="105"/>
      <c r="Z33" s="105"/>
      <c r="AA33" s="106"/>
      <c r="AC33" s="63"/>
      <c r="AD33" s="63"/>
      <c r="AE33" s="64"/>
      <c r="BA33" s="6"/>
      <c r="BB33" s="6"/>
      <c r="BC33" s="6"/>
      <c r="BD33" s="6"/>
    </row>
    <row r="34" spans="2:116" ht="33.75" customHeight="1" thickTop="1">
      <c r="B34" s="14" t="s">
        <v>19</v>
      </c>
      <c r="C34" s="15" t="s">
        <v>22</v>
      </c>
      <c r="D34" s="16">
        <v>50</v>
      </c>
      <c r="E34" s="30">
        <v>29</v>
      </c>
      <c r="F34" s="36"/>
      <c r="G34" s="107" t="s">
        <v>302</v>
      </c>
      <c r="H34" s="108"/>
      <c r="I34" s="108"/>
      <c r="J34" s="108"/>
      <c r="K34" s="108"/>
      <c r="L34" s="108"/>
      <c r="M34" s="108"/>
      <c r="N34" s="108"/>
      <c r="O34" s="108"/>
      <c r="P34" s="108"/>
      <c r="Q34" s="108"/>
      <c r="R34" s="108"/>
      <c r="S34" s="108"/>
      <c r="T34" s="108"/>
      <c r="U34" s="108"/>
      <c r="V34" s="108"/>
      <c r="W34" s="108"/>
      <c r="X34" s="108"/>
      <c r="Y34" s="108"/>
      <c r="Z34" s="108"/>
      <c r="AA34" s="109"/>
      <c r="AC34" s="63"/>
      <c r="AD34" s="63"/>
      <c r="AE34" s="64"/>
      <c r="BA34" s="6"/>
      <c r="BB34" s="6"/>
      <c r="BC34" s="6"/>
      <c r="BD34" s="6"/>
    </row>
    <row r="35" spans="2:116" ht="33.950000000000003" customHeight="1">
      <c r="B35" s="14" t="s">
        <v>21</v>
      </c>
      <c r="C35" s="15" t="s">
        <v>22</v>
      </c>
      <c r="D35" s="16">
        <v>80</v>
      </c>
      <c r="E35" s="30" t="s">
        <v>51</v>
      </c>
      <c r="F35" s="36"/>
      <c r="G35" s="110" t="s">
        <v>299</v>
      </c>
      <c r="H35" s="111"/>
      <c r="I35" s="111"/>
      <c r="J35" s="111"/>
      <c r="K35" s="111"/>
      <c r="L35" s="111"/>
      <c r="M35" s="111"/>
      <c r="N35" s="111"/>
      <c r="O35" s="111"/>
      <c r="P35" s="111"/>
      <c r="Q35" s="111"/>
      <c r="R35" s="111"/>
      <c r="S35" s="111"/>
      <c r="T35" s="111"/>
      <c r="U35" s="111"/>
      <c r="V35" s="111"/>
      <c r="W35" s="111"/>
      <c r="X35" s="111"/>
      <c r="Y35" s="111"/>
      <c r="Z35" s="111"/>
      <c r="AA35" s="112"/>
      <c r="AC35" s="63"/>
      <c r="AD35" s="63"/>
      <c r="AE35" s="64"/>
      <c r="BA35" s="6"/>
      <c r="BB35" s="6"/>
      <c r="BC35" s="6"/>
      <c r="BD35" s="6"/>
    </row>
    <row r="36" spans="2:116" ht="33.75" customHeight="1">
      <c r="B36" s="14" t="s">
        <v>20</v>
      </c>
      <c r="C36" s="15" t="s">
        <v>22</v>
      </c>
      <c r="D36" s="16">
        <v>120</v>
      </c>
      <c r="E36" s="30">
        <v>95</v>
      </c>
      <c r="F36" s="36"/>
      <c r="G36" s="113" t="s">
        <v>301</v>
      </c>
      <c r="H36" s="114"/>
      <c r="I36" s="114"/>
      <c r="J36" s="114"/>
      <c r="K36" s="114"/>
      <c r="L36" s="114"/>
      <c r="M36" s="114"/>
      <c r="N36" s="114"/>
      <c r="O36" s="114"/>
      <c r="P36" s="114"/>
      <c r="Q36" s="114"/>
      <c r="R36" s="114"/>
      <c r="S36" s="114"/>
      <c r="T36" s="114"/>
      <c r="U36" s="114"/>
      <c r="V36" s="114"/>
      <c r="W36" s="114"/>
      <c r="X36" s="114"/>
      <c r="Y36" s="114"/>
      <c r="Z36" s="114"/>
      <c r="AA36" s="115"/>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5.7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3.25">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3.25">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3.25">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3.25">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3.25">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3.25">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3.25">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3.25">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3.25">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3.25">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3.25">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3.25">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5.7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5.7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5.7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5" customHeight="1" thickTop="1" thickBot="1">
      <c r="B67" s="19" t="s">
        <v>2</v>
      </c>
      <c r="C67" s="19" t="s">
        <v>3</v>
      </c>
      <c r="D67" s="19" t="s">
        <v>4</v>
      </c>
      <c r="E67" s="44" t="s">
        <v>5</v>
      </c>
      <c r="G67" s="104" t="s">
        <v>64</v>
      </c>
      <c r="H67" s="105"/>
      <c r="I67" s="105"/>
      <c r="J67" s="105"/>
      <c r="K67" s="105"/>
      <c r="L67" s="105"/>
      <c r="M67" s="105"/>
      <c r="N67" s="105"/>
      <c r="O67" s="105"/>
      <c r="P67" s="105"/>
      <c r="Q67" s="105"/>
      <c r="R67" s="106"/>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5.7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3.25">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31.5">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3.25">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5.7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20.25"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5.7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5.7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118" t="s">
        <v>64</v>
      </c>
      <c r="H104" s="119"/>
      <c r="I104" s="119"/>
      <c r="J104" s="119"/>
      <c r="K104" s="119"/>
      <c r="L104" s="119"/>
      <c r="M104" s="119"/>
      <c r="N104" s="119"/>
      <c r="O104" s="119"/>
      <c r="P104" s="119"/>
      <c r="Q104" s="119"/>
      <c r="R104" s="119"/>
      <c r="S104" s="119"/>
      <c r="T104" s="119"/>
      <c r="U104" s="119"/>
      <c r="V104" s="119"/>
      <c r="W104" s="119"/>
      <c r="X104" s="119"/>
      <c r="Y104" s="119"/>
      <c r="Z104" s="119"/>
      <c r="AA104" s="119"/>
      <c r="AB104" s="119"/>
      <c r="AC104" s="119"/>
      <c r="AD104" s="119"/>
      <c r="AE104" s="119"/>
      <c r="AF104" s="120"/>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5.7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3.25">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3.25">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3.25">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3.25">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3.25">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3.25">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3.25">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3.25">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3.25">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3.25">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3.25">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3.25">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3.25">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3.25">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3.25">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3.25">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3.25">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3.25">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3.25">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3.25">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3.25">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31.5">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5.75" thickBot="1">
      <c r="B131" s="6"/>
      <c r="C131" s="6"/>
      <c r="D131" s="6"/>
      <c r="E131" s="41"/>
      <c r="F131" s="7"/>
      <c r="S131" s="6"/>
      <c r="T131" s="6"/>
      <c r="U131" s="6"/>
      <c r="BB131" s="6"/>
      <c r="BC131" s="6"/>
      <c r="BD131" s="6"/>
    </row>
    <row r="132" spans="2:56" ht="20.25"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5.7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5.7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98" t="s">
        <v>64</v>
      </c>
      <c r="J144" s="99"/>
      <c r="K144" s="99"/>
      <c r="L144" s="99"/>
      <c r="M144" s="99"/>
      <c r="N144" s="99"/>
      <c r="O144" s="99"/>
      <c r="P144" s="99"/>
      <c r="Q144" s="99"/>
      <c r="R144" s="99"/>
      <c r="S144" s="99"/>
      <c r="T144" s="99"/>
      <c r="U144" s="99"/>
      <c r="V144" s="99"/>
      <c r="W144" s="99"/>
      <c r="X144" s="99"/>
      <c r="Y144" s="99"/>
      <c r="Z144" s="99"/>
      <c r="AA144" s="99"/>
      <c r="AB144" s="99"/>
      <c r="AC144" s="99"/>
      <c r="AD144" s="99"/>
      <c r="AE144" s="99"/>
      <c r="AF144" s="99"/>
      <c r="AG144" s="99"/>
      <c r="AH144" s="99"/>
      <c r="AI144" s="99"/>
      <c r="AJ144" s="99"/>
      <c r="AK144" s="99"/>
      <c r="AL144" s="99"/>
      <c r="AM144" s="99"/>
      <c r="AN144" s="99"/>
      <c r="AO144" s="99"/>
      <c r="AP144" s="99"/>
      <c r="AQ144" s="99"/>
      <c r="AR144" s="99"/>
      <c r="AS144" s="99"/>
      <c r="AT144" s="99"/>
      <c r="AU144" s="100"/>
      <c r="AV144" s="6"/>
      <c r="AW144" s="6"/>
      <c r="AX144" s="6"/>
      <c r="AY144" s="6"/>
      <c r="AZ144" s="6"/>
      <c r="BA144" s="6"/>
      <c r="BB144" s="6"/>
      <c r="BC144" s="6"/>
      <c r="BD144" s="6"/>
    </row>
    <row r="145" spans="2:56" ht="15.7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3.25">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3.25">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3.25">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3.25">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3.25">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3.25">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3.25">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3.25">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3.25">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3.25">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3.25">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3.25">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3.25">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3.25">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3.25">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3.25">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3.25">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3.25">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3.25">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3.25">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3.25">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31.5">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5.75" thickBot="1">
      <c r="B171" s="6"/>
      <c r="C171" s="6"/>
      <c r="D171" s="6"/>
      <c r="E171" s="41"/>
      <c r="F171" s="7"/>
      <c r="S171" s="6"/>
      <c r="T171" s="6"/>
      <c r="U171" s="6"/>
      <c r="BB171" s="6"/>
      <c r="BC171" s="6"/>
      <c r="BD171" s="6"/>
    </row>
    <row r="172" spans="2:56" ht="20.25" thickTop="1" thickBot="1">
      <c r="B172" s="22" t="s">
        <v>16</v>
      </c>
      <c r="C172" s="11" t="s">
        <v>91</v>
      </c>
      <c r="D172" s="6"/>
      <c r="E172" s="41"/>
      <c r="F172" s="7"/>
      <c r="G172" s="6"/>
      <c r="H172" s="6"/>
      <c r="I172" s="6"/>
      <c r="S172" s="6"/>
      <c r="T172" s="6"/>
      <c r="U172" s="6"/>
      <c r="BB172" s="6"/>
      <c r="BC172" s="6"/>
      <c r="BD172" s="6"/>
    </row>
    <row r="173" spans="2:56" ht="15.7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5.7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98" t="s">
        <v>64</v>
      </c>
      <c r="J179" s="99"/>
      <c r="K179" s="99"/>
      <c r="L179" s="99"/>
      <c r="M179" s="99"/>
      <c r="N179" s="99"/>
      <c r="O179" s="99"/>
      <c r="P179" s="99"/>
      <c r="Q179" s="99"/>
      <c r="R179" s="99"/>
      <c r="S179" s="99"/>
      <c r="T179" s="99"/>
      <c r="U179" s="99"/>
      <c r="V179" s="99"/>
      <c r="W179" s="99"/>
      <c r="X179" s="99"/>
      <c r="Y179" s="99"/>
      <c r="Z179" s="99"/>
      <c r="AA179" s="99"/>
      <c r="AB179" s="99"/>
      <c r="AC179" s="99"/>
      <c r="AD179" s="99"/>
      <c r="AE179" s="99"/>
      <c r="AF179" s="99"/>
      <c r="AG179" s="99"/>
      <c r="AH179" s="99"/>
      <c r="AI179" s="99"/>
      <c r="AJ179" s="99"/>
      <c r="AK179" s="99"/>
      <c r="AL179" s="99"/>
      <c r="AM179" s="99"/>
      <c r="AN179" s="99"/>
      <c r="AO179" s="99"/>
      <c r="AP179" s="99"/>
      <c r="AQ179" s="99"/>
      <c r="AR179" s="99"/>
      <c r="AS179" s="99"/>
      <c r="AT179" s="99"/>
      <c r="AU179" s="99"/>
      <c r="AV179" s="99"/>
      <c r="AW179" s="99"/>
      <c r="AX179" s="99"/>
      <c r="AY179" s="99"/>
      <c r="AZ179" s="99"/>
      <c r="BA179" s="99"/>
      <c r="BB179" s="99"/>
      <c r="BC179" s="100"/>
      <c r="BD179" s="6"/>
    </row>
    <row r="180" spans="2:56" ht="15.7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3.25">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3.25">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3.25">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3.25">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3.25">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3.25">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3.25">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3.25">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3.25">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3.25">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3.25">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3.25">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3.25">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3.25">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3.25">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3.25">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3.25">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3.25">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3.25">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3.25">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3.25">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3.25">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3.25">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3.25">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3.25">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3.25">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3.25">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3.25">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3.25">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3.25">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3.25">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31.5">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B2:AA2"/>
    <mergeCell ref="B4:T4"/>
    <mergeCell ref="Y4:AA4"/>
    <mergeCell ref="Y11:AA11"/>
    <mergeCell ref="B13:T13"/>
    <mergeCell ref="Y13:AA13"/>
    <mergeCell ref="AF28:AG28"/>
    <mergeCell ref="AH28:AI28"/>
    <mergeCell ref="B30:AA30"/>
    <mergeCell ref="G33:AA33"/>
    <mergeCell ref="G35:AA35"/>
    <mergeCell ref="G34:AA34"/>
    <mergeCell ref="B14:T28"/>
    <mergeCell ref="G36:AA36"/>
    <mergeCell ref="G67:R67"/>
    <mergeCell ref="I179:BC179"/>
    <mergeCell ref="I144:AU144"/>
    <mergeCell ref="G104:AF104"/>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Case</vt:lpstr>
      <vt:lpstr>Model</vt:lpstr>
      <vt:lpstr>Flight Routes</vt:lpstr>
      <vt:lpstr>Answers</vt:lpstr>
      <vt:lpstr>_nCanada</vt:lpstr>
      <vt:lpstr>_nCity</vt:lpstr>
      <vt:lpstr>_nDestination</vt:lpstr>
      <vt:lpstr>_nDistance</vt:lpstr>
      <vt:lpstr>_nIATA</vt:lpstr>
      <vt:lpstr>_nOrigin</vt:lpstr>
      <vt:lpstr>_nRoutes</vt:lpstr>
      <vt:lpstr>_nSevens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Mark Biegert</cp:lastModifiedBy>
  <cp:revision/>
  <dcterms:created xsi:type="dcterms:W3CDTF">2021-08-11T13:47:05Z</dcterms:created>
  <dcterms:modified xsi:type="dcterms:W3CDTF">2024-01-20T17:07:12Z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