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83EDE54-A544-4329-960C-22E3FBCFC0AA}" xr6:coauthVersionLast="47" xr6:coauthVersionMax="47" xr10:uidLastSave="{00000000-0000-0000-0000-000000000000}"/>
  <bookViews>
    <workbookView xWindow="-38510" yWindow="-110" windowWidth="38620" windowHeight="21100" activeTab="3" xr2:uid="{00000000-000D-0000-FFFF-FFFF00000000}"/>
  </bookViews>
  <sheets>
    <sheet name="Original" sheetId="1" r:id="rId1"/>
    <sheet name="EDA" sheetId="2" r:id="rId2"/>
    <sheet name="MySingleFunction" sheetId="3" r:id="rId3"/>
    <sheet name="Alt" sheetId="4" r:id="rId4"/>
  </sheets>
  <definedNames>
    <definedName name="_xlnm._FilterDatabase" localSheetId="3" hidden="1">Alt!$B$2:$E$16</definedName>
    <definedName name="_xlnm._FilterDatabase" localSheetId="1" hidden="1">EDA!$B$2:$E$16</definedName>
    <definedName name="_xlnm._FilterDatabase" localSheetId="2" hidden="1">MySingleFunction!$B$2:$E$16</definedName>
    <definedName name="_xlnm._FilterDatabase" localSheetId="0" hidden="1">Original!$B$2:$E$16</definedName>
    <definedName name="_nData">EDA!$B$3:$E$20</definedName>
    <definedName name="_nP">EDA!$D$3:$D$20</definedName>
    <definedName name="_nQ">EDA!$E$3:$E$20</definedName>
    <definedName name="fx">_xlfn.LAMBDA(_xlpm.tbl,_xlpm.pdt,_xlpm.od,     _xlfn.LET(         _xlpm.ff, _xlfn._xlws.FILTER(_xlpm.tbl, (_xlfn.CHOOSECOLS(_xlpm.tbl, 3) = _xlpm.pdt) * (_xlfn.CHOOSECOLS(_xlpm.tbl, 2) = _xlpm.od)),         _xlpm.fff, _xlfn.DROP(_xlpm.ff,1),         _xlpm.ref,INDEX(_xlpm.ff,1,1),_xlpm.qref, INDEX(_xlpm.ff,1,4),         _xlpm.days, _xlfn.TAKE(_xlpm.fff,,1)-_xlpm.ref,_xlpm.qnt,-_xlfn.TAKE(_xlpm.fff,,-1),         _xlfn.VSTACK(SUM(_xlpm.days*_xlpm.qnt),SUM(_xlpm.qnt))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4" l="1" a="1"/>
  <c r="C24" i="4" s="1"/>
  <c r="H27" i="3" a="1"/>
  <c r="H27" i="3" s="1"/>
  <c r="H17" i="3" a="1"/>
  <c r="H10" i="3" a="1"/>
  <c r="H10" i="3" s="1"/>
  <c r="H13" i="3" a="1"/>
  <c r="H13" i="3" s="1"/>
  <c r="C29" i="2" a="1"/>
  <c r="E42" i="2" a="1"/>
  <c r="E42" i="2" s="1"/>
  <c r="E44" i="2" a="1"/>
  <c r="E44" i="2" s="1"/>
  <c r="H44" i="2" s="1" a="1"/>
  <c r="H44" i="2" s="1"/>
  <c r="B24" i="2"/>
  <c r="B24" i="1"/>
  <c r="H17" i="3" l="1"/>
  <c r="K18" i="3" a="1"/>
  <c r="K18" i="3" s="1"/>
  <c r="C29" i="2"/>
  <c r="H29" i="2" a="1"/>
  <c r="H29" i="2" l="1"/>
  <c r="H26" i="2" l="1"/>
  <c r="H30" i="2" a="1"/>
  <c r="H31" i="2" a="1"/>
  <c r="I32" i="2" l="1" a="1"/>
  <c r="I32" i="2" s="1"/>
  <c r="J32" i="2" a="1"/>
  <c r="J32" i="2" s="1"/>
  <c r="K32" i="2" a="1"/>
  <c r="K32" i="2" s="1"/>
  <c r="H30" i="2"/>
  <c r="H32" i="2" s="1" a="1"/>
  <c r="H32" i="2" s="1"/>
  <c r="H31" i="2"/>
  <c r="L32" i="2" l="1" a="1"/>
  <c r="L32" i="2" s="1"/>
  <c r="F4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<sst xmlns="http://schemas.openxmlformats.org/spreadsheetml/2006/main" count="193" uniqueCount="20">
  <si>
    <t>Result</t>
  </si>
  <si>
    <t>Question Table</t>
  </si>
  <si>
    <t>A</t>
  </si>
  <si>
    <t>B</t>
  </si>
  <si>
    <t>Product</t>
  </si>
  <si>
    <t>C</t>
  </si>
  <si>
    <t>Date</t>
  </si>
  <si>
    <t>O01</t>
  </si>
  <si>
    <t>O02</t>
  </si>
  <si>
    <t>O03</t>
  </si>
  <si>
    <t>O04</t>
  </si>
  <si>
    <t>AVG Delivery Time</t>
  </si>
  <si>
    <t>O07</t>
  </si>
  <si>
    <t>O05</t>
  </si>
  <si>
    <t>O06</t>
  </si>
  <si>
    <t>Order ID</t>
  </si>
  <si>
    <t>Quantity</t>
  </si>
  <si>
    <t>My EDA</t>
  </si>
  <si>
    <t>Delivery</t>
  </si>
  <si>
    <t>One function,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</si>
</sst>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b/>
      <sz val="11"/>
      <color theme="1"/>
      <name val="Aptos Mono"/>
      <family val="2"/>
    </font>
  </fonts>
  <fills count="5">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2">
    <xf numFmtId="0" fontId="0" fillId="0" borderId="0"/>
    <xf numFmtId="0" fontId="4" fillId="0" borderId="0" applyNumberFormat="0" applyFill="0" applyAlignment="0" applyProtection="0"/>
  </cellStyleXfs>
  <cellXfs count="20">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4" fontId="2" fillId="0" borderId="3" xfId="0" applyNumberFormat="1" applyFont="1" applyBorder="1" applyAlignment="1">
      <alignment horizontal="center" vertic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4" fillId="0" borderId="0" xfId="1"/>
    <xf numFmtId="14" fontId="0" fillId="0" borderId="0" xfId="0" applyNumberFormat="1"/>
    <xf numFmtId="164" fontId="0" fillId="0" borderId="0" xfId="0" applyNumberFormat="1"/>
    <xf numFmtId="0" fontId="0" fillId="4" borderId="0" xfId="0" applyFill="1"/>
    <xf numFmtId="0" fontId="3" fillId="2" borderId="4" xfId="0" applyFont="1" applyFill="1" applyBorder="1" applyAlignment="1">
      <alignment horizontal="center" vertical="center"/>
    </xf>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443865</xdr:colOff>
      <xdr:row>6</xdr:row>
      <xdr:rowOff>89608</xdr:rowOff>
    </xdr:from>
    <xdr:to>
      <xdr:col>12</xdr:col>
      <xdr:colOff>160655</xdr:colOff>
      <xdr:row>27</xdr:row>
      <xdr:rowOff>107950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891915" y="1289758"/>
          <a:ext cx="5577840" cy="3885492"/>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75: AVG Delivery Time</a:t>
          </a:r>
        </a:p>
        <a:p>
          <a:pPr algn="ct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In the Question table, the order date for different products is provided (determined by positive quantity). The delivery date of each order is also provided (with the same order ID and negative value). Calculate the average delivery time per product.</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in Product B for order ID 1, 20 units are delivered 3 days after the order date. For order ID 7, 9 units are provided 1 day after the order, and 9 units are also provided 10 days after ordering. So, the average delivery time is calculated as :(20×3+9×1+9×10)/38​</a:t>
          </a:r>
          <a:br>
            <a:rPr lang="en-AU" sz="1800" b="0">
              <a:solidFill>
                <a:schemeClr val="tx1"/>
              </a:solidFill>
              <a:latin typeface="Times New Roman" panose="02020603050405020304" pitchFamily="18" charset="0"/>
              <a:cs typeface="Times New Roman" panose="02020603050405020304" pitchFamily="18" charset="0"/>
            </a:rPr>
          </a:br>
          <a:endParaRPr lang="en-AU" sz="18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9525</xdr:colOff>
      <xdr:row>9</xdr:row>
      <xdr:rowOff>114051</xdr:rowOff>
    </xdr:from>
    <xdr:to>
      <xdr:col>5</xdr:col>
      <xdr:colOff>461508</xdr:colOff>
      <xdr:row>12</xdr:row>
      <xdr:rowOff>81528</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3766503" y="2119698"/>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575628</xdr:colOff>
      <xdr:row>5</xdr:row>
      <xdr:rowOff>5148</xdr:rowOff>
    </xdr:from>
    <xdr:to>
      <xdr:col>9</xdr:col>
      <xdr:colOff>285930</xdr:colOff>
      <xdr:row>7</xdr:row>
      <xdr:rowOff>38031</xdr:rowOff>
    </xdr:to>
    <xdr:sp macro="" textlink="">
      <xdr:nvSpPr>
        <xdr:cNvPr id="3" name="Arrow: Down 2">
          <a:extLst>
            <a:ext uri="{FF2B5EF4-FFF2-40B4-BE49-F238E27FC236}">
              <a16:creationId xmlns:a16="http://schemas.microsoft.com/office/drawing/2014/main" id="{5DF70E7D-1545-1B43-93AD-A490643C8CEB}"/>
            </a:ext>
          </a:extLst>
        </xdr:cNvPr>
        <xdr:cNvSpPr/>
      </xdr:nvSpPr>
      <xdr:spPr>
        <a:xfrm rot="10800000">
          <a:off x="7443153" y="1100523"/>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58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87868E0-E9A0-4CCB-ACFF-2DDA17B7CC89}">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859F3DFE-C547-4E3F-B643-D0AF48BAF91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B26" sqref="B26:F3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B24">
        <f>B20-B16</f>
        <v>10</v>
      </c>
      <c r="H24" s="3"/>
    </row>
  </sheetData>
  <sortState xmlns:xlrd2="http://schemas.microsoft.com/office/spreadsheetml/2017/richdata2" ref="B3:E19">
    <sortCondition ref="B9:B19"/>
  </sortState>
  <mergeCells count="2">
    <mergeCell ref="I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7EE2-99F8-4950-8221-2DF0ED78E1ED}">
  <dimension ref="A1:L46"/>
  <sheetViews>
    <sheetView topLeftCell="B26" workbookViewId="0">
      <selection activeCell="C29" sqref="C29:F39"/>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9.6640625" customWidth="1"/>
    <col min="7" max="7" width="13" customWidth="1"/>
    <col min="8" max="8" width="20.88671875" customWidth="1"/>
    <col min="9" max="9" width="11.6640625" customWidth="1"/>
    <col min="10" max="10" width="23.6640625" bestFit="1" customWidth="1"/>
    <col min="11" max="12" width="12.44140625"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3"/>
    </row>
    <row r="18" spans="2:12" x14ac:dyDescent="0.3">
      <c r="B18" s="7">
        <v>45422</v>
      </c>
      <c r="C18" s="7" t="s">
        <v>12</v>
      </c>
      <c r="D18" s="7" t="s">
        <v>3</v>
      </c>
      <c r="E18" s="8">
        <v>-9</v>
      </c>
      <c r="F18" s="10"/>
      <c r="H18" s="3"/>
    </row>
    <row r="19" spans="2:12" x14ac:dyDescent="0.3">
      <c r="B19" s="7">
        <v>45431</v>
      </c>
      <c r="C19" s="7" t="s">
        <v>10</v>
      </c>
      <c r="D19" s="7" t="s">
        <v>2</v>
      </c>
      <c r="E19" s="8">
        <v>-7</v>
      </c>
      <c r="F19" s="10"/>
      <c r="H19" s="3"/>
    </row>
    <row r="20" spans="2:12" x14ac:dyDescent="0.3">
      <c r="B20" s="7">
        <v>45431</v>
      </c>
      <c r="C20" s="7" t="s">
        <v>12</v>
      </c>
      <c r="D20" s="7" t="s">
        <v>3</v>
      </c>
      <c r="E20" s="8">
        <v>-9</v>
      </c>
      <c r="H20" s="3"/>
    </row>
    <row r="21" spans="2:12" x14ac:dyDescent="0.3">
      <c r="H21" s="3"/>
    </row>
    <row r="22" spans="2:12" x14ac:dyDescent="0.3">
      <c r="H22" s="3"/>
    </row>
    <row r="23" spans="2:12" x14ac:dyDescent="0.3">
      <c r="H23" s="3"/>
    </row>
    <row r="24" spans="2:12" x14ac:dyDescent="0.3">
      <c r="B24">
        <f>B20-B16</f>
        <v>10</v>
      </c>
      <c r="H24" s="3"/>
    </row>
    <row r="26" spans="2:12" x14ac:dyDescent="0.3">
      <c r="H26">
        <f>COLUMNS(_xlfn.ANCHORARRAY(H29))</f>
        <v>4</v>
      </c>
    </row>
    <row r="27" spans="2:12" x14ac:dyDescent="0.3">
      <c r="B27" s="15" t="s">
        <v>17</v>
      </c>
    </row>
    <row r="29" spans="2:12" x14ac:dyDescent="0.3">
      <c r="B29" s="18" t="s">
        <v>2</v>
      </c>
      <c r="C29" s="16" cm="1">
        <f t="array" ref="C29:F39">_xlfn._xlws.FILTER(B3:E20,_nP=B29)</f>
        <v>45380</v>
      </c>
      <c r="D29" t="str">
        <v>O02</v>
      </c>
      <c r="E29" t="str">
        <v>A</v>
      </c>
      <c r="F29">
        <v>12</v>
      </c>
      <c r="H29" t="str" cm="1">
        <f t="array" ref="H29:K29">TRANSPOSE(_xlfn.UNIQUE(_xlfn.CHOOSECOLS(_xlfn.ANCHORARRAY(C29),2)))</f>
        <v>O02</v>
      </c>
      <c r="I29" t="str">
        <v>O04</v>
      </c>
      <c r="J29" t="str">
        <v>O05</v>
      </c>
      <c r="K29" t="str">
        <v>O06</v>
      </c>
    </row>
    <row r="30" spans="2:12" x14ac:dyDescent="0.3">
      <c r="C30" s="16">
        <v>45385</v>
      </c>
      <c r="D30" t="str">
        <v>O02</v>
      </c>
      <c r="E30" t="str">
        <v>A</v>
      </c>
      <c r="F30">
        <v>-8</v>
      </c>
      <c r="G30" t="s">
        <v>18</v>
      </c>
      <c r="H30" s="16" cm="1">
        <f t="array" ref="H30:K30">_xlfn.BYCOL(_xlfn.ANCHORARRAY(H29),_xlfn.LAMBDA(_xlpm.c,_xlfn.TAKE(_xlfn._xlws.FILTER(B3:E20,(_nP=$B$29)*(_nQ&gt;0)*(C3:C20=_xlpm.c)),,1)))</f>
        <v>45380</v>
      </c>
      <c r="I30" s="16">
        <v>45401</v>
      </c>
      <c r="J30" s="16">
        <v>45409</v>
      </c>
      <c r="K30" s="16">
        <v>45409</v>
      </c>
    </row>
    <row r="31" spans="2:12" x14ac:dyDescent="0.3">
      <c r="C31" s="16">
        <v>45392</v>
      </c>
      <c r="D31" t="str">
        <v>O02</v>
      </c>
      <c r="E31" t="str">
        <v>A</v>
      </c>
      <c r="F31">
        <v>-4</v>
      </c>
      <c r="G31" t="s">
        <v>16</v>
      </c>
      <c r="H31" cm="1">
        <f t="array" ref="H31:K31">_xlfn.BYCOL(_xlfn.ANCHORARRAY($H$29),_xlfn.LAMBDA(_xlpm.c,_xlfn.TAKE(_xlfn._xlws.FILTER($B$3:$E$20,(_nP=$B$29)*(_nQ&gt;0)*($C$3:$C$20=_xlpm.c)),,-1)))</f>
        <v>12</v>
      </c>
      <c r="I31">
        <v>20</v>
      </c>
      <c r="J31">
        <v>6</v>
      </c>
      <c r="K31">
        <v>17</v>
      </c>
    </row>
    <row r="32" spans="2:12" x14ac:dyDescent="0.3">
      <c r="C32" s="16">
        <v>45401</v>
      </c>
      <c r="D32" t="str">
        <v>O04</v>
      </c>
      <c r="E32" t="str">
        <v>A</v>
      </c>
      <c r="F32">
        <v>20</v>
      </c>
      <c r="H32" cm="1">
        <f t="array" ref="H32">IFERROR(_xlfn.LET(_xlpm.z, _xlfn.CHOOSECOLS(_xlfn.DROP(_xlfn._xlws.FILTER(_nData,($C$3:$C$20=H$29)),1),{1,4}),_xlpm.d,_xlfn.TAKE(_xlpm.z,,1)-H$30,_xlpm.q,-_xlfn.TAKE(_xlpm.z,,-1),SUM(_xlpm.q*_xlpm.d)),"")</f>
        <v>88</v>
      </c>
      <c r="I32" cm="1">
        <f t="array" ref="I32">IFERROR(_xlfn.LET(_xlpm.z, _xlfn.CHOOSECOLS(_xlfn.DROP(_xlfn._xlws.FILTER(_nData,($C$3:$C$20=I$29)),1),{1,4}),_xlpm.d,_xlfn.TAKE(_xlpm.z,,1)-I$30,_xlpm.q,-_xlfn.TAKE(_xlpm.z,,-1),SUM(_xlpm.q*_xlpm.d)),"")</f>
        <v>379</v>
      </c>
      <c r="J32" cm="1">
        <f t="array" ref="J32">IFERROR(_xlfn.LET(_xlpm.z, _xlfn.CHOOSECOLS(_xlfn.DROP(_xlfn._xlws.FILTER(_nData,($C$3:$C$20=J$29)),1),{1,4}),_xlpm.d,_xlfn.TAKE(_xlpm.z,,1)-J$30,_xlpm.q,-_xlfn.TAKE(_xlpm.z,,-1),SUM(_xlpm.q*_xlpm.d)),"")</f>
        <v>6</v>
      </c>
      <c r="K32" cm="1">
        <f t="array" ref="K32">IFERROR(_xlfn.LET(_xlpm.z, _xlfn.CHOOSECOLS(_xlfn.DROP(_xlfn._xlws.FILTER(_nData,($C$3:$C$20=K$29)),1),{1,4}),_xlpm.d,_xlfn.TAKE(_xlpm.z,,1)-K$30,_xlpm.q,-_xlfn.TAKE(_xlpm.z,,-1),SUM(_xlpm.q*_xlpm.d)),"")</f>
        <v>191</v>
      </c>
      <c r="L32" s="17" cm="1">
        <f t="array" aca="1" ref="L32" ca="1">SUM(OFFSET(H32,0,0,1,$H$26)/SUM(_xlfn.ANCHORARRAY(H31)))</f>
        <v>12.072727272727272</v>
      </c>
    </row>
    <row r="33" spans="3:9" x14ac:dyDescent="0.3">
      <c r="C33" s="16">
        <v>45409</v>
      </c>
      <c r="D33" t="str">
        <v>O05</v>
      </c>
      <c r="E33" t="str">
        <v>A</v>
      </c>
      <c r="F33">
        <v>6</v>
      </c>
    </row>
    <row r="34" spans="3:9" x14ac:dyDescent="0.3">
      <c r="C34" s="16">
        <v>45409</v>
      </c>
      <c r="D34" t="str">
        <v>O06</v>
      </c>
      <c r="E34" t="str">
        <v>A</v>
      </c>
      <c r="F34">
        <v>17</v>
      </c>
    </row>
    <row r="35" spans="3:9" x14ac:dyDescent="0.3">
      <c r="C35" s="16">
        <v>45410</v>
      </c>
      <c r="D35" t="str">
        <v>O05</v>
      </c>
      <c r="E35" t="str">
        <v>A</v>
      </c>
      <c r="F35">
        <v>-6</v>
      </c>
    </row>
    <row r="36" spans="3:9" x14ac:dyDescent="0.3">
      <c r="C36" s="16">
        <v>45414</v>
      </c>
      <c r="D36" t="str">
        <v>O04</v>
      </c>
      <c r="E36" t="str">
        <v>A</v>
      </c>
      <c r="F36">
        <v>-13</v>
      </c>
    </row>
    <row r="37" spans="3:9" x14ac:dyDescent="0.3">
      <c r="C37" s="16">
        <v>45417</v>
      </c>
      <c r="D37" t="str">
        <v>O06</v>
      </c>
      <c r="E37" t="str">
        <v>A</v>
      </c>
      <c r="F37">
        <v>-6</v>
      </c>
    </row>
    <row r="38" spans="3:9" x14ac:dyDescent="0.3">
      <c r="C38" s="16">
        <v>45422</v>
      </c>
      <c r="D38" t="str">
        <v>O06</v>
      </c>
      <c r="E38" t="str">
        <v>A</v>
      </c>
      <c r="F38">
        <v>-11</v>
      </c>
    </row>
    <row r="39" spans="3:9" x14ac:dyDescent="0.3">
      <c r="C39" s="16">
        <v>45431</v>
      </c>
      <c r="D39" t="str">
        <v>O04</v>
      </c>
      <c r="E39" t="str">
        <v>A</v>
      </c>
      <c r="F39">
        <v>-7</v>
      </c>
    </row>
    <row r="42" spans="3:9" x14ac:dyDescent="0.3">
      <c r="E42" t="str" cm="1">
        <f t="array" ref="E42:F42">I2:J2</f>
        <v>Product</v>
      </c>
      <c r="F42" t="str">
        <v>AVG Delivery Time</v>
      </c>
    </row>
    <row r="43" spans="3:9" hidden="1" x14ac:dyDescent="0.3">
      <c r="F43" s="17">
        <f ca="1">L32</f>
        <v>12.072727272727272</v>
      </c>
    </row>
    <row r="44" spans="3:9" x14ac:dyDescent="0.3">
      <c r="E44" s="17" t="str" cm="1">
        <f t="array" ref="E44:E46">_xlfn._xlws.SORT(_xlfn.UNIQUE(_nP))</f>
        <v>A</v>
      </c>
      <c r="F44" s="17">
        <f t="dataTable" ref="F44:F46" dt2D="0" dtr="0" r1="B29" ca="1"/>
        <v>12.072727272727272</v>
      </c>
      <c r="H44" t="b" cm="1">
        <f t="array" ref="H44:I46">E44:F46=I3:J5</f>
        <v>1</v>
      </c>
      <c r="I44" t="b">
        <v>1</v>
      </c>
    </row>
    <row r="45" spans="3:9" x14ac:dyDescent="0.3">
      <c r="E45" s="17" t="str">
        <v>B</v>
      </c>
      <c r="F45" s="17">
        <v>4.1842105263157894</v>
      </c>
      <c r="H45" t="b">
        <v>1</v>
      </c>
      <c r="I45" t="b">
        <v>1</v>
      </c>
    </row>
    <row r="46" spans="3:9" x14ac:dyDescent="0.3">
      <c r="E46" s="17" t="str">
        <v>C</v>
      </c>
      <c r="F46" s="17">
        <v>1</v>
      </c>
      <c r="H46" t="b">
        <v>1</v>
      </c>
      <c r="I46" t="b">
        <v>1</v>
      </c>
    </row>
  </sheetData>
  <mergeCells count="2">
    <mergeCell ref="B1:E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E94F-C054-40CB-82C3-0A580ABFC2F2}">
  <dimension ref="A1:L30"/>
  <sheetViews>
    <sheetView topLeftCell="C13" workbookViewId="0">
      <selection activeCell="K25" sqref="K25"/>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8.441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c r="H10" s="1" cm="1">
        <f t="array" ref="H10:H11">fx(B3:E20,"A","O02")</f>
        <v>88</v>
      </c>
    </row>
    <row r="11" spans="1:11" x14ac:dyDescent="0.3">
      <c r="B11" s="7">
        <v>45409</v>
      </c>
      <c r="C11" s="7" t="s">
        <v>13</v>
      </c>
      <c r="D11" s="7" t="s">
        <v>2</v>
      </c>
      <c r="E11" s="8">
        <v>6</v>
      </c>
      <c r="F11" s="10"/>
      <c r="H11" s="1">
        <v>12</v>
      </c>
    </row>
    <row r="12" spans="1:11" x14ac:dyDescent="0.3">
      <c r="B12" s="7">
        <v>45409</v>
      </c>
      <c r="C12" s="7" t="s">
        <v>14</v>
      </c>
      <c r="D12" s="7" t="s">
        <v>2</v>
      </c>
      <c r="E12" s="8">
        <v>17</v>
      </c>
      <c r="F12" s="10"/>
      <c r="H12" s="1"/>
    </row>
    <row r="13" spans="1:11" x14ac:dyDescent="0.3">
      <c r="B13" s="7">
        <v>45410</v>
      </c>
      <c r="C13" s="7" t="s">
        <v>13</v>
      </c>
      <c r="D13" s="7" t="s">
        <v>2</v>
      </c>
      <c r="E13" s="8">
        <v>-6</v>
      </c>
      <c r="F13" s="10"/>
      <c r="H13" s="1" cm="1">
        <f t="array" ref="H13:H14">_xlfn.LAMBDA(_xlpm.tbl,_xlpm.pdt,_xlpm.od,
    _xlfn.LET(
        _xlpm.ff, _xlfn._xlws.FILTER(_xlpm.tbl, (_xlfn.CHOOSECOLS(_xlpm.tbl, 3) = _xlpm.pdt) * (_xlfn.CHOOSECOLS(_xlpm.tbl, 2) = _xlpm.od)),
        _xlpm.fff, _xlfn.DROP(_xlpm.ff,1),
        _xlpm.ref,INDEX(_xlpm.ff,1,1),_xlpm.qref, INDEX(_xlpm.ff,1,4),
        _xlpm.days, _xlfn.TAKE(_xlpm.fff,,1)-_xlpm.ref,_xlpm.qnt,-_xlfn.TAKE(_xlpm.fff,,-1),
        _xlfn.VSTACK(SUM(_xlpm.days*_xlpm.qnt),SUM(_xlpm.qnt))
    )
)(B3:E20, "A", "O02")</f>
        <v>88</v>
      </c>
    </row>
    <row r="14" spans="1:11" x14ac:dyDescent="0.3">
      <c r="B14" s="7">
        <v>45414</v>
      </c>
      <c r="C14" s="7" t="s">
        <v>10</v>
      </c>
      <c r="D14" s="7" t="s">
        <v>2</v>
      </c>
      <c r="E14" s="8">
        <v>-13</v>
      </c>
      <c r="F14" s="10"/>
      <c r="H14" s="1">
        <v>12</v>
      </c>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12" t="str" cm="1">
        <f t="array" ref="H17:I20">_xlfn.LET(
_xlpm.tb, B3:E20,
_xlpm.p, _xlfn._xlws.SORT(_xlfn.UNIQUE(D3:D20)),
_xlpm.fy, _xlfn.LAMBDA(_xlpm.pa,
           _xlfn.LET(
           _xlpm.oi,_xlfn.UNIQUE(_xlfn.CHOOSECOLS(_xlfn._xlws.FILTER(_xlpm.tb,D3:D20=_xlpm.pa),2)),
           _xlpm.za,_xlfn.DROP(_xlfn.REDUCE("",_xlpm.oi,_xlfn.LAMBDA(_xlpm.a,_xlpm.v,_xlfn.HSTACK(_xlpm.a,fx(_xlpm.tb,_xlpm.pa,_xlpm.v)))),,1),
           SUM(_xlfn.TAKE(_xlpm.za,1))/SUM(_xlfn.TAKE(_xlpm.za,-1)))),
_xlfn.VSTACK(I2:J2,_xlfn.HSTACK(_xlpm.p,_xlfn.DROP(_xlfn.REDUCE("",_xlpm.p, _xlfn.LAMBDA(_xlpm.a,_xlpm.v,_xlfn.VSTACK(_xlpm.a,_xlpm.fy(_xlpm.v)))),1)))
)</f>
        <v>Product</v>
      </c>
      <c r="I17" s="13" t="str">
        <v>AVG Delivery Time</v>
      </c>
    </row>
    <row r="18" spans="2:12" x14ac:dyDescent="0.3">
      <c r="B18" s="7">
        <v>45422</v>
      </c>
      <c r="C18" s="7" t="s">
        <v>12</v>
      </c>
      <c r="D18" s="7" t="s">
        <v>3</v>
      </c>
      <c r="E18" s="8">
        <v>-9</v>
      </c>
      <c r="F18" s="10"/>
      <c r="H18" s="6" t="str">
        <v>A</v>
      </c>
      <c r="I18" s="11">
        <v>12.072727272727272</v>
      </c>
      <c r="K18" t="b" cm="1">
        <f t="array" ref="K18:L20">I3:J5=H18:I20</f>
        <v>1</v>
      </c>
      <c r="L18" t="b">
        <v>1</v>
      </c>
    </row>
    <row r="19" spans="2:12" x14ac:dyDescent="0.3">
      <c r="B19" s="7">
        <v>45431</v>
      </c>
      <c r="C19" s="7" t="s">
        <v>10</v>
      </c>
      <c r="D19" s="7" t="s">
        <v>2</v>
      </c>
      <c r="E19" s="8">
        <v>-7</v>
      </c>
      <c r="F19" s="10"/>
      <c r="H19" s="6" t="str">
        <v>B</v>
      </c>
      <c r="I19" s="11">
        <v>4.1842105263157894</v>
      </c>
      <c r="K19" t="b">
        <v>1</v>
      </c>
      <c r="L19" t="b">
        <v>1</v>
      </c>
    </row>
    <row r="20" spans="2:12" x14ac:dyDescent="0.3">
      <c r="B20" s="7">
        <v>45431</v>
      </c>
      <c r="C20" s="7" t="s">
        <v>12</v>
      </c>
      <c r="D20" s="7" t="s">
        <v>3</v>
      </c>
      <c r="E20" s="8">
        <v>-9</v>
      </c>
      <c r="H20" s="6" t="str">
        <v>C</v>
      </c>
      <c r="I20" s="11">
        <v>1</v>
      </c>
      <c r="K20" t="b">
        <v>1</v>
      </c>
      <c r="L20" t="b">
        <v>1</v>
      </c>
    </row>
    <row r="21" spans="2:12" x14ac:dyDescent="0.3">
      <c r="H21" s="3"/>
    </row>
    <row r="22" spans="2:12" x14ac:dyDescent="0.3">
      <c r="H22" s="3"/>
    </row>
    <row r="23" spans="2:12" x14ac:dyDescent="0.3">
      <c r="H23" s="3"/>
    </row>
    <row r="24" spans="2:12" x14ac:dyDescent="0.3">
      <c r="H24" s="3"/>
    </row>
    <row r="25" spans="2:12" x14ac:dyDescent="0.3">
      <c r="G25" t="s">
        <v>19</v>
      </c>
    </row>
    <row r="27" spans="2:12" x14ac:dyDescent="0.3">
      <c r="H27" s="12" t="str" cm="1">
        <f t="array" ref="H27:I30">_xlfn.LET(
     _xlpm.tb, B3:E20,
     _xlpm.p, _xlfn._xlws.SORT(_xlfn.UNIQUE(D3:D20)),
     _xlpm.fz, _xlfn.LAMBDA(_xlpm.tbl,_xlpm.pdt,_xlpm.od,
           _xlfn.LET(_xlpm.ff,_xlfn._xlws.FILTER(_xlpm.tbl,(_xlfn.CHOOSECOLS(_xlpm.tbl,3)=_xlpm.pdt)*(_xlfn.CHOOSECOLS(_xlpm.tbl,2)=_xlpm.od)),
               _xlpm.fff,_xlfn.DROP(_xlpm.ff,1),_xlpm.ref,INDEX(_xlpm.ff,1,1),
               _xlpm.qref,INDEX(_xlpm.ff,1,4),
               _xlpm.days,_xlfn.TAKE(_xlpm.fff,,1)-_xlpm.ref,
               _xlpm.qnt,-_xlfn.TAKE(_xlpm.fff,,-1),
              _xlfn.VSTACK(SUM(_xlpm.days*_xlpm.qnt),SUM(_xlpm.qnt)))
               ),
     _xlpm.fy, _xlfn.LAMBDA(_xlpm.pa,_xlfn.LET(_xlpm.oi,_xlfn.UNIQUE(_xlfn.CHOOSECOLS(_xlfn._xlws.FILTER(_xlpm.tb,D3:D20=_xlpm.pa),2)),
                       _xlpm.za,_xlfn.DROP(_xlfn.REDUCE("",_xlpm.oi,_xlfn.LAMBDA(_xlpm.a,_xlpm.v,_xlfn.HSTACK(_xlpm.a,_xlpm.fz(_xlpm.tb,_xlpm.pa,_xlpm.v)))),,1),
                       SUM(_xlfn.TAKE(_xlpm.za,1))/SUM(_xlfn.TAKE(_xlpm.za,-1)))),
                _xlfn.VSTACK(I2:J2,_xlfn.HSTACK(_xlpm.p,_xlfn.DROP(_xlfn.REDUCE("",_xlpm.p, _xlfn.LAMBDA(_xlpm.a,_xlpm.v,_xlfn.VSTACK(_xlpm.a,_xlpm.fy(_xlpm.v)))),1)))
)</f>
        <v>Product</v>
      </c>
      <c r="I27" s="13" t="str">
        <v>AVG Delivery Time</v>
      </c>
    </row>
    <row r="28" spans="2:12" x14ac:dyDescent="0.3">
      <c r="H28" s="6" t="str">
        <v>A</v>
      </c>
      <c r="I28" s="11">
        <v>12.072727272727272</v>
      </c>
    </row>
    <row r="29" spans="2:12" x14ac:dyDescent="0.3">
      <c r="H29" s="6" t="str">
        <v>B</v>
      </c>
      <c r="I29" s="11">
        <v>4.1842105263157894</v>
      </c>
    </row>
    <row r="30" spans="2:12" x14ac:dyDescent="0.3">
      <c r="H30" s="6" t="str">
        <v>C</v>
      </c>
      <c r="I30" s="11">
        <v>1</v>
      </c>
    </row>
  </sheetData>
  <mergeCells count="2">
    <mergeCell ref="B1:E1"/>
    <mergeCell ref="I1:J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41E-5EFB-49D5-AF1D-89C82136F09F}">
  <dimension ref="A1:K27"/>
  <sheetViews>
    <sheetView tabSelected="1" workbookViewId="0">
      <selection activeCell="N26" sqref="N26"/>
    </sheetView>
  </sheetViews>
  <sheetFormatPr defaultRowHeight="14.4" x14ac:dyDescent="0.3"/>
  <cols>
    <col min="1" max="1" width="3" style="4" customWidth="1"/>
    <col min="2" max="2" width="13.6640625" bestFit="1" customWidth="1"/>
    <col min="3" max="3" width="13" customWidth="1"/>
    <col min="4" max="4" width="18.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C24" s="12" t="str" cm="1">
        <f t="array" ref="C24:D27">_xlfn.LET(
    _xlpm.p, D3:D20,
    _xlpm.u, _xlfn._xlws.SORT(_xlfn.UNIQUE(_xlpm.p)),
    _xlfn.HSTACK(
        _xlfn.VSTACK(D2, _xlpm.u),
        _xlfn.REDUCE(
            J2,
            _xlpm.u,
            _xlfn.LAMBDA(_xlpm.i,_xlpm.x,
                _xlfn.LET(
                    _xlpm.m, _xlfn._xlws.FILTER(B3:E20, _xlpm.p = _xlpm.x),
                    _xlpm.F, _xlfn.LAMBDA(_xlpm.j, INDEX(_xlpm.m, , _xlpm.j)),
                    _xlpm.q, _xlpm.F(4),
                    _xlfn.VSTACK(
                        _xlpm.i,
                        SUM(
                            _xlfn.MAP(
                                _xlfn.UNIQUE(_xlpm.F(2)),
                                _xlfn.LAMBDA(_xlpm.a,
                                    _xlfn.LET(_xlpm.n, _xlfn._xlws.FILTER(_xlfn.HSTACK(_xlpm.F(1), _xlpm.q), _xlpm.F(2) = _xlpm.a), SUM((_xlfn.SINGLE(_xlpm.n) - _xlfn.DROP(_xlpm.n, 1, -1)) * _xlfn.DROP(_xlpm.n, 1, 1)))
                                )
                            )
                        ) / SUM(_xlpm.q * (_xlpm.q &gt; 0))
                    )
                )
            )
        )
    )
)</f>
        <v>Product</v>
      </c>
      <c r="D24" s="13" t="str">
        <v>AVG Delivery Time</v>
      </c>
      <c r="H24" s="3"/>
    </row>
    <row r="25" spans="2:8" x14ac:dyDescent="0.3">
      <c r="C25" s="6" t="str">
        <v>A</v>
      </c>
      <c r="D25" s="11">
        <v>12.072727272727272</v>
      </c>
    </row>
    <row r="26" spans="2:8" x14ac:dyDescent="0.3">
      <c r="C26" s="6" t="str">
        <v>B</v>
      </c>
      <c r="D26" s="11">
        <v>4.1842105263157894</v>
      </c>
    </row>
    <row r="27" spans="2:8" x14ac:dyDescent="0.3">
      <c r="C27" s="6" t="str">
        <v>C</v>
      </c>
      <c r="D27" s="11">
        <v>1</v>
      </c>
    </row>
  </sheetData>
  <mergeCells count="2">
    <mergeCell ref="B1:E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859F3DFE-C547-4E3F-B643-D0AF48BAF91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Original</vt:lpstr>
      <vt:lpstr>EDA</vt:lpstr>
      <vt:lpstr>MySingleFunction</vt:lpstr>
      <vt:lpstr>Alt</vt:lpstr>
      <vt:lpstr>_nData</vt:lpstr>
      <vt:lpstr>_nP</vt:lpstr>
      <vt:lpstr>_nQ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2024-07-01T14:25:59Z</dcterms:modified>
</cp:coreProperties>
</file>