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4686DEB-B887-41E9-86DA-5A441F83EF7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Sheet1" sheetId="1" r:id="rId1"/>
  </sheets>
  <definedNames>
    <definedName name="_nWeights">Sheet1!$B$20:$C$20</definedName>
    <definedName name="_nWeights2">Sheet1!$N$45:$P$45</definedName>
    <definedName name="Wmean">_xlfn.LAMBDA(_xlpm.z, _xlfn.LET(_xlpm.x, ISNUMBER(_xlpm.z)*(_xlpm.z&lt;&gt;0),SUMPRODUCT(_xlpm.z,_nWeights,_xlpm.x)/SUMPRODUCT(_xlpm.x,_nWeights)))</definedName>
    <definedName name="Wmean2">_xlfn.LAMBDA(_xlpm.z,_xlpm._nWeights,_xlfn.LET(_xlpm.x, ISNUMBER(_xlpm.z)*(_xlpm.z&lt;&gt;0),SUMPRODUCT(_xlpm.z,_xlpm._nWeights,_xlpm.x)/SUMPRODUCT(_xlpm.x,_xlpm._nWeights)))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8" i="1" l="1" a="1"/>
  <c r="P48" i="1" s="1"/>
  <c r="P49" i="1" a="1"/>
  <c r="P49" i="1" s="1"/>
  <c r="P50" i="1" a="1"/>
  <c r="P50" i="1" s="1"/>
  <c r="P51" i="1" a="1"/>
  <c r="P51" i="1"/>
  <c r="P52" i="1" a="1"/>
  <c r="P52" i="1" s="1"/>
  <c r="P53" i="1" a="1"/>
  <c r="P53" i="1" s="1"/>
  <c r="P54" i="1" a="1"/>
  <c r="P54" i="1" s="1"/>
  <c r="P55" i="1" a="1"/>
  <c r="P55" i="1"/>
  <c r="P56" i="1" a="1"/>
  <c r="P56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N23" i="1"/>
  <c r="O23" i="1"/>
  <c r="N24" i="1"/>
  <c r="O24" i="1"/>
  <c r="O22" i="1"/>
  <c r="N22" i="1"/>
  <c r="I23" i="1"/>
  <c r="J23" i="1"/>
  <c r="I24" i="1"/>
  <c r="J24" i="1"/>
  <c r="I22" i="1"/>
  <c r="J22" i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8" i="1" a="1"/>
  <c r="J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8" i="1" a="1"/>
  <c r="G8" i="1" s="1"/>
  <c r="E9" i="1"/>
  <c r="E10" i="1"/>
  <c r="E11" i="1"/>
  <c r="E12" i="1"/>
  <c r="E13" i="1"/>
  <c r="E14" i="1"/>
  <c r="E8" i="1"/>
  <c r="B3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<sst xmlns="http://schemas.openxmlformats.org/spreadsheetml/2006/main" count="46" uniqueCount="26">
  <si>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FROM:</t>
  </si>
  <si>
    <t>Mark Biegert</t>
  </si>
  <si>
    <t>SUBJECT:</t>
  </si>
  <si>
    <t>DATE:</t>
  </si>
  <si>
    <t>Weighted Average Calculation</t>
  </si>
  <si>
    <t>Weight</t>
  </si>
  <si>
    <t>Test Cases</t>
  </si>
  <si>
    <t>Blank Check</t>
  </si>
  <si>
    <t>Weights</t>
  </si>
  <si>
    <t>A</t>
  </si>
  <si>
    <t>B</t>
  </si>
  <si>
    <t>Index</t>
  </si>
  <si>
    <t>Mean</t>
  </si>
  <si>
    <t>Table Use (Blanks)</t>
  </si>
  <si>
    <t>Table Use (Zeros)</t>
  </si>
  <si>
    <t>Column1</t>
  </si>
  <si>
    <t>Determine if Blank or Zero</t>
  </si>
  <si>
    <t>Alternative</t>
  </si>
  <si>
    <t>Scale Test</t>
  </si>
  <si>
    <t xml:space="preserve"> </t>
  </si>
  <si>
    <t>C</t>
  </si>
  <si>
    <t>Column</t>
  </si>
  <si>
    <t>_nWeights2</t>
  </si>
  <si>
    <t>How do I want to deal with the divide by 0?</t>
  </si>
  <si>
    <t>Also, how to deal with the discontinuity in the battery curves?</t>
  </si>
  <si>
    <t>The discontinuity probably should be linearized from 1 to 1.1 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</si>
</sst>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5E9"/>
        <bgColor theme="4" tint="0.79995117038483843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0" fillId="5" borderId="3" xfId="0" applyFill="1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0" fillId="5" borderId="0" xfId="0" applyFill="1"/>
    <xf numFmtId="0" fontId="0" fillId="5" borderId="7" xfId="0" applyFill="1" applyBorder="1"/>
    <xf numFmtId="0" fontId="0" fillId="0" borderId="6" xfId="0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3E16E-1D42-48D0-A9AC-8CA5C7B26F4B}" name="Table1" displayName="Table1" ref="A22:D29" totalsRowShown="0">
  <autoFilter ref="A22:D29" xr:uid="{8623E16E-1D42-48D0-A9AC-8CA5C7B26F4B}"/>
  <tableColumns count="4">
    <tableColumn id="1" xr3:uid="{103AC109-718B-473E-B5BB-68C17DF04721}" name="Index"/>
    <tableColumn id="2" xr3:uid="{B90210B2-15C9-4D97-9BD4-7131548AFA35}" name="A"/>
    <tableColumn id="3" xr3:uid="{74FC5D26-9607-4547-A790-88ACB7444D05}" name="B"/>
    <tableColumn id="4" xr3:uid="{A2BFE91E-BF9B-44A2-B163-2B8345AC55B3}" name="Mean" dataDxfId="8">
      <calculatedColumnFormula array="1">_xlfn.LAMBDA(_xlpm.z, _xlfn.LET(_xlpm.x, ISNUMBER(_xlpm.z)*(_xlpm.z&lt;&gt;0),SUMPRODUCT(_xlpm.z,_nWeights,_xlpm.x)/SUMPRODUCT(_xlpm.x,_nWeights)))(Table1[[#This Row],[A]:[B]])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7E67B-332B-47A8-A1AE-D61FEF030CB6}" name="Table2" displayName="Table2" ref="A35:D42" totalsRowShown="0">
  <autoFilter ref="A35:D42" xr:uid="{3B67E67B-332B-47A8-A1AE-D61FEF030CB6}"/>
  <tableColumns count="4">
    <tableColumn id="1" xr3:uid="{E1B06609-4B61-41D4-9A7F-97B2F6509A51}" name="Index"/>
    <tableColumn id="2" xr3:uid="{5E0EFA48-44E4-4AB1-8629-E4E0EC01C105}" name="A"/>
    <tableColumn id="3" xr3:uid="{655E21ED-C630-43E6-B77D-915418726896}" name="B"/>
    <tableColumn id="4" xr3:uid="{52D8179B-C388-46C1-BF86-8F1CD3C1DE6D}" name="Column1" dataDxfId="7">
      <calculatedColumnFormula array="1">SUMPRODUCT(Table2[[#This Row],[A]:[B]],_nWeights,--NOT(ISBLANK(Table2[[#This Row],[A]:[B]])))/SUMPRODUCT(--NOT(ISBLANK(Table2[[#This Row],[A]:[B]])),_nWeights)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336A6-30B1-4D09-9E48-96CFE58CA49F}" name="Table24" displayName="Table24" ref="A47:D54" totalsRowShown="0">
  <autoFilter ref="A47:D54" xr:uid="{A32336A6-30B1-4D09-9E48-96CFE58CA49F}"/>
  <tableColumns count="4">
    <tableColumn id="1" xr3:uid="{3240B746-3E01-412F-AD0B-412AE5B500C7}" name="Index"/>
    <tableColumn id="2" xr3:uid="{EC1F224F-B301-401D-A521-B114C136D690}" name="A"/>
    <tableColumn id="3" xr3:uid="{684F7DB2-B55E-4C82-AC37-996F938D0D89}" name="B"/>
    <tableColumn id="4" xr3:uid="{3D0B6944-D9AA-45E1-A122-823F79AB8DDC}" name="Column1" dataDxfId="6">
      <calculatedColumnFormula array="1">Wmean(Table24[[#This Row],[A]:[B]])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3CE99-C20E-4549-B1AD-0105EE50C16C}" name="Table245" displayName="Table245" ref="G47:J56" totalsRowShown="0">
  <autoFilter ref="G47:J56" xr:uid="{59A3CE99-C20E-4549-B1AD-0105EE50C16C}"/>
  <tableColumns count="4">
    <tableColumn id="1" xr3:uid="{27C70A29-D2E5-42DA-96D0-80E43AE66E00}" name="Index"/>
    <tableColumn id="2" xr3:uid="{349E3B9A-E692-460E-9879-406538B90201}" name="A"/>
    <tableColumn id="3" xr3:uid="{D7DEF96C-4C82-4267-97C4-9278D6BC42C3}" name="B"/>
    <tableColumn id="4" xr3:uid="{AF6A7F11-D814-4849-8CE6-06D11198479B}" name="Column1" dataDxfId="5">
      <calculatedColumnFormula array="1">Wmean(Table245[[#This Row],[A]:[B]])</calculatedColumnFormula>
    </tableColumn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1AE75-F469-4876-BA7E-5E7F1983D95B}" name="Table5" displayName="Table5" ref="L47:P56" totalsRowShown="0" dataDxfId="4">
  <autoFilter ref="L47:P56" xr:uid="{0B41AE75-F469-4876-BA7E-5E7F1983D95B}"/>
  <tableColumns count="5">
    <tableColumn id="1" xr3:uid="{6F1FEBCF-087E-4940-B140-2786436B5C2A}" name="Index" dataDxfId="3"/>
    <tableColumn id="2" xr3:uid="{43282383-13E8-44B4-BAEC-67D1E60C035F}" name="A" dataDxfId="2"/>
    <tableColumn id="3" xr3:uid="{EEBF8DC7-6862-4292-90BA-1A7C0873FD79}" name="B" dataDxfId="1"/>
    <tableColumn id="4" xr3:uid="{E0922B13-999D-4174-8C52-DC3493F5F095}" name="C"/>
    <tableColumn id="5" xr3:uid="{FFF68114-22E5-41B7-A342-81EC614187BB}" name="Column" dataDxfId="0">
      <calculatedColumnFormula array="1">Wmean2(Table5[[#This Row],[A]:[C]],_nWeights2)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P61"/>
  <sheetViews>
    <sheetView tabSelected="1" topLeftCell="A48" workbookViewId="0">
      <selection activeCell="A61" sqref="A61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  <c r="D1" s="2"/>
      <c r="E1" s="2"/>
    </row>
    <row r="2" spans="1:12" x14ac:dyDescent="0.25">
      <c r="A2" s="1" t="s">
        <v>2</v>
      </c>
      <c r="B2" s="2" t="s">
        <v>4</v>
      </c>
      <c r="C2" s="2"/>
      <c r="D2" s="2"/>
      <c r="E2" s="2"/>
    </row>
    <row r="3" spans="1:12" x14ac:dyDescent="0.25">
      <c r="A3" s="1" t="s">
        <v>3</v>
      </c>
      <c r="B3" s="2" t="str">
        <f>TEXT(DATE(2023,9,14),"dd-mmm-yyyy")</f>
        <v>14-Sep-2023</v>
      </c>
      <c r="C3" s="2"/>
      <c r="D3" s="2"/>
      <c r="E3" s="2"/>
    </row>
    <row r="5" spans="1:12" ht="14.4" x14ac:dyDescent="0.3">
      <c r="A5" s="3" t="s">
        <v>6</v>
      </c>
    </row>
    <row r="7" spans="1:12" x14ac:dyDescent="0.25">
      <c r="A7" t="s">
        <v>5</v>
      </c>
      <c r="B7">
        <v>0.85</v>
      </c>
      <c r="C7">
        <v>0.15</v>
      </c>
      <c r="G7" t="s">
        <v>7</v>
      </c>
    </row>
    <row r="8" spans="1:12" x14ac:dyDescent="0.25">
      <c r="A8">
        <v>1</v>
      </c>
      <c r="B8">
        <v>1</v>
      </c>
      <c r="C8">
        <v>2</v>
      </c>
      <c r="E8">
        <f>SUMPRODUCT(B8:C8,$B$7:$C$7)</f>
        <v>1.1499999999999999</v>
      </c>
      <c r="G8" cm="1">
        <f t="array" ref="G8:H8">--ISBLANK(B8:C8)</f>
        <v>0</v>
      </c>
      <c r="H8">
        <v>0</v>
      </c>
      <c r="J8" cm="1">
        <f t="array" ref="J8">SUMPRODUCT(--NOT(ISBLANK(B8:C8)),$B$7:$C$7,B8:C8)/SUMPRODUCT(--NOT(ISBLANK(B8:C8)),$B$7:$C$7)</f>
        <v>1.1499999999999999</v>
      </c>
      <c r="L8" t="str">
        <f ca="1">_xlfn.FORMULATEXT(J8)</f>
        <v>=SUMPRODUCT(--NOT(ISBLANK(B8:C8)),$B$7:$C$7,B8:C8)/SUMPRODUCT(--NOT(ISBLANK(B8:C8)),$B$7:$C$7)</v>
      </c>
    </row>
    <row r="9" spans="1:12" x14ac:dyDescent="0.25">
      <c r="A9">
        <v>2</v>
      </c>
      <c r="B9">
        <v>2</v>
      </c>
      <c r="E9">
        <f t="shared" ref="E9:E14" si="0">SUMPRODUCT(B9:C9,$B$7:$C$7)</f>
        <v>1.7</v>
      </c>
      <c r="G9" cm="1">
        <f t="array" ref="G9:H9">--ISBLANK(B9:C9)</f>
        <v>0</v>
      </c>
      <c r="H9">
        <v>1</v>
      </c>
      <c r="J9" cm="1">
        <f t="array" ref="J9">SUMPRODUCT(--NOT(ISBLANK(B9:C9)),$B$7:$C$7,B9:C9)/SUMPRODUCT(--NOT(ISBLANK(B9:C9)),$B$7:$C$7)</f>
        <v>2</v>
      </c>
    </row>
    <row r="10" spans="1:12" x14ac:dyDescent="0.25">
      <c r="A10">
        <v>3</v>
      </c>
      <c r="C10">
        <v>3</v>
      </c>
      <c r="E10">
        <f t="shared" si="0"/>
        <v>0.44999999999999996</v>
      </c>
      <c r="G10" cm="1">
        <f t="array" ref="G10:H10">--ISBLANK(B10:C10)</f>
        <v>1</v>
      </c>
      <c r="H10">
        <v>0</v>
      </c>
      <c r="J10" cm="1">
        <f t="array" ref="J10">SUMPRODUCT(--NOT(ISBLANK(B10:C10)),$B$7:$C$7,B10:C10)/SUMPRODUCT(--NOT(ISBLANK(B10:C10)),$B$7:$C$7)</f>
        <v>3</v>
      </c>
    </row>
    <row r="11" spans="1:12" x14ac:dyDescent="0.25">
      <c r="A11">
        <v>4</v>
      </c>
      <c r="B11">
        <v>3</v>
      </c>
      <c r="C11">
        <v>3</v>
      </c>
      <c r="E11">
        <f t="shared" si="0"/>
        <v>3</v>
      </c>
      <c r="G11" cm="1">
        <f t="array" ref="G11:H11">--ISBLANK(B11:C11)</f>
        <v>0</v>
      </c>
      <c r="H11">
        <v>0</v>
      </c>
      <c r="J11" cm="1">
        <f t="array" ref="J11">SUMPRODUCT(--NOT(ISBLANK(B11:C11)),$B$7:$C$7,B11:C11)/SUMPRODUCT(--NOT(ISBLANK(B11:C11)),$B$7:$C$7)</f>
        <v>3</v>
      </c>
    </row>
    <row r="12" spans="1:12" x14ac:dyDescent="0.25">
      <c r="A12">
        <v>5</v>
      </c>
      <c r="E12">
        <f t="shared" si="0"/>
        <v>0</v>
      </c>
      <c r="G12" cm="1">
        <f t="array" ref="G12:H12">--ISBLANK(B12:C12)</f>
        <v>1</v>
      </c>
      <c r="H12">
        <v>1</v>
      </c>
      <c r="J12" t="e" cm="1">
        <f t="array" ref="J12">SUMPRODUCT(--NOT(ISBLANK(B12:C12)),$B$7:$C$7,B12:C12)/SUMPRODUCT(--NOT(ISBLANK(B12:C12)),$B$7:$C$7)</f>
        <v>#DIV/0!</v>
      </c>
    </row>
    <row r="13" spans="1:12" x14ac:dyDescent="0.25">
      <c r="A13">
        <v>6</v>
      </c>
      <c r="E13">
        <f t="shared" si="0"/>
        <v>0</v>
      </c>
      <c r="G13" cm="1">
        <f t="array" ref="G13:H13">--ISBLANK(B13:C13)</f>
        <v>1</v>
      </c>
      <c r="H13">
        <v>1</v>
      </c>
      <c r="J13" t="e" cm="1">
        <f t="array" ref="J13">SUMPRODUCT(--NOT(ISBLANK(B13:C13)),$B$7:$C$7,B13:C13)/SUMPRODUCT(--NOT(ISBLANK(B13:C13)),$B$7:$C$7)</f>
        <v>#DIV/0!</v>
      </c>
    </row>
    <row r="14" spans="1:12" x14ac:dyDescent="0.25">
      <c r="A14">
        <v>7</v>
      </c>
      <c r="E14">
        <f t="shared" si="0"/>
        <v>0</v>
      </c>
      <c r="G14" cm="1">
        <f t="array" ref="G14:H14">--ISBLANK(B14:C14)</f>
        <v>1</v>
      </c>
      <c r="H14">
        <v>1</v>
      </c>
      <c r="J14" t="e" cm="1">
        <f t="array" ref="J14">SUMPRODUCT(--NOT(ISBLANK(B14:C14)),$B$7:$C$7,B14:C14)/SUMPRODUCT(--NOT(ISBLANK(B14:C14)),$B$7:$C$7)</f>
        <v>#DIV/0!</v>
      </c>
    </row>
    <row r="18" spans="1:15" ht="14.4" x14ac:dyDescent="0.3">
      <c r="A18" s="3" t="s">
        <v>13</v>
      </c>
      <c r="G18" s="3" t="s">
        <v>16</v>
      </c>
      <c r="L18" s="3" t="s">
        <v>17</v>
      </c>
    </row>
    <row r="20" spans="1:15" x14ac:dyDescent="0.25">
      <c r="A20" t="s">
        <v>8</v>
      </c>
      <c r="B20">
        <v>2</v>
      </c>
      <c r="C20">
        <v>1</v>
      </c>
    </row>
    <row r="22" spans="1:15" x14ac:dyDescent="0.25">
      <c r="A22" t="s">
        <v>11</v>
      </c>
      <c r="B22" t="s">
        <v>9</v>
      </c>
      <c r="C22" t="s">
        <v>10</v>
      </c>
      <c r="D22" t="s">
        <v>12</v>
      </c>
      <c r="G22" s="6"/>
      <c r="H22" s="6">
        <v>0</v>
      </c>
      <c r="I22" t="b">
        <f>IF(ISBLANK(G22), TRUE,IF(G22=0,TRUE,FALSE))</f>
        <v>1</v>
      </c>
      <c r="J22" t="b">
        <f>IF(ISBLANK(H22), TRUE,IF(H22=0,TRUE,FALSE))</f>
        <v>1</v>
      </c>
      <c r="L22" s="6"/>
      <c r="M22" s="6">
        <v>0</v>
      </c>
      <c r="N22">
        <f>ISNUMBER(L22)*(L22&lt;&gt;0)</f>
        <v>0</v>
      </c>
      <c r="O22">
        <f>ISNUMBER(M22)*(M22&lt;&gt;0)</f>
        <v>0</v>
      </c>
    </row>
    <row r="23" spans="1:15" x14ac:dyDescent="0.25">
      <c r="A23">
        <v>1</v>
      </c>
      <c r="B23">
        <v>1</v>
      </c>
      <c r="C23">
        <v>2</v>
      </c>
      <c r="D23" cm="1">
        <f t="array" ref="D23">_xlfn.LAMBDA(_xlpm.z, _xlfn.LET(_xlpm.x, ISNUMBER(_xlpm.z)*(_xlpm.z&lt;&gt;0),SUMPRODUCT(_xlpm.z,_nWeights,_xlpm.x)/SUMPRODUCT(_xlpm.x,_nWeights)))(Table1[[#This Row],[A]:[B]])</f>
        <v>1.3333333333333333</v>
      </c>
      <c r="G23" s="6">
        <v>1</v>
      </c>
      <c r="H23" s="6"/>
      <c r="I23" t="b">
        <f t="shared" ref="I23:I24" si="1">IF(ISBLANK(G23), TRUE,IF(G23=0,TRUE,FALSE))</f>
        <v>0</v>
      </c>
      <c r="J23" t="b">
        <f t="shared" ref="J23:J24" si="2">IF(ISBLANK(H23), TRUE,IF(H23=0,TRUE,FALSE))</f>
        <v>1</v>
      </c>
      <c r="L23" s="6">
        <v>1</v>
      </c>
      <c r="M23" s="6"/>
      <c r="N23">
        <f t="shared" ref="N23:N24" si="3">ISNUMBER(L23)*(L23&lt;&gt;0)</f>
        <v>1</v>
      </c>
      <c r="O23">
        <f t="shared" ref="O23:O24" si="4">ISNUMBER(M23)*(M23&lt;&gt;0)</f>
        <v>0</v>
      </c>
    </row>
    <row r="24" spans="1:15" x14ac:dyDescent="0.25">
      <c r="A24">
        <v>2</v>
      </c>
      <c r="B24">
        <v>2</v>
      </c>
      <c r="D24" cm="1">
        <f t="array" ref="D24">_xlfn.LAMBDA(_xlpm.z, _xlfn.LET(_xlpm.x, ISNUMBER(_xlpm.z)*(_xlpm.z&lt;&gt;0),SUMPRODUCT(_xlpm.z,_nWeights,_xlpm.x)/SUMPRODUCT(_xlpm.x,_nWeights)))(Table1[[#This Row],[A]:[B]])</f>
        <v>2</v>
      </c>
      <c r="G24" s="6">
        <v>1</v>
      </c>
      <c r="H24" s="6">
        <v>1</v>
      </c>
      <c r="I24" t="b">
        <f t="shared" si="1"/>
        <v>0</v>
      </c>
      <c r="J24" t="b">
        <f t="shared" si="2"/>
        <v>0</v>
      </c>
      <c r="L24" s="6">
        <v>1</v>
      </c>
      <c r="M24" s="6">
        <v>1</v>
      </c>
      <c r="N24">
        <f t="shared" si="3"/>
        <v>1</v>
      </c>
      <c r="O24">
        <f t="shared" si="4"/>
        <v>1</v>
      </c>
    </row>
    <row r="25" spans="1:15" x14ac:dyDescent="0.25">
      <c r="A25">
        <v>3</v>
      </c>
      <c r="C25">
        <v>3</v>
      </c>
      <c r="D25" cm="1">
        <f t="array" ref="D25">_xlfn.LAMBDA(_xlpm.z, _xlfn.LET(_xlpm.x, ISNUMBER(_xlpm.z)*(_xlpm.z&lt;&gt;0),SUMPRODUCT(_xlpm.z,_nWeights,_xlpm.x)/SUMPRODUCT(_xlpm.x,_nWeights)))(Table1[[#This Row],[A]:[B]])</f>
        <v>3</v>
      </c>
    </row>
    <row r="26" spans="1:15" x14ac:dyDescent="0.25">
      <c r="A26">
        <v>4</v>
      </c>
      <c r="B26">
        <v>3</v>
      </c>
      <c r="C26">
        <v>3</v>
      </c>
      <c r="D26" cm="1">
        <f t="array" ref="D26">_xlfn.LAMBDA(_xlpm.z, _xlfn.LET(_xlpm.x, ISNUMBER(_xlpm.z)*(_xlpm.z&lt;&gt;0),SUMPRODUCT(_xlpm.z,_nWeights,_xlpm.x)/SUMPRODUCT(_xlpm.x,_nWeights)))(Table1[[#This Row],[A]:[B]])</f>
        <v>3</v>
      </c>
    </row>
    <row r="27" spans="1:15" x14ac:dyDescent="0.25">
      <c r="A27">
        <v>5</v>
      </c>
      <c r="D27" t="e" cm="1">
        <f t="array" ref="D27">_xlfn.LAMBDA(_xlpm.z, _xlfn.LET(_xlpm.x, ISNUMBER(_xlpm.z)*(_xlpm.z&lt;&gt;0),SUMPRODUCT(_xlpm.z,_nWeights,_xlpm.x)/SUMPRODUCT(_xlpm.x,_nWeights)))(Table1[[#This Row],[A]:[B]])</f>
        <v>#DIV/0!</v>
      </c>
    </row>
    <row r="28" spans="1:15" x14ac:dyDescent="0.25">
      <c r="A28">
        <v>6</v>
      </c>
      <c r="D28" t="e" cm="1">
        <f t="array" ref="D28">_xlfn.LAMBDA(_xlpm.z, _xlfn.LET(_xlpm.x, ISNUMBER(_xlpm.z)*(_xlpm.z&lt;&gt;0),SUMPRODUCT(_xlpm.z,_nWeights,_xlpm.x)/SUMPRODUCT(_xlpm.x,_nWeights)))(Table1[[#This Row],[A]:[B]])</f>
        <v>#DIV/0!</v>
      </c>
    </row>
    <row r="29" spans="1:15" x14ac:dyDescent="0.25">
      <c r="A29">
        <v>7</v>
      </c>
      <c r="D29" t="e" cm="1">
        <f t="array" ref="D29">_xlfn.LAMBDA(_xlpm.z, _xlfn.LET(_xlpm.x, ISNUMBER(_xlpm.z)*(_xlpm.z&lt;&gt;0),SUMPRODUCT(_xlpm.z,_nWeights,_xlpm.x)/SUMPRODUCT(_xlpm.x,_nWeights)))(Table1[[#This Row],[A]:[B]])</f>
        <v>#DIV/0!</v>
      </c>
    </row>
    <row r="32" spans="1:15" ht="14.4" x14ac:dyDescent="0.3">
      <c r="A32" s="3" t="s">
        <v>14</v>
      </c>
    </row>
    <row r="35" spans="1:16" x14ac:dyDescent="0.25">
      <c r="A35" t="s">
        <v>11</v>
      </c>
      <c r="B35" t="s">
        <v>9</v>
      </c>
      <c r="C35" t="s">
        <v>10</v>
      </c>
      <c r="D35" t="s">
        <v>15</v>
      </c>
    </row>
    <row r="36" spans="1:16" x14ac:dyDescent="0.25">
      <c r="A36">
        <v>1</v>
      </c>
      <c r="B36">
        <v>1</v>
      </c>
      <c r="C36">
        <v>2</v>
      </c>
      <c r="D36" cm="1">
        <f t="array" ref="D36">SUMPRODUCT(Table2[[#This Row],[A]:[B]],_nWeights,--NOT(ISBLANK(Table2[[#This Row],[A]:[B]])))/SUMPRODUCT(--NOT(ISBLANK(Table2[[#This Row],[A]:[B]])),_nWeights)</f>
        <v>1.3333333333333333</v>
      </c>
    </row>
    <row r="37" spans="1:16" x14ac:dyDescent="0.25">
      <c r="A37">
        <v>2</v>
      </c>
      <c r="B37">
        <v>2</v>
      </c>
      <c r="C37">
        <v>0</v>
      </c>
      <c r="D37" cm="1">
        <f t="array" ref="D37">SUMPRODUCT(Table2[[#This Row],[A]:[B]],_nWeights,--NOT(ISBLANK(Table2[[#This Row],[A]:[B]])))/SUMPRODUCT(--NOT(ISBLANK(Table2[[#This Row],[A]:[B]])),_nWeights)</f>
        <v>1.3333333333333333</v>
      </c>
    </row>
    <row r="38" spans="1:16" x14ac:dyDescent="0.25">
      <c r="A38">
        <v>3</v>
      </c>
      <c r="B38">
        <v>0</v>
      </c>
      <c r="C38">
        <v>3</v>
      </c>
      <c r="D38" cm="1">
        <f t="array" ref="D38">SUMPRODUCT(Table2[[#This Row],[A]:[B]],_nWeights,--NOT(ISBLANK(Table2[[#This Row],[A]:[B]])))/SUMPRODUCT(--NOT(ISBLANK(Table2[[#This Row],[A]:[B]])),_nWeights)</f>
        <v>1</v>
      </c>
    </row>
    <row r="39" spans="1:16" x14ac:dyDescent="0.25">
      <c r="A39">
        <v>4</v>
      </c>
      <c r="B39">
        <v>3</v>
      </c>
      <c r="C39">
        <v>3</v>
      </c>
      <c r="D39" cm="1">
        <f t="array" ref="D39">SUMPRODUCT(Table2[[#This Row],[A]:[B]],_nWeights,--NOT(ISBLANK(Table2[[#This Row],[A]:[B]])))/SUMPRODUCT(--NOT(ISBLANK(Table2[[#This Row],[A]:[B]])),_nWeights)</f>
        <v>3</v>
      </c>
    </row>
    <row r="40" spans="1:16" x14ac:dyDescent="0.25">
      <c r="A40">
        <v>5</v>
      </c>
      <c r="B40">
        <v>0</v>
      </c>
      <c r="C40">
        <v>0</v>
      </c>
      <c r="D40" cm="1">
        <f t="array" ref="D40">SUMPRODUCT(Table2[[#This Row],[A]:[B]],_nWeights,--NOT(ISBLANK(Table2[[#This Row],[A]:[B]])))/SUMPRODUCT(--NOT(ISBLANK(Table2[[#This Row],[A]:[B]])),_nWeights)</f>
        <v>0</v>
      </c>
    </row>
    <row r="41" spans="1:16" x14ac:dyDescent="0.25">
      <c r="A41">
        <v>6</v>
      </c>
      <c r="B41">
        <v>0</v>
      </c>
      <c r="C41">
        <v>0</v>
      </c>
      <c r="D41" cm="1">
        <f t="array" ref="D41">SUMPRODUCT(Table2[[#This Row],[A]:[B]],_nWeights,--NOT(ISBLANK(Table2[[#This Row],[A]:[B]])))/SUMPRODUCT(--NOT(ISBLANK(Table2[[#This Row],[A]:[B]])),_nWeights)</f>
        <v>0</v>
      </c>
    </row>
    <row r="42" spans="1:16" x14ac:dyDescent="0.25">
      <c r="A42">
        <v>7</v>
      </c>
      <c r="B42">
        <v>0</v>
      </c>
      <c r="C42">
        <v>0</v>
      </c>
      <c r="D42" cm="1">
        <f t="array" ref="D42">SUMPRODUCT(Table2[[#This Row],[A]:[B]],_nWeights,--NOT(ISBLANK(Table2[[#This Row],[A]:[B]])))/SUMPRODUCT(--NOT(ISBLANK(Table2[[#This Row],[A]:[B]])),_nWeights)</f>
        <v>0</v>
      </c>
    </row>
    <row r="44" spans="1:16" ht="14.4" x14ac:dyDescent="0.3">
      <c r="A44" s="3" t="s">
        <v>14</v>
      </c>
      <c r="G44" s="3" t="s">
        <v>18</v>
      </c>
    </row>
    <row r="45" spans="1:16" x14ac:dyDescent="0.25">
      <c r="M45" t="s">
        <v>22</v>
      </c>
      <c r="N45">
        <v>0.7</v>
      </c>
      <c r="O45">
        <v>0.1</v>
      </c>
      <c r="P45">
        <v>0.2</v>
      </c>
    </row>
    <row r="47" spans="1:16" ht="13.8" thickBot="1" x14ac:dyDescent="0.3">
      <c r="A47" t="s">
        <v>11</v>
      </c>
      <c r="B47" t="s">
        <v>9</v>
      </c>
      <c r="C47" t="s">
        <v>10</v>
      </c>
      <c r="D47" t="s">
        <v>15</v>
      </c>
      <c r="G47" t="s">
        <v>11</v>
      </c>
      <c r="H47" t="s">
        <v>9</v>
      </c>
      <c r="I47" t="s">
        <v>10</v>
      </c>
      <c r="J47" t="s">
        <v>15</v>
      </c>
      <c r="L47" s="11" t="s">
        <v>11</v>
      </c>
      <c r="M47" s="11" t="s">
        <v>9</v>
      </c>
      <c r="N47" s="11" t="s">
        <v>10</v>
      </c>
      <c r="O47" t="s">
        <v>20</v>
      </c>
      <c r="P47" t="s">
        <v>21</v>
      </c>
    </row>
    <row r="48" spans="1:16" ht="13.8" thickTop="1" x14ac:dyDescent="0.25">
      <c r="A48">
        <v>1</v>
      </c>
      <c r="B48">
        <v>1</v>
      </c>
      <c r="C48">
        <v>2</v>
      </c>
      <c r="D48" cm="1">
        <f t="array" ref="D48">Wmean(Table24[[#This Row],[A]:[B]])</f>
        <v>1.3333333333333333</v>
      </c>
      <c r="G48">
        <v>1</v>
      </c>
      <c r="H48">
        <v>1</v>
      </c>
      <c r="I48">
        <v>2</v>
      </c>
      <c r="J48" cm="1">
        <f t="array" ref="J48">Wmean(Table245[[#This Row],[A]:[B]])</f>
        <v>1.3333333333333333</v>
      </c>
      <c r="L48" s="10">
        <v>1</v>
      </c>
      <c r="M48" s="10">
        <v>1</v>
      </c>
      <c r="N48" s="10">
        <v>2</v>
      </c>
      <c r="O48" s="7">
        <v>1</v>
      </c>
      <c r="P48" cm="1">
        <f t="array" ref="P48">Wmean2(Table5[[#This Row],[A]:[C]],_nWeights2)</f>
        <v>1.0999999999999999</v>
      </c>
    </row>
    <row r="49" spans="1:16" x14ac:dyDescent="0.25">
      <c r="A49">
        <v>2</v>
      </c>
      <c r="B49">
        <v>2</v>
      </c>
      <c r="C49">
        <v>0</v>
      </c>
      <c r="D49" cm="1">
        <f t="array" ref="D49">Wmean(Table24[[#This Row],[A]:[B]])</f>
        <v>2</v>
      </c>
      <c r="G49">
        <v>2</v>
      </c>
      <c r="H49">
        <v>2</v>
      </c>
      <c r="I49" t="s">
        <v>19</v>
      </c>
      <c r="J49" cm="1">
        <f t="array" ref="J49">Wmean(Table245[[#This Row],[A]:[B]])</f>
        <v>2</v>
      </c>
      <c r="L49" s="5">
        <v>2</v>
      </c>
      <c r="M49" s="5">
        <v>2</v>
      </c>
      <c r="N49" s="5" t="s">
        <v>19</v>
      </c>
      <c r="O49">
        <v>2</v>
      </c>
      <c r="P49" cm="1">
        <f t="array" ref="P49">Wmean2(Table5[[#This Row],[A]:[C]],_nWeights2)</f>
        <v>2</v>
      </c>
    </row>
    <row r="50" spans="1:16" x14ac:dyDescent="0.25">
      <c r="A50">
        <v>3</v>
      </c>
      <c r="B50">
        <v>0</v>
      </c>
      <c r="C50">
        <v>3</v>
      </c>
      <c r="D50" cm="1">
        <f t="array" ref="D50">Wmean(Table24[[#This Row],[A]:[B]])</f>
        <v>3</v>
      </c>
      <c r="G50">
        <v>3</v>
      </c>
      <c r="H50" t="s">
        <v>19</v>
      </c>
      <c r="I50">
        <v>3</v>
      </c>
      <c r="J50" cm="1">
        <f t="array" ref="J50">Wmean(Table245[[#This Row],[A]:[B]])</f>
        <v>3</v>
      </c>
      <c r="L50" s="4">
        <v>3</v>
      </c>
      <c r="M50" s="4" t="s">
        <v>19</v>
      </c>
      <c r="N50" s="4">
        <v>3</v>
      </c>
      <c r="P50" cm="1">
        <f t="array" ref="P50">Wmean2(Table5[[#This Row],[A]:[C]],_nWeights2)</f>
        <v>3.0000000000000004</v>
      </c>
    </row>
    <row r="51" spans="1:16" x14ac:dyDescent="0.25">
      <c r="A51">
        <v>4</v>
      </c>
      <c r="B51">
        <v>3</v>
      </c>
      <c r="C51">
        <v>3</v>
      </c>
      <c r="D51" cm="1">
        <f t="array" ref="D51">Wmean(Table24[[#This Row],[A]:[B]])</f>
        <v>3</v>
      </c>
      <c r="G51">
        <v>4</v>
      </c>
      <c r="H51">
        <v>3</v>
      </c>
      <c r="I51">
        <v>3</v>
      </c>
      <c r="J51" cm="1">
        <f t="array" ref="J51">Wmean(Table245[[#This Row],[A]:[B]])</f>
        <v>3</v>
      </c>
      <c r="L51" s="5">
        <v>4</v>
      </c>
      <c r="M51" s="5">
        <v>3</v>
      </c>
      <c r="N51" s="5">
        <v>3</v>
      </c>
      <c r="O51" s="8">
        <v>3</v>
      </c>
      <c r="P51" cm="1">
        <f t="array" ref="P51">Wmean2(Table5[[#This Row],[A]:[C]],_nWeights2)</f>
        <v>2.9999999999999996</v>
      </c>
    </row>
    <row r="52" spans="1:16" x14ac:dyDescent="0.25">
      <c r="A52">
        <v>5</v>
      </c>
      <c r="B52">
        <v>0</v>
      </c>
      <c r="C52">
        <v>0</v>
      </c>
      <c r="D52" t="e" cm="1">
        <f t="array" ref="D52">Wmean(Table24[[#This Row],[A]:[B]])</f>
        <v>#DIV/0!</v>
      </c>
      <c r="G52">
        <v>5</v>
      </c>
      <c r="H52">
        <v>1</v>
      </c>
      <c r="I52">
        <v>1</v>
      </c>
      <c r="J52" cm="1">
        <f t="array" ref="J52">Wmean(Table245[[#This Row],[A]:[B]])</f>
        <v>1</v>
      </c>
      <c r="L52" s="4">
        <v>5</v>
      </c>
      <c r="M52" s="4">
        <v>1</v>
      </c>
      <c r="N52" s="4">
        <v>1</v>
      </c>
      <c r="O52" s="7">
        <v>1</v>
      </c>
      <c r="P52" cm="1">
        <f t="array" ref="P52">Wmean2(Table5[[#This Row],[A]:[C]],_nWeights2)</f>
        <v>1</v>
      </c>
    </row>
    <row r="53" spans="1:16" x14ac:dyDescent="0.25">
      <c r="A53">
        <v>6</v>
      </c>
      <c r="B53">
        <v>0</v>
      </c>
      <c r="C53">
        <v>0</v>
      </c>
      <c r="D53" t="e" cm="1">
        <f t="array" ref="D53">Wmean(Table24[[#This Row],[A]:[B]])</f>
        <v>#DIV/0!</v>
      </c>
      <c r="G53">
        <v>6</v>
      </c>
      <c r="H53">
        <v>1</v>
      </c>
      <c r="I53" t="s">
        <v>19</v>
      </c>
      <c r="J53" cm="1">
        <f t="array" ref="J53">Wmean(Table245[[#This Row],[A]:[B]])</f>
        <v>1</v>
      </c>
      <c r="L53" s="5">
        <v>6</v>
      </c>
      <c r="M53" s="5">
        <v>1</v>
      </c>
      <c r="N53" s="5" t="s">
        <v>19</v>
      </c>
      <c r="O53">
        <v>2</v>
      </c>
      <c r="P53" cm="1">
        <f t="array" ref="P53">Wmean2(Table5[[#This Row],[A]:[C]],_nWeights2)</f>
        <v>1.2222222222222225</v>
      </c>
    </row>
    <row r="54" spans="1:16" x14ac:dyDescent="0.25">
      <c r="A54">
        <v>7</v>
      </c>
      <c r="B54">
        <v>0</v>
      </c>
      <c r="C54">
        <v>0</v>
      </c>
      <c r="D54" t="e" cm="1">
        <f t="array" ref="D54">Wmean(Table24[[#This Row],[A]:[B]])</f>
        <v>#DIV/0!</v>
      </c>
      <c r="G54">
        <v>7</v>
      </c>
      <c r="H54">
        <v>0</v>
      </c>
      <c r="I54">
        <v>1</v>
      </c>
      <c r="J54" cm="1">
        <f t="array" ref="J54">Wmean(Table245[[#This Row],[A]:[B]])</f>
        <v>1</v>
      </c>
      <c r="L54" s="4">
        <v>7</v>
      </c>
      <c r="M54" s="4">
        <v>0</v>
      </c>
      <c r="N54" s="4">
        <v>1</v>
      </c>
      <c r="O54" s="7">
        <v>1</v>
      </c>
      <c r="P54" cm="1">
        <f t="array" ref="P54">Wmean2(Table5[[#This Row],[A]:[C]],_nWeights2)</f>
        <v>1</v>
      </c>
    </row>
    <row r="55" spans="1:16" x14ac:dyDescent="0.25">
      <c r="G55">
        <v>8</v>
      </c>
      <c r="J55" t="e" cm="1">
        <f t="array" ref="J55">Wmean(Table245[[#This Row],[A]:[B]])</f>
        <v>#DIV/0!</v>
      </c>
      <c r="L55" s="5">
        <v>8</v>
      </c>
      <c r="M55" s="5"/>
      <c r="N55" s="5"/>
      <c r="P55" t="e" cm="1">
        <f t="array" ref="P55">Wmean2(Table5[[#This Row],[A]:[C]],_nWeights2)</f>
        <v>#DIV/0!</v>
      </c>
    </row>
    <row r="56" spans="1:16" x14ac:dyDescent="0.25">
      <c r="G56">
        <v>9</v>
      </c>
      <c r="H56">
        <v>0</v>
      </c>
      <c r="I56">
        <v>0</v>
      </c>
      <c r="J56" t="e" cm="1">
        <f t="array" ref="J56">Wmean(Table245[[#This Row],[A]:[B]])</f>
        <v>#DIV/0!</v>
      </c>
      <c r="L56" s="4">
        <v>9</v>
      </c>
      <c r="M56" s="4">
        <v>0</v>
      </c>
      <c r="N56" s="4">
        <v>0</v>
      </c>
      <c r="O56" s="9">
        <v>0</v>
      </c>
      <c r="P56" t="e" cm="1">
        <f t="array" ref="P56">Wmean2(Table5[[#This Row],[A]:[C]],_nWeights2)</f>
        <v>#DIV/0!</v>
      </c>
    </row>
    <row r="59" spans="1:16" x14ac:dyDescent="0.25">
      <c r="A59" t="s">
        <v>23</v>
      </c>
    </row>
    <row r="60" spans="1:16" x14ac:dyDescent="0.25">
      <c r="A60" t="s">
        <v>24</v>
      </c>
    </row>
    <row r="61" spans="1:16" x14ac:dyDescent="0.25">
      <c r="A61" t="s">
        <v>25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_nWeights</vt:lpstr>
      <vt:lpstr>_nWeights2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2023-09-15T23:26:32Z</dcterms:modified>
</cp:coreProperties>
</file>