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5402C87-2CD1-46F1-879C-BFADBA1B5D05}" xr6:coauthVersionLast="47" xr6:coauthVersionMax="47" xr10:uidLastSave="{00000000-0000-0000-0000-000000000000}"/>
  <bookViews>
    <workbookView xWindow="-120" yWindow="-120" windowWidth="29040" windowHeight="15720"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E7" i="34"/>
  <c r="F7" i="34"/>
  <c r="B8" i="34"/>
  <c r="D8" i="34" s="1"/>
  <c r="C8" i="34"/>
  <c r="E8" i="34"/>
  <c r="F8" i="34"/>
  <c r="B9" i="34"/>
  <c r="C9" i="34"/>
  <c r="E9" i="34"/>
  <c r="F9" i="34"/>
  <c r="B10" i="34"/>
  <c r="C10" i="34"/>
  <c r="D10" i="34" s="1"/>
  <c r="E10" i="34"/>
  <c r="F10" i="34"/>
  <c r="C12" i="34"/>
  <c r="F12" i="34"/>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G7" i="34" l="1"/>
  <c r="B7" i="34"/>
  <c r="C7" i="34"/>
  <c r="D7" i="34" s="1"/>
  <c r="G9" i="34"/>
  <c r="G8" i="34"/>
  <c r="H8" i="34" s="1"/>
  <c r="D9" i="34"/>
  <c r="G10" i="34"/>
  <c r="H10"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H7" i="34" l="1"/>
  <c r="H9" i="34"/>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<sst xmlns="http://schemas.openxmlformats.org/spreadsheetml/2006/main" count="6406" uniqueCount="2838">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</sst>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Report!$A$7:$A$10</c:f>
              <c:numCache>
                <c:formatCode>General</c:formatCode>
                <c:ptCount val="4"/>
                <c:pt idx="0">
                  <c:v>0</c:v>
                </c:pt>
                <c:pt idx="1">
                  <c:v>250</c:v>
                </c:pt>
                <c:pt idx="2">
                  <c:v>500</c:v>
                </c:pt>
                <c:pt idx="3">
                  <c:v>750</c:v>
                </c:pt>
              </c:numCache>
            </c:numRef>
          </c:xVal>
          <c:yVal>
            <c:numRef>
              <c:f>Report!$H$7:$H$10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0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133</xdr:row>
          <xdr:rowOff>161192</xdr:rowOff>
        </xdr:from>
        <xdr:to>
          <xdr:col>23</xdr:col>
          <xdr:colOff>217653</xdr:colOff>
          <xdr:row>164</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0"/>
                </a:ext>
              </a:extLst>
            </xdr:cNvPicPr>
          </xdr:nvPicPr>
          <xdr:blipFill>
            <a:blip xmlns:r="http://schemas.openxmlformats.org/officeDocument/2006/relationships" r:embed="rId1"/>
            <a:srcRect/>
            <a:stretch>
              <a:fillRect/>
            </a:stretch>
          </xdr:blipFill>
          <xdr:spPr bwMode="auto">
            <a:xfrm>
              <a:off x="4425462" y="2300653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0x7FD0CAE6A8A0&gt;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12"/>
  <sheetViews>
    <sheetView workbookViewId="0">
      <selection activeCell="P8" sqref="P8"/>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10">_xlfn.SEQUENCE(4,1,0,250)</f>
        <v>0</v>
      </c>
      <c r="B7">
        <f>_RT+COS(PI()/180*_AT)*A7*_V0</f>
        <v>10000</v>
      </c>
      <c r="C7">
        <f>SIN(PI()/180*_AT)*_V0*A7</f>
        <v>0</v>
      </c>
      <c r="D7">
        <f>ATAN2(B7,C7)*180/PI()</f>
        <v>0</v>
      </c>
      <c r="E7">
        <f>_RS+COS(PI()/180*_AS)*_VS*A7</f>
        <v>10000</v>
      </c>
      <c r="F7">
        <f>SIN(PI()/180*_AS)*_VS*A7</f>
        <v>0</v>
      </c>
      <c r="G7">
        <f>ATAN2(E7,F7)*180/PI()</f>
        <v>0</v>
      </c>
      <c r="H7">
        <f>G7-D7</f>
        <v>0</v>
      </c>
    </row>
    <row r="8" spans="1:8" x14ac:dyDescent="0.2">
      <c r="A8">
        <v>250</v>
      </c>
      <c r="B8">
        <f>_RT+COS(PI()/180*_AT)*A8*_V0</f>
        <v>11875</v>
      </c>
      <c r="C8">
        <f>SIN(PI()/180*_AT)*_V0*A8</f>
        <v>3247.5952641916447</v>
      </c>
      <c r="D8">
        <f>ATAN2(B8,C8)*180/PI()</f>
        <v>15.295344301404729</v>
      </c>
      <c r="E8">
        <f>_RS+COS(PI()/180*_AS)*_VS*A8</f>
        <v>11875</v>
      </c>
      <c r="F8">
        <f>SIN(PI()/180*_AS)*_VS*A8</f>
        <v>3247.5952641916447</v>
      </c>
      <c r="G8">
        <f>ATAN2(E8,F8)*180/PI()</f>
        <v>15.295344301404729</v>
      </c>
      <c r="H8">
        <f>G8-D8</f>
        <v>0</v>
      </c>
    </row>
    <row r="9" spans="1:8" x14ac:dyDescent="0.2">
      <c r="A9">
        <v>500</v>
      </c>
      <c r="B9">
        <f>_RT+COS(PI()/180*_AT)*A9*_V0</f>
        <v>13750</v>
      </c>
      <c r="C9">
        <f>SIN(PI()/180*_AT)*_V0*A9</f>
        <v>6495.1905283832893</v>
      </c>
      <c r="D9">
        <f>ATAN2(B9,C9)*180/PI()</f>
        <v>25.284996046051784</v>
      </c>
      <c r="E9">
        <f>_RS+COS(PI()/180*_AS)*_VS*A9</f>
        <v>13750</v>
      </c>
      <c r="F9">
        <f>SIN(PI()/180*_AS)*_VS*A9</f>
        <v>6495.1905283832893</v>
      </c>
      <c r="G9">
        <f>ATAN2(E9,F9)*180/PI()</f>
        <v>25.284996046051784</v>
      </c>
      <c r="H9">
        <f>G9-D9</f>
        <v>0</v>
      </c>
    </row>
    <row r="10" spans="1:8" x14ac:dyDescent="0.2">
      <c r="A10">
        <v>750</v>
      </c>
      <c r="B10">
        <f>_RT+COS(PI()/180*_AT)*A10*_V0</f>
        <v>15625</v>
      </c>
      <c r="C10">
        <f>SIN(PI()/180*_AT)*_V0*A10</f>
        <v>9742.785792574934</v>
      </c>
      <c r="D10">
        <f>ATAN2(B10,C10)*180/PI()</f>
        <v>31.945119084503823</v>
      </c>
      <c r="E10">
        <f>_RS+COS(PI()/180*_AS)*_VS*A10</f>
        <v>15625</v>
      </c>
      <c r="F10">
        <f>SIN(PI()/180*_AS)*_VS*A10</f>
        <v>9742.785792574934</v>
      </c>
      <c r="G10">
        <f>ATAN2(E10,F10)*180/PI()</f>
        <v>31.945119084503823</v>
      </c>
      <c r="H10">
        <f>G10-D10</f>
        <v>0</v>
      </c>
    </row>
    <row r="12" spans="1:8" x14ac:dyDescent="0.2">
      <c r="C12">
        <f>_VS*COS(_AS*PI()/180)</f>
        <v>7.5000000000000018</v>
      </c>
      <c r="F12">
        <f>_VS*SIN(_AS*PI()/180)</f>
        <v>12.990381056766578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S173" sqref="S17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5" ca="1">TEXT(DATE(2026,1,_xlfn.SEQUENCE(1+_xlfn.DAYS(TODAY(),DATE(2026,1,1)))),"dd-mmm")</f>
        <v>01-Jan</v>
      </c>
      <c r="C5" s="5">
        <v>1</v>
      </c>
      <c r="D5" s="5">
        <v>1</v>
      </c>
      <c r="E5" s="5">
        <v>0</v>
      </c>
      <c r="F5" s="5">
        <v>0</v>
      </c>
      <c r="G5" s="5">
        <v>1</v>
      </c>
      <c r="H5" s="5">
        <v>1</v>
      </c>
      <c r="I5" s="5">
        <v>1</v>
      </c>
      <c r="J5" s="5">
        <v>1</v>
      </c>
      <c r="K5" s="5">
        <v>1</v>
      </c>
      <c r="L5" cm="1">
        <f t="array" aca="1" ref="L5:L165" ca="1">_xlfn.BYROW(_xlfn.TAKE(Banded,,1),_xleta.WEEKNUM)</f>
        <v>1</v>
      </c>
      <c r="M5" cm="1">
        <f t="array" ref="M5:M165">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4</v>
      </c>
      <c r="Q28" s="5">
        <f ca="1"/>
        <v>4</v>
      </c>
      <c r="R28" s="5">
        <f ca="1"/>
        <v>4</v>
      </c>
      <c r="S28" s="5">
        <f ca="1"/>
        <v>4</v>
      </c>
      <c r="T28" s="5">
        <f ca="1"/>
        <v>4</v>
      </c>
      <c r="U28" s="5">
        <f ca="1"/>
        <v>4</v>
      </c>
      <c r="V28" s="5">
        <f ca="1"/>
        <v>4</v>
      </c>
      <c r="W28" s="5">
        <f ca="1"/>
        <v>4</v>
      </c>
      <c r="X28" s="5">
        <f ca="1"/>
        <v>4</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4"/>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10-Jun-2026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10-Jun-2026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2026-06-11T03:42:31Z</dcterms:modified>
</cp:coreProperties>
</file>