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rk\Dropbox\GitHub\PowerQueryBitsAndPieces\DepthCharges\"/>
    </mc:Choice>
  </mc:AlternateContent>
  <xr:revisionPtr revIDLastSave="0" documentId="13_ncr:1_{EFC6B439-8691-42EE-8CD5-E9A41618023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_tCrossCheck" sheetId="4" r:id="rId1"/>
    <sheet name="Raw" sheetId="1" r:id="rId2"/>
    <sheet name="Sheet3" sheetId="5" r:id="rId3"/>
    <sheet name="Sheet1" sheetId="2" r:id="rId4"/>
  </sheets>
  <externalReferences>
    <externalReference r:id="rId5"/>
  </externalReferences>
  <definedNames>
    <definedName name="_xlnm._FilterDatabase" localSheetId="3" hidden="1">Sheet1!$A$5:$F$49</definedName>
    <definedName name="_xlnm._FilterDatabase" localSheetId="2" hidden="1">Sheet3!$A$5:$F$49</definedName>
    <definedName name="_mA">Raw!$AI$29:$AM$33</definedName>
    <definedName name="_mB">Raw!$AI$36:$AI$40</definedName>
    <definedName name="_xlcn.WorksheetConnection_Book1Table21" hidden="1">[1]!Table2</definedName>
    <definedName name="_xlcn.WorksheetConnection_DepthChargeProduction.xlsx_tWeight1" hidden="1">_tWeight[]</definedName>
  </definedNames>
  <calcPr calcId="191029"/>
  <pivotCaches>
    <pivotCache cacheId="416" r:id="rId6"/>
    <pivotCache cacheId="473" r:id="rId7"/>
    <pivotCache cacheId="482" r:id="rId8"/>
    <pivotCache cacheId="485" r:id="rId9"/>
  </pivotCaches>
  <extLst>
    <ext xmlns:x15="http://schemas.microsoft.com/office/spreadsheetml/2010/11/main" uri="{FCE2AD5D-F65C-4FA6-A056-5C36A1767C68}">
      <x15:dataModel>
        <x15:modelTables>
          <x15:modelTable id="_tCrossCheck_ef7a9abc-95d9-4fc5-80d5-01703ce66c78" name="_tCrossCheck" connection="Query - _tCrossCheck"/>
          <x15:modelTable id="_tWeight 1_4ee9788a-65cc-4db1-b534-900e6df6abc8" name="_tWeight 1" connection="Query - _tWeight"/>
          <x15:modelTable id="_tWeight" name="_tWeight" connection="WorksheetConnection_DepthChargeProduction.xlsx!_tWeight"/>
          <x15:modelTable id="Table2-034b2204-3ca6-4bef-b90f-4f549b414ad3" name="Table2" connection="WorksheetConnection_Book1!Table2"/>
        </x15:modelTables>
        <x15:modelRelationships>
          <x15:modelRelationship fromTable="_tCrossCheck" fromColumn="Attribute" toTable="_tWeight" toColumn="Attribu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AJ42" i="1" a="1"/>
  <c r="AJ42" i="1" s="1"/>
  <c r="W41" i="1"/>
  <c r="V14" i="1"/>
  <c r="V13" i="1"/>
  <c r="V12" i="1"/>
  <c r="V10" i="1"/>
  <c r="V9" i="1"/>
  <c r="A13" i="1"/>
  <c r="A14" i="1" s="1"/>
  <c r="A15" i="1" s="1"/>
  <c r="A16" i="1" s="1"/>
  <c r="A17" i="1" s="1"/>
  <c r="A19" i="1"/>
  <c r="A20" i="1"/>
  <c r="A21" i="1" s="1"/>
  <c r="A31" i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3" i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5" i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7" i="1"/>
  <c r="A68" i="1"/>
  <c r="A69" i="1" s="1"/>
  <c r="A70" i="1" s="1"/>
  <c r="A71" i="1" s="1"/>
  <c r="A72" i="1" s="1"/>
  <c r="A73" i="1" s="1"/>
  <c r="A22" i="1" l="1"/>
  <c r="A23" i="1" s="1"/>
  <c r="A24" i="1"/>
  <c r="A25" i="1" s="1"/>
  <c r="A26" i="1" s="1"/>
  <c r="A27" i="1" s="1"/>
  <c r="A28" i="1" s="1"/>
  <c r="A29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B34FBF-DD95-4DB0-B0E6-67313CD5C623}" name="Query - _tCrossCheck" description="Connection to the '_tCrossCheck' query in the workbook." type="100" refreshedVersion="8" minRefreshableVersion="5">
    <extLst>
      <ext xmlns:x15="http://schemas.microsoft.com/office/spreadsheetml/2010/11/main" uri="{DE250136-89BD-433C-8126-D09CA5730AF9}">
        <x15:connection id="9f2d6fea-068f-42d5-8513-8abdf3d0b920"/>
      </ext>
    </extLst>
  </connection>
  <connection id="2" xr16:uid="{1C44CBB2-8BBF-48DA-BD91-BCC605C86657}" keepAlive="1" name="Query - _tRaw" description="Connection to the '_tRaw' query in the workbook." type="5" refreshedVersion="0" background="1">
    <dbPr connection="Provider=Microsoft.Mashup.OleDb.1;Data Source=$Workbook$;Location=_tRaw;Extended Properties=&quot;&quot;" command="SELECT * FROM [_tRaw]"/>
  </connection>
  <connection id="3" xr16:uid="{B0928FE9-8C0D-4E06-A896-BDEBEBE11F7B}" name="Query - _tWeight" description="Connection to the '_tWeight' query in the workbook." type="100" refreshedVersion="8" minRefreshableVersion="5" saveData="1">
    <extLst>
      <ext xmlns:x15="http://schemas.microsoft.com/office/spreadsheetml/2010/11/main" uri="{DE250136-89BD-433C-8126-D09CA5730AF9}">
        <x15:connection id="1778722e-50c8-4ca7-baae-91d0bea20100"/>
      </ext>
    </extLst>
  </connection>
  <connection id="4" xr16:uid="{3BECE656-8A1F-4FF2-B54C-B9FAC1FE1DD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1000000}" name="WorksheetConnection_Book1!Table2" type="102" refreshedVersion="8" minRefreshableVersion="5">
    <extLst>
      <ext xmlns:x15="http://schemas.microsoft.com/office/spreadsheetml/2010/11/main" uri="{DE250136-89BD-433C-8126-D09CA5730AF9}">
        <x15:connection id="Table2-034b2204-3ca6-4bef-b90f-4f549b414ad3" autoDelete="1">
          <x15:rangePr sourceName="_xlcn.WorksheetConnection_Book1Table21"/>
        </x15:connection>
      </ext>
    </extLst>
  </connection>
  <connection id="6" xr16:uid="{375D82E0-CFC0-4844-A455-8BD7B00B6F0D}" name="WorksheetConnection_DepthChargeProduction.xlsx!_tWeight" type="102" refreshedVersion="8" minRefreshableVersion="5">
    <extLst>
      <ext xmlns:x15="http://schemas.microsoft.com/office/spreadsheetml/2010/11/main" uri="{DE250136-89BD-433C-8126-D09CA5730AF9}">
        <x15:connection id="_tWeight">
          <x15:rangePr sourceName="_xlcn.WorksheetConnection_DepthChargeProduction.xlsx_tWeight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<sst xmlns="http://schemas.openxmlformats.org/spreadsheetml/2006/main" count="227" uniqueCount="74">
  <si>
    <t>Mark 14</t>
  </si>
  <si>
    <t>Mark 7</t>
  </si>
  <si>
    <t xml:space="preserve">August </t>
  </si>
  <si>
    <t xml:space="preserve">September </t>
  </si>
  <si>
    <t xml:space="preserve">October </t>
  </si>
  <si>
    <t xml:space="preserve">November </t>
  </si>
  <si>
    <t xml:space="preserve">December </t>
  </si>
  <si>
    <t xml:space="preserve">February </t>
  </si>
  <si>
    <t xml:space="preserve">March </t>
  </si>
  <si>
    <t xml:space="preserve">April </t>
  </si>
  <si>
    <t xml:space="preserve">July </t>
  </si>
  <si>
    <t xml:space="preserve">June </t>
  </si>
  <si>
    <t xml:space="preserve">January </t>
  </si>
  <si>
    <t>May</t>
  </si>
  <si>
    <t>Year</t>
  </si>
  <si>
    <t>Month</t>
  </si>
  <si>
    <t>January</t>
  </si>
  <si>
    <t xml:space="preserve">Mark 8 </t>
  </si>
  <si>
    <t>Marke 9,9-2,9-3, and 9-4</t>
  </si>
  <si>
    <t>Mark 6</t>
  </si>
  <si>
    <t>AS Projectile Mk 10</t>
  </si>
  <si>
    <t>Total Surface Craft</t>
  </si>
  <si>
    <t>Tonnage</t>
  </si>
  <si>
    <t>Grand Total</t>
  </si>
  <si>
    <t>Attribute</t>
  </si>
  <si>
    <t>Mark 8</t>
  </si>
  <si>
    <t>Weight</t>
  </si>
  <si>
    <t>B</t>
  </si>
  <si>
    <t xml:space="preserve">Pat </t>
  </si>
  <si>
    <t>Tim</t>
  </si>
  <si>
    <t>Craig</t>
  </si>
  <si>
    <t>Mark</t>
  </si>
  <si>
    <t>Pat</t>
  </si>
  <si>
    <t>A</t>
  </si>
  <si>
    <t>Index</t>
  </si>
  <si>
    <t>Type</t>
  </si>
  <si>
    <t>Sum of Value</t>
  </si>
  <si>
    <t>Value</t>
  </si>
  <si>
    <t>Pivot Table</t>
  </si>
  <si>
    <t>Katee</t>
  </si>
  <si>
    <t>Title</t>
  </si>
  <si>
    <t>Name</t>
  </si>
  <si>
    <t>Standard Table Format</t>
  </si>
  <si>
    <t>Explanatory</t>
  </si>
  <si>
    <t>Input</t>
  </si>
  <si>
    <t>Followed Hyperlink</t>
  </si>
  <si>
    <t>Hyperlink</t>
  </si>
  <si>
    <t>Comment</t>
  </si>
  <si>
    <t>Heading 3</t>
  </si>
  <si>
    <t>Heading 2</t>
  </si>
  <si>
    <t>Heading 1</t>
  </si>
  <si>
    <t>Style</t>
  </si>
  <si>
    <t>DATE:</t>
  </si>
  <si>
    <t>Theme</t>
  </si>
  <si>
    <t>SUBJECT:</t>
  </si>
  <si>
    <t>Mark Biegert</t>
  </si>
  <si>
    <t>FROM:</t>
  </si>
  <si>
    <t>August</t>
  </si>
  <si>
    <t>December</t>
  </si>
  <si>
    <t>July</t>
  </si>
  <si>
    <t>November</t>
  </si>
  <si>
    <t>October</t>
  </si>
  <si>
    <t>September</t>
  </si>
  <si>
    <t>1940 Total</t>
  </si>
  <si>
    <t>April</t>
  </si>
  <si>
    <t>February</t>
  </si>
  <si>
    <t>March</t>
  </si>
  <si>
    <t>1941 Total</t>
  </si>
  <si>
    <t>June</t>
  </si>
  <si>
    <t>1942 Total</t>
  </si>
  <si>
    <t>1943 Total</t>
  </si>
  <si>
    <t>1944 Total</t>
  </si>
  <si>
    <t>1945 Total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</si>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</sst>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sto MT"/>
      <family val="2"/>
      <scheme val="minor"/>
    </font>
    <font>
      <sz val="10"/>
      <color theme="1"/>
      <name val="Consolas"/>
      <family val="3"/>
    </font>
    <font>
      <sz val="10"/>
      <color theme="1"/>
      <name val="Consolas"/>
      <family val="2"/>
    </font>
    <font>
      <b/>
      <sz val="10"/>
      <color theme="1"/>
      <name val="Consolas"/>
      <family val="3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sz val="10"/>
      <color rgb="FF009242"/>
      <name val="Consolas"/>
      <family val="3"/>
    </font>
    <font>
      <b/>
      <sz val="10"/>
      <color rgb="FF7030A0"/>
      <name val="Tahoma"/>
      <family val="2"/>
    </font>
    <font>
      <b/>
      <u/>
      <sz val="10"/>
      <color theme="3"/>
      <name val="Consolas"/>
      <family val="3"/>
    </font>
    <font>
      <b/>
      <sz val="11"/>
      <color rgb="FF000099"/>
      <name val="Consolas"/>
      <family val="3"/>
    </font>
  </fonts>
  <fills count="2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8D6A"/>
        <bgColor indexed="64"/>
      </patternFill>
    </fill>
    <fill>
      <patternFill patternType="solid">
        <fgColor rgb="FFE8E160"/>
        <bgColor indexed="64"/>
      </patternFill>
    </fill>
    <fill>
      <patternFill patternType="solid">
        <fgColor rgb="FF76FFE6"/>
        <bgColor indexed="64"/>
      </patternFill>
    </fill>
    <fill>
      <patternFill patternType="solid">
        <fgColor rgb="FF9060E8"/>
        <bgColor indexed="64"/>
      </patternFill>
    </fill>
    <fill>
      <patternFill patternType="solid">
        <fgColor rgb="FFDCBFB6"/>
        <bgColor indexed="64"/>
      </patternFill>
    </fill>
    <fill>
      <patternFill patternType="solid">
        <fgColor rgb="FFBDF3FF"/>
        <bgColor indexed="64"/>
      </patternFill>
    </fill>
    <fill>
      <patternFill patternType="solid">
        <fgColor rgb="FF439EB2"/>
        <bgColor indexed="64"/>
      </patternFill>
    </fill>
    <fill>
      <patternFill patternType="solid">
        <fgColor rgb="FFFFC692"/>
        <bgColor indexed="64"/>
      </patternFill>
    </fill>
    <fill>
      <patternFill patternType="solid">
        <fgColor rgb="FFFFE0C4"/>
        <bgColor indexed="64"/>
      </patternFill>
    </fill>
    <fill>
      <patternFill patternType="solid">
        <fgColor rgb="FFB28F70"/>
        <bgColor indexed="64"/>
      </patternFill>
    </fill>
    <fill>
      <patternFill patternType="solid">
        <fgColor rgb="FFB26629"/>
        <bgColor indexed="64"/>
      </patternFill>
    </fill>
    <fill>
      <patternFill patternType="solid">
        <fgColor rgb="FFFFC8BB"/>
        <bgColor indexed="64"/>
      </patternFill>
    </fill>
    <fill>
      <patternFill patternType="solid">
        <fgColor rgb="FFFFC392"/>
        <bgColor indexed="64"/>
      </patternFill>
    </fill>
    <fill>
      <patternFill patternType="solid">
        <fgColor rgb="FFE89965"/>
        <bgColor indexed="64"/>
      </patternFill>
    </fill>
    <fill>
      <patternFill patternType="solid">
        <fgColor rgb="FF43A3B2"/>
        <bgColor indexed="64"/>
      </patternFill>
    </fill>
    <fill>
      <patternFill patternType="solid">
        <fgColor rgb="FFFFF6B1"/>
        <bgColor indexed="64"/>
      </patternFill>
    </fill>
    <fill>
      <patternFill patternType="solid">
        <fgColor rgb="FF98F1FF"/>
        <bgColor indexed="64"/>
      </patternFill>
    </fill>
    <fill>
      <patternFill patternType="solid">
        <fgColor rgb="FFE8CB7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1">
    <xf numFmtId="0" fontId="0" fillId="0" borderId="0"/>
    <xf numFmtId="0" fontId="1" fillId="0" borderId="0" applyFill="0" applyBorder="0" applyProtection="0">
      <alignment vertical="top"/>
    </xf>
    <xf numFmtId="0" fontId="2" fillId="4" borderId="0" applyNumberFormat="0" applyBorder="0" applyAlignment="0" applyProtection="0"/>
    <xf numFmtId="0" fontId="4" fillId="0" borderId="0" applyNumberFormat="0" applyProtection="0">
      <alignment vertical="center"/>
    </xf>
    <xf numFmtId="0" fontId="5" fillId="0" borderId="0" applyNumberFormat="0" applyFill="0" applyBorder="0" applyAlignment="0" applyProtection="0"/>
    <xf numFmtId="0" fontId="6" fillId="2" borderId="1" applyNumberFormat="0" applyAlignment="0" applyProtection="0"/>
    <xf numFmtId="0" fontId="7" fillId="0" borderId="0" applyNumberFormat="0" applyFill="0" applyBorder="0" applyAlignment="0" applyProtection="0">
      <alignment vertical="top"/>
    </xf>
    <xf numFmtId="0" fontId="8" fillId="0" borderId="0" applyNumberFormat="0" applyFill="0" applyBorder="0" applyAlignment="0" applyProtection="0">
      <alignment vertical="top"/>
    </xf>
    <xf numFmtId="0" fontId="9" fillId="0" borderId="0" applyNumberFormat="0" applyFill="0" applyProtection="0">
      <alignment vertical="center"/>
    </xf>
    <xf numFmtId="0" fontId="10" fillId="0" borderId="0" applyNumberFormat="0" applyFill="0" applyBorder="0" applyProtection="0">
      <alignment vertical="center"/>
    </xf>
    <xf numFmtId="0" fontId="2" fillId="3" borderId="0" applyNumberFormat="0" applyBorder="0" applyAlignment="0" applyProtection="0"/>
  </cellStyleXfs>
  <cellXfs count="45">
    <xf numFmtId="0" fontId="0" fillId="0" borderId="0" xfId="0"/>
    <xf numFmtId="0" fontId="0" fillId="0" borderId="0" xfId="0" pivotButton="1"/>
    <xf numFmtId="2" fontId="0" fillId="0" borderId="0" xfId="0" applyNumberFormat="1"/>
    <xf numFmtId="0" fontId="1" fillId="0" borderId="0" xfId="1">
      <alignment vertical="top"/>
    </xf>
    <xf numFmtId="0" fontId="1" fillId="5" borderId="0" xfId="1" applyFill="1">
      <alignment vertical="top"/>
    </xf>
    <xf numFmtId="0" fontId="1" fillId="6" borderId="0" xfId="1" applyFill="1">
      <alignment vertical="top"/>
    </xf>
    <xf numFmtId="0" fontId="1" fillId="7" borderId="0" xfId="1" applyFill="1">
      <alignment vertical="top"/>
    </xf>
    <xf numFmtId="0" fontId="1" fillId="8" borderId="0" xfId="1" applyFill="1">
      <alignment vertical="top"/>
    </xf>
    <xf numFmtId="0" fontId="1" fillId="9" borderId="0" xfId="1" applyFill="1">
      <alignment vertical="top"/>
    </xf>
    <xf numFmtId="0" fontId="1" fillId="10" borderId="0" xfId="1" applyFill="1">
      <alignment vertical="top"/>
    </xf>
    <xf numFmtId="0" fontId="1" fillId="11" borderId="0" xfId="1" applyFill="1">
      <alignment vertical="top"/>
    </xf>
    <xf numFmtId="0" fontId="1" fillId="12" borderId="0" xfId="1" applyFill="1">
      <alignment vertical="top"/>
    </xf>
    <xf numFmtId="0" fontId="1" fillId="13" borderId="0" xfId="1" applyFill="1">
      <alignment vertical="top"/>
    </xf>
    <xf numFmtId="0" fontId="1" fillId="14" borderId="0" xfId="1" applyFill="1">
      <alignment vertical="top"/>
    </xf>
    <xf numFmtId="0" fontId="1" fillId="15" borderId="0" xfId="1" applyFill="1">
      <alignment vertical="top"/>
    </xf>
    <xf numFmtId="0" fontId="1" fillId="16" borderId="0" xfId="1" applyFill="1">
      <alignment vertical="top"/>
    </xf>
    <xf numFmtId="0" fontId="1" fillId="17" borderId="0" xfId="1" applyFill="1">
      <alignment vertical="top"/>
    </xf>
    <xf numFmtId="0" fontId="3" fillId="18" borderId="0" xfId="2" applyFont="1" applyFill="1" applyAlignment="1">
      <alignment vertical="top"/>
    </xf>
    <xf numFmtId="0" fontId="1" fillId="19" borderId="0" xfId="1" applyFill="1">
      <alignment vertical="top"/>
    </xf>
    <xf numFmtId="0" fontId="3" fillId="20" borderId="0" xfId="2" applyFont="1" applyFill="1" applyAlignment="1">
      <alignment vertical="top"/>
    </xf>
    <xf numFmtId="0" fontId="1" fillId="21" borderId="0" xfId="1" applyFill="1">
      <alignment vertical="top"/>
    </xf>
    <xf numFmtId="0" fontId="3" fillId="22" borderId="0" xfId="2" applyFont="1" applyFill="1" applyAlignment="1">
      <alignment vertical="top"/>
    </xf>
    <xf numFmtId="0" fontId="1" fillId="0" borderId="0" xfId="1" pivotButton="1">
      <alignment vertical="top"/>
    </xf>
    <xf numFmtId="0" fontId="4" fillId="0" borderId="0" xfId="3">
      <alignment vertical="center"/>
    </xf>
    <xf numFmtId="0" fontId="5" fillId="0" borderId="0" xfId="4" applyAlignment="1">
      <alignment vertical="top"/>
    </xf>
    <xf numFmtId="0" fontId="6" fillId="2" borderId="1" xfId="5" applyAlignment="1">
      <alignment vertical="top"/>
    </xf>
    <xf numFmtId="0" fontId="7" fillId="0" borderId="0" xfId="6" applyAlignment="1">
      <alignment vertical="top"/>
    </xf>
    <xf numFmtId="0" fontId="7" fillId="0" borderId="0" xfId="6" applyFill="1" applyAlignment="1">
      <alignment vertical="top"/>
    </xf>
    <xf numFmtId="0" fontId="8" fillId="0" borderId="0" xfId="7">
      <alignment vertical="top"/>
    </xf>
    <xf numFmtId="0" fontId="9" fillId="0" borderId="0" xfId="8">
      <alignment vertical="center"/>
    </xf>
    <xf numFmtId="0" fontId="10" fillId="0" borderId="0" xfId="9">
      <alignment vertical="center"/>
    </xf>
    <xf numFmtId="0" fontId="2" fillId="23" borderId="0" xfId="10" applyFill="1" applyAlignment="1">
      <alignment vertical="top"/>
    </xf>
    <xf numFmtId="0" fontId="3" fillId="24" borderId="0" xfId="2" applyFont="1" applyFill="1" applyAlignment="1">
      <alignment vertical="top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NumberFormat="1"/>
    <xf numFmtId="0" fontId="0" fillId="0" borderId="0" xfId="0" applyAlignment="1">
      <alignment horizontal="center" vertical="center" wrapText="1"/>
    </xf>
    <xf numFmtId="1" fontId="0" fillId="0" borderId="0" xfId="0" applyNumberFormat="1"/>
  </cellXfs>
  <cellStyles count="11">
    <cellStyle name="20% - Accent1 2" xfId="10" xr:uid="{62768CE9-9044-41B4-9B79-2277AA49E285}"/>
    <cellStyle name="20% - Accent3 2" xfId="2" xr:uid="{E008B804-3845-42E8-ACC5-5C483E7D8EC4}"/>
    <cellStyle name="Comment" xfId="7" xr:uid="{2023B972-35A2-4376-AB51-4920AA082D2F}"/>
    <cellStyle name="Explanatory Text 2" xfId="4" xr:uid="{8419F395-D4F3-4DE8-BB6D-1F30EE305700}"/>
    <cellStyle name="Heading 1 2" xfId="3" xr:uid="{8C141834-D3FB-4FFE-8396-32FD98D648BA}"/>
    <cellStyle name="Heading 2 2" xfId="9" xr:uid="{8C686B4E-63D8-4539-AD10-A7B30A7765FA}"/>
    <cellStyle name="Heading 3 2" xfId="8" xr:uid="{67C9B412-1483-450D-95C4-E21CEB18197A}"/>
    <cellStyle name="Hyperlink" xfId="6" builtinId="8"/>
    <cellStyle name="Input 2" xfId="5" xr:uid="{84656734-B292-4808-B30F-D88276E76A9B}"/>
    <cellStyle name="Normal" xfId="0" builtinId="0"/>
    <cellStyle name="Normal 2" xfId="1" xr:uid="{81AACFF8-BD1A-4E8B-86AE-BB86DB6A1174}"/>
  </cellStyles>
  <dxfs count="63">
    <dxf>
      <alignment wrapText="1"/>
    </dxf>
    <dxf>
      <alignment horizontal="center"/>
    </dxf>
    <dxf>
      <alignment vertical="center"/>
    </dxf>
    <dxf>
      <alignment wrapText="1"/>
    </dxf>
    <dxf>
      <alignment horizontal="center"/>
    </dxf>
    <dxf>
      <alignment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3"/>
        <scheme val="none"/>
      </font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numFmt numFmtId="2" formatCode="0.00"/>
    </dxf>
    <dxf>
      <alignment wrapText="1"/>
    </dxf>
    <dxf>
      <alignment horizontal="center"/>
    </dxf>
    <dxf>
      <alignment vertical="center"/>
    </dxf>
    <dxf>
      <alignment wrapText="1"/>
    </dxf>
    <dxf>
      <alignment horizontal="center"/>
    </dxf>
    <dxf>
      <alignment vertical="center"/>
    </dxf>
    <dxf>
      <alignment wrapText="1"/>
    </dxf>
    <dxf>
      <alignment horizontal="center"/>
    </dxf>
    <dxf>
      <alignment vertical="center"/>
    </dxf>
    <dxf>
      <alignment wrapText="1"/>
    </dxf>
    <dxf>
      <alignment horizontal="center"/>
    </dxf>
    <dxf>
      <alignment vertical="center"/>
    </dxf>
    <dxf>
      <alignment wrapText="1"/>
    </dxf>
    <dxf>
      <alignment horizontal="center"/>
    </dxf>
    <dxf>
      <alignment vertical="center"/>
    </dxf>
    <dxf>
      <alignment wrapText="1"/>
    </dxf>
    <dxf>
      <alignment horizontal="center"/>
    </dxf>
    <dxf>
      <alignment vertical="center"/>
    </dxf>
    <dxf>
      <alignment wrapText="1"/>
    </dxf>
    <dxf>
      <alignment horizontal="center"/>
    </dxf>
    <dxf>
      <alignment vertical="center"/>
    </dxf>
    <dxf>
      <alignment wrapText="1"/>
    </dxf>
    <dxf>
      <alignment horizontal="center"/>
    </dxf>
    <dxf>
      <alignment vertical="center"/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font>
        <color theme="1"/>
      </font>
      <fill>
        <patternFill>
          <bgColor theme="9" tint="0.79998168889431442"/>
        </patternFill>
      </fill>
    </dxf>
    <dxf>
      <border>
        <right style="medium">
          <color auto="1"/>
        </right>
      </border>
    </dxf>
    <dxf>
      <fill>
        <patternFill>
          <bgColor theme="6" tint="0.79998168889431442"/>
        </patternFill>
      </fill>
    </dxf>
    <dxf>
      <border>
        <right style="medium">
          <color auto="1"/>
        </right>
      </border>
    </dxf>
    <dxf>
      <border>
        <top style="double">
          <color auto="1"/>
        </top>
      </border>
    </dxf>
    <dxf>
      <font>
        <b/>
        <i val="0"/>
        <color theme="0"/>
      </font>
      <fill>
        <patternFill>
          <bgColor theme="5" tint="-0.24994659260841701"/>
        </patternFill>
      </fill>
    </dxf>
  </dxfs>
  <tableStyles count="6" defaultTableStyle="TableStyleMedium9" defaultPivotStyle="Mark Standard">
    <tableStyle name="Biegert Standard" table="0" count="4" xr9:uid="{40BAA919-6790-4C4C-8357-E05B8B76B79B}">
      <tableStyleElement type="headerRow" dxfId="56"/>
      <tableStyleElement type="totalRow" dxfId="55"/>
      <tableStyleElement type="firstColumn" dxfId="54"/>
      <tableStyleElement type="firstRowStripe" dxfId="53"/>
    </tableStyle>
    <tableStyle name="Biegert Standard 2" table="0" count="4" xr9:uid="{FDB32FB4-16A5-4495-AED1-9A60AFFEF25D}">
      <tableStyleElement type="headerRow" dxfId="23"/>
      <tableStyleElement type="totalRow" dxfId="22"/>
      <tableStyleElement type="firstColumn" dxfId="21"/>
      <tableStyleElement type="firstRowStripe" dxfId="20"/>
    </tableStyle>
    <tableStyle name="Biegert Standard A" pivot="0" count="4" xr9:uid="{6F50F85F-3D4B-4EAE-8CDF-5B2E48A5EE5E}">
      <tableStyleElement type="headerRow" dxfId="52"/>
      <tableStyleElement type="totalRow" dxfId="51"/>
      <tableStyleElement type="firstColumn" dxfId="50"/>
      <tableStyleElement type="firstRowStripe" dxfId="49"/>
    </tableStyle>
    <tableStyle name="Biegert Standard A 2" pivot="0" count="4" xr9:uid="{CD2B569E-C930-4ED5-A2A5-123F8142B352}">
      <tableStyleElement type="headerRow" dxfId="19"/>
      <tableStyleElement type="totalRow" dxfId="18"/>
      <tableStyleElement type="firstColumn" dxfId="17"/>
      <tableStyleElement type="firstRowStripe" dxfId="16"/>
    </tableStyle>
    <tableStyle name="Invisible" pivot="0" table="0" count="0" xr9:uid="{B3C042DA-012A-4FDC-AF6E-B318A8881CC0}"/>
    <tableStyle name="Mark Standard" table="0" count="6" xr9:uid="{393B242E-9401-4A29-B2F5-61AB2FB477B7}">
      <tableStyleElement type="headerRow" dxfId="62"/>
      <tableStyleElement type="totalRow" dxfId="61"/>
      <tableStyleElement type="firstColumn" dxfId="60"/>
      <tableStyleElement type="firstRowStripe" dxfId="59"/>
      <tableStyleElement type="secondColumnStripe" dxfId="58"/>
      <tableStyleElement type="firstHeaderCell" dxfId="5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5" Type="http://schemas.openxmlformats.org/officeDocument/2006/relationships/externalLink" Target="externalLinks/externalLink1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44</xdr:row>
      <xdr:rowOff>152400</xdr:rowOff>
    </xdr:from>
    <xdr:to>
      <xdr:col>9</xdr:col>
      <xdr:colOff>80255</xdr:colOff>
      <xdr:row>58</xdr:row>
      <xdr:rowOff>156433</xdr:rowOff>
    </xdr:to>
    <xdr:pic>
      <xdr:nvPicPr>
        <xdr:cNvPr id="3" name="Picture 2" descr="Table&#10;&#10;Description automatically generated">
          <a:extLst>
            <a:ext uri="{FF2B5EF4-FFF2-40B4-BE49-F238E27FC236}">
              <a16:creationId xmlns:a16="http://schemas.microsoft.com/office/drawing/2014/main" id="{AC594CD5-0F40-7554-582E-1B2713FFE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2360" y="8199120"/>
          <a:ext cx="2825360" cy="25662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755374</xdr:colOff>
      <xdr:row>4</xdr:row>
      <xdr:rowOff>60960</xdr:rowOff>
    </xdr:from>
    <xdr:to>
      <xdr:col>33</xdr:col>
      <xdr:colOff>453474</xdr:colOff>
      <xdr:row>46</xdr:row>
      <xdr:rowOff>34290</xdr:rowOff>
    </xdr:to>
    <xdr:pic>
      <xdr:nvPicPr>
        <xdr:cNvPr id="4" name="Picture 3" descr="A picture containing text, receipt&#10;&#10;Description automatically generated">
          <a:extLst>
            <a:ext uri="{FF2B5EF4-FFF2-40B4-BE49-F238E27FC236}">
              <a16:creationId xmlns:a16="http://schemas.microsoft.com/office/drawing/2014/main" id="{C1190056-D417-0777-6979-94740012E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4504" y="803082"/>
          <a:ext cx="6168888" cy="7765608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46</xdr:row>
      <xdr:rowOff>152400</xdr:rowOff>
    </xdr:from>
    <xdr:to>
      <xdr:col>34</xdr:col>
      <xdr:colOff>224133</xdr:colOff>
      <xdr:row>63</xdr:row>
      <xdr:rowOff>1512</xdr:rowOff>
    </xdr:to>
    <xdr:pic>
      <xdr:nvPicPr>
        <xdr:cNvPr id="5" name="Picture 4" descr="A screenshot of a computer&#10;&#10;Description automatically generated with medium confidence">
          <a:extLst>
            <a:ext uri="{FF2B5EF4-FFF2-40B4-BE49-F238E27FC236}">
              <a16:creationId xmlns:a16="http://schemas.microsoft.com/office/drawing/2014/main" id="{9BE1061B-5F55-9DEE-D1FF-F18F0EE25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45675" y="8915400"/>
          <a:ext cx="5266667" cy="3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14</xdr:row>
      <xdr:rowOff>0</xdr:rowOff>
    </xdr:from>
    <xdr:ext cx="8343900" cy="4907280"/>
    <xdr:pic>
      <xdr:nvPicPr>
        <xdr:cNvPr id="2" name="Picture 1" descr="https://projectserverpants.files.wordpress.com/2013/06/example21.jpg">
          <a:extLst>
            <a:ext uri="{FF2B5EF4-FFF2-40B4-BE49-F238E27FC236}">
              <a16:creationId xmlns:a16="http://schemas.microsoft.com/office/drawing/2014/main" id="{1BDAEE97-FE62-47B9-9C8C-C6FBE6AFF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2240280"/>
          <a:ext cx="8343900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Startup" Target="Sheet.xlt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"/>
    </sheetNames>
    <definedNames>
      <definedName name="Table2"/>
    </defined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1.962445023149" backgroundQuery="1" createdVersion="8" refreshedVersion="8" minRefreshableVersion="3" recordCount="0" supportSubquery="1" supportAdvancedDrill="1" xr:uid="{1F03A7E3-4785-4682-8F7E-682D6C0769FD}">
  <cacheSource type="external" connectionId="4"/>
  <cacheFields count="0"/>
  <cacheHierarchies count="15">
    <cacheHierarchy uniqueName="[_tCrossCheck].[Year]" caption="Year" attribute="1" defaultMemberUniqueName="[_tCrossCheck].[Year].[All]" allUniqueName="[_tCrossCheck].[Year].[All]" dimensionUniqueName="[_tCrossCheck]" displayFolder="" count="0" memberValueDatatype="20" unbalanced="0"/>
    <cacheHierarchy uniqueName="[_tCrossCheck].[Month]" caption="Month" attribute="1" defaultMemberUniqueName="[_tCrossCheck].[Month].[All]" allUniqueName="[_tCrossCheck].[Month].[All]" dimensionUniqueName="[_tCrossCheck]" displayFolder="" count="0" memberValueDatatype="130" unbalanced="0"/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5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Measures].[Sum of Weight]" caption="Sum of Weight" measure="1" displayFolder="" measureGroup="_tWeight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trial]" caption="trial" measure="1" displayFolder="" measureGroup="_tWeight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No measures defined]" caption="__No measures defined" measure="1" displayFolder="" count="0" hidden="1"/>
  </cacheHierarchies>
  <kpis count="0"/>
  <dimensions count="4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</dimensions>
  <measureGroups count="3">
    <measureGroup name="_tCrossCheck" caption="_tCrossCheck"/>
    <measureGroup name="_tWeight" caption="_tWeight"/>
    <measureGroup name="_tWeight 1" caption="_tWeight 1"/>
  </measureGroups>
  <maps count="4">
    <map measureGroup="0" dimension="0"/>
    <map measureGroup="0" dimension="1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3483.338046990742" backgroundQuery="1" createdVersion="6" refreshedVersion="6" minRefreshableVersion="3" recordCount="0" supportSubquery="1" supportAdvancedDrill="1" xr:uid="{8DB7B4E9-FC46-4E98-AE34-3AEF75B971EB}">
  <cacheSource type="external" connectionId="4"/>
  <cacheFields count="3">
    <cacheField name="[Table2].[Index].[Index]" caption="Index" numFmtId="0" hierarchy="8" level="1">
      <sharedItems count="4">
        <s v="Craig"/>
        <s v="Mark"/>
        <s v="Pat"/>
        <s v="Tim"/>
      </sharedItems>
    </cacheField>
    <cacheField name="[Table2].[Type].[Type]" caption="Type" numFmtId="0" hierarchy="9" level="1">
      <sharedItems count="2">
        <s v="A"/>
        <s v="B"/>
      </sharedItems>
    </cacheField>
    <cacheField name="[Measures].[Sum of Value 2]" caption="Sum of Value 2" numFmtId="0" hierarchy="19" level="32767"/>
  </cacheFields>
  <cacheHierarchies count="20">
    <cacheHierarchy uniqueName="[_tCrossCheck].[Year]" caption="Year" attribute="1" defaultMemberUniqueName="[_tCrossCheck].[Year].[All]" allUniqueName="[_tCrossCheck].[Year].[All]" dimensionUniqueName="[_tCrossCheck]" displayFolder="" count="0" memberValueDatatype="20" unbalanced="0"/>
    <cacheHierarchy uniqueName="[_tCrossCheck].[Month]" caption="Month" attribute="1" defaultMemberUniqueName="[_tCrossCheck].[Month].[All]" allUniqueName="[_tCrossCheck].[Month].[All]" dimensionUniqueName="[_tCrossCheck]" displayFolder="" count="0" memberValueDatatype="130" unbalanced="0"/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5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Type]" caption="Type" attribute="1" defaultMemberUniqueName="[Table2].[Type].[All]" allUniqueName="[Table2].[Type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Measures].[trial]" caption="trial" measure="1" displayFolder="" measureGroup="_tWeight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</dimensions>
  <measureGroups count="4">
    <measureGroup name="_tCrossCheck" caption="_tCrossCheck"/>
    <measureGroup name="_tWeight" caption="_tWeight"/>
    <measureGroup name="_tWeight 1" caption="_tWeight 1"/>
    <measureGroup name="Table2" caption="Table2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004453240741" backgroundQuery="1" createdVersion="8" refreshedVersion="8" minRefreshableVersion="3" recordCount="0" supportSubquery="1" supportAdvancedDrill="1" xr:uid="{01F83328-35D9-430A-97B6-89F24B4AF39B}">
  <cacheSource type="external" connectionId="4"/>
  <cacheFields count="2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Attribute].[Attribute]" caption="Attribute" numFmtId="0" hierarchy="2" level="1">
      <sharedItems count="6">
        <s v="AS Projectile Mk 10"/>
        <s v="Mark 14"/>
        <s v="Mark 6"/>
        <s v="Mark 7"/>
        <s v="Mark 8"/>
        <s v="Marke 9,9-2,9-3, and 9-4"/>
      </sharedItems>
    </cacheField>
  </cacheFields>
  <cacheHierarchies count="20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0" memberValueDatatype="130" unbalanced="0"/>
    <cacheHierarchy uniqueName="[_tCrossCheck].[Attribute]" caption="Attribute" attribute="1" defaultMemberUniqueName="[_tCrossCheck].[Attribute].[All]" allUniqueName="[_tCrossCheck].[Attribute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5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Measures].[trial]" caption="trial" measure="1" displayFolder="" measureGroup="_tWeight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</dimensions>
  <measureGroups count="4">
    <measureGroup name="_tCrossCheck" caption="_tCrossCheck"/>
    <measureGroup name="_tWeight" caption="_tWeight"/>
    <measureGroup name="_tWeight 1" caption="_tWeight 1"/>
    <measureGroup name="Table2" caption="Table2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004454398149" backgroundQuery="1" createdVersion="8" refreshedVersion="8" minRefreshableVersion="3" recordCount="0" supportSubquery="1" supportAdvancedDrill="1" xr:uid="{4BAB216B-C4D8-49BD-8161-A163F0EE4EBE}">
  <cacheSource type="external" connectionId="4"/>
  <cacheFields count="4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  <cacheField name="[Measures].[Sum of Value]" caption="Sum of Value" numFmtId="0" hierarchy="18" level="32767"/>
    <cacheField name="[Measures].[trial]" caption="trial" numFmtId="0" hierarchy="11" level="32767"/>
  </cacheFields>
  <cacheHierarchies count="20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5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Measures].[trial]" caption="trial" measure="1" displayFolder="" measureGroup="_tWeight" count="0" oneField="1">
      <fieldsUsage count="1">
        <fieldUsage x="3"/>
      </fieldsUsage>
    </cacheHierarchy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Weight]" caption="Sum of Weight" measure="1" displayFolder="" measureGroup="_tWeigh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</dimensions>
  <measureGroups count="4">
    <measureGroup name="_tCrossCheck" caption="_tCrossCheck"/>
    <measureGroup name="_tWeight" caption="_tWeight"/>
    <measureGroup name="_tWeight 1" caption="_tWeight 1"/>
    <measureGroup name="Table2" caption="Table2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9A200-96C4-42EC-B70F-BFAF5BAFD2B2}" name="PivotTable3" cacheId="485" applyNumberFormats="0" applyBorderFormats="0" applyFontFormats="0" applyPatternFormats="0" applyAlignmentFormats="0" applyWidthHeightFormats="1" dataCaption="Values" tag="fa5bc58f-c215-496c-8d77-5964d72e7824" updatedVersion="8" minRefreshableVersion="3" useAutoFormatting="1" itemPrintTitles="1" createdVersion="8" indent="0" compact="0" compactData="0" multipleFieldFilters="0">
  <location ref="A1:D70" firstHeaderRow="0" firstDataRow="1" firstDataCol="2"/>
  <pivotFields count="4"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Row" compact="0" allDrilled="1" outline="0" subtotalTop="0" showAll="0" sortType="ascending" defaultAttributeDrillState="1">
      <items count="13">
        <item x="8"/>
        <item x="7"/>
        <item x="10"/>
        <item x="6"/>
        <item x="11"/>
        <item x="9"/>
        <item x="2"/>
        <item x="0"/>
        <item x="5"/>
        <item x="4"/>
        <item x="3"/>
        <item x="1"/>
        <item t="default"/>
      </items>
    </pivotField>
    <pivotField dataField="1" compact="0" outline="0" subtotalTop="0" showAll="0"/>
    <pivotField dataField="1" compact="0" outline="0" subtotalTop="0" showAll="0"/>
  </pivotFields>
  <rowFields count="2">
    <field x="0"/>
    <field x="1"/>
  </rowFields>
  <rowItems count="69">
    <i>
      <x/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ue" fld="2" baseField="0" baseItem="0"/>
    <dataField fld="3" subtotal="count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  <x15:activeTabTopLevelEntity name="[_tWeight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82072-D354-4850-9735-7A6F6D3BCE52}" name="PivotTable1" cacheId="416" applyNumberFormats="0" applyBorderFormats="0" applyFontFormats="0" applyPatternFormats="0" applyAlignmentFormats="0" applyWidthHeightFormats="1" dataCaption="Values" tag="acb40e43-4fd5-4924-86ed-2007361b24d3" updatedVersion="8" minRefreshableVersion="3" useAutoFormatting="1" subtotalHiddenItems="1" itemPrintTitles="1" createdVersion="8" indent="0" compact="0" compactData="0" multipleFieldFilters="0">
  <location ref="P10:R27" firstHeaderRow="1" firstDataRow="1" firstDataCol="0"/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Mark Standard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  <x15:activeTabTopLevelEntity name="[_tWeight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4BA7B-568C-4C43-882D-676138C32C03}" name="PivotTable2" cacheId="482" applyNumberFormats="0" applyBorderFormats="0" applyFontFormats="0" applyPatternFormats="0" applyAlignmentFormats="0" applyWidthHeightFormats="1" dataCaption="Values" tag="d1ec3a68-0367-4587-98fc-25fcc3b3f343" updatedVersion="8" minRefreshableVersion="3" useAutoFormatting="1" subtotalHiddenItems="1" colGrandTotals="0" itemPrintTitles="1" createdVersion="8" indent="0" compact="0" compactData="0" multipleFieldFilters="0">
  <location ref="A1:G9" firstHeaderRow="1" firstDataRow="2" firstDataCol="1"/>
  <pivotFields count="2"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Col" compact="0" allDrilled="1" outline="0" subtotalTop="0" showAll="0" defaultAttributeDrillState="1">
      <items count="7">
        <item x="2"/>
        <item x="4"/>
        <item x="5"/>
        <item x="1"/>
        <item x="3"/>
        <item x="0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>
      <x v="5"/>
    </i>
  </colItems>
  <formats count="3">
    <format dxfId="46">
      <pivotArea type="origin" dataOnly="0" labelOnly="1" outline="0" fieldPosition="0"/>
    </format>
    <format dxfId="47">
      <pivotArea type="origin" dataOnly="0" labelOnly="1" outline="0" fieldPosition="0"/>
    </format>
    <format dxfId="48">
      <pivotArea type="origin" dataOnly="0" labelOnly="1" outline="0" fieldPosition="0"/>
    </format>
  </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Mark Standard" showRowHeaders="1" showColHeaders="1" showRowStripes="1" showColStripes="0" showLastColumn="1"/>
  <rowHierarchiesUsage count="1">
    <rowHierarchyUsage hierarchyUsage="0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AE943-99B5-4A86-B5B6-1DC2512B8ED4}" name="PivotTable1" cacheId="47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multipleFieldFilters="0">
  <location ref="G26:I32" firstHeaderRow="1" firstDataRow="2" firstDataCol="1"/>
  <pivotFields count="3"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Col" compact="0" allDrilled="1" outline="0" subtotalTop="0" showAll="0" dataSourceSort="1" defaultSubtotal="0" defaultAttributeDrillState="1">
      <items count="2">
        <item x="0"/>
        <item x="1"/>
      </items>
    </pivotField>
    <pivotField dataField="1" compact="0" outline="0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2">
    <i>
      <x/>
    </i>
    <i>
      <x v="1"/>
    </i>
  </colItems>
  <dataFields count="1">
    <dataField name="Sum of Value" fld="2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Biegert Standard 2" showRowHeaders="1" showColHeaders="1" showRowStripes="1" showColStripes="0" showLastColumn="1"/>
  <rowHierarchiesUsage count="1">
    <rowHierarchyUsage hierarchyUsage="8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15="http://schemas.microsoft.com/office/spreadsheetml/2010/11/main" uri="{E67621CE-5B39-4880-91FE-76760E9C1902}">
      <x15:pivotTableUISettings sourceDataName="WorksheetConnection_Book1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E917C3-1E40-4261-ACD5-DA694E8D8682}" name="Table1" displayName="Table1" ref="A11:J73" totalsRowShown="0">
  <autoFilter ref="A11:J73" xr:uid="{37E917C3-1E40-4261-ACD5-DA694E8D8682}"/>
  <tableColumns count="10">
    <tableColumn id="1" xr3:uid="{65B77A85-C7AA-4EBC-A12B-6B620AB2C8AC}" name="Year">
      <calculatedColumnFormula>A11</calculatedColumnFormula>
    </tableColumn>
    <tableColumn id="2" xr3:uid="{B05173A5-1785-474D-B8BA-D1028EEB07FB}" name="Month"/>
    <tableColumn id="3" xr3:uid="{0E275A7D-3996-4C26-8667-925EA4B5450E}" name="Tonnage"/>
    <tableColumn id="4" xr3:uid="{B1ECEA66-6CCF-4EE2-AAAA-7354861C2C7F}" name="Total Surface Craft"/>
    <tableColumn id="5" xr3:uid="{B19583E0-81E5-4C65-95B2-A7DAA9FBD6EA}" name="Mark 6"/>
    <tableColumn id="6" xr3:uid="{D8251287-84B6-4560-BB22-6A8EFBE82F62}" name="Mark 8 "/>
    <tableColumn id="7" xr3:uid="{7DE104D6-A582-4F60-AC7C-1A0B4681A988}" name="Marke 9,9-2,9-3, and 9-4"/>
    <tableColumn id="8" xr3:uid="{8A1D0EAE-1260-4AAF-951E-FA0B1D8002F1}" name="Mark 14"/>
    <tableColumn id="9" xr3:uid="{AC84F848-5621-475D-ADD9-51F61B9A4F7F}" name="Mark 7"/>
    <tableColumn id="10" xr3:uid="{CEF084A6-7413-4EEF-9B3B-CC3FCE6C7CC5}" name="AS Projectile Mk 10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C5D75A-0817-4440-A57B-EBC136F360CA}" name="_tWeight" displayName="_tWeight" ref="L10:M16" totalsRowShown="0">
  <autoFilter ref="L10:M16" xr:uid="{5FC5D75A-0817-4440-A57B-EBC136F360CA}"/>
  <tableColumns count="2">
    <tableColumn id="1" xr3:uid="{38D5256F-CDFB-4BCB-AC14-04C7AFFD4D23}" name="Attribute"/>
    <tableColumn id="2" xr3:uid="{AD1F723F-D26F-4FF1-BF9B-1D77F8DAEBB1}" name="Weight" dataDxfId="2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978ADB-AB07-45BD-95D5-2384B6079C1F}" name="Table17" displayName="Table17" ref="B17:D22" totalsRowShown="0" headerRowDxfId="15" dataDxfId="14">
  <autoFilter ref="B17:D22" xr:uid="{4AEA4701-45D6-4DA6-8E21-B6CD1ED6BB84}"/>
  <tableColumns count="3">
    <tableColumn id="1" xr3:uid="{B00F9D32-A0AB-42E6-A3DD-E949CCEC7AF1}" name="Name" dataDxfId="13"/>
    <tableColumn id="2" xr3:uid="{CDE5DAAC-7F05-4B32-B065-AB484217145A}" name="Title" dataDxfId="12"/>
    <tableColumn id="3" xr3:uid="{D67EBAD6-ACD1-4047-AEFA-1104B0E1335B}" name="Value" dataDxfId="11"/>
  </tableColumns>
  <tableStyleInfo name="Biegert Standard A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50DE26B-B9B2-43D8-B4B4-82048887FD34}" name="Table2" displayName="Table2" ref="B26:D34" totalsRowShown="0" headerRowDxfId="10" dataDxfId="9">
  <autoFilter ref="B26:D34" xr:uid="{4CEB4C78-6C31-45EF-9C8C-BB29C3956793}"/>
  <tableColumns count="3">
    <tableColumn id="1" xr3:uid="{DF39E804-684F-407D-B518-E70F8A2229F2}" name="Index" dataDxfId="8"/>
    <tableColumn id="2" xr3:uid="{B27655EF-170A-4C84-8EAF-714C7D6D4659}" name="Type" dataDxfId="7"/>
    <tableColumn id="3" xr3:uid="{585A7861-4573-4B0C-BBDF-0A2330922A3A}" name="Value" dataDxfId="6"/>
  </tableColumns>
  <tableStyleInfo name="Biegert Standard A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late">
  <a:themeElements>
    <a:clrScheme name="Yellow">
      <a:dk1>
        <a:sysClr val="windowText" lastClr="000000"/>
      </a:dk1>
      <a:lt1>
        <a:sysClr val="window" lastClr="FFFFFF"/>
      </a:lt1>
      <a:dk2>
        <a:srgbClr val="39302A"/>
      </a:dk2>
      <a:lt2>
        <a:srgbClr val="E5DEDB"/>
      </a:lt2>
      <a:accent1>
        <a:srgbClr val="FFCA08"/>
      </a:accent1>
      <a:accent2>
        <a:srgbClr val="F8931D"/>
      </a:accent2>
      <a:accent3>
        <a:srgbClr val="CE8D3E"/>
      </a:accent3>
      <a:accent4>
        <a:srgbClr val="EC7016"/>
      </a:accent4>
      <a:accent5>
        <a:srgbClr val="E64823"/>
      </a:accent5>
      <a:accent6>
        <a:srgbClr val="9C6A6A"/>
      </a:accent6>
      <a:hlink>
        <a:srgbClr val="2998E3"/>
      </a:hlink>
      <a:folHlink>
        <a:srgbClr val="7F723D"/>
      </a:folHlink>
    </a:clrScheme>
    <a:fontScheme name="Slate">
      <a:maj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Slate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0000"/>
                <a:lumMod val="90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63500" dist="25400" dir="5400000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shade val="80000"/>
                <a:lumMod val="80000"/>
              </a:schemeClr>
              <a:schemeClr val="phClr">
                <a:tint val="98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ate" id="{C3F70B94-7CE9-428E-ADC1-3269CC2C3385}" vid="{3F2DE9A5-64E6-437C-A389-CC4477E817E8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yahoo.com/" TargetMode="Externa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C7385-C04B-4AF8-ACB3-97F000E7323A}">
  <dimension ref="A1:D70"/>
  <sheetViews>
    <sheetView tabSelected="1" topLeftCell="A19" workbookViewId="0">
      <selection activeCell="F44" sqref="F44"/>
    </sheetView>
  </sheetViews>
  <sheetFormatPr defaultRowHeight="14.25" x14ac:dyDescent="0.2"/>
  <cols>
    <col min="1" max="1" width="10.625" bestFit="1" customWidth="1"/>
    <col min="2" max="2" width="9.375" bestFit="1" customWidth="1"/>
    <col min="3" max="3" width="11.875" bestFit="1" customWidth="1"/>
    <col min="4" max="4" width="6.875" bestFit="1" customWidth="1"/>
  </cols>
  <sheetData>
    <row r="1" spans="1:4" x14ac:dyDescent="0.2">
      <c r="A1" s="1" t="s">
        <v>14</v>
      </c>
      <c r="B1" s="1" t="s">
        <v>15</v>
      </c>
      <c r="C1" t="s">
        <v>36</v>
      </c>
      <c r="D1" t="s">
        <v>73</v>
      </c>
    </row>
    <row r="2" spans="1:4" x14ac:dyDescent="0.2">
      <c r="A2">
        <v>1940</v>
      </c>
      <c r="B2" t="s">
        <v>59</v>
      </c>
      <c r="C2" s="42">
        <v>0</v>
      </c>
      <c r="D2" s="44">
        <v>0</v>
      </c>
    </row>
    <row r="3" spans="1:4" x14ac:dyDescent="0.2">
      <c r="B3" t="s">
        <v>57</v>
      </c>
      <c r="C3" s="42">
        <v>0</v>
      </c>
      <c r="D3" s="44">
        <v>0</v>
      </c>
    </row>
    <row r="4" spans="1:4" x14ac:dyDescent="0.2">
      <c r="B4" t="s">
        <v>62</v>
      </c>
      <c r="C4" s="42">
        <v>0</v>
      </c>
      <c r="D4" s="44">
        <v>0</v>
      </c>
    </row>
    <row r="5" spans="1:4" x14ac:dyDescent="0.2">
      <c r="B5" t="s">
        <v>61</v>
      </c>
      <c r="C5" s="42">
        <v>0</v>
      </c>
      <c r="D5" s="44">
        <v>0</v>
      </c>
    </row>
    <row r="6" spans="1:4" x14ac:dyDescent="0.2">
      <c r="B6" t="s">
        <v>60</v>
      </c>
      <c r="C6" s="42">
        <v>0</v>
      </c>
      <c r="D6" s="44">
        <v>0</v>
      </c>
    </row>
    <row r="7" spans="1:4" x14ac:dyDescent="0.2">
      <c r="B7" t="s">
        <v>58</v>
      </c>
      <c r="C7" s="42">
        <v>0</v>
      </c>
      <c r="D7" s="44">
        <v>0</v>
      </c>
    </row>
    <row r="8" spans="1:4" x14ac:dyDescent="0.2">
      <c r="A8" t="s">
        <v>63</v>
      </c>
      <c r="C8" s="42">
        <v>0</v>
      </c>
      <c r="D8" s="44">
        <v>0</v>
      </c>
    </row>
    <row r="9" spans="1:4" x14ac:dyDescent="0.2">
      <c r="A9">
        <v>1941</v>
      </c>
      <c r="B9" t="s">
        <v>16</v>
      </c>
      <c r="C9" s="42">
        <v>1521</v>
      </c>
      <c r="D9" s="44">
        <v>322.64634935487351</v>
      </c>
    </row>
    <row r="10" spans="1:4" x14ac:dyDescent="0.2">
      <c r="B10" t="s">
        <v>65</v>
      </c>
      <c r="C10" s="42">
        <v>0</v>
      </c>
      <c r="D10" s="44">
        <v>0</v>
      </c>
    </row>
    <row r="11" spans="1:4" x14ac:dyDescent="0.2">
      <c r="B11" t="s">
        <v>66</v>
      </c>
      <c r="C11" s="42">
        <v>0</v>
      </c>
      <c r="D11" s="44">
        <v>0</v>
      </c>
    </row>
    <row r="12" spans="1:4" x14ac:dyDescent="0.2">
      <c r="B12" t="s">
        <v>64</v>
      </c>
      <c r="C12" s="42">
        <v>0</v>
      </c>
      <c r="D12" s="44">
        <v>0</v>
      </c>
    </row>
    <row r="13" spans="1:4" x14ac:dyDescent="0.2">
      <c r="B13" t="s">
        <v>13</v>
      </c>
      <c r="C13" s="42">
        <v>0</v>
      </c>
      <c r="D13" s="44">
        <v>0</v>
      </c>
    </row>
    <row r="14" spans="1:4" x14ac:dyDescent="0.2">
      <c r="B14" t="s">
        <v>68</v>
      </c>
      <c r="C14" s="42">
        <v>0</v>
      </c>
      <c r="D14" s="44">
        <v>0</v>
      </c>
    </row>
    <row r="15" spans="1:4" x14ac:dyDescent="0.2">
      <c r="B15" t="s">
        <v>59</v>
      </c>
      <c r="C15" s="42">
        <v>691</v>
      </c>
      <c r="D15" s="44">
        <v>146.5802941513594</v>
      </c>
    </row>
    <row r="16" spans="1:4" x14ac:dyDescent="0.2">
      <c r="B16" t="s">
        <v>57</v>
      </c>
      <c r="C16" s="42">
        <v>514</v>
      </c>
      <c r="D16" s="44">
        <v>109.03367755976662</v>
      </c>
    </row>
    <row r="17" spans="1:4" x14ac:dyDescent="0.2">
      <c r="B17" t="s">
        <v>62</v>
      </c>
      <c r="C17" s="42">
        <v>1585</v>
      </c>
      <c r="D17" s="44">
        <v>336.222527105506</v>
      </c>
    </row>
    <row r="18" spans="1:4" x14ac:dyDescent="0.2">
      <c r="B18" t="s">
        <v>61</v>
      </c>
      <c r="C18" s="42">
        <v>3857</v>
      </c>
      <c r="D18" s="44">
        <v>818.17683725295683</v>
      </c>
    </row>
    <row r="19" spans="1:4" x14ac:dyDescent="0.2">
      <c r="B19" t="s">
        <v>60</v>
      </c>
      <c r="C19" s="42">
        <v>3764</v>
      </c>
      <c r="D19" s="44">
        <v>798.44895395906906</v>
      </c>
    </row>
    <row r="20" spans="1:4" x14ac:dyDescent="0.2">
      <c r="B20" t="s">
        <v>58</v>
      </c>
      <c r="C20" s="42">
        <v>5220</v>
      </c>
      <c r="D20" s="44">
        <v>1107.3069977859566</v>
      </c>
    </row>
    <row r="21" spans="1:4" x14ac:dyDescent="0.2">
      <c r="A21" t="s">
        <v>67</v>
      </c>
      <c r="C21" s="42">
        <v>17152</v>
      </c>
      <c r="D21" s="44">
        <v>3638.4156371694876</v>
      </c>
    </row>
    <row r="22" spans="1:4" x14ac:dyDescent="0.2">
      <c r="A22">
        <v>1942</v>
      </c>
      <c r="B22" t="s">
        <v>16</v>
      </c>
      <c r="C22" s="42">
        <v>5092</v>
      </c>
      <c r="D22" s="44">
        <v>1143.1979076306839</v>
      </c>
    </row>
    <row r="23" spans="1:4" x14ac:dyDescent="0.2">
      <c r="B23" t="s">
        <v>65</v>
      </c>
      <c r="C23" s="42">
        <v>6973</v>
      </c>
      <c r="D23" s="44">
        <v>1516.3463531011755</v>
      </c>
    </row>
    <row r="24" spans="1:4" x14ac:dyDescent="0.2">
      <c r="B24" t="s">
        <v>66</v>
      </c>
      <c r="C24" s="42">
        <v>12736</v>
      </c>
      <c r="D24" s="44">
        <v>2927.2028223518628</v>
      </c>
    </row>
    <row r="25" spans="1:4" x14ac:dyDescent="0.2">
      <c r="B25" t="s">
        <v>64</v>
      </c>
      <c r="C25" s="42">
        <v>15460</v>
      </c>
      <c r="D25" s="44">
        <v>3533.1999146236458</v>
      </c>
    </row>
    <row r="26" spans="1:4" x14ac:dyDescent="0.2">
      <c r="B26" t="s">
        <v>13</v>
      </c>
      <c r="C26" s="42">
        <v>10596</v>
      </c>
      <c r="D26" s="44">
        <v>2506.940516570844</v>
      </c>
    </row>
    <row r="27" spans="1:4" x14ac:dyDescent="0.2">
      <c r="B27" t="s">
        <v>68</v>
      </c>
      <c r="C27" s="42">
        <v>14955</v>
      </c>
      <c r="D27" s="44">
        <v>3447.6002806262372</v>
      </c>
    </row>
    <row r="28" spans="1:4" x14ac:dyDescent="0.2">
      <c r="B28" t="s">
        <v>59</v>
      </c>
      <c r="C28" s="42">
        <v>18932</v>
      </c>
      <c r="D28" s="44">
        <v>4526.4748650370248</v>
      </c>
    </row>
    <row r="29" spans="1:4" x14ac:dyDescent="0.2">
      <c r="B29" t="s">
        <v>57</v>
      </c>
      <c r="C29" s="42">
        <v>8666</v>
      </c>
      <c r="D29" s="44">
        <v>2074.7328332517145</v>
      </c>
    </row>
    <row r="30" spans="1:4" x14ac:dyDescent="0.2">
      <c r="B30" t="s">
        <v>62</v>
      </c>
      <c r="C30" s="42">
        <v>8168</v>
      </c>
      <c r="D30" s="44">
        <v>1752.0576132232291</v>
      </c>
    </row>
    <row r="31" spans="1:4" x14ac:dyDescent="0.2">
      <c r="B31" t="s">
        <v>61</v>
      </c>
      <c r="C31" s="42">
        <v>8429</v>
      </c>
      <c r="D31" s="44">
        <v>1882.8877085401853</v>
      </c>
    </row>
    <row r="32" spans="1:4" x14ac:dyDescent="0.2">
      <c r="B32" t="s">
        <v>60</v>
      </c>
      <c r="C32" s="42">
        <v>16788</v>
      </c>
      <c r="D32" s="44">
        <v>3818.1385909157293</v>
      </c>
    </row>
    <row r="33" spans="1:4" x14ac:dyDescent="0.2">
      <c r="B33" t="s">
        <v>58</v>
      </c>
      <c r="C33" s="42">
        <v>14235</v>
      </c>
      <c r="D33" s="44">
        <v>3125.6445172225467</v>
      </c>
    </row>
    <row r="34" spans="1:4" x14ac:dyDescent="0.2">
      <c r="A34" t="s">
        <v>69</v>
      </c>
      <c r="C34" s="42">
        <v>141030</v>
      </c>
      <c r="D34" s="44">
        <v>32254.423923094877</v>
      </c>
    </row>
    <row r="35" spans="1:4" x14ac:dyDescent="0.2">
      <c r="A35">
        <v>1943</v>
      </c>
      <c r="B35" t="s">
        <v>16</v>
      </c>
      <c r="C35" s="42">
        <v>13376</v>
      </c>
      <c r="D35" s="44">
        <v>2808.4966603113935</v>
      </c>
    </row>
    <row r="36" spans="1:4" x14ac:dyDescent="0.2">
      <c r="B36" t="s">
        <v>65</v>
      </c>
      <c r="C36" s="42">
        <v>8229</v>
      </c>
      <c r="D36" s="44">
        <v>1530.3681398642277</v>
      </c>
    </row>
    <row r="37" spans="1:4" x14ac:dyDescent="0.2">
      <c r="B37" t="s">
        <v>66</v>
      </c>
      <c r="C37" s="42">
        <v>23795</v>
      </c>
      <c r="D37" s="44">
        <v>2302.0495517841387</v>
      </c>
    </row>
    <row r="38" spans="1:4" x14ac:dyDescent="0.2">
      <c r="B38" t="s">
        <v>64</v>
      </c>
      <c r="C38" s="42">
        <v>60183</v>
      </c>
      <c r="D38" s="44">
        <v>5612.8154231643139</v>
      </c>
    </row>
    <row r="39" spans="1:4" x14ac:dyDescent="0.2">
      <c r="B39" t="s">
        <v>13</v>
      </c>
      <c r="C39" s="42">
        <v>47197</v>
      </c>
      <c r="D39" s="44">
        <v>2699.082042407143</v>
      </c>
    </row>
    <row r="40" spans="1:4" x14ac:dyDescent="0.2">
      <c r="B40" t="s">
        <v>68</v>
      </c>
      <c r="C40" s="42">
        <v>45231</v>
      </c>
      <c r="D40" s="44">
        <v>3928.0650500300417</v>
      </c>
    </row>
    <row r="41" spans="1:4" x14ac:dyDescent="0.2">
      <c r="B41" t="s">
        <v>59</v>
      </c>
      <c r="C41" s="42">
        <v>47951</v>
      </c>
      <c r="D41" s="44">
        <v>4865.4702535606548</v>
      </c>
    </row>
    <row r="42" spans="1:4" x14ac:dyDescent="0.2">
      <c r="B42" t="s">
        <v>57</v>
      </c>
      <c r="C42" s="42">
        <v>68463</v>
      </c>
      <c r="D42" s="44">
        <v>4452.5320473516731</v>
      </c>
    </row>
    <row r="43" spans="1:4" x14ac:dyDescent="0.2">
      <c r="B43" t="s">
        <v>62</v>
      </c>
      <c r="C43" s="42">
        <v>45920</v>
      </c>
      <c r="D43" s="44">
        <v>3691.0000000000045</v>
      </c>
    </row>
    <row r="44" spans="1:4" x14ac:dyDescent="0.2">
      <c r="B44" t="s">
        <v>61</v>
      </c>
      <c r="C44" s="42">
        <v>39360</v>
      </c>
      <c r="D44" s="44">
        <v>2753.000000000005</v>
      </c>
    </row>
    <row r="45" spans="1:4" x14ac:dyDescent="0.2">
      <c r="B45" t="s">
        <v>60</v>
      </c>
      <c r="C45" s="42">
        <v>43073</v>
      </c>
      <c r="D45" s="44">
        <v>3411.0000000000082</v>
      </c>
    </row>
    <row r="46" spans="1:4" x14ac:dyDescent="0.2">
      <c r="B46" t="s">
        <v>58</v>
      </c>
      <c r="C46" s="42">
        <v>41980</v>
      </c>
      <c r="D46" s="44">
        <v>3307.0000000000105</v>
      </c>
    </row>
    <row r="47" spans="1:4" x14ac:dyDescent="0.2">
      <c r="A47" t="s">
        <v>70</v>
      </c>
      <c r="C47" s="42">
        <v>484758</v>
      </c>
      <c r="D47" s="44">
        <v>41360.879168473613</v>
      </c>
    </row>
    <row r="48" spans="1:4" x14ac:dyDescent="0.2">
      <c r="A48">
        <v>1944</v>
      </c>
      <c r="B48" t="s">
        <v>16</v>
      </c>
      <c r="C48" s="42">
        <v>46110</v>
      </c>
      <c r="D48" s="44">
        <v>3240.6603102236522</v>
      </c>
    </row>
    <row r="49" spans="1:4" x14ac:dyDescent="0.2">
      <c r="B49" t="s">
        <v>65</v>
      </c>
      <c r="C49" s="42">
        <v>41890</v>
      </c>
      <c r="D49" s="44">
        <v>2261.9779453421702</v>
      </c>
    </row>
    <row r="50" spans="1:4" x14ac:dyDescent="0.2">
      <c r="B50" t="s">
        <v>66</v>
      </c>
      <c r="C50" s="42">
        <v>35946</v>
      </c>
      <c r="D50" s="44">
        <v>2659.7459535009739</v>
      </c>
    </row>
    <row r="51" spans="1:4" x14ac:dyDescent="0.2">
      <c r="B51" t="s">
        <v>64</v>
      </c>
      <c r="C51" s="42">
        <v>32491</v>
      </c>
      <c r="D51" s="44">
        <v>2270.006607696489</v>
      </c>
    </row>
    <row r="52" spans="1:4" x14ac:dyDescent="0.2">
      <c r="B52" t="s">
        <v>13</v>
      </c>
      <c r="C52" s="42">
        <v>28402</v>
      </c>
      <c r="D52" s="44">
        <v>2339.4302316904887</v>
      </c>
    </row>
    <row r="53" spans="1:4" x14ac:dyDescent="0.2">
      <c r="B53" t="s">
        <v>68</v>
      </c>
      <c r="C53" s="42">
        <v>46123</v>
      </c>
      <c r="D53" s="44">
        <v>4116.5650550882538</v>
      </c>
    </row>
    <row r="54" spans="1:4" x14ac:dyDescent="0.2">
      <c r="B54" t="s">
        <v>59</v>
      </c>
      <c r="C54" s="42">
        <v>36207</v>
      </c>
      <c r="D54" s="44">
        <v>3814.0965712625771</v>
      </c>
    </row>
    <row r="55" spans="1:4" x14ac:dyDescent="0.2">
      <c r="B55" t="s">
        <v>57</v>
      </c>
      <c r="C55" s="42">
        <v>42760</v>
      </c>
      <c r="D55" s="44">
        <v>5401.5339970318</v>
      </c>
    </row>
    <row r="56" spans="1:4" x14ac:dyDescent="0.2">
      <c r="B56" t="s">
        <v>62</v>
      </c>
      <c r="C56" s="42">
        <v>27224</v>
      </c>
      <c r="D56" s="44">
        <v>4472.8775967557413</v>
      </c>
    </row>
    <row r="57" spans="1:4" x14ac:dyDescent="0.2">
      <c r="B57" t="s">
        <v>61</v>
      </c>
      <c r="C57" s="42">
        <v>18967</v>
      </c>
      <c r="D57" s="44">
        <v>4056.0808738319361</v>
      </c>
    </row>
    <row r="58" spans="1:4" x14ac:dyDescent="0.2">
      <c r="B58" t="s">
        <v>60</v>
      </c>
      <c r="C58" s="42">
        <v>14233</v>
      </c>
      <c r="D58" s="44">
        <v>3114.3576786928161</v>
      </c>
    </row>
    <row r="59" spans="1:4" x14ac:dyDescent="0.2">
      <c r="B59" t="s">
        <v>58</v>
      </c>
      <c r="C59" s="42">
        <v>13302</v>
      </c>
      <c r="D59" s="44">
        <v>2886.2115594804518</v>
      </c>
    </row>
    <row r="60" spans="1:4" x14ac:dyDescent="0.2">
      <c r="A60" t="s">
        <v>71</v>
      </c>
      <c r="C60" s="42">
        <v>383655</v>
      </c>
      <c r="D60" s="44">
        <v>40633.544380597348</v>
      </c>
    </row>
    <row r="61" spans="1:4" x14ac:dyDescent="0.2">
      <c r="A61">
        <v>1945</v>
      </c>
      <c r="B61" t="s">
        <v>16</v>
      </c>
      <c r="C61" s="42">
        <v>11092</v>
      </c>
      <c r="D61" s="44">
        <v>2527.4977733203823</v>
      </c>
    </row>
    <row r="62" spans="1:4" x14ac:dyDescent="0.2">
      <c r="B62" t="s">
        <v>65</v>
      </c>
      <c r="C62" s="42">
        <v>7661</v>
      </c>
      <c r="D62" s="44">
        <v>1779.3106123660718</v>
      </c>
    </row>
    <row r="63" spans="1:4" x14ac:dyDescent="0.2">
      <c r="B63" t="s">
        <v>66</v>
      </c>
      <c r="C63" s="42">
        <v>7203</v>
      </c>
      <c r="D63" s="44">
        <v>1490.1161097163376</v>
      </c>
    </row>
    <row r="64" spans="1:4" x14ac:dyDescent="0.2">
      <c r="B64" t="s">
        <v>64</v>
      </c>
      <c r="C64" s="42">
        <v>9612</v>
      </c>
      <c r="D64" s="44">
        <v>2038.7361650799648</v>
      </c>
    </row>
    <row r="65" spans="1:4" x14ac:dyDescent="0.2">
      <c r="B65" t="s">
        <v>13</v>
      </c>
      <c r="C65" s="42">
        <v>7098</v>
      </c>
      <c r="D65" s="44">
        <v>1393.1803145848307</v>
      </c>
    </row>
    <row r="66" spans="1:4" x14ac:dyDescent="0.2">
      <c r="B66" t="s">
        <v>68</v>
      </c>
      <c r="C66" s="42">
        <v>7155</v>
      </c>
      <c r="D66" s="44">
        <v>1379.4576010177955</v>
      </c>
    </row>
    <row r="67" spans="1:4" x14ac:dyDescent="0.2">
      <c r="B67" t="s">
        <v>59</v>
      </c>
      <c r="C67" s="42">
        <v>4094</v>
      </c>
      <c r="D67" s="44">
        <v>637.31030766843287</v>
      </c>
    </row>
    <row r="68" spans="1:4" x14ac:dyDescent="0.2">
      <c r="B68" t="s">
        <v>57</v>
      </c>
      <c r="C68" s="42">
        <v>485</v>
      </c>
      <c r="D68" s="44">
        <v>72.992500000000007</v>
      </c>
    </row>
    <row r="69" spans="1:4" x14ac:dyDescent="0.2">
      <c r="A69" t="s">
        <v>72</v>
      </c>
      <c r="C69" s="42">
        <v>54400</v>
      </c>
      <c r="D69" s="44">
        <v>11318.601383753816</v>
      </c>
    </row>
    <row r="70" spans="1:4" x14ac:dyDescent="0.2">
      <c r="A70" t="s">
        <v>23</v>
      </c>
      <c r="C70" s="42">
        <v>1080995</v>
      </c>
      <c r="D70" s="44">
        <v>129205.86449308903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3"/>
  <sheetViews>
    <sheetView topLeftCell="I1" zoomScale="115" zoomScaleNormal="115" workbookViewId="0">
      <selection activeCell="N15" sqref="N15"/>
    </sheetView>
  </sheetViews>
  <sheetFormatPr defaultRowHeight="14.25" x14ac:dyDescent="0.2"/>
  <cols>
    <col min="1" max="1" width="10.625" bestFit="1" customWidth="1"/>
    <col min="2" max="2" width="10.375" bestFit="1" customWidth="1"/>
    <col min="3" max="3" width="7" bestFit="1" customWidth="1"/>
    <col min="4" max="4" width="21.75" bestFit="1" customWidth="1"/>
    <col min="5" max="5" width="8" bestFit="1" customWidth="1"/>
    <col min="6" max="6" width="7" bestFit="1" customWidth="1"/>
    <col min="7" max="7" width="17.875" bestFit="1" customWidth="1"/>
    <col min="8" max="8" width="10" customWidth="1"/>
    <col min="9" max="9" width="9" customWidth="1"/>
    <col min="10" max="10" width="20" customWidth="1"/>
    <col min="12" max="12" width="21.375" customWidth="1"/>
    <col min="16" max="16" width="13.25" bestFit="1" customWidth="1"/>
    <col min="17" max="17" width="9.375" bestFit="1" customWidth="1"/>
    <col min="18" max="18" width="11.875" bestFit="1" customWidth="1"/>
    <col min="19" max="19" width="13.25" bestFit="1" customWidth="1"/>
    <col min="20" max="20" width="11.375" bestFit="1" customWidth="1"/>
    <col min="21" max="21" width="21.75" bestFit="1" customWidth="1"/>
    <col min="22" max="22" width="11.875" bestFit="1" customWidth="1"/>
    <col min="23" max="23" width="7.875" bestFit="1" customWidth="1"/>
    <col min="24" max="24" width="17.875" bestFit="1" customWidth="1"/>
    <col min="25" max="27" width="6.75" customWidth="1"/>
    <col min="28" max="29" width="9.75" customWidth="1"/>
    <col min="30" max="33" width="6.75" customWidth="1"/>
    <col min="34" max="34" width="9.75" customWidth="1"/>
    <col min="35" max="35" width="8.75" customWidth="1"/>
    <col min="36" max="36" width="14.25" customWidth="1"/>
    <col min="37" max="38" width="6.75" customWidth="1"/>
    <col min="39" max="39" width="9.75" customWidth="1"/>
    <col min="40" max="40" width="8.75" customWidth="1"/>
    <col min="41" max="43" width="6.75" customWidth="1"/>
    <col min="44" max="44" width="9.75" customWidth="1"/>
    <col min="45" max="45" width="8.75" customWidth="1"/>
    <col min="46" max="48" width="6.75" customWidth="1"/>
    <col min="49" max="50" width="9.75" customWidth="1"/>
    <col min="51" max="52" width="6.75" customWidth="1"/>
    <col min="53" max="55" width="9.75" customWidth="1"/>
    <col min="56" max="57" width="6.75" customWidth="1"/>
    <col min="58" max="60" width="9.75" customWidth="1"/>
    <col min="61" max="61" width="7.75" customWidth="1"/>
    <col min="62" max="63" width="6.75" customWidth="1"/>
    <col min="64" max="64" width="10.75" customWidth="1"/>
    <col min="65" max="65" width="9.75" customWidth="1"/>
    <col min="66" max="67" width="6.75" customWidth="1"/>
    <col min="68" max="70" width="9.75" customWidth="1"/>
    <col min="71" max="71" width="7.75" customWidth="1"/>
    <col min="72" max="73" width="6.75" customWidth="1"/>
    <col min="74" max="74" width="10.75" customWidth="1"/>
    <col min="75" max="75" width="9.75" customWidth="1"/>
    <col min="76" max="77" width="6.75" customWidth="1"/>
    <col min="78" max="80" width="9.75" customWidth="1"/>
    <col min="81" max="83" width="6.75" customWidth="1"/>
    <col min="84" max="85" width="9.75" customWidth="1"/>
    <col min="86" max="88" width="6.75" customWidth="1"/>
    <col min="89" max="90" width="9.75" customWidth="1"/>
    <col min="91" max="93" width="6.75" customWidth="1"/>
    <col min="94" max="95" width="9.75" customWidth="1"/>
    <col min="96" max="98" width="6.75" customWidth="1"/>
    <col min="99" max="100" width="9.75" customWidth="1"/>
    <col min="101" max="101" width="7.75" customWidth="1"/>
    <col min="102" max="103" width="6.75" customWidth="1"/>
    <col min="104" max="104" width="10.75" customWidth="1"/>
    <col min="105" max="105" width="9.75" customWidth="1"/>
    <col min="106" max="106" width="7.75" customWidth="1"/>
    <col min="107" max="108" width="6.75" customWidth="1"/>
    <col min="109" max="109" width="10.75" customWidth="1"/>
    <col min="110" max="110" width="9.75" customWidth="1"/>
    <col min="111" max="113" width="6.75" customWidth="1"/>
    <col min="114" max="115" width="9.75" customWidth="1"/>
    <col min="116" max="116" width="6.75" customWidth="1"/>
    <col min="117" max="117" width="5.75" customWidth="1"/>
    <col min="118" max="121" width="6.75" customWidth="1"/>
    <col min="122" max="122" width="8.75" customWidth="1"/>
    <col min="123" max="123" width="5.75" customWidth="1"/>
    <col min="124" max="127" width="6.75" customWidth="1"/>
    <col min="128" max="128" width="8.75" customWidth="1"/>
    <col min="129" max="129" width="6.75" customWidth="1"/>
    <col min="130" max="130" width="9.75" customWidth="1"/>
    <col min="131" max="131" width="6.75" customWidth="1"/>
    <col min="132" max="132" width="9.75" customWidth="1"/>
    <col min="133" max="134" width="8.75" customWidth="1"/>
    <col min="135" max="139" width="6.75" customWidth="1"/>
    <col min="140" max="140" width="9.75" customWidth="1"/>
    <col min="141" max="145" width="6.75" customWidth="1"/>
    <col min="146" max="146" width="9.75" customWidth="1"/>
    <col min="147" max="147" width="6.75" customWidth="1"/>
    <col min="148" max="148" width="9.75" customWidth="1"/>
    <col min="149" max="149" width="6.75" customWidth="1"/>
    <col min="150" max="150" width="9.75" customWidth="1"/>
    <col min="151" max="151" width="8.75" customWidth="1"/>
    <col min="152" max="152" width="9.75" customWidth="1"/>
    <col min="153" max="153" width="6.75" customWidth="1"/>
    <col min="154" max="154" width="9.75" customWidth="1"/>
    <col min="155" max="155" width="6.75" customWidth="1"/>
    <col min="156" max="156" width="9.75" customWidth="1"/>
    <col min="157" max="157" width="6.75" customWidth="1"/>
    <col min="158" max="158" width="9.75" customWidth="1"/>
    <col min="159" max="159" width="6.75" customWidth="1"/>
    <col min="160" max="160" width="9.75" customWidth="1"/>
    <col min="161" max="161" width="6.75" customWidth="1"/>
    <col min="162" max="162" width="9.75" customWidth="1"/>
    <col min="163" max="163" width="8.75" customWidth="1"/>
    <col min="164" max="164" width="9.75" customWidth="1"/>
    <col min="165" max="169" width="6.75" customWidth="1"/>
    <col min="170" max="170" width="9.75" customWidth="1"/>
    <col min="171" max="175" width="6.75" customWidth="1"/>
    <col min="176" max="176" width="9.75" customWidth="1"/>
    <col min="177" max="177" width="6.75" customWidth="1"/>
    <col min="178" max="178" width="9.75" customWidth="1"/>
    <col min="179" max="179" width="6.75" customWidth="1"/>
    <col min="180" max="180" width="8.75" customWidth="1"/>
    <col min="181" max="181" width="6.75" customWidth="1"/>
    <col min="182" max="182" width="9.75" customWidth="1"/>
    <col min="183" max="183" width="6.75" customWidth="1"/>
    <col min="184" max="184" width="8.75" customWidth="1"/>
    <col min="185" max="185" width="6.75" customWidth="1"/>
    <col min="186" max="186" width="9.75" customWidth="1"/>
    <col min="187" max="187" width="6.75" customWidth="1"/>
    <col min="188" max="188" width="9.75" customWidth="1"/>
    <col min="189" max="189" width="6.75" customWidth="1"/>
    <col min="190" max="190" width="8.75" customWidth="1"/>
    <col min="191" max="193" width="6.75" customWidth="1"/>
    <col min="194" max="194" width="9.75" customWidth="1"/>
    <col min="195" max="195" width="6.75" customWidth="1"/>
    <col min="196" max="196" width="9.75" customWidth="1"/>
    <col min="197" max="197" width="6.75" customWidth="1"/>
    <col min="198" max="198" width="9.75" customWidth="1"/>
    <col min="199" max="199" width="6.75" customWidth="1"/>
    <col min="200" max="200" width="9.75" customWidth="1"/>
    <col min="201" max="205" width="6.75" customWidth="1"/>
    <col min="206" max="206" width="9.75" customWidth="1"/>
    <col min="207" max="207" width="6.75" customWidth="1"/>
    <col min="208" max="208" width="9.75" customWidth="1"/>
    <col min="209" max="211" width="6.75" customWidth="1"/>
    <col min="212" max="212" width="9.75" customWidth="1"/>
    <col min="213" max="213" width="6.75" customWidth="1"/>
    <col min="214" max="214" width="8.75" customWidth="1"/>
    <col min="215" max="217" width="6.75" customWidth="1"/>
    <col min="218" max="218" width="9.75" customWidth="1"/>
    <col min="219" max="219" width="6.75" customWidth="1"/>
    <col min="220" max="220" width="9.75" customWidth="1"/>
    <col min="221" max="223" width="6.75" customWidth="1"/>
    <col min="224" max="224" width="9.75" customWidth="1"/>
    <col min="225" max="225" width="6.75" customWidth="1"/>
    <col min="226" max="226" width="9.75" customWidth="1"/>
    <col min="227" max="229" width="6.75" customWidth="1"/>
    <col min="230" max="230" width="9.75" customWidth="1"/>
    <col min="231" max="231" width="6.75" customWidth="1"/>
    <col min="232" max="232" width="8.75" customWidth="1"/>
    <col min="233" max="235" width="6.75" customWidth="1"/>
    <col min="236" max="236" width="9.75" customWidth="1"/>
    <col min="237" max="237" width="6.75" customWidth="1"/>
    <col min="238" max="238" width="9.75" customWidth="1"/>
    <col min="239" max="239" width="6.75" customWidth="1"/>
    <col min="240" max="240" width="9.75" customWidth="1"/>
    <col min="241" max="241" width="6.75" customWidth="1"/>
    <col min="242" max="242" width="9.75" customWidth="1"/>
    <col min="243" max="243" width="6.75" customWidth="1"/>
    <col min="244" max="244" width="9.75" customWidth="1"/>
    <col min="245" max="245" width="6.75" customWidth="1"/>
    <col min="246" max="246" width="9.75" customWidth="1"/>
    <col min="247" max="247" width="6.75" customWidth="1"/>
    <col min="248" max="248" width="9.75" customWidth="1"/>
    <col min="249" max="249" width="6.75" customWidth="1"/>
    <col min="250" max="250" width="8.75" customWidth="1"/>
    <col min="251" max="251" width="6.75" customWidth="1"/>
    <col min="252" max="252" width="9.75" customWidth="1"/>
    <col min="253" max="253" width="6.75" customWidth="1"/>
    <col min="254" max="254" width="9.75" customWidth="1"/>
    <col min="255" max="255" width="7.75" customWidth="1"/>
    <col min="256" max="256" width="9.75" customWidth="1"/>
    <col min="257" max="259" width="6.75" customWidth="1"/>
    <col min="260" max="260" width="10.75" customWidth="1"/>
    <col min="261" max="261" width="7.75" customWidth="1"/>
    <col min="262" max="262" width="8.75" customWidth="1"/>
    <col min="263" max="263" width="6.75" customWidth="1"/>
    <col min="264" max="264" width="9.75" customWidth="1"/>
    <col min="265" max="265" width="6.75" customWidth="1"/>
    <col min="266" max="266" width="10.75" customWidth="1"/>
    <col min="267" max="267" width="7.75" customWidth="1"/>
    <col min="268" max="268" width="9.75" customWidth="1"/>
    <col min="269" max="271" width="6.75" customWidth="1"/>
    <col min="272" max="272" width="10.75" customWidth="1"/>
    <col min="273" max="273" width="7.75" customWidth="1"/>
    <col min="274" max="274" width="9.75" customWidth="1"/>
    <col min="275" max="277" width="6.75" customWidth="1"/>
    <col min="278" max="278" width="10.75" customWidth="1"/>
    <col min="279" max="279" width="7.75" customWidth="1"/>
    <col min="280" max="280" width="9.75" customWidth="1"/>
    <col min="281" max="283" width="6.75" customWidth="1"/>
    <col min="284" max="284" width="10.75" customWidth="1"/>
    <col min="285" max="285" width="7.75" customWidth="1"/>
    <col min="286" max="286" width="9.75" customWidth="1"/>
    <col min="287" max="289" width="6.75" customWidth="1"/>
    <col min="290" max="290" width="10.75" customWidth="1"/>
    <col min="291" max="291" width="7.75" customWidth="1"/>
    <col min="292" max="292" width="9.75" customWidth="1"/>
    <col min="293" max="295" width="6.75" customWidth="1"/>
    <col min="296" max="296" width="10.75" customWidth="1"/>
    <col min="297" max="297" width="7.75" customWidth="1"/>
    <col min="298" max="298" width="9.75" customWidth="1"/>
    <col min="299" max="301" width="6.75" customWidth="1"/>
    <col min="302" max="302" width="10.75" customWidth="1"/>
    <col min="303" max="303" width="7.75" customWidth="1"/>
    <col min="304" max="304" width="9.75" customWidth="1"/>
    <col min="305" max="305" width="6.75" customWidth="1"/>
    <col min="306" max="306" width="8.75" customWidth="1"/>
    <col min="307" max="307" width="6.75" customWidth="1"/>
    <col min="308" max="308" width="10.75" customWidth="1"/>
    <col min="309" max="309" width="11.25" customWidth="1"/>
  </cols>
  <sheetData>
    <row r="1" spans="1:22" x14ac:dyDescent="0.2">
      <c r="A1" s="43"/>
      <c r="B1" s="1" t="s">
        <v>24</v>
      </c>
    </row>
    <row r="2" spans="1:22" x14ac:dyDescent="0.2">
      <c r="A2" s="1" t="s">
        <v>14</v>
      </c>
      <c r="B2" t="s">
        <v>19</v>
      </c>
      <c r="C2" t="s">
        <v>25</v>
      </c>
      <c r="D2" t="s">
        <v>18</v>
      </c>
      <c r="E2" t="s">
        <v>0</v>
      </c>
      <c r="F2" t="s">
        <v>1</v>
      </c>
      <c r="G2" t="s">
        <v>20</v>
      </c>
      <c r="O2">
        <v>424.25555470726306</v>
      </c>
      <c r="S2">
        <v>421.45703251081682</v>
      </c>
    </row>
    <row r="3" spans="1:22" x14ac:dyDescent="0.2">
      <c r="A3">
        <v>1940</v>
      </c>
      <c r="O3">
        <v>536.65328779989352</v>
      </c>
    </row>
    <row r="4" spans="1:22" x14ac:dyDescent="0.2">
      <c r="A4">
        <v>1941</v>
      </c>
      <c r="O4">
        <v>339.68977635910932</v>
      </c>
    </row>
    <row r="5" spans="1:22" x14ac:dyDescent="0.2">
      <c r="A5">
        <v>1942</v>
      </c>
      <c r="O5">
        <v>594.41281609995394</v>
      </c>
    </row>
    <row r="6" spans="1:22" x14ac:dyDescent="0.2">
      <c r="A6">
        <v>1943</v>
      </c>
      <c r="O6">
        <v>60.275200422279518</v>
      </c>
    </row>
    <row r="7" spans="1:22" x14ac:dyDescent="0.2">
      <c r="A7">
        <v>1944</v>
      </c>
    </row>
    <row r="8" spans="1:22" x14ac:dyDescent="0.2">
      <c r="A8">
        <v>1945</v>
      </c>
    </row>
    <row r="9" spans="1:22" x14ac:dyDescent="0.2">
      <c r="A9" t="s">
        <v>23</v>
      </c>
      <c r="V9">
        <f>300*691/2000</f>
        <v>103.65</v>
      </c>
    </row>
    <row r="10" spans="1:22" x14ac:dyDescent="0.2">
      <c r="L10" t="s">
        <v>24</v>
      </c>
      <c r="M10" t="s">
        <v>26</v>
      </c>
      <c r="P10" s="33"/>
      <c r="Q10" s="34"/>
      <c r="R10" s="35"/>
      <c r="V10">
        <f>514*300/2000</f>
        <v>77.099999999999994</v>
      </c>
    </row>
    <row r="11" spans="1:22" x14ac:dyDescent="0.2">
      <c r="A11" t="s">
        <v>14</v>
      </c>
      <c r="B11" t="s">
        <v>15</v>
      </c>
      <c r="C11" t="s">
        <v>22</v>
      </c>
      <c r="D11" t="s">
        <v>21</v>
      </c>
      <c r="E11" t="s">
        <v>19</v>
      </c>
      <c r="F11" t="s">
        <v>17</v>
      </c>
      <c r="G11" t="s">
        <v>18</v>
      </c>
      <c r="H11" t="s">
        <v>0</v>
      </c>
      <c r="I11" t="s">
        <v>1</v>
      </c>
      <c r="J11" t="s">
        <v>20</v>
      </c>
      <c r="L11" t="s">
        <v>19</v>
      </c>
      <c r="M11">
        <v>424.25555470726306</v>
      </c>
      <c r="P11" s="36"/>
      <c r="Q11" s="37"/>
      <c r="R11" s="38"/>
    </row>
    <row r="12" spans="1:22" x14ac:dyDescent="0.2">
      <c r="A12">
        <v>1940</v>
      </c>
      <c r="B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t="s">
        <v>17</v>
      </c>
      <c r="M12">
        <v>536.65328779989352</v>
      </c>
      <c r="P12" s="36"/>
      <c r="Q12" s="37"/>
      <c r="R12" s="38"/>
      <c r="V12">
        <f>147*2000/691</f>
        <v>425.47033285094068</v>
      </c>
    </row>
    <row r="13" spans="1:22" x14ac:dyDescent="0.2">
      <c r="A13">
        <f t="shared" ref="A13:A17" si="0">A12</f>
        <v>1940</v>
      </c>
      <c r="B13" t="s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t="s">
        <v>18</v>
      </c>
      <c r="M13">
        <v>339.68977635910932</v>
      </c>
      <c r="P13" s="36"/>
      <c r="Q13" s="37"/>
      <c r="R13" s="38"/>
      <c r="V13">
        <f>109*2000/514</f>
        <v>424.12451361867704</v>
      </c>
    </row>
    <row r="14" spans="1:22" x14ac:dyDescent="0.2">
      <c r="A14">
        <f t="shared" si="0"/>
        <v>1940</v>
      </c>
      <c r="B14" t="s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t="s">
        <v>0</v>
      </c>
      <c r="M14" s="2">
        <v>301</v>
      </c>
      <c r="P14" s="36"/>
      <c r="Q14" s="37"/>
      <c r="R14" s="38"/>
      <c r="V14">
        <f>337*2000/1585</f>
        <v>425.23659305993692</v>
      </c>
    </row>
    <row r="15" spans="1:22" x14ac:dyDescent="0.2">
      <c r="A15">
        <f t="shared" si="0"/>
        <v>1940</v>
      </c>
      <c r="B15" t="s">
        <v>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t="s">
        <v>1</v>
      </c>
      <c r="M15">
        <v>594.41281609995394</v>
      </c>
      <c r="P15" s="36"/>
      <c r="Q15" s="37"/>
      <c r="R15" s="38"/>
    </row>
    <row r="16" spans="1:22" x14ac:dyDescent="0.2">
      <c r="A16">
        <f t="shared" si="0"/>
        <v>1940</v>
      </c>
      <c r="B16" t="s">
        <v>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t="s">
        <v>20</v>
      </c>
      <c r="M16">
        <v>60.275200422279518</v>
      </c>
      <c r="P16" s="36"/>
      <c r="Q16" s="37"/>
      <c r="R16" s="38"/>
    </row>
    <row r="17" spans="1:39" x14ac:dyDescent="0.2">
      <c r="A17">
        <f t="shared" si="0"/>
        <v>1940</v>
      </c>
      <c r="B17" t="s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P17" s="36"/>
      <c r="Q17" s="37"/>
      <c r="R17" s="38"/>
    </row>
    <row r="18" spans="1:39" x14ac:dyDescent="0.2">
      <c r="A18">
        <v>1941</v>
      </c>
      <c r="B18" t="s">
        <v>12</v>
      </c>
      <c r="C18">
        <v>323</v>
      </c>
      <c r="D18">
        <v>1521</v>
      </c>
      <c r="E18">
        <v>1521</v>
      </c>
      <c r="F18">
        <v>0</v>
      </c>
      <c r="G18">
        <v>0</v>
      </c>
      <c r="H18">
        <v>0</v>
      </c>
      <c r="I18">
        <v>0</v>
      </c>
      <c r="J18">
        <v>0</v>
      </c>
      <c r="P18" s="36"/>
      <c r="Q18" s="37"/>
      <c r="R18" s="38"/>
    </row>
    <row r="19" spans="1:39" x14ac:dyDescent="0.2">
      <c r="A19">
        <f t="shared" ref="A19:A29" si="1">A18</f>
        <v>1941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P19" s="36"/>
      <c r="Q19" s="37"/>
      <c r="R19" s="38"/>
    </row>
    <row r="20" spans="1:39" x14ac:dyDescent="0.2">
      <c r="A20">
        <f t="shared" si="1"/>
        <v>1941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P20" s="36"/>
      <c r="Q20" s="37"/>
      <c r="R20" s="38"/>
    </row>
    <row r="21" spans="1:39" x14ac:dyDescent="0.2">
      <c r="A21">
        <f t="shared" si="1"/>
        <v>1941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P21" s="36"/>
      <c r="Q21" s="37"/>
      <c r="R21" s="38"/>
    </row>
    <row r="22" spans="1:39" x14ac:dyDescent="0.2">
      <c r="A22">
        <f>A21</f>
        <v>1941</v>
      </c>
      <c r="B22" t="s">
        <v>13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P22" s="36"/>
      <c r="Q22" s="37"/>
      <c r="R22" s="38"/>
    </row>
    <row r="23" spans="1:39" x14ac:dyDescent="0.2">
      <c r="A23">
        <f>A22</f>
        <v>1941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P23" s="36"/>
      <c r="Q23" s="37"/>
      <c r="R23" s="38"/>
    </row>
    <row r="24" spans="1:39" x14ac:dyDescent="0.2">
      <c r="A24">
        <f>A21</f>
        <v>1941</v>
      </c>
      <c r="B24" t="s">
        <v>10</v>
      </c>
      <c r="C24">
        <v>147</v>
      </c>
      <c r="D24">
        <v>691</v>
      </c>
      <c r="E24">
        <v>691</v>
      </c>
      <c r="F24">
        <v>0</v>
      </c>
      <c r="G24">
        <v>0</v>
      </c>
      <c r="H24">
        <v>0</v>
      </c>
      <c r="I24">
        <v>0</v>
      </c>
      <c r="J24">
        <v>0</v>
      </c>
      <c r="P24" s="36"/>
      <c r="Q24" s="37"/>
      <c r="R24" s="38"/>
    </row>
    <row r="25" spans="1:39" x14ac:dyDescent="0.2">
      <c r="A25">
        <f t="shared" si="1"/>
        <v>1941</v>
      </c>
      <c r="B25" t="s">
        <v>2</v>
      </c>
      <c r="C25">
        <v>109</v>
      </c>
      <c r="D25">
        <v>514</v>
      </c>
      <c r="E25">
        <v>514</v>
      </c>
      <c r="F25">
        <v>0</v>
      </c>
      <c r="G25">
        <v>0</v>
      </c>
      <c r="H25">
        <v>0</v>
      </c>
      <c r="I25">
        <v>0</v>
      </c>
      <c r="J25">
        <v>0</v>
      </c>
      <c r="M25" t="s">
        <v>16</v>
      </c>
      <c r="P25" s="36"/>
      <c r="Q25" s="37"/>
      <c r="R25" s="38"/>
    </row>
    <row r="26" spans="1:39" x14ac:dyDescent="0.2">
      <c r="A26">
        <f t="shared" si="1"/>
        <v>1941</v>
      </c>
      <c r="B26" t="s">
        <v>3</v>
      </c>
      <c r="C26">
        <v>337</v>
      </c>
      <c r="D26">
        <v>1585</v>
      </c>
      <c r="E26">
        <v>1585</v>
      </c>
      <c r="F26">
        <v>0</v>
      </c>
      <c r="G26">
        <v>0</v>
      </c>
      <c r="H26">
        <v>0</v>
      </c>
      <c r="I26">
        <v>0</v>
      </c>
      <c r="J26">
        <v>0</v>
      </c>
      <c r="M26" t="s">
        <v>65</v>
      </c>
      <c r="P26" s="36"/>
      <c r="Q26" s="37"/>
      <c r="R26" s="38"/>
    </row>
    <row r="27" spans="1:39" x14ac:dyDescent="0.2">
      <c r="A27">
        <f t="shared" si="1"/>
        <v>1941</v>
      </c>
      <c r="B27" t="s">
        <v>4</v>
      </c>
      <c r="C27">
        <v>820</v>
      </c>
      <c r="D27">
        <v>3857</v>
      </c>
      <c r="E27">
        <v>3857</v>
      </c>
      <c r="F27">
        <v>0</v>
      </c>
      <c r="G27">
        <v>0</v>
      </c>
      <c r="H27">
        <v>0</v>
      </c>
      <c r="I27">
        <v>0</v>
      </c>
      <c r="J27">
        <v>0</v>
      </c>
      <c r="M27" t="s">
        <v>66</v>
      </c>
      <c r="P27" s="39"/>
      <c r="Q27" s="40"/>
      <c r="R27" s="41"/>
    </row>
    <row r="28" spans="1:39" x14ac:dyDescent="0.2">
      <c r="A28">
        <f t="shared" si="1"/>
        <v>1941</v>
      </c>
      <c r="B28" t="s">
        <v>5</v>
      </c>
      <c r="C28">
        <v>800</v>
      </c>
      <c r="D28">
        <v>3764</v>
      </c>
      <c r="E28">
        <v>3764</v>
      </c>
      <c r="F28">
        <v>0</v>
      </c>
      <c r="G28">
        <v>0</v>
      </c>
      <c r="H28">
        <v>0</v>
      </c>
      <c r="I28">
        <v>0</v>
      </c>
      <c r="J28">
        <v>0</v>
      </c>
      <c r="M28" t="s">
        <v>64</v>
      </c>
    </row>
    <row r="29" spans="1:39" x14ac:dyDescent="0.2">
      <c r="A29">
        <f t="shared" si="1"/>
        <v>1941</v>
      </c>
      <c r="B29" t="s">
        <v>6</v>
      </c>
      <c r="C29">
        <v>1109</v>
      </c>
      <c r="D29">
        <v>5220</v>
      </c>
      <c r="E29">
        <v>5220</v>
      </c>
      <c r="F29">
        <v>0</v>
      </c>
      <c r="G29">
        <v>0</v>
      </c>
      <c r="H29">
        <v>0</v>
      </c>
      <c r="I29">
        <v>0</v>
      </c>
      <c r="J29">
        <v>0</v>
      </c>
      <c r="M29" t="s">
        <v>13</v>
      </c>
      <c r="AI29">
        <v>9761</v>
      </c>
      <c r="AJ29">
        <v>0</v>
      </c>
      <c r="AK29">
        <v>3506</v>
      </c>
      <c r="AL29">
        <v>153</v>
      </c>
      <c r="AM29">
        <v>32500</v>
      </c>
    </row>
    <row r="30" spans="1:39" x14ac:dyDescent="0.2">
      <c r="A30">
        <v>1942</v>
      </c>
      <c r="B30" t="s">
        <v>12</v>
      </c>
      <c r="C30">
        <v>1147</v>
      </c>
      <c r="D30">
        <v>5092</v>
      </c>
      <c r="E30">
        <v>4351</v>
      </c>
      <c r="F30">
        <v>0</v>
      </c>
      <c r="G30">
        <v>0</v>
      </c>
      <c r="H30">
        <v>0</v>
      </c>
      <c r="I30">
        <v>741</v>
      </c>
      <c r="J30">
        <v>0</v>
      </c>
      <c r="M30" t="s">
        <v>68</v>
      </c>
      <c r="AI30">
        <v>4306</v>
      </c>
      <c r="AJ30">
        <v>0</v>
      </c>
      <c r="AK30">
        <v>4449</v>
      </c>
      <c r="AL30">
        <v>605</v>
      </c>
      <c r="AM30">
        <v>30000</v>
      </c>
    </row>
    <row r="31" spans="1:39" x14ac:dyDescent="0.2">
      <c r="A31">
        <f t="shared" ref="A31:A41" si="2">A30</f>
        <v>1942</v>
      </c>
      <c r="B31" t="s">
        <v>7</v>
      </c>
      <c r="C31">
        <v>1520</v>
      </c>
      <c r="D31">
        <v>6973</v>
      </c>
      <c r="E31">
        <v>6536</v>
      </c>
      <c r="F31">
        <v>0</v>
      </c>
      <c r="G31">
        <v>0</v>
      </c>
      <c r="H31">
        <v>0</v>
      </c>
      <c r="I31">
        <v>437</v>
      </c>
      <c r="J31">
        <v>0</v>
      </c>
      <c r="M31" t="s">
        <v>59</v>
      </c>
      <c r="AI31">
        <v>1766</v>
      </c>
      <c r="AJ31">
        <v>242</v>
      </c>
      <c r="AK31">
        <v>9589</v>
      </c>
      <c r="AL31">
        <v>1476</v>
      </c>
      <c r="AM31">
        <v>30000</v>
      </c>
    </row>
    <row r="32" spans="1:39" x14ac:dyDescent="0.2">
      <c r="A32">
        <f t="shared" si="2"/>
        <v>1942</v>
      </c>
      <c r="B32" t="s">
        <v>8</v>
      </c>
      <c r="C32">
        <v>2938</v>
      </c>
      <c r="D32">
        <v>12736</v>
      </c>
      <c r="E32">
        <v>10085</v>
      </c>
      <c r="F32">
        <v>0</v>
      </c>
      <c r="G32">
        <v>0</v>
      </c>
      <c r="H32">
        <v>0</v>
      </c>
      <c r="I32">
        <v>2651</v>
      </c>
      <c r="J32">
        <v>0</v>
      </c>
      <c r="M32" t="s">
        <v>57</v>
      </c>
      <c r="AI32">
        <v>3508</v>
      </c>
      <c r="AJ32">
        <v>336</v>
      </c>
      <c r="AK32">
        <v>6670</v>
      </c>
      <c r="AL32">
        <v>1466</v>
      </c>
      <c r="AM32">
        <v>30000</v>
      </c>
    </row>
    <row r="33" spans="1:39" x14ac:dyDescent="0.2">
      <c r="A33">
        <f t="shared" si="2"/>
        <v>1942</v>
      </c>
      <c r="B33" t="s">
        <v>9</v>
      </c>
      <c r="C33">
        <v>3546</v>
      </c>
      <c r="D33">
        <v>15460</v>
      </c>
      <c r="E33">
        <v>12478</v>
      </c>
      <c r="F33">
        <v>0</v>
      </c>
      <c r="G33">
        <v>0</v>
      </c>
      <c r="H33">
        <v>0</v>
      </c>
      <c r="I33">
        <v>2982</v>
      </c>
      <c r="J33">
        <v>0</v>
      </c>
      <c r="M33" t="s">
        <v>62</v>
      </c>
      <c r="AI33">
        <v>764</v>
      </c>
      <c r="AJ33">
        <v>222</v>
      </c>
      <c r="AK33">
        <v>7995</v>
      </c>
      <c r="AL33">
        <v>2031</v>
      </c>
      <c r="AM33">
        <v>35100</v>
      </c>
    </row>
    <row r="34" spans="1:39" x14ac:dyDescent="0.2">
      <c r="A34">
        <f t="shared" si="2"/>
        <v>1942</v>
      </c>
      <c r="B34" t="s">
        <v>13</v>
      </c>
      <c r="C34">
        <v>2518</v>
      </c>
      <c r="D34">
        <v>10596</v>
      </c>
      <c r="E34">
        <v>7549</v>
      </c>
      <c r="F34">
        <v>0</v>
      </c>
      <c r="G34">
        <v>0</v>
      </c>
      <c r="H34">
        <v>0</v>
      </c>
      <c r="I34">
        <v>3047</v>
      </c>
      <c r="J34">
        <v>0</v>
      </c>
      <c r="M34" t="s">
        <v>61</v>
      </c>
    </row>
    <row r="35" spans="1:39" x14ac:dyDescent="0.2">
      <c r="A35">
        <f t="shared" si="2"/>
        <v>1942</v>
      </c>
      <c r="B35" t="s">
        <v>11</v>
      </c>
      <c r="C35">
        <v>3461</v>
      </c>
      <c r="D35">
        <v>14955</v>
      </c>
      <c r="E35">
        <v>11720</v>
      </c>
      <c r="F35">
        <v>0</v>
      </c>
      <c r="G35">
        <v>0</v>
      </c>
      <c r="H35">
        <v>0</v>
      </c>
      <c r="I35">
        <v>3235</v>
      </c>
      <c r="J35">
        <v>0</v>
      </c>
      <c r="M35" t="s">
        <v>60</v>
      </c>
      <c r="AJ35">
        <v>2000</v>
      </c>
    </row>
    <row r="36" spans="1:39" x14ac:dyDescent="0.2">
      <c r="A36">
        <f t="shared" si="2"/>
        <v>1942</v>
      </c>
      <c r="B36" t="s">
        <v>10</v>
      </c>
      <c r="C36">
        <v>4548</v>
      </c>
      <c r="D36">
        <v>18932</v>
      </c>
      <c r="E36">
        <v>12932</v>
      </c>
      <c r="F36">
        <v>0</v>
      </c>
      <c r="G36">
        <v>0</v>
      </c>
      <c r="H36">
        <v>0</v>
      </c>
      <c r="I36">
        <v>6000</v>
      </c>
      <c r="J36">
        <v>0</v>
      </c>
      <c r="M36" t="s">
        <v>58</v>
      </c>
      <c r="AI36">
        <v>3691</v>
      </c>
    </row>
    <row r="37" spans="1:39" x14ac:dyDescent="0.2">
      <c r="A37">
        <f t="shared" si="2"/>
        <v>1942</v>
      </c>
      <c r="B37" t="s">
        <v>2</v>
      </c>
      <c r="C37">
        <v>2084</v>
      </c>
      <c r="D37">
        <v>8666</v>
      </c>
      <c r="E37">
        <v>5887</v>
      </c>
      <c r="F37">
        <v>0</v>
      </c>
      <c r="G37">
        <v>0</v>
      </c>
      <c r="H37">
        <v>0</v>
      </c>
      <c r="I37">
        <v>2779</v>
      </c>
      <c r="J37">
        <v>0</v>
      </c>
      <c r="AI37">
        <v>2753</v>
      </c>
    </row>
    <row r="38" spans="1:39" x14ac:dyDescent="0.2">
      <c r="A38">
        <f t="shared" si="2"/>
        <v>1942</v>
      </c>
      <c r="B38" t="s">
        <v>3</v>
      </c>
      <c r="C38">
        <v>1756</v>
      </c>
      <c r="D38">
        <v>8168</v>
      </c>
      <c r="E38">
        <v>7940</v>
      </c>
      <c r="F38">
        <v>0</v>
      </c>
      <c r="G38">
        <v>0</v>
      </c>
      <c r="H38">
        <v>0</v>
      </c>
      <c r="I38">
        <v>228</v>
      </c>
      <c r="J38">
        <v>0</v>
      </c>
      <c r="AI38">
        <v>3411</v>
      </c>
    </row>
    <row r="39" spans="1:39" x14ac:dyDescent="0.2">
      <c r="A39">
        <f t="shared" si="2"/>
        <v>1942</v>
      </c>
      <c r="B39" t="s">
        <v>4</v>
      </c>
      <c r="C39">
        <v>1889</v>
      </c>
      <c r="D39">
        <v>8429</v>
      </c>
      <c r="E39">
        <v>7314</v>
      </c>
      <c r="F39">
        <v>0</v>
      </c>
      <c r="G39">
        <v>0</v>
      </c>
      <c r="H39">
        <v>0</v>
      </c>
      <c r="I39">
        <v>1115</v>
      </c>
      <c r="J39">
        <v>0</v>
      </c>
      <c r="AI39">
        <v>3307</v>
      </c>
    </row>
    <row r="40" spans="1:39" x14ac:dyDescent="0.2">
      <c r="A40">
        <f t="shared" si="2"/>
        <v>1942</v>
      </c>
      <c r="B40" t="s">
        <v>5</v>
      </c>
      <c r="C40">
        <v>3832</v>
      </c>
      <c r="D40">
        <v>16788</v>
      </c>
      <c r="E40">
        <v>13768</v>
      </c>
      <c r="F40">
        <v>0</v>
      </c>
      <c r="G40">
        <v>0</v>
      </c>
      <c r="H40">
        <v>0</v>
      </c>
      <c r="I40">
        <v>3020</v>
      </c>
      <c r="J40">
        <v>0</v>
      </c>
      <c r="AI40">
        <v>3241</v>
      </c>
    </row>
    <row r="41" spans="1:39" x14ac:dyDescent="0.2">
      <c r="A41">
        <f t="shared" si="2"/>
        <v>1942</v>
      </c>
      <c r="B41" t="s">
        <v>6</v>
      </c>
      <c r="C41">
        <v>3135</v>
      </c>
      <c r="D41">
        <v>14091</v>
      </c>
      <c r="E41">
        <v>12537</v>
      </c>
      <c r="F41">
        <v>0</v>
      </c>
      <c r="G41">
        <v>0</v>
      </c>
      <c r="H41">
        <v>0</v>
      </c>
      <c r="I41">
        <v>1554</v>
      </c>
      <c r="J41">
        <v>144</v>
      </c>
      <c r="W41">
        <f>73*2000/485</f>
        <v>301.03092783505156</v>
      </c>
    </row>
    <row r="42" spans="1:39" x14ac:dyDescent="0.2">
      <c r="A42">
        <v>1943</v>
      </c>
      <c r="B42" t="s">
        <v>12</v>
      </c>
      <c r="C42">
        <v>2816</v>
      </c>
      <c r="D42">
        <v>12650</v>
      </c>
      <c r="E42">
        <v>11437</v>
      </c>
      <c r="F42">
        <v>0</v>
      </c>
      <c r="G42">
        <v>0</v>
      </c>
      <c r="H42">
        <v>0</v>
      </c>
      <c r="I42">
        <v>1213</v>
      </c>
      <c r="J42">
        <v>726</v>
      </c>
      <c r="AJ42" cm="1">
        <f t="array" ref="AJ42:AJ46">MMULT(MINVERSE(_mA),_mB)*2000</f>
        <v>424.25555470726306</v>
      </c>
    </row>
    <row r="43" spans="1:39" x14ac:dyDescent="0.2">
      <c r="A43">
        <f t="shared" ref="A43:A53" si="3">A42</f>
        <v>1943</v>
      </c>
      <c r="B43" t="s">
        <v>7</v>
      </c>
      <c r="C43">
        <v>1537</v>
      </c>
      <c r="D43">
        <v>6229</v>
      </c>
      <c r="E43">
        <v>4048</v>
      </c>
      <c r="F43">
        <v>0</v>
      </c>
      <c r="G43">
        <v>289</v>
      </c>
      <c r="H43">
        <v>0</v>
      </c>
      <c r="I43">
        <v>1892</v>
      </c>
      <c r="J43">
        <v>2000</v>
      </c>
      <c r="AJ43">
        <v>536.65328779989352</v>
      </c>
    </row>
    <row r="44" spans="1:39" x14ac:dyDescent="0.2">
      <c r="A44">
        <f t="shared" si="3"/>
        <v>1943</v>
      </c>
      <c r="B44" t="s">
        <v>8</v>
      </c>
      <c r="C44">
        <v>2307</v>
      </c>
      <c r="D44">
        <v>8299</v>
      </c>
      <c r="E44">
        <v>4837</v>
      </c>
      <c r="F44">
        <v>0</v>
      </c>
      <c r="G44">
        <v>1727</v>
      </c>
      <c r="H44">
        <v>0</v>
      </c>
      <c r="I44">
        <v>1735</v>
      </c>
      <c r="J44">
        <v>15496</v>
      </c>
      <c r="AJ44">
        <v>339.68977635910932</v>
      </c>
    </row>
    <row r="45" spans="1:39" x14ac:dyDescent="0.2">
      <c r="A45">
        <f t="shared" si="3"/>
        <v>1943</v>
      </c>
      <c r="B45" t="s">
        <v>9</v>
      </c>
      <c r="C45">
        <v>5619</v>
      </c>
      <c r="D45">
        <v>20183</v>
      </c>
      <c r="E45">
        <v>17592</v>
      </c>
      <c r="F45">
        <v>0</v>
      </c>
      <c r="G45">
        <v>742</v>
      </c>
      <c r="H45">
        <v>0</v>
      </c>
      <c r="I45">
        <v>1849</v>
      </c>
      <c r="J45">
        <v>40000</v>
      </c>
      <c r="AJ45">
        <v>594.41281609995394</v>
      </c>
    </row>
    <row r="46" spans="1:39" ht="14.25" customHeight="1" x14ac:dyDescent="0.2">
      <c r="A46">
        <f t="shared" si="3"/>
        <v>1943</v>
      </c>
      <c r="B46" t="s">
        <v>13</v>
      </c>
      <c r="C46">
        <v>2698</v>
      </c>
      <c r="D46">
        <v>7197</v>
      </c>
      <c r="E46">
        <v>2926</v>
      </c>
      <c r="F46">
        <v>0</v>
      </c>
      <c r="G46">
        <v>3113</v>
      </c>
      <c r="H46">
        <v>0</v>
      </c>
      <c r="I46">
        <v>1158</v>
      </c>
      <c r="J46">
        <v>40000</v>
      </c>
      <c r="AJ46">
        <v>60.275200422279518</v>
      </c>
    </row>
    <row r="47" spans="1:39" ht="33" customHeight="1" x14ac:dyDescent="0.2">
      <c r="A47">
        <f t="shared" si="3"/>
        <v>1943</v>
      </c>
      <c r="B47" t="s">
        <v>11</v>
      </c>
      <c r="C47">
        <v>3930</v>
      </c>
      <c r="D47">
        <v>14835</v>
      </c>
      <c r="E47">
        <v>10334</v>
      </c>
      <c r="F47">
        <v>0</v>
      </c>
      <c r="G47">
        <v>4066</v>
      </c>
      <c r="H47">
        <v>0</v>
      </c>
      <c r="I47">
        <v>435</v>
      </c>
      <c r="J47">
        <v>30396</v>
      </c>
    </row>
    <row r="48" spans="1:39" x14ac:dyDescent="0.2">
      <c r="A48">
        <f t="shared" si="3"/>
        <v>1943</v>
      </c>
      <c r="B48" t="s">
        <v>10</v>
      </c>
      <c r="C48">
        <v>4877</v>
      </c>
      <c r="D48">
        <v>17951</v>
      </c>
      <c r="E48">
        <v>8962</v>
      </c>
      <c r="F48">
        <v>0</v>
      </c>
      <c r="G48">
        <v>4800</v>
      </c>
      <c r="H48">
        <v>0</v>
      </c>
      <c r="I48">
        <v>4189</v>
      </c>
      <c r="J48">
        <v>30000</v>
      </c>
    </row>
    <row r="49" spans="1:10" x14ac:dyDescent="0.2">
      <c r="A49">
        <f t="shared" si="3"/>
        <v>1943</v>
      </c>
      <c r="B49" t="s">
        <v>2</v>
      </c>
      <c r="C49">
        <v>4455</v>
      </c>
      <c r="D49">
        <v>12163</v>
      </c>
      <c r="E49">
        <v>8432</v>
      </c>
      <c r="F49">
        <v>0</v>
      </c>
      <c r="G49">
        <v>1113</v>
      </c>
      <c r="H49">
        <v>0</v>
      </c>
      <c r="I49">
        <v>2618</v>
      </c>
      <c r="J49">
        <v>56300</v>
      </c>
    </row>
    <row r="50" spans="1:10" x14ac:dyDescent="0.2">
      <c r="A50">
        <f t="shared" si="3"/>
        <v>1943</v>
      </c>
      <c r="B50" t="s">
        <v>3</v>
      </c>
      <c r="C50">
        <v>3691</v>
      </c>
      <c r="D50">
        <v>13420</v>
      </c>
      <c r="E50">
        <v>9761</v>
      </c>
      <c r="F50">
        <v>0</v>
      </c>
      <c r="G50">
        <v>3506</v>
      </c>
      <c r="H50">
        <v>0</v>
      </c>
      <c r="I50">
        <v>153</v>
      </c>
      <c r="J50">
        <v>32500</v>
      </c>
    </row>
    <row r="51" spans="1:10" x14ac:dyDescent="0.2">
      <c r="A51">
        <f t="shared" si="3"/>
        <v>1943</v>
      </c>
      <c r="B51" t="s">
        <v>4</v>
      </c>
      <c r="C51">
        <v>2753</v>
      </c>
      <c r="D51">
        <v>9360</v>
      </c>
      <c r="E51">
        <v>4306</v>
      </c>
      <c r="F51">
        <v>0</v>
      </c>
      <c r="G51">
        <v>4449</v>
      </c>
      <c r="H51">
        <v>0</v>
      </c>
      <c r="I51">
        <v>605</v>
      </c>
      <c r="J51">
        <v>30000</v>
      </c>
    </row>
    <row r="52" spans="1:10" x14ac:dyDescent="0.2">
      <c r="A52">
        <f t="shared" si="3"/>
        <v>1943</v>
      </c>
      <c r="B52" t="s">
        <v>5</v>
      </c>
      <c r="C52">
        <v>3411</v>
      </c>
      <c r="D52">
        <v>13073</v>
      </c>
      <c r="E52">
        <v>1766</v>
      </c>
      <c r="F52">
        <v>242</v>
      </c>
      <c r="G52">
        <v>9589</v>
      </c>
      <c r="H52">
        <v>0</v>
      </c>
      <c r="I52">
        <v>1476</v>
      </c>
      <c r="J52">
        <v>30000</v>
      </c>
    </row>
    <row r="53" spans="1:10" x14ac:dyDescent="0.2">
      <c r="A53">
        <f t="shared" si="3"/>
        <v>1943</v>
      </c>
      <c r="B53" t="s">
        <v>6</v>
      </c>
      <c r="C53">
        <v>3307</v>
      </c>
      <c r="D53">
        <v>11980</v>
      </c>
      <c r="E53">
        <v>3508</v>
      </c>
      <c r="F53">
        <v>336</v>
      </c>
      <c r="G53">
        <v>6670</v>
      </c>
      <c r="H53">
        <v>0</v>
      </c>
      <c r="I53">
        <v>1466</v>
      </c>
      <c r="J53">
        <v>30000</v>
      </c>
    </row>
    <row r="54" spans="1:10" x14ac:dyDescent="0.2">
      <c r="A54">
        <v>1944</v>
      </c>
      <c r="B54" t="s">
        <v>12</v>
      </c>
      <c r="C54">
        <v>3241</v>
      </c>
      <c r="D54">
        <v>11010</v>
      </c>
      <c r="E54">
        <v>764</v>
      </c>
      <c r="F54">
        <v>222</v>
      </c>
      <c r="G54">
        <v>7993</v>
      </c>
      <c r="H54">
        <v>0</v>
      </c>
      <c r="I54">
        <v>2031</v>
      </c>
      <c r="J54">
        <v>35100</v>
      </c>
    </row>
    <row r="55" spans="1:10" x14ac:dyDescent="0.2">
      <c r="A55">
        <f t="shared" ref="A55:A65" si="4">A54</f>
        <v>1944</v>
      </c>
      <c r="B55" t="s">
        <v>7</v>
      </c>
      <c r="C55">
        <v>2255</v>
      </c>
      <c r="D55">
        <v>6890</v>
      </c>
      <c r="E55">
        <v>0</v>
      </c>
      <c r="F55">
        <v>375</v>
      </c>
      <c r="G55">
        <v>6515</v>
      </c>
      <c r="H55">
        <v>0</v>
      </c>
      <c r="I55">
        <v>0</v>
      </c>
      <c r="J55">
        <v>35000</v>
      </c>
    </row>
    <row r="56" spans="1:10" x14ac:dyDescent="0.2">
      <c r="A56">
        <f t="shared" si="4"/>
        <v>1944</v>
      </c>
      <c r="B56" t="s">
        <v>8</v>
      </c>
      <c r="C56">
        <v>2646</v>
      </c>
      <c r="D56">
        <v>10275</v>
      </c>
      <c r="E56">
        <v>0</v>
      </c>
      <c r="F56">
        <v>1431</v>
      </c>
      <c r="G56">
        <v>8844</v>
      </c>
      <c r="H56">
        <v>0</v>
      </c>
      <c r="I56">
        <v>0</v>
      </c>
      <c r="J56">
        <v>25671</v>
      </c>
    </row>
    <row r="57" spans="1:10" x14ac:dyDescent="0.2">
      <c r="A57">
        <f t="shared" si="4"/>
        <v>1944</v>
      </c>
      <c r="B57" t="s">
        <v>9</v>
      </c>
      <c r="C57">
        <v>2265</v>
      </c>
      <c r="D57">
        <v>8944</v>
      </c>
      <c r="E57">
        <v>0</v>
      </c>
      <c r="F57">
        <v>419</v>
      </c>
      <c r="G57">
        <v>8525</v>
      </c>
      <c r="H57">
        <v>0</v>
      </c>
      <c r="I57">
        <v>0</v>
      </c>
      <c r="J57">
        <v>23547</v>
      </c>
    </row>
    <row r="58" spans="1:10" x14ac:dyDescent="0.2">
      <c r="A58">
        <f t="shared" si="4"/>
        <v>1944</v>
      </c>
      <c r="B58" t="s">
        <v>13</v>
      </c>
      <c r="C58">
        <v>2333</v>
      </c>
      <c r="D58">
        <v>10194</v>
      </c>
      <c r="E58">
        <v>0</v>
      </c>
      <c r="F58">
        <v>602</v>
      </c>
      <c r="G58">
        <v>9592</v>
      </c>
      <c r="H58">
        <v>0</v>
      </c>
      <c r="I58">
        <v>0</v>
      </c>
      <c r="J58">
        <v>18208</v>
      </c>
    </row>
    <row r="59" spans="1:10" x14ac:dyDescent="0.2">
      <c r="A59">
        <f t="shared" si="4"/>
        <v>1944</v>
      </c>
      <c r="B59" t="s">
        <v>11</v>
      </c>
      <c r="C59">
        <v>4092</v>
      </c>
      <c r="D59">
        <v>17550</v>
      </c>
      <c r="E59">
        <v>0</v>
      </c>
      <c r="F59">
        <v>2789</v>
      </c>
      <c r="G59">
        <v>14761</v>
      </c>
      <c r="H59">
        <v>0</v>
      </c>
      <c r="I59">
        <v>0</v>
      </c>
      <c r="J59">
        <v>28573</v>
      </c>
    </row>
    <row r="60" spans="1:10" x14ac:dyDescent="0.2">
      <c r="A60">
        <f t="shared" si="4"/>
        <v>1944</v>
      </c>
      <c r="B60" t="s">
        <v>10</v>
      </c>
      <c r="C60">
        <v>3774</v>
      </c>
      <c r="D60">
        <v>16196</v>
      </c>
      <c r="E60">
        <v>0</v>
      </c>
      <c r="F60">
        <v>4673</v>
      </c>
      <c r="G60">
        <v>11523</v>
      </c>
      <c r="H60">
        <v>0</v>
      </c>
      <c r="I60">
        <v>0</v>
      </c>
      <c r="J60">
        <v>20011</v>
      </c>
    </row>
    <row r="61" spans="1:10" x14ac:dyDescent="0.2">
      <c r="A61">
        <f t="shared" si="4"/>
        <v>1944</v>
      </c>
      <c r="B61" t="s">
        <v>2</v>
      </c>
      <c r="C61">
        <v>5322</v>
      </c>
      <c r="D61">
        <v>22748</v>
      </c>
      <c r="E61">
        <v>0</v>
      </c>
      <c r="F61">
        <v>9492</v>
      </c>
      <c r="G61">
        <v>13256</v>
      </c>
      <c r="H61">
        <v>0</v>
      </c>
      <c r="I61">
        <v>0</v>
      </c>
      <c r="J61">
        <v>20012</v>
      </c>
    </row>
    <row r="62" spans="1:10" x14ac:dyDescent="0.2">
      <c r="A62">
        <f t="shared" si="4"/>
        <v>1944</v>
      </c>
      <c r="B62" t="s">
        <v>3</v>
      </c>
      <c r="C62">
        <v>4393</v>
      </c>
      <c r="D62">
        <v>19343</v>
      </c>
      <c r="E62">
        <v>0</v>
      </c>
      <c r="F62">
        <v>9647</v>
      </c>
      <c r="G62">
        <v>9696</v>
      </c>
      <c r="H62">
        <v>0</v>
      </c>
      <c r="I62">
        <v>0</v>
      </c>
      <c r="J62">
        <v>7881</v>
      </c>
    </row>
    <row r="63" spans="1:10" x14ac:dyDescent="0.2">
      <c r="A63">
        <f t="shared" si="4"/>
        <v>1944</v>
      </c>
      <c r="B63" t="s">
        <v>4</v>
      </c>
      <c r="C63">
        <v>3987</v>
      </c>
      <c r="D63">
        <v>18967</v>
      </c>
      <c r="E63">
        <v>0</v>
      </c>
      <c r="F63">
        <v>8475</v>
      </c>
      <c r="G63">
        <v>10492</v>
      </c>
      <c r="H63">
        <v>0</v>
      </c>
      <c r="I63">
        <v>0</v>
      </c>
      <c r="J63">
        <v>0</v>
      </c>
    </row>
    <row r="64" spans="1:10" x14ac:dyDescent="0.2">
      <c r="A64">
        <f t="shared" si="4"/>
        <v>1944</v>
      </c>
      <c r="B64" t="s">
        <v>5</v>
      </c>
      <c r="C64">
        <v>3057</v>
      </c>
      <c r="D64">
        <v>14233</v>
      </c>
      <c r="E64">
        <v>0</v>
      </c>
      <c r="F64">
        <v>7077</v>
      </c>
      <c r="G64">
        <v>7156</v>
      </c>
      <c r="H64">
        <v>0</v>
      </c>
      <c r="I64">
        <v>0</v>
      </c>
      <c r="J64">
        <v>0</v>
      </c>
    </row>
    <row r="65" spans="1:10" x14ac:dyDescent="0.2">
      <c r="A65">
        <f t="shared" si="4"/>
        <v>1944</v>
      </c>
      <c r="B65" t="s">
        <v>6</v>
      </c>
      <c r="C65">
        <v>2834</v>
      </c>
      <c r="D65">
        <v>13302</v>
      </c>
      <c r="E65">
        <v>0</v>
      </c>
      <c r="F65">
        <v>6366</v>
      </c>
      <c r="G65">
        <v>6936</v>
      </c>
      <c r="H65">
        <v>0</v>
      </c>
      <c r="I65">
        <v>0</v>
      </c>
      <c r="J65">
        <v>0</v>
      </c>
    </row>
    <row r="66" spans="1:10" x14ac:dyDescent="0.2">
      <c r="A66">
        <v>1945</v>
      </c>
      <c r="B66" t="s">
        <v>16</v>
      </c>
      <c r="C66">
        <v>2474</v>
      </c>
      <c r="D66">
        <v>11092</v>
      </c>
      <c r="E66">
        <v>0</v>
      </c>
      <c r="F66">
        <v>6535</v>
      </c>
      <c r="G66">
        <v>4557</v>
      </c>
      <c r="H66">
        <v>0</v>
      </c>
      <c r="I66">
        <v>0</v>
      </c>
      <c r="J66">
        <v>0</v>
      </c>
    </row>
    <row r="67" spans="1:10" x14ac:dyDescent="0.2">
      <c r="A67">
        <f t="shared" ref="A67:A73" si="5">A66</f>
        <v>1945</v>
      </c>
      <c r="B67" t="s">
        <v>7</v>
      </c>
      <c r="C67">
        <v>1739</v>
      </c>
      <c r="D67">
        <v>7661</v>
      </c>
      <c r="E67">
        <v>0</v>
      </c>
      <c r="F67">
        <v>4855</v>
      </c>
      <c r="G67">
        <v>2806</v>
      </c>
      <c r="H67">
        <v>0</v>
      </c>
      <c r="I67">
        <v>0</v>
      </c>
      <c r="J67">
        <v>0</v>
      </c>
    </row>
    <row r="68" spans="1:10" x14ac:dyDescent="0.2">
      <c r="A68">
        <f t="shared" si="5"/>
        <v>1945</v>
      </c>
      <c r="B68" t="s">
        <v>8</v>
      </c>
      <c r="C68">
        <v>1465</v>
      </c>
      <c r="D68">
        <v>7203</v>
      </c>
      <c r="E68">
        <v>0</v>
      </c>
      <c r="F68">
        <v>3003</v>
      </c>
      <c r="G68">
        <v>2700</v>
      </c>
      <c r="H68">
        <v>1500</v>
      </c>
      <c r="I68">
        <v>0</v>
      </c>
      <c r="J68">
        <v>0</v>
      </c>
    </row>
    <row r="69" spans="1:10" x14ac:dyDescent="0.2">
      <c r="A69">
        <f t="shared" si="5"/>
        <v>1945</v>
      </c>
      <c r="B69" t="s">
        <v>9</v>
      </c>
      <c r="C69">
        <v>1997</v>
      </c>
      <c r="D69">
        <v>9612</v>
      </c>
      <c r="E69">
        <v>0</v>
      </c>
      <c r="F69">
        <v>4812</v>
      </c>
      <c r="G69">
        <v>1300</v>
      </c>
      <c r="H69">
        <v>3500</v>
      </c>
      <c r="I69">
        <v>0</v>
      </c>
      <c r="J69">
        <v>0</v>
      </c>
    </row>
    <row r="70" spans="1:10" x14ac:dyDescent="0.2">
      <c r="A70">
        <f t="shared" si="5"/>
        <v>1945</v>
      </c>
      <c r="B70" t="s">
        <v>13</v>
      </c>
      <c r="C70">
        <v>1373</v>
      </c>
      <c r="D70">
        <v>7098</v>
      </c>
      <c r="E70">
        <v>0</v>
      </c>
      <c r="F70">
        <v>2298</v>
      </c>
      <c r="G70">
        <v>2800</v>
      </c>
      <c r="H70">
        <v>2000</v>
      </c>
      <c r="I70">
        <v>0</v>
      </c>
      <c r="J70">
        <v>0</v>
      </c>
    </row>
    <row r="71" spans="1:10" x14ac:dyDescent="0.2">
      <c r="A71">
        <f t="shared" si="5"/>
        <v>1945</v>
      </c>
      <c r="B71" t="s">
        <v>11</v>
      </c>
      <c r="C71">
        <v>1359</v>
      </c>
      <c r="D71">
        <v>7155</v>
      </c>
      <c r="E71">
        <v>0</v>
      </c>
      <c r="F71">
        <v>2355</v>
      </c>
      <c r="G71">
        <v>1300</v>
      </c>
      <c r="H71">
        <v>3500</v>
      </c>
      <c r="I71">
        <v>0</v>
      </c>
      <c r="J71">
        <v>0</v>
      </c>
    </row>
    <row r="72" spans="1:10" x14ac:dyDescent="0.2">
      <c r="A72">
        <f t="shared" si="5"/>
        <v>1945</v>
      </c>
      <c r="B72" t="s">
        <v>10</v>
      </c>
      <c r="C72">
        <v>636</v>
      </c>
      <c r="D72">
        <v>4094</v>
      </c>
      <c r="E72">
        <v>0</v>
      </c>
      <c r="F72">
        <v>0</v>
      </c>
      <c r="G72">
        <v>1094</v>
      </c>
      <c r="H72">
        <v>3000</v>
      </c>
      <c r="I72">
        <v>0</v>
      </c>
      <c r="J72">
        <v>0</v>
      </c>
    </row>
    <row r="73" spans="1:10" x14ac:dyDescent="0.2">
      <c r="A73">
        <f t="shared" si="5"/>
        <v>1945</v>
      </c>
      <c r="B73" t="s">
        <v>2</v>
      </c>
      <c r="C73">
        <v>73</v>
      </c>
      <c r="D73">
        <v>485</v>
      </c>
      <c r="E73">
        <v>0</v>
      </c>
      <c r="F73">
        <v>0</v>
      </c>
      <c r="G73">
        <v>0</v>
      </c>
      <c r="H73">
        <v>485</v>
      </c>
      <c r="I73">
        <v>0</v>
      </c>
      <c r="J73">
        <v>0</v>
      </c>
    </row>
  </sheetData>
  <pageMargins left="0.7" right="0.7" top="0.75" bottom="0.75" header="0.3" footer="0.3"/>
  <pageSetup orientation="portrait" horizontalDpi="0" verticalDpi="0" r:id="rId3"/>
  <drawing r:id="rId4"/>
  <tableParts count="2"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21612-87FA-4C03-80D0-DB06A96D8D50}">
  <dimension ref="A1:I54"/>
  <sheetViews>
    <sheetView workbookViewId="0">
      <selection sqref="A1:XFD1048576"/>
    </sheetView>
  </sheetViews>
  <sheetFormatPr defaultColWidth="9.375" defaultRowHeight="12.75" x14ac:dyDescent="0.2"/>
  <cols>
    <col min="1" max="16384" width="9.375" style="3"/>
  </cols>
  <sheetData>
    <row r="1" spans="1:3" x14ac:dyDescent="0.2">
      <c r="A1" s="32" t="s">
        <v>56</v>
      </c>
      <c r="B1" s="31" t="s">
        <v>55</v>
      </c>
      <c r="C1" s="31"/>
    </row>
    <row r="2" spans="1:3" x14ac:dyDescent="0.2">
      <c r="A2" s="32" t="s">
        <v>54</v>
      </c>
      <c r="B2" s="31" t="s">
        <v>53</v>
      </c>
      <c r="C2" s="31"/>
    </row>
    <row r="3" spans="1:3" x14ac:dyDescent="0.2">
      <c r="A3" s="32" t="s">
        <v>52</v>
      </c>
      <c r="B3" s="31" t="str">
        <f>TEXT(DATE(2018,1,23),"dd-mmm-yyyy")</f>
        <v>23-Jan-2018</v>
      </c>
      <c r="C3" s="31"/>
    </row>
    <row r="4" spans="1:3" ht="12.75" customHeight="1" x14ac:dyDescent="0.2"/>
    <row r="5" spans="1:3" ht="15.75" x14ac:dyDescent="0.2">
      <c r="A5" s="23" t="s">
        <v>51</v>
      </c>
    </row>
    <row r="6" spans="1:3" ht="15.75" x14ac:dyDescent="0.2">
      <c r="B6" s="23" t="s">
        <v>50</v>
      </c>
    </row>
    <row r="7" spans="1:3" ht="15" x14ac:dyDescent="0.2">
      <c r="B7" s="30" t="s">
        <v>49</v>
      </c>
    </row>
    <row r="8" spans="1:3" x14ac:dyDescent="0.2">
      <c r="B8" s="29" t="s">
        <v>48</v>
      </c>
    </row>
    <row r="9" spans="1:3" x14ac:dyDescent="0.2">
      <c r="B9" s="28" t="s">
        <v>47</v>
      </c>
    </row>
    <row r="10" spans="1:3" x14ac:dyDescent="0.2">
      <c r="B10" s="27" t="s">
        <v>46</v>
      </c>
    </row>
    <row r="11" spans="1:3" x14ac:dyDescent="0.2">
      <c r="B11" s="26" t="s">
        <v>45</v>
      </c>
    </row>
    <row r="12" spans="1:3" x14ac:dyDescent="0.2">
      <c r="B12" s="25" t="s">
        <v>44</v>
      </c>
    </row>
    <row r="13" spans="1:3" x14ac:dyDescent="0.2">
      <c r="B13" s="24" t="s">
        <v>43</v>
      </c>
    </row>
    <row r="15" spans="1:3" ht="15.75" x14ac:dyDescent="0.2">
      <c r="A15" s="23" t="s">
        <v>42</v>
      </c>
    </row>
    <row r="17" spans="1:9" x14ac:dyDescent="0.2">
      <c r="B17" s="3" t="s">
        <v>41</v>
      </c>
      <c r="C17" s="3" t="s">
        <v>40</v>
      </c>
      <c r="D17" s="3" t="s">
        <v>37</v>
      </c>
    </row>
    <row r="18" spans="1:9" x14ac:dyDescent="0.2">
      <c r="B18" s="3" t="s">
        <v>31</v>
      </c>
    </row>
    <row r="19" spans="1:9" x14ac:dyDescent="0.2">
      <c r="B19" s="3" t="s">
        <v>30</v>
      </c>
    </row>
    <row r="20" spans="1:9" x14ac:dyDescent="0.2">
      <c r="B20" s="3" t="s">
        <v>29</v>
      </c>
    </row>
    <row r="21" spans="1:9" x14ac:dyDescent="0.2">
      <c r="B21" s="3" t="s">
        <v>28</v>
      </c>
    </row>
    <row r="22" spans="1:9" x14ac:dyDescent="0.2">
      <c r="B22" s="3" t="s">
        <v>39</v>
      </c>
    </row>
    <row r="24" spans="1:9" ht="15.75" x14ac:dyDescent="0.2">
      <c r="A24" s="23" t="s">
        <v>38</v>
      </c>
    </row>
    <row r="26" spans="1:9" x14ac:dyDescent="0.2">
      <c r="B26" s="3" t="s">
        <v>34</v>
      </c>
      <c r="C26" s="3" t="s">
        <v>35</v>
      </c>
      <c r="D26" s="3" t="s">
        <v>37</v>
      </c>
      <c r="G26" s="22" t="s">
        <v>36</v>
      </c>
      <c r="H26" s="22" t="s">
        <v>35</v>
      </c>
    </row>
    <row r="27" spans="1:9" x14ac:dyDescent="0.2">
      <c r="B27" s="3" t="s">
        <v>31</v>
      </c>
      <c r="C27" s="3" t="s">
        <v>33</v>
      </c>
      <c r="D27" s="3">
        <v>1</v>
      </c>
      <c r="G27" s="22" t="s">
        <v>34</v>
      </c>
      <c r="H27" s="3" t="s">
        <v>33</v>
      </c>
      <c r="I27" s="3" t="s">
        <v>27</v>
      </c>
    </row>
    <row r="28" spans="1:9" x14ac:dyDescent="0.2">
      <c r="B28" s="3" t="s">
        <v>30</v>
      </c>
      <c r="C28" s="3" t="s">
        <v>33</v>
      </c>
      <c r="D28" s="3">
        <v>2</v>
      </c>
      <c r="G28" s="3" t="s">
        <v>30</v>
      </c>
      <c r="H28" s="3">
        <v>2</v>
      </c>
      <c r="I28" s="3">
        <v>6</v>
      </c>
    </row>
    <row r="29" spans="1:9" x14ac:dyDescent="0.2">
      <c r="B29" s="3" t="s">
        <v>29</v>
      </c>
      <c r="C29" s="3" t="s">
        <v>33</v>
      </c>
      <c r="D29" s="3">
        <v>3</v>
      </c>
      <c r="G29" s="3" t="s">
        <v>31</v>
      </c>
      <c r="H29" s="3">
        <v>1</v>
      </c>
      <c r="I29" s="3">
        <v>5</v>
      </c>
    </row>
    <row r="30" spans="1:9" x14ac:dyDescent="0.2">
      <c r="B30" s="3" t="s">
        <v>28</v>
      </c>
      <c r="C30" s="3" t="s">
        <v>33</v>
      </c>
      <c r="D30" s="3">
        <v>4</v>
      </c>
      <c r="G30" s="3" t="s">
        <v>32</v>
      </c>
      <c r="H30" s="3">
        <v>4</v>
      </c>
      <c r="I30" s="3">
        <v>8</v>
      </c>
    </row>
    <row r="31" spans="1:9" x14ac:dyDescent="0.2">
      <c r="B31" s="3" t="s">
        <v>31</v>
      </c>
      <c r="C31" s="3" t="s">
        <v>27</v>
      </c>
      <c r="D31" s="3">
        <v>5</v>
      </c>
      <c r="G31" s="3" t="s">
        <v>29</v>
      </c>
      <c r="H31" s="3">
        <v>3</v>
      </c>
      <c r="I31" s="3">
        <v>7</v>
      </c>
    </row>
    <row r="32" spans="1:9" x14ac:dyDescent="0.2">
      <c r="B32" s="3" t="s">
        <v>30</v>
      </c>
      <c r="C32" s="3" t="s">
        <v>27</v>
      </c>
      <c r="D32" s="3">
        <v>6</v>
      </c>
      <c r="G32" s="3" t="s">
        <v>23</v>
      </c>
      <c r="H32" s="3">
        <v>10</v>
      </c>
      <c r="I32" s="3">
        <v>26</v>
      </c>
    </row>
    <row r="33" spans="2:4" x14ac:dyDescent="0.2">
      <c r="B33" s="3" t="s">
        <v>29</v>
      </c>
      <c r="C33" s="3" t="s">
        <v>27</v>
      </c>
      <c r="D33" s="3">
        <v>7</v>
      </c>
    </row>
    <row r="34" spans="2:4" x14ac:dyDescent="0.2">
      <c r="B34" s="3" t="s">
        <v>28</v>
      </c>
      <c r="C34" s="3" t="s">
        <v>27</v>
      </c>
      <c r="D34" s="3">
        <v>8</v>
      </c>
    </row>
    <row r="37" spans="2:4" x14ac:dyDescent="0.2">
      <c r="B37" s="21"/>
      <c r="D37" s="20"/>
    </row>
    <row r="38" spans="2:4" x14ac:dyDescent="0.2">
      <c r="B38" s="19"/>
      <c r="D38" s="18"/>
    </row>
    <row r="39" spans="2:4" x14ac:dyDescent="0.2">
      <c r="B39" s="17"/>
      <c r="D39" s="16"/>
    </row>
    <row r="40" spans="2:4" x14ac:dyDescent="0.2">
      <c r="B40" s="15"/>
      <c r="D40" s="14"/>
    </row>
    <row r="43" spans="2:4" x14ac:dyDescent="0.2">
      <c r="B43" s="13"/>
    </row>
    <row r="44" spans="2:4" x14ac:dyDescent="0.2">
      <c r="B44" s="12"/>
    </row>
    <row r="45" spans="2:4" x14ac:dyDescent="0.2">
      <c r="B45" s="11"/>
    </row>
    <row r="46" spans="2:4" x14ac:dyDescent="0.2">
      <c r="B46" s="10"/>
    </row>
    <row r="47" spans="2:4" x14ac:dyDescent="0.2">
      <c r="B47" s="9"/>
    </row>
    <row r="50" spans="2:2" x14ac:dyDescent="0.2">
      <c r="B50" s="8"/>
    </row>
    <row r="51" spans="2:2" x14ac:dyDescent="0.2">
      <c r="B51" s="7"/>
    </row>
    <row r="52" spans="2:2" x14ac:dyDescent="0.2">
      <c r="B52" s="6"/>
    </row>
    <row r="53" spans="2:2" x14ac:dyDescent="0.2">
      <c r="B53" s="5"/>
    </row>
    <row r="54" spans="2:2" x14ac:dyDescent="0.2">
      <c r="B54" s="4"/>
    </row>
  </sheetData>
  <hyperlinks>
    <hyperlink ref="B11" r:id="rId2" xr:uid="{F09B5FC3-B152-45FE-8D29-AD06F9B6271E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F3DD-25DE-45EB-87F7-1FC360B48D44}">
  <dimension ref="A4"/>
  <sheetViews>
    <sheetView topLeftCell="A25" workbookViewId="0">
      <selection activeCell="C5" sqref="C5"/>
    </sheetView>
  </sheetViews>
  <sheetFormatPr defaultColWidth="9.375" defaultRowHeight="14.25" x14ac:dyDescent="0.2"/>
  <sheetData>
    <row r="4" ht="12.75" customHeight="1" x14ac:dyDescent="0.2"/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B59EB11D-4CD2-4D28-91B1-69563BE00198}">
  <ds:schemaRefs/>
</ds:datastoreItem>
</file>

<file path=customXml/itemProps2.xml><?xml version="1.0" encoding="utf-8"?>
<ds:datastoreItem xmlns:ds="http://schemas.openxmlformats.org/officeDocument/2006/customXml" ds:itemID="{95E4EACD-E4A1-4858-98D0-39F80948A23D}">
  <ds:schemaRefs/>
</ds:datastoreItem>
</file>

<file path=customXml/itemProps3.xml><?xml version="1.0" encoding="utf-8"?>
<ds:datastoreItem xmlns:ds="http://schemas.openxmlformats.org/officeDocument/2006/customXml" ds:itemID="{A75725A0-01FB-4765-90ED-6774C7BD4FE2}">
  <ds:schemaRefs/>
</ds:datastoreItem>
</file>

<file path=customXml/itemProps4.xml><?xml version="1.0" encoding="utf-8"?>
<ds:datastoreItem xmlns:ds="http://schemas.openxmlformats.org/officeDocument/2006/customXml" ds:itemID="{38FC2FFC-72EE-4EF8-A2BD-5344B02AB182}">
  <ds:schemaRefs/>
</ds:datastoreItem>
</file>

<file path=customXml/itemProps5.xml><?xml version="1.0" encoding="utf-8"?>
<ds:datastoreItem xmlns:ds="http://schemas.openxmlformats.org/officeDocument/2006/customXml" ds:itemID="{C0CCA9B7-E557-4B7D-8313-519D4DB90116}">
  <ds:schemaRefs/>
</ds:datastoreItem>
</file>

<file path=customXml/itemProps6.xml><?xml version="1.0" encoding="utf-8"?>
<ds:datastoreItem xmlns:ds="http://schemas.openxmlformats.org/officeDocument/2006/customXml" ds:itemID="{FCDFF53E-92F1-441D-BDBA-A83907C16EDE}">
  <ds:schemaRefs/>
</ds:datastoreItem>
</file>

<file path=customXml/itemProps7.xml><?xml version="1.0" encoding="utf-8"?>
<ds:datastoreItem xmlns:ds="http://schemas.openxmlformats.org/officeDocument/2006/customXml" ds:itemID="{F41823C2-C625-46BD-BC9B-D381191B64A7}">
  <ds:schemaRefs/>
</ds:datastoreItem>
</file>

<file path=customXml/itemProps8.xml><?xml version="1.0" encoding="utf-8"?>
<ds:datastoreItem xmlns:ds="http://schemas.openxmlformats.org/officeDocument/2006/customXml" ds:itemID="{38AC4BAD-FE10-49F9-8E6E-89DF3C343087}">
  <ds:schemaRefs/>
</ds:datastoreItem>
</file>

<file path=customXml/itemProps9.xml><?xml version="1.0" encoding="utf-8"?>
<ds:datastoreItem xmlns:ds="http://schemas.openxmlformats.org/officeDocument/2006/customXml" ds:itemID="{8EDA493F-7BAD-4BF3-BCD4-DBE395FC6429}">
  <ds:schemaRefs/>
</ds:datastoreItem>
</file>

<file path=customXml/itemProps10.xml><?xml version="1.0" encoding="utf-8"?>
<ds:datastoreItem xmlns:ds="http://schemas.openxmlformats.org/officeDocument/2006/customXml" ds:itemID="{BF8DBD1B-EADC-496C-8D19-2E63923F9216}">
  <ds:schemaRefs/>
</ds:datastoreItem>
</file>

<file path=customXml/itemProps11.xml><?xml version="1.0" encoding="utf-8"?>
<ds:datastoreItem xmlns:ds="http://schemas.openxmlformats.org/officeDocument/2006/customXml" ds:itemID="{586DFC11-C027-4345-AB7A-C08C2017B5B2}">
  <ds:schemaRefs/>
</ds:datastoreItem>
</file>

<file path=customXml/itemProps12.xml><?xml version="1.0" encoding="utf-8"?>
<ds:datastoreItem xmlns:ds="http://schemas.openxmlformats.org/officeDocument/2006/customXml" ds:itemID="{21249708-857F-4CE7-895C-3B51F71B0585}">
  <ds:schemaRefs/>
</ds:datastoreItem>
</file>

<file path=customXml/itemProps13.xml><?xml version="1.0" encoding="utf-8"?>
<ds:datastoreItem xmlns:ds="http://schemas.openxmlformats.org/officeDocument/2006/customXml" ds:itemID="{3ABC3F87-9DE6-450A-8336-361CB85BCCA9}">
  <ds:schemaRefs/>
</ds:datastoreItem>
</file>

<file path=customXml/itemProps14.xml><?xml version="1.0" encoding="utf-8"?>
<ds:datastoreItem xmlns:ds="http://schemas.openxmlformats.org/officeDocument/2006/customXml" ds:itemID="{B454B9B1-0F94-45DE-8598-839661795126}">
  <ds:schemaRefs/>
</ds:datastoreItem>
</file>

<file path=customXml/itemProps15.xml><?xml version="1.0" encoding="utf-8"?>
<ds:datastoreItem xmlns:ds="http://schemas.openxmlformats.org/officeDocument/2006/customXml" ds:itemID="{B94A018D-8C1B-4600-AC6C-AFAB961C9928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0AAD118F-67A7-405B-8CA9-EFB8858DD89A}">
  <ds:schemaRefs/>
</ds:datastoreItem>
</file>

<file path=customXml/itemProps17.xml><?xml version="1.0" encoding="utf-8"?>
<ds:datastoreItem xmlns:ds="http://schemas.openxmlformats.org/officeDocument/2006/customXml" ds:itemID="{ED55FC0F-AC12-4D8D-AAB9-B6B5FB4EAEFF}">
  <ds:schemaRefs/>
</ds:datastoreItem>
</file>

<file path=customXml/itemProps18.xml><?xml version="1.0" encoding="utf-8"?>
<ds:datastoreItem xmlns:ds="http://schemas.openxmlformats.org/officeDocument/2006/customXml" ds:itemID="{7F081257-B2BC-4216-B96A-ADC45BFBE4CA}">
  <ds:schemaRefs/>
</ds:datastoreItem>
</file>

<file path=customXml/itemProps19.xml><?xml version="1.0" encoding="utf-8"?>
<ds:datastoreItem xmlns:ds="http://schemas.openxmlformats.org/officeDocument/2006/customXml" ds:itemID="{9AEE54B5-BDCE-4241-8195-7F3962E7A9D8}">
  <ds:schemaRefs/>
</ds:datastoreItem>
</file>

<file path=customXml/itemProps20.xml><?xml version="1.0" encoding="utf-8"?>
<ds:datastoreItem xmlns:ds="http://schemas.openxmlformats.org/officeDocument/2006/customXml" ds:itemID="{98E3256E-CD9A-480B-B59F-B8FBC8FED574}">
  <ds:schemaRefs/>
</ds:datastoreItem>
</file>

<file path=customXml/itemProps21.xml><?xml version="1.0" encoding="utf-8"?>
<ds:datastoreItem xmlns:ds="http://schemas.openxmlformats.org/officeDocument/2006/customXml" ds:itemID="{F83066C2-69B3-4C7C-9F2C-C22865AEB7CA}">
  <ds:schemaRefs/>
</ds:datastoreItem>
</file>

<file path=customXml/itemProps22.xml><?xml version="1.0" encoding="utf-8"?>
<ds:datastoreItem xmlns:ds="http://schemas.openxmlformats.org/officeDocument/2006/customXml" ds:itemID="{B619E6DF-983C-45B2-ADC6-1C3580FC60A2}">
  <ds:schemaRefs/>
</ds:datastoreItem>
</file>

<file path=customXml/itemProps23.xml><?xml version="1.0" encoding="utf-8"?>
<ds:datastoreItem xmlns:ds="http://schemas.openxmlformats.org/officeDocument/2006/customXml" ds:itemID="{60BACE51-4E8C-4A1A-9CBD-4693C22B5DF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_tCrossCheck</vt:lpstr>
      <vt:lpstr>Raw</vt:lpstr>
      <vt:lpstr>Sheet3</vt:lpstr>
      <vt:lpstr>Sheet1</vt:lpstr>
      <vt:lpstr>_mA</vt:lpstr>
      <vt:lpstr>_mB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2023-05-05T03:05:38Z</dcterms:created>
  <dcterms:modified xsi:type="dcterms:W3CDTF">2023-05-06T05:08:13Z</dcterms:modified>
</cp:coreProperties>
</file>