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634695C-0090-4968-A4FE-496B5D76DDB8}" xr6:coauthVersionLast="47" xr6:coauthVersionMax="47" xr10:uidLastSave="{00000000-0000-0000-0000-000000000000}"/>
  <bookViews>
    <workbookView xWindow="-120" yWindow="-120" windowWidth="29040" windowHeight="15720"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1" r:id="rId35"/>
    <pivotCache cacheId="2" r:id="rId36"/>
    <pivotCache cacheId="3"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<sst xmlns="http://schemas.openxmlformats.org/spreadsheetml/2006/main" count="6422" uniqueCount="2850">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</sst>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62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145</xdr:row>
          <xdr:rowOff>0</xdr:rowOff>
        </xdr:from>
        <xdr:to>
          <xdr:col>24</xdr:col>
          <xdr:colOff>0</xdr:colOff>
          <xdr:row>175</xdr:row>
          <xdr:rowOff>153574</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542"/>
                </a:ext>
              </a:extLst>
            </xdr:cNvPicPr>
          </xdr:nvPicPr>
          <xdr:blipFill>
            <a:blip xmlns:r="http://schemas.openxmlformats.org/officeDocument/2006/relationships" r:embed="rId1"/>
            <a:srcRect/>
            <a:stretch>
              <a:fillRect/>
            </a:stretch>
          </xdr:blipFill>
          <xdr:spPr bwMode="auto">
            <a:xfrm>
              <a:off x="4427616" y="24779654"/>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2"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1"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0x7FB8A0657920&gt;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0" activePane="bottomLeft" state="frozen"/>
      <selection activeCell="P541" sqref="P541"/>
      <selection pane="bottomLeft" activeCell="L181" sqref="L18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6" ca="1">TEXT(DATE(2026,1,_xlfn.SEQUENCE(1+_xlfn.DAYS(TODAY(),DATE(2026,1,1)))),"dd-mmm")</f>
        <v>01-Jan</v>
      </c>
      <c r="C5" s="5">
        <v>1</v>
      </c>
      <c r="D5" s="5">
        <v>1</v>
      </c>
      <c r="E5" s="5">
        <v>0</v>
      </c>
      <c r="F5" s="5">
        <v>0</v>
      </c>
      <c r="G5" s="5">
        <v>1</v>
      </c>
      <c r="H5" s="5">
        <v>1</v>
      </c>
      <c r="I5" s="5">
        <v>1</v>
      </c>
      <c r="J5" s="5">
        <v>1</v>
      </c>
      <c r="K5" s="5">
        <v>1</v>
      </c>
      <c r="L5" cm="1">
        <f t="array" aca="1" ref="L5:L176" ca="1">_xlfn.BYROW(_xlfn.TAKE(Banded,,1),_xleta.WEEKNUM)</f>
        <v>1</v>
      </c>
      <c r="M5" cm="1">
        <f t="array" ref="M5:M176">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1</v>
      </c>
      <c r="Q30" s="5">
        <f ca="1"/>
        <v>1</v>
      </c>
      <c r="R30" s="5">
        <f ca="1"/>
        <v>1</v>
      </c>
      <c r="S30" s="5">
        <f ca="1"/>
        <v>1</v>
      </c>
      <c r="T30" s="5">
        <f ca="1"/>
        <v>1</v>
      </c>
      <c r="U30" s="5">
        <f ca="1"/>
        <v>1</v>
      </c>
      <c r="V30" s="5">
        <f ca="1"/>
        <v>1</v>
      </c>
      <c r="W30" s="5">
        <f ca="1"/>
        <v>1</v>
      </c>
      <c r="X30" s="5">
        <f ca="1"/>
        <v>1</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4">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row>
    <row r="173" spans="2:24">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row>
    <row r="174" spans="2:24">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row>
    <row r="175" spans="2:24">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4">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row>
    <row r="177" spans="2:24">
      <c r="B177" s="40"/>
      <c r="C177" s="5"/>
      <c r="D177" s="5"/>
      <c r="E177" s="5"/>
      <c r="F177" s="5"/>
      <c r="G177" s="5"/>
      <c r="H177" s="5"/>
      <c r="I177" s="5"/>
      <c r="J177" s="5"/>
      <c r="K177" s="5"/>
      <c r="P177"/>
      <c r="Q177"/>
      <c r="R177"/>
      <c r="S177"/>
      <c r="T177"/>
      <c r="U177"/>
      <c r="V177"/>
      <c r="W177"/>
      <c r="X177"/>
    </row>
    <row r="178" spans="2:24">
      <c r="B178" s="40"/>
      <c r="C178" s="5"/>
      <c r="D178" s="5"/>
      <c r="E178" s="5"/>
      <c r="F178" s="5"/>
      <c r="G178" s="5"/>
      <c r="H178" s="5"/>
      <c r="I178" s="5"/>
      <c r="J178" s="5"/>
      <c r="K178" s="5"/>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5"/>
  <sheetViews>
    <sheetView topLeftCell="A4" workbookViewId="0">
      <pane ySplit="5" topLeftCell="A536" activePane="bottomLeft" state="frozen"/>
      <selection activeCell="Y145" sqref="Y145"/>
      <selection pane="bottomLeft" activeCell="U548" sqref="U54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sheetData>
  <conditionalFormatting sqref="E9:Y545">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topLeftCell="A30" workbookViewId="0">
      <selection activeCell="B36" sqref="B36:D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425</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276.25</v>
      </c>
      <c r="D39" s="72">
        <f>C39/$C$37</f>
        <v>0.65</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8</v>
      </c>
      <c r="D41" s="72">
        <f t="shared" si="0"/>
        <v>1.8823529411764704E-2</v>
      </c>
      <c r="F41" t="s">
        <v>2561</v>
      </c>
      <c r="G41" s="72">
        <v>0.02</v>
      </c>
      <c r="H41">
        <f t="shared" si="1"/>
        <v>8</v>
      </c>
    </row>
    <row r="42" spans="2:11">
      <c r="B42" t="s">
        <v>2558</v>
      </c>
      <c r="C42" s="86">
        <v>8</v>
      </c>
      <c r="D42" s="72">
        <f t="shared" si="0"/>
        <v>1.8823529411764704E-2</v>
      </c>
      <c r="F42" t="s">
        <v>2558</v>
      </c>
      <c r="G42" s="72">
        <v>0.02</v>
      </c>
      <c r="H42">
        <f t="shared" si="1"/>
        <v>8</v>
      </c>
    </row>
    <row r="43" spans="2:11">
      <c r="B43" t="s">
        <v>2562</v>
      </c>
      <c r="C43" s="86">
        <v>18</v>
      </c>
      <c r="D43" s="72">
        <f t="shared" si="0"/>
        <v>4.2352941176470586E-2</v>
      </c>
      <c r="F43" t="s">
        <v>2562</v>
      </c>
      <c r="G43" s="72">
        <v>0</v>
      </c>
      <c r="H43">
        <f t="shared" si="1"/>
        <v>0</v>
      </c>
    </row>
    <row r="44" spans="2:11">
      <c r="B44" t="s">
        <v>2563</v>
      </c>
      <c r="C44" s="86">
        <v>54</v>
      </c>
      <c r="D44" s="72">
        <f t="shared" si="0"/>
        <v>0.12705882352941175</v>
      </c>
      <c r="F44" t="s">
        <v>2563</v>
      </c>
      <c r="G44" s="72">
        <v>0</v>
      </c>
      <c r="H44">
        <f t="shared" si="1"/>
        <v>0</v>
      </c>
    </row>
    <row r="45" spans="2:11">
      <c r="B45" t="s">
        <v>2567</v>
      </c>
      <c r="C45" s="86">
        <v>8</v>
      </c>
      <c r="D45" s="72">
        <f t="shared" si="0"/>
        <v>1.8823529411764704E-2</v>
      </c>
      <c r="F45" t="s">
        <v>2567</v>
      </c>
      <c r="G45" s="72">
        <v>0.02</v>
      </c>
      <c r="H45">
        <f t="shared" si="1"/>
        <v>8</v>
      </c>
    </row>
    <row r="46" spans="2:11">
      <c r="B46" t="s">
        <v>2622</v>
      </c>
      <c r="C46" s="86">
        <v>4</v>
      </c>
      <c r="D46" s="72">
        <f t="shared" si="0"/>
        <v>9.4117647058823521E-3</v>
      </c>
      <c r="F46" t="s">
        <v>2559</v>
      </c>
      <c r="G46" s="72">
        <v>0</v>
      </c>
      <c r="H46">
        <f t="shared" si="1"/>
        <v>0</v>
      </c>
    </row>
    <row r="47" spans="2:11">
      <c r="D47" s="73">
        <f>SUM(D37:D46)</f>
        <v>1.8852941176470586</v>
      </c>
      <c r="G47" s="73">
        <f>SUM(G37:G46)</f>
        <v>1.56</v>
      </c>
    </row>
    <row r="49" spans="2:8">
      <c r="B49" t="s">
        <v>2570</v>
      </c>
    </row>
    <row r="50" spans="2:8">
      <c r="B50" t="s">
        <v>2569</v>
      </c>
      <c r="D50">
        <f>C37*D47</f>
        <v>801.24999999999989</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425</v>
      </c>
      <c r="G66" cm="1">
        <f t="array" ref="G66:G67">MMULT(MINVERSE(B66:C67),D66:D67)*E66</f>
        <v>410.68814055636898</v>
      </c>
    </row>
    <row r="67" spans="2:7">
      <c r="B67" s="79">
        <v>1</v>
      </c>
      <c r="C67" s="79">
        <v>1</v>
      </c>
      <c r="D67" s="81">
        <v>1</v>
      </c>
      <c r="G67">
        <v>14.31185944363104</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21-Jun-2026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21-Jun-2026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2026-06-19T15:20:17Z</cp:lastPrinted>
  <dcterms:created xsi:type="dcterms:W3CDTF">2021-09-27T12:19:57Z</dcterms:created>
  <dcterms:modified xsi:type="dcterms:W3CDTF">2026-06-22T03:00:21Z</dcterms:modified>
</cp:coreProperties>
</file>