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DE170137-C78B-4833-BA54-0F76A7468CCF}"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Bread!$B$36:$H$67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183" i="11" l="1"/>
  <c r="G5" i="21" a="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<sst xmlns="http://schemas.openxmlformats.org/spreadsheetml/2006/main" count="6426" uniqueCount="2854">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</sst>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72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152</xdr:row>
          <xdr:rowOff>0</xdr:rowOff>
        </xdr:from>
        <xdr:to>
          <xdr:col>24</xdr:col>
          <xdr:colOff>0</xdr:colOff>
          <xdr:row>182</xdr:row>
          <xdr:rowOff>153574</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1" spid="_x0000_s161647"/>
                </a:ext>
              </a:extLst>
            </xdr:cNvPicPr>
          </xdr:nvPicPr>
          <xdr:blipFill>
            <a:blip xmlns:r="http://schemas.openxmlformats.org/officeDocument/2006/relationships" r:embed="rId1"/>
            <a:srcRect/>
            <a:stretch>
              <a:fillRect/>
            </a:stretch>
          </xdr:blipFill>
          <xdr:spPr bwMode="auto">
            <a:xfrm>
              <a:off x="4427616" y="25908000"/>
              <a:ext cx="2408403" cy="4989343"/>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0x7F1430464F50&gt;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64" activePane="bottomLeft" state="frozen"/>
      <selection activeCell="P541" sqref="P541"/>
      <selection pane="bottomLeft" activeCell="E185" sqref="E185"/>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3" ca="1">TEXT(DATE(2026,1,_xlfn.SEQUENCE(1+_xlfn.DAYS(TODAY(),DATE(2026,1,1)))),"dd-mmm")</f>
        <v>01-Jan</v>
      </c>
      <c r="C5" s="5">
        <v>1</v>
      </c>
      <c r="D5" s="5">
        <v>1</v>
      </c>
      <c r="E5" s="5">
        <v>0</v>
      </c>
      <c r="F5" s="5">
        <v>0</v>
      </c>
      <c r="G5" s="5">
        <v>1</v>
      </c>
      <c r="H5" s="5">
        <v>1</v>
      </c>
      <c r="I5" s="5">
        <v>1</v>
      </c>
      <c r="J5" s="5">
        <v>1</v>
      </c>
      <c r="K5" s="5">
        <v>1</v>
      </c>
      <c r="L5" cm="1">
        <f t="array" aca="1" ref="L5:L183" ca="1">_xlfn.BYROW(_xlfn.TAKE(Banded,,1),_xleta.WEEKNUM)</f>
        <v>1</v>
      </c>
      <c r="M5" cm="1">
        <f t="array" ref="M5:M183">_xlfn.BYROW(_xlfn.DROP(Banded,,1),_xleta.SUM)</f>
        <v>7</v>
      </c>
      <c r="O5" s="38" cm="1">
        <f t="array" aca="1" ref="O5:X31"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0</v>
      </c>
      <c r="Q31" s="5">
        <f ca="1"/>
        <v>1</v>
      </c>
      <c r="R31" s="5">
        <f ca="1"/>
        <v>1</v>
      </c>
      <c r="S31" s="5">
        <f ca="1"/>
        <v>1</v>
      </c>
      <c r="T31" s="5">
        <f ca="1"/>
        <v>1</v>
      </c>
      <c r="U31" s="5">
        <f ca="1"/>
        <v>1</v>
      </c>
      <c r="V31" s="5">
        <f ca="1"/>
        <v>0</v>
      </c>
      <c r="W31" s="5">
        <f ca="1"/>
        <v>0</v>
      </c>
      <c r="X31" s="5">
        <f ca="1"/>
        <v>1</v>
      </c>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2850</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2851</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2852</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2853</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0</v>
      </c>
      <c r="D183" s="5">
        <v>1</v>
      </c>
      <c r="E183" s="5">
        <v>1</v>
      </c>
      <c r="F183" s="5">
        <v>1</v>
      </c>
      <c r="G183" s="5">
        <v>1</v>
      </c>
      <c r="H183" s="5">
        <v>1</v>
      </c>
      <c r="I183" s="5">
        <v>0</v>
      </c>
      <c r="J183" s="5">
        <v>0</v>
      </c>
      <c r="K183" s="5">
        <v>1</v>
      </c>
      <c r="L183">
        <f ca="1"/>
        <v>27</v>
      </c>
      <c r="M183">
        <v>6</v>
      </c>
      <c r="P183"/>
      <c r="Q183"/>
      <c r="R183"/>
      <c r="S183"/>
      <c r="T183"/>
      <c r="U183"/>
      <c r="V183"/>
      <c r="W183"/>
      <c r="X183"/>
      <c r="AA183">
        <f>9+5/8-7.75</f>
        <v>1.875</v>
      </c>
    </row>
    <row r="184" spans="2:27">
      <c r="B184" s="40"/>
      <c r="C184" s="5"/>
      <c r="D184" s="5"/>
      <c r="E184" s="5"/>
      <c r="F184" s="5"/>
      <c r="G184" s="5"/>
      <c r="H184" s="5"/>
      <c r="I184" s="5"/>
      <c r="J184" s="5"/>
      <c r="K184" s="5"/>
      <c r="P184"/>
      <c r="Q184"/>
      <c r="R184"/>
      <c r="S184"/>
      <c r="T184"/>
      <c r="U184"/>
      <c r="V184"/>
      <c r="W184"/>
      <c r="X184"/>
    </row>
    <row r="185" spans="2:27">
      <c r="B185" s="40"/>
      <c r="C185" s="5"/>
      <c r="D185" s="5"/>
      <c r="E185" s="5"/>
      <c r="F185" s="5"/>
      <c r="G185" s="5"/>
      <c r="H185" s="5"/>
      <c r="I185" s="5"/>
      <c r="J185" s="5"/>
      <c r="K185" s="5"/>
      <c r="P185"/>
      <c r="Q185"/>
      <c r="R185"/>
      <c r="S185"/>
      <c r="T185"/>
      <c r="U185"/>
      <c r="V185"/>
      <c r="W185"/>
      <c r="X185"/>
    </row>
    <row r="186" spans="2:27">
      <c r="B186" s="40"/>
      <c r="C186" s="5"/>
      <c r="D186" s="5"/>
      <c r="E186" s="5"/>
      <c r="F186" s="5"/>
      <c r="G186" s="5"/>
      <c r="H186" s="5"/>
      <c r="I186" s="5"/>
      <c r="J186" s="5"/>
      <c r="K186" s="5"/>
      <c r="P186"/>
      <c r="Q186"/>
      <c r="R186"/>
      <c r="S186"/>
      <c r="T186"/>
      <c r="U186"/>
      <c r="V186"/>
      <c r="W186"/>
      <c r="X186"/>
    </row>
    <row r="187" spans="2:27">
      <c r="B187" s="40"/>
      <c r="C187" s="5"/>
      <c r="D187" s="5"/>
      <c r="E187" s="5"/>
      <c r="F187" s="5"/>
      <c r="G187" s="5"/>
      <c r="H187" s="5"/>
      <c r="I187" s="5"/>
      <c r="J187" s="5"/>
      <c r="K187" s="5"/>
      <c r="P187"/>
      <c r="Q187"/>
      <c r="R187"/>
      <c r="S187"/>
      <c r="T187"/>
      <c r="U187"/>
      <c r="V187"/>
      <c r="W187"/>
      <c r="X187"/>
    </row>
    <row r="188" spans="2:27">
      <c r="B188" s="40"/>
      <c r="C188" s="5"/>
      <c r="D188" s="5"/>
      <c r="E188" s="5"/>
      <c r="F188" s="5"/>
      <c r="G188" s="5"/>
      <c r="H188" s="5"/>
      <c r="I188" s="5"/>
      <c r="J188" s="5"/>
      <c r="K188" s="5"/>
      <c r="P188"/>
      <c r="Q188"/>
      <c r="R188"/>
      <c r="S188"/>
      <c r="T188"/>
      <c r="U188"/>
      <c r="V188"/>
      <c r="W188"/>
      <c r="X188"/>
    </row>
    <row r="189" spans="2:27">
      <c r="B189" s="40"/>
      <c r="C189" s="5"/>
      <c r="D189" s="5"/>
      <c r="E189" s="5"/>
      <c r="F189" s="5"/>
      <c r="G189" s="5"/>
      <c r="H189" s="5"/>
      <c r="I189" s="5"/>
      <c r="J189" s="5"/>
      <c r="K189" s="5"/>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2"/>
  <sheetViews>
    <sheetView topLeftCell="A4" workbookViewId="0">
      <pane ySplit="5" topLeftCell="A536" activePane="bottomLeft" state="frozen"/>
      <selection activeCell="Y145" sqref="Y145"/>
      <selection pane="bottomLeft" activeCell="P556" sqref="P556"/>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2">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sheetData>
  <conditionalFormatting sqref="E9:Y552">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4" workbookViewId="0">
      <selection activeCell="L54" sqref="L54"/>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s="86">
        <v>450</v>
      </c>
      <c r="D37" s="72">
        <f>C37/$C$37</f>
        <v>1</v>
      </c>
      <c r="F37" t="s">
        <v>2556</v>
      </c>
      <c r="G37" s="72">
        <v>1</v>
      </c>
      <c r="H37">
        <f>(G37/$G$47)*$G$35</f>
        <v>399.99999999999994</v>
      </c>
      <c r="K37" t="s">
        <v>2624</v>
      </c>
    </row>
    <row r="38" spans="2:11">
      <c r="B38" t="s">
        <v>2560</v>
      </c>
      <c r="C38" s="86">
        <v>0</v>
      </c>
      <c r="D38" s="72">
        <f t="shared" ref="D38:D46" si="0">C38/$C$37</f>
        <v>0</v>
      </c>
      <c r="F38" t="s">
        <v>2560</v>
      </c>
      <c r="G38" s="72">
        <v>0</v>
      </c>
      <c r="H38">
        <f t="shared" ref="H38:H46" si="1">(G38/$G$47)*$G$35</f>
        <v>0</v>
      </c>
      <c r="K38" t="s">
        <v>2625</v>
      </c>
    </row>
    <row r="39" spans="2:11">
      <c r="B39" s="70" t="s">
        <v>2557</v>
      </c>
      <c r="C39" s="86">
        <v>292.50000000000017</v>
      </c>
      <c r="D39" s="72">
        <f>C39/$C$37</f>
        <v>0.65000000000000036</v>
      </c>
      <c r="F39" t="s">
        <v>2557</v>
      </c>
      <c r="G39" s="72">
        <v>0.5</v>
      </c>
      <c r="H39">
        <f t="shared" si="1"/>
        <v>199.99999999999997</v>
      </c>
      <c r="K39" t="s">
        <v>2626</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54</v>
      </c>
      <c r="D44" s="72">
        <f t="shared" si="0"/>
        <v>0.12</v>
      </c>
      <c r="F44" t="s">
        <v>2563</v>
      </c>
      <c r="G44" s="72">
        <v>0</v>
      </c>
      <c r="H44">
        <f t="shared" si="1"/>
        <v>0</v>
      </c>
    </row>
    <row r="45" spans="2:11">
      <c r="B45" t="s">
        <v>2567</v>
      </c>
      <c r="C45" s="86">
        <v>8</v>
      </c>
      <c r="D45" s="72">
        <f t="shared" si="0"/>
        <v>1.7777777777777778E-2</v>
      </c>
      <c r="F45" t="s">
        <v>2567</v>
      </c>
      <c r="G45" s="72">
        <v>0.02</v>
      </c>
      <c r="H45">
        <f t="shared" si="1"/>
        <v>8</v>
      </c>
    </row>
    <row r="46" spans="2:11">
      <c r="B46" t="s">
        <v>2622</v>
      </c>
      <c r="C46" s="86">
        <v>4</v>
      </c>
      <c r="D46" s="72">
        <f t="shared" si="0"/>
        <v>8.8888888888888889E-3</v>
      </c>
      <c r="F46" t="s">
        <v>2559</v>
      </c>
      <c r="G46" s="72">
        <v>0</v>
      </c>
      <c r="H46">
        <f t="shared" si="1"/>
        <v>0</v>
      </c>
    </row>
    <row r="47" spans="2:11">
      <c r="D47" s="73">
        <f>SUM(D37:D46)</f>
        <v>1.8766666666666671</v>
      </c>
      <c r="G47" s="73">
        <f>SUM(G37:G46)</f>
        <v>1.56</v>
      </c>
    </row>
    <row r="49" spans="2:8">
      <c r="B49" t="s">
        <v>2570</v>
      </c>
    </row>
    <row r="50" spans="2:8">
      <c r="B50" t="s">
        <v>2569</v>
      </c>
      <c r="D50">
        <f>C37*D47</f>
        <v>844.50000000000023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28-Jun-2026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28-Jun-2026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45</vt:i4>
      </vt:variant>
    </vt:vector>
  </HeadingPairs>
  <TitlesOfParts>
    <vt:vector size="79"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2026-06-25T14:10:03Z</cp:lastPrinted>
  <dcterms:created xsi:type="dcterms:W3CDTF">2021-09-27T12:19:57Z</dcterms:created>
  <dcterms:modified xsi:type="dcterms:W3CDTF">2026-06-28T22:06:05Z</dcterms:modified>
</cp:coreProperties>
</file>