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4BDDC07C-0ED2-4510-8281-15D780531A12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" i="1" l="1"/>
  <c r="P10" i="1"/>
  <c r="Q10" i="1"/>
  <c r="R10" i="1"/>
  <c r="S10" i="1"/>
  <c r="T10" i="1"/>
  <c r="O11" i="1"/>
  <c r="P11" i="1"/>
  <c r="Q11" i="1"/>
  <c r="R11" i="1"/>
  <c r="S11" i="1"/>
  <c r="T11" i="1"/>
  <c r="O12" i="1"/>
  <c r="P12" i="1"/>
  <c r="Q12" i="1"/>
  <c r="R12" i="1"/>
  <c r="R8" i="1" s="1" a="1"/>
  <c r="R8" i="1" s="1"/>
  <c r="S12" i="1"/>
  <c r="T12" i="1"/>
  <c r="O13" i="1"/>
  <c r="P13" i="1"/>
  <c r="Q13" i="1"/>
  <c r="R13" i="1"/>
  <c r="S13" i="1"/>
  <c r="T13" i="1"/>
  <c r="O14" i="1"/>
  <c r="P14" i="1"/>
  <c r="Q14" i="1"/>
  <c r="R14" i="1"/>
  <c r="S14" i="1"/>
  <c r="T14" i="1"/>
  <c r="O15" i="1"/>
  <c r="O8" i="1" s="1" a="1"/>
  <c r="O8" i="1" s="1"/>
  <c r="P15" i="1"/>
  <c r="P8" i="1" s="1" a="1"/>
  <c r="P8" i="1" s="1"/>
  <c r="Q15" i="1"/>
  <c r="R15" i="1"/>
  <c r="S15" i="1"/>
  <c r="T15" i="1"/>
  <c r="O16" i="1"/>
  <c r="P16" i="1"/>
  <c r="Q16" i="1"/>
  <c r="R16" i="1"/>
  <c r="S16" i="1"/>
  <c r="T16" i="1"/>
  <c r="O17" i="1"/>
  <c r="P17" i="1"/>
  <c r="Q17" i="1"/>
  <c r="R17" i="1"/>
  <c r="S17" i="1"/>
  <c r="S8" i="1" s="1" a="1"/>
  <c r="S8" i="1" s="1"/>
  <c r="T17" i="1"/>
  <c r="T8" i="1" s="1" a="1"/>
  <c r="T8" i="1" s="1"/>
  <c r="O18" i="1"/>
  <c r="P18" i="1"/>
  <c r="Q18" i="1"/>
  <c r="R18" i="1"/>
  <c r="S18" i="1"/>
  <c r="T18" i="1"/>
  <c r="O19" i="1"/>
  <c r="P19" i="1"/>
  <c r="Q19" i="1"/>
  <c r="R19" i="1"/>
  <c r="S19" i="1"/>
  <c r="T19" i="1"/>
  <c r="N11" i="1"/>
  <c r="N8" i="1" s="1" a="1"/>
  <c r="N8" i="1" s="1"/>
  <c r="N12" i="1"/>
  <c r="N13" i="1"/>
  <c r="N14" i="1"/>
  <c r="N15" i="1"/>
  <c r="N16" i="1"/>
  <c r="N17" i="1"/>
  <c r="N18" i="1"/>
  <c r="N19" i="1"/>
  <c r="N10" i="1"/>
  <c r="Q8" i="1" a="1"/>
  <c r="Q8" i="1" s="1"/>
  <c r="B3" i="3" a="1"/>
  <c r="B3" i="3" s="1"/>
  <c r="B3" i="2" a="1"/>
  <c r="B3" i="2" s="1"/>
  <c r="N22" i="1" l="1" a="1"/>
  <c r="N2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<sst xmlns="http://schemas.openxmlformats.org/spreadsheetml/2006/main" count="80" uniqueCount="56">
  <si>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</si>
  <si>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</si>
  <si>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</si>
  <si>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</si>
  <si>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</si>
  <si>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</si>
  <si>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</si>
  <si>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</si>
  <si>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</si>
  <si>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</si>
  <si>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</si>
  <si>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</si>
  <si>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</si>
  <si>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</si>
  <si>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</si>
  <si>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</si>
  <si>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</si>
  <si>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</si>
  <si>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</si>
  <si>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</si>
  <si>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</si>
  <si>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Commenced</t>
  </si>
  <si>
    <t>Departed</t>
  </si>
  <si>
    <t>Ugolotti</t>
  </si>
  <si>
    <t>Flynn</t>
  </si>
  <si>
    <t>Denholm</t>
  </si>
  <si>
    <t>Dumbrill</t>
  </si>
  <si>
    <t>Delgardillo</t>
  </si>
  <si>
    <t>Buterton</t>
  </si>
  <si>
    <t>Llewellen</t>
  </si>
  <si>
    <t>Dwyr</t>
  </si>
  <si>
    <t>Tournay</t>
  </si>
  <si>
    <t>Id</t>
  </si>
  <si>
    <t>first_name</t>
  </si>
  <si>
    <t>last_name</t>
  </si>
  <si>
    <t>Odele</t>
  </si>
  <si>
    <t>Marjory</t>
  </si>
  <si>
    <t>Jorgan</t>
  </si>
  <si>
    <t>Bartlet</t>
  </si>
  <si>
    <t>Arin</t>
  </si>
  <si>
    <t>Rinaldo</t>
  </si>
  <si>
    <t>Ulrick</t>
  </si>
  <si>
    <t>Belicia</t>
  </si>
  <si>
    <t>Eddie</t>
  </si>
  <si>
    <t>Marwin</t>
  </si>
  <si>
    <t>Richley</t>
  </si>
  <si>
    <t>2016</t>
  </si>
  <si>
    <t>2017</t>
  </si>
  <si>
    <t>2018</t>
  </si>
  <si>
    <t>2019</t>
  </si>
  <si>
    <t>2020</t>
  </si>
  <si>
    <t>2021</t>
  </si>
  <si>
    <t>2022</t>
  </si>
  <si>
    <t>Still Employed</t>
  </si>
  <si>
    <t>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</si>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</sst>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NumberFormat="1"/>
    <xf numFmtId="15" fontId="6" fillId="4" borderId="0" xfId="8" applyNumberFormat="1" applyAlignment="1">
      <alignment horizontal="left"/>
    </xf>
    <xf numFmtId="14" fontId="0" fillId="0" borderId="0" xfId="0" applyNumberFormat="1"/>
    <xf numFmtId="2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48"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numFmt numFmtId="19" formatCode="m/d/yyyy"/>
    </dxf>
    <dxf>
      <numFmt numFmtId="19" formatCode="m/d/yyyy"/>
    </dxf>
    <dxf>
      <numFmt numFmtId="168" formatCode=";;;"/>
    </dxf>
    <dxf>
      <numFmt numFmtId="168" formatCode=";;;"/>
    </dxf>
    <dxf>
      <numFmt numFmtId="168" formatCode=";;;"/>
    </dxf>
    <dxf>
      <numFmt numFmtId="168" formatCode=";;;"/>
    </dxf>
    <dxf>
      <numFmt numFmtId="168" formatCode=";;;"/>
    </dxf>
    <dxf>
      <numFmt numFmtId="168" formatCode=";;;"/>
    </dxf>
    <dxf>
      <numFmt numFmtId="168" formatCode=";;;"/>
    </dxf>
    <dxf>
      <numFmt numFmtId="0" formatCode="General"/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numFmt numFmtId="19" formatCode="m/d/yyyy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47"/>
      <tableStyleElement type="headerRow" dxfId="46"/>
      <tableStyleElement type="totalRow" dxfId="45"/>
      <tableStyleElement type="firstColumnStripe" dxfId="44"/>
      <tableStyleElement type="firstHeaderCell" dxfId="43"/>
      <tableStyleElement type="firstSubtotalColumn" dxfId="42"/>
      <tableStyleElement type="firstSubtotalRow" dxfId="41"/>
      <tableStyleElement type="secondSubtotalRow" dxfId="40"/>
      <tableStyleElement type="firstRowSubheading" dxfId="39"/>
      <tableStyleElement type="secondRowSubheading" dxfId="38"/>
      <tableStyleElement type="pageFieldLabels" dxfId="37"/>
      <tableStyleElement type="pageFieldValues" dxfId="36"/>
    </tableStyle>
    <tableStyle name="Biegert Table Standard" pivot="0" count="7" xr9:uid="{95B43237-2845-4068-A415-A5A3E7804959}">
      <tableStyleElement type="wholeTable" dxfId="35"/>
      <tableStyleElement type="headerRow" dxfId="34"/>
      <tableStyleElement type="totalRow" dxfId="33"/>
      <tableStyleElement type="firstColumn" dxfId="32"/>
      <tableStyleElement type="lastColumn" dxfId="31"/>
      <tableStyleElement type="firstRowStripe" dxfId="30"/>
      <tableStyleElement type="firstColumnStripe" dxfId="29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5</xdr:col>
      <xdr:colOff>587014</xdr:colOff>
      <xdr:row>18</xdr:row>
      <xdr:rowOff>7766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7663C1-E823-DE35-4716-F2FA38E1F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41120"/>
          <a:ext cx="3162574" cy="1684166"/>
        </a:xfrm>
        <a:prstGeom prst="rect">
          <a:avLst/>
        </a:prstGeom>
      </xdr:spPr>
    </xdr:pic>
    <xdr:clientData/>
  </xdr:twoCellAnchor>
  <xdr:twoCellAnchor editAs="oneCell">
    <xdr:from>
      <xdr:col>16</xdr:col>
      <xdr:colOff>160020</xdr:colOff>
      <xdr:row>19</xdr:row>
      <xdr:rowOff>160020</xdr:rowOff>
    </xdr:from>
    <xdr:to>
      <xdr:col>18</xdr:col>
      <xdr:colOff>274436</xdr:colOff>
      <xdr:row>28</xdr:row>
      <xdr:rowOff>137289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2ED2FE-CDF5-97DD-4224-F558EEFD5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14660" y="3345180"/>
          <a:ext cx="1333616" cy="14860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282.909415162037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CF325C-B3AE-4848-8FCB-DAF53401B30F}" name="_tEmployees" displayName="_tEmployees" ref="I9:U19">
  <autoFilter ref="I9:U19" xr:uid="{CCCF325C-B3AE-4848-8FCB-DAF53401B30F}"/>
  <tableColumns count="13">
    <tableColumn id="1" xr3:uid="{FBCE37BE-11E8-4F8E-BE81-574F1DBD5322}" name="Id"/>
    <tableColumn id="2" xr3:uid="{5D2E56FF-D965-406D-8B67-16070E30FD66}" name="first_name"/>
    <tableColumn id="3" xr3:uid="{E21283B5-B418-4F11-B269-307F76245A7D}" name="last_name"/>
    <tableColumn id="4" xr3:uid="{10E920F3-A0CF-4B59-A045-1310B022F501}" name="Commenced" dataDxfId="28" totalsRowDxfId="11"/>
    <tableColumn id="5" xr3:uid="{5F254F7E-0204-41CB-820C-A6C26A7B1A2F}" name="Departed" dataDxfId="8" totalsRowDxfId="12"/>
    <tableColumn id="6" xr3:uid="{321DBF57-D91D-4C78-AEA2-5707918EA16C}" name="2016" totalsRowFunction="sum" dataDxfId="0" totalsRowDxfId="13">
      <calculatedColumnFormula>AND(YEAR($L10)&lt;=N$9+0,OR(YEAR($M10)&gt;=N$9+0,ISBLANK($M10)))</calculatedColumnFormula>
    </tableColumn>
    <tableColumn id="7" xr3:uid="{38E8F59C-C356-44C1-AB22-F59DDE82BCA1}" name="2017" dataDxfId="7" totalsRowDxfId="14">
      <calculatedColumnFormula>AND(YEAR($L10)&lt;=O$9+0,OR(YEAR($M10)&gt;=O$9+0,ISBLANK($M10)))</calculatedColumnFormula>
    </tableColumn>
    <tableColumn id="8" xr3:uid="{5DCD3281-6846-4DC0-8CA7-13DBF193FAE8}" name="2018" dataDxfId="6" totalsRowDxfId="15">
      <calculatedColumnFormula>AND(YEAR($L10)&lt;=P$9+0,OR(YEAR($M10)&gt;=P$9+0,ISBLANK($M10)))</calculatedColumnFormula>
    </tableColumn>
    <tableColumn id="9" xr3:uid="{B9645E4C-4571-436F-BA19-76869F26F487}" name="2019" dataDxfId="5" totalsRowDxfId="16">
      <calculatedColumnFormula>AND(YEAR($L10)&lt;=Q$9+0,OR(YEAR($M10)&gt;=Q$9+0,ISBLANK($M10)))</calculatedColumnFormula>
    </tableColumn>
    <tableColumn id="10" xr3:uid="{AF1F49BD-5FD8-40B1-900B-0FF49E4A96FA}" name="2020" dataDxfId="4" totalsRowDxfId="17">
      <calculatedColumnFormula>AND(YEAR($L10)&lt;=R$9+0,OR(YEAR($M10)&gt;=R$9+0,ISBLANK($M10)))</calculatedColumnFormula>
    </tableColumn>
    <tableColumn id="11" xr3:uid="{4EC03A18-2212-4E00-B02F-826BD28E058D}" name="2021" dataDxfId="3" totalsRowDxfId="18">
      <calculatedColumnFormula>AND(YEAR($L10)&lt;=S$9+0,OR(YEAR($M10)&gt;=S$9+0,ISBLANK($M10)))</calculatedColumnFormula>
    </tableColumn>
    <tableColumn id="12" xr3:uid="{B4B1257C-F596-4340-ACE9-0030F8499D1D}" name="2022" dataDxfId="1" totalsRowDxfId="19">
      <calculatedColumnFormula>AND(YEAR($L10)&lt;=T$9+0,OR(YEAR($M10)&gt;=T$9+0,ISBLANK($M10)))</calculatedColumnFormula>
    </tableColumn>
    <tableColumn id="13" xr3:uid="{D352FB24-C2EB-429C-BB15-0B06BA44FF9D}" name="Still Employed" dataDxfId="2" totalsRowDxfId="20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U28"/>
  <sheetViews>
    <sheetView tabSelected="1" topLeftCell="H4" workbookViewId="0">
      <selection activeCell="Z18" sqref="Z18"/>
    </sheetView>
  </sheetViews>
  <sheetFormatPr defaultRowHeight="13.2" x14ac:dyDescent="0.25"/>
  <cols>
    <col min="2" max="2" width="10.88671875" customWidth="1"/>
    <col min="9" max="9" width="4.88671875" customWidth="1"/>
    <col min="10" max="10" width="12.88671875" customWidth="1"/>
    <col min="11" max="11" width="12" bestFit="1" customWidth="1"/>
    <col min="12" max="12" width="11.88671875" customWidth="1"/>
    <col min="13" max="13" width="11" bestFit="1" customWidth="1"/>
    <col min="21" max="21" width="16.77734375" customWidth="1"/>
  </cols>
  <sheetData>
    <row r="1" spans="1:21" x14ac:dyDescent="0.25">
      <c r="A1" s="1" t="s">
        <v>0</v>
      </c>
      <c r="B1" s="2" t="s">
        <v>1</v>
      </c>
      <c r="C1" s="2"/>
    </row>
    <row r="2" spans="1:21" x14ac:dyDescent="0.25">
      <c r="A2" s="1" t="s">
        <v>2</v>
      </c>
      <c r="B2" s="2"/>
      <c r="C2" s="2"/>
    </row>
    <row r="3" spans="1:21" x14ac:dyDescent="0.25">
      <c r="A3" s="1" t="s">
        <v>3</v>
      </c>
      <c r="B3" s="10">
        <v>45282</v>
      </c>
      <c r="C3" s="2"/>
    </row>
    <row r="8" spans="1:21" x14ac:dyDescent="0.25">
      <c r="N8" s="9" cm="1">
        <f t="array" ref="N8">SUM(_tEmployees[2016]+0)</f>
        <v>2</v>
      </c>
      <c r="O8" s="9" cm="1">
        <f t="array" ref="O8">SUM(_tEmployees[2017]+0)</f>
        <v>5</v>
      </c>
      <c r="P8" s="9" cm="1">
        <f t="array" ref="P8">SUM(_tEmployees[2018]+0)</f>
        <v>5</v>
      </c>
      <c r="Q8" s="9" cm="1">
        <f t="array" ref="Q8">SUM(_tEmployees[2019]+0)</f>
        <v>4</v>
      </c>
      <c r="R8" s="9" cm="1">
        <f t="array" ref="R8">SUM(_tEmployees[2020]+0)</f>
        <v>5</v>
      </c>
      <c r="S8" s="9" cm="1">
        <f t="array" ref="S8">SUM(_tEmployees[2021]+0)</f>
        <v>6</v>
      </c>
      <c r="T8" s="9" cm="1">
        <f t="array" ref="T8">SUM(_tEmployees[2022]+0)</f>
        <v>5</v>
      </c>
    </row>
    <row r="9" spans="1:21" x14ac:dyDescent="0.25">
      <c r="I9" t="s">
        <v>32</v>
      </c>
      <c r="J9" t="s">
        <v>33</v>
      </c>
      <c r="K9" t="s">
        <v>34</v>
      </c>
      <c r="L9" t="s">
        <v>21</v>
      </c>
      <c r="M9" t="s">
        <v>22</v>
      </c>
      <c r="N9" t="s">
        <v>46</v>
      </c>
      <c r="O9" t="s">
        <v>47</v>
      </c>
      <c r="P9" t="s">
        <v>48</v>
      </c>
      <c r="Q9" t="s">
        <v>49</v>
      </c>
      <c r="R9" t="s">
        <v>50</v>
      </c>
      <c r="S9" t="s">
        <v>51</v>
      </c>
      <c r="T9" t="s">
        <v>52</v>
      </c>
      <c r="U9" t="s">
        <v>53</v>
      </c>
    </row>
    <row r="10" spans="1:21" x14ac:dyDescent="0.25">
      <c r="I10">
        <v>1</v>
      </c>
      <c r="J10" t="s">
        <v>35</v>
      </c>
      <c r="K10" t="s">
        <v>45</v>
      </c>
      <c r="L10" s="11">
        <v>43031</v>
      </c>
      <c r="N10" s="12" t="b">
        <f t="shared" ref="N10:T19" si="0">AND(YEAR($L10)&lt;=N$9+0,OR(YEAR($M10)&gt;=N$9+0,ISBLANK($M10)))</f>
        <v>0</v>
      </c>
      <c r="O10" s="12" t="b">
        <f t="shared" si="0"/>
        <v>1</v>
      </c>
      <c r="P10" s="12" t="b">
        <f t="shared" si="0"/>
        <v>1</v>
      </c>
      <c r="Q10" s="12" t="b">
        <f t="shared" si="0"/>
        <v>1</v>
      </c>
      <c r="R10" s="12" t="b">
        <f t="shared" si="0"/>
        <v>1</v>
      </c>
      <c r="S10" s="12" t="b">
        <f t="shared" si="0"/>
        <v>1</v>
      </c>
      <c r="T10" s="12" t="b">
        <f t="shared" si="0"/>
        <v>1</v>
      </c>
    </row>
    <row r="11" spans="1:21" x14ac:dyDescent="0.25">
      <c r="I11">
        <v>7</v>
      </c>
      <c r="J11" t="s">
        <v>36</v>
      </c>
      <c r="K11" t="s">
        <v>23</v>
      </c>
      <c r="L11" s="11">
        <v>43263</v>
      </c>
      <c r="M11" s="11">
        <v>44577</v>
      </c>
      <c r="N11" s="12" t="b">
        <f t="shared" si="0"/>
        <v>0</v>
      </c>
      <c r="O11" s="12" t="b">
        <f t="shared" si="0"/>
        <v>0</v>
      </c>
      <c r="P11" s="12" t="b">
        <f t="shared" si="0"/>
        <v>1</v>
      </c>
      <c r="Q11" s="12" t="b">
        <f t="shared" si="0"/>
        <v>1</v>
      </c>
      <c r="R11" s="12" t="b">
        <f t="shared" si="0"/>
        <v>1</v>
      </c>
      <c r="S11" s="12" t="b">
        <f t="shared" si="0"/>
        <v>1</v>
      </c>
      <c r="T11" s="12" t="b">
        <f t="shared" si="0"/>
        <v>1</v>
      </c>
    </row>
    <row r="12" spans="1:21" x14ac:dyDescent="0.25">
      <c r="I12">
        <v>14</v>
      </c>
      <c r="J12" t="s">
        <v>37</v>
      </c>
      <c r="K12" t="s">
        <v>24</v>
      </c>
      <c r="L12" s="11">
        <v>44067</v>
      </c>
      <c r="N12" s="12" t="b">
        <f t="shared" si="0"/>
        <v>0</v>
      </c>
      <c r="O12" s="12" t="b">
        <f t="shared" si="0"/>
        <v>0</v>
      </c>
      <c r="P12" s="12" t="b">
        <f t="shared" si="0"/>
        <v>0</v>
      </c>
      <c r="Q12" s="12" t="b">
        <f t="shared" si="0"/>
        <v>0</v>
      </c>
      <c r="R12" s="12" t="b">
        <f t="shared" si="0"/>
        <v>1</v>
      </c>
      <c r="S12" s="12" t="b">
        <f t="shared" si="0"/>
        <v>1</v>
      </c>
      <c r="T12" s="12" t="b">
        <f t="shared" si="0"/>
        <v>1</v>
      </c>
    </row>
    <row r="13" spans="1:21" x14ac:dyDescent="0.25">
      <c r="I13">
        <v>15</v>
      </c>
      <c r="J13" t="s">
        <v>38</v>
      </c>
      <c r="K13" t="s">
        <v>25</v>
      </c>
      <c r="L13" s="11">
        <v>43927</v>
      </c>
      <c r="N13" s="12" t="b">
        <f t="shared" si="0"/>
        <v>0</v>
      </c>
      <c r="O13" s="12" t="b">
        <f t="shared" si="0"/>
        <v>0</v>
      </c>
      <c r="P13" s="12" t="b">
        <f t="shared" si="0"/>
        <v>0</v>
      </c>
      <c r="Q13" s="12" t="b">
        <f t="shared" si="0"/>
        <v>0</v>
      </c>
      <c r="R13" s="12" t="b">
        <f t="shared" si="0"/>
        <v>1</v>
      </c>
      <c r="S13" s="12" t="b">
        <f t="shared" si="0"/>
        <v>1</v>
      </c>
      <c r="T13" s="12" t="b">
        <f t="shared" si="0"/>
        <v>1</v>
      </c>
    </row>
    <row r="14" spans="1:21" x14ac:dyDescent="0.25">
      <c r="I14">
        <v>418</v>
      </c>
      <c r="J14" t="s">
        <v>39</v>
      </c>
      <c r="K14" t="s">
        <v>26</v>
      </c>
      <c r="L14" s="11">
        <v>42676</v>
      </c>
      <c r="M14" s="11">
        <v>43183</v>
      </c>
      <c r="N14" s="12" t="b">
        <f t="shared" si="0"/>
        <v>1</v>
      </c>
      <c r="O14" s="12" t="b">
        <f t="shared" si="0"/>
        <v>1</v>
      </c>
      <c r="P14" s="12" t="b">
        <f t="shared" si="0"/>
        <v>1</v>
      </c>
      <c r="Q14" s="12" t="b">
        <f t="shared" si="0"/>
        <v>0</v>
      </c>
      <c r="R14" s="12" t="b">
        <f t="shared" si="0"/>
        <v>0</v>
      </c>
      <c r="S14" s="12" t="b">
        <f t="shared" si="0"/>
        <v>0</v>
      </c>
      <c r="T14" s="12" t="b">
        <f t="shared" si="0"/>
        <v>0</v>
      </c>
    </row>
    <row r="15" spans="1:21" x14ac:dyDescent="0.25">
      <c r="I15">
        <v>483</v>
      </c>
      <c r="J15" t="s">
        <v>40</v>
      </c>
      <c r="K15" t="s">
        <v>27</v>
      </c>
      <c r="L15" s="11">
        <v>44374</v>
      </c>
      <c r="M15" s="11">
        <v>44557</v>
      </c>
      <c r="N15" s="12" t="b">
        <f t="shared" si="0"/>
        <v>0</v>
      </c>
      <c r="O15" s="12" t="b">
        <f t="shared" si="0"/>
        <v>0</v>
      </c>
      <c r="P15" s="12" t="b">
        <f t="shared" si="0"/>
        <v>0</v>
      </c>
      <c r="Q15" s="12" t="b">
        <f t="shared" si="0"/>
        <v>0</v>
      </c>
      <c r="R15" s="12" t="b">
        <f t="shared" si="0"/>
        <v>0</v>
      </c>
      <c r="S15" s="12" t="b">
        <f t="shared" si="0"/>
        <v>1</v>
      </c>
      <c r="T15" s="12" t="b">
        <f t="shared" si="0"/>
        <v>0</v>
      </c>
    </row>
    <row r="16" spans="1:21" x14ac:dyDescent="0.25">
      <c r="I16">
        <v>689</v>
      </c>
      <c r="J16" t="s">
        <v>41</v>
      </c>
      <c r="K16" t="s">
        <v>28</v>
      </c>
      <c r="L16" s="11">
        <v>42938</v>
      </c>
      <c r="M16" s="11">
        <v>43968</v>
      </c>
      <c r="N16" s="12" t="b">
        <f t="shared" si="0"/>
        <v>0</v>
      </c>
      <c r="O16" s="12" t="b">
        <f t="shared" si="0"/>
        <v>1</v>
      </c>
      <c r="P16" s="12" t="b">
        <f t="shared" si="0"/>
        <v>1</v>
      </c>
      <c r="Q16" s="12" t="b">
        <f t="shared" si="0"/>
        <v>1</v>
      </c>
      <c r="R16" s="12" t="b">
        <f t="shared" si="0"/>
        <v>1</v>
      </c>
      <c r="S16" s="12" t="b">
        <f t="shared" si="0"/>
        <v>0</v>
      </c>
      <c r="T16" s="12" t="b">
        <f t="shared" si="0"/>
        <v>0</v>
      </c>
    </row>
    <row r="17" spans="9:20" x14ac:dyDescent="0.25">
      <c r="I17">
        <v>762</v>
      </c>
      <c r="J17" t="s">
        <v>42</v>
      </c>
      <c r="K17" t="s">
        <v>29</v>
      </c>
      <c r="L17" s="11">
        <v>42757</v>
      </c>
      <c r="M17" s="11">
        <v>43511</v>
      </c>
      <c r="N17" s="12" t="b">
        <f t="shared" si="0"/>
        <v>0</v>
      </c>
      <c r="O17" s="12" t="b">
        <f t="shared" si="0"/>
        <v>1</v>
      </c>
      <c r="P17" s="12" t="b">
        <f t="shared" si="0"/>
        <v>1</v>
      </c>
      <c r="Q17" s="12" t="b">
        <f t="shared" si="0"/>
        <v>1</v>
      </c>
      <c r="R17" s="12" t="b">
        <f t="shared" si="0"/>
        <v>0</v>
      </c>
      <c r="S17" s="12" t="b">
        <f t="shared" si="0"/>
        <v>0</v>
      </c>
      <c r="T17" s="12" t="b">
        <f t="shared" si="0"/>
        <v>0</v>
      </c>
    </row>
    <row r="18" spans="9:20" x14ac:dyDescent="0.25">
      <c r="I18">
        <v>835</v>
      </c>
      <c r="J18" t="s">
        <v>43</v>
      </c>
      <c r="K18" t="s">
        <v>30</v>
      </c>
      <c r="L18" s="11">
        <v>42517</v>
      </c>
      <c r="M18" s="11">
        <v>42809</v>
      </c>
      <c r="N18" s="12" t="b">
        <f t="shared" si="0"/>
        <v>1</v>
      </c>
      <c r="O18" s="12" t="b">
        <f t="shared" si="0"/>
        <v>1</v>
      </c>
      <c r="P18" s="12" t="b">
        <f t="shared" si="0"/>
        <v>0</v>
      </c>
      <c r="Q18" s="12" t="b">
        <f t="shared" si="0"/>
        <v>0</v>
      </c>
      <c r="R18" s="12" t="b">
        <f t="shared" si="0"/>
        <v>0</v>
      </c>
      <c r="S18" s="12" t="b">
        <f t="shared" si="0"/>
        <v>0</v>
      </c>
      <c r="T18" s="12" t="b">
        <f t="shared" si="0"/>
        <v>0</v>
      </c>
    </row>
    <row r="19" spans="9:20" x14ac:dyDescent="0.25">
      <c r="I19">
        <v>961</v>
      </c>
      <c r="J19" t="s">
        <v>44</v>
      </c>
      <c r="K19" t="s">
        <v>31</v>
      </c>
      <c r="L19" s="11">
        <v>44275</v>
      </c>
      <c r="M19" s="11">
        <v>45383</v>
      </c>
      <c r="N19" s="12" t="b">
        <f t="shared" si="0"/>
        <v>0</v>
      </c>
      <c r="O19" s="12" t="b">
        <f t="shared" si="0"/>
        <v>0</v>
      </c>
      <c r="P19" s="12" t="b">
        <f t="shared" si="0"/>
        <v>0</v>
      </c>
      <c r="Q19" s="12" t="b">
        <f t="shared" si="0"/>
        <v>0</v>
      </c>
      <c r="R19" s="12" t="b">
        <f t="shared" si="0"/>
        <v>0</v>
      </c>
      <c r="S19" s="12" t="b">
        <f t="shared" si="0"/>
        <v>1</v>
      </c>
      <c r="T19" s="12" t="b">
        <f t="shared" si="0"/>
        <v>1</v>
      </c>
    </row>
    <row r="21" spans="9:20" x14ac:dyDescent="0.25">
      <c r="N21" t="s">
        <v>54</v>
      </c>
      <c r="O21" t="s">
        <v>55</v>
      </c>
    </row>
    <row r="22" spans="9:20" x14ac:dyDescent="0.25">
      <c r="N22" t="str" cm="1">
        <f t="array" ref="N22:O28">TRANSPOSE(_xlfn.VSTACK(_tEmployees[[#Headers],[2016]:[2022]],N8:T8))</f>
        <v>2016</v>
      </c>
      <c r="O22">
        <v>2</v>
      </c>
    </row>
    <row r="23" spans="9:20" x14ac:dyDescent="0.25">
      <c r="N23" t="str">
        <v>2017</v>
      </c>
      <c r="O23">
        <v>5</v>
      </c>
    </row>
    <row r="24" spans="9:20" x14ac:dyDescent="0.25">
      <c r="N24" t="str">
        <v>2018</v>
      </c>
      <c r="O24">
        <v>5</v>
      </c>
    </row>
    <row r="25" spans="9:20" x14ac:dyDescent="0.25">
      <c r="N25" t="str">
        <v>2019</v>
      </c>
      <c r="O25">
        <v>4</v>
      </c>
    </row>
    <row r="26" spans="9:20" x14ac:dyDescent="0.25">
      <c r="N26" t="str">
        <v>2020</v>
      </c>
      <c r="O26">
        <v>5</v>
      </c>
    </row>
    <row r="27" spans="9:20" x14ac:dyDescent="0.25">
      <c r="N27" t="str">
        <v>2021</v>
      </c>
      <c r="O27">
        <v>6</v>
      </c>
    </row>
    <row r="28" spans="9:20" x14ac:dyDescent="0.25">
      <c r="N28" t="str">
        <v>2022</v>
      </c>
      <c r="O28">
        <v>5</v>
      </c>
    </row>
  </sheetData>
  <phoneticPr fontId="11" type="noConversion"/>
  <conditionalFormatting sqref="U10:U19">
    <cfRule type="expression" dxfId="10" priority="2">
      <formula>ISBLANK($M10)</formula>
    </cfRule>
  </conditionalFormatting>
  <conditionalFormatting sqref="N10:T19">
    <cfRule type="expression" dxfId="9" priority="1">
      <formula>AND(YEAR($L10)&lt;=N$9+0,OR(YEAR($M10)&gt;=N$9+0,ISBLANK($M10)))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22-Dec-2023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9"/>
      <c r="E19" s="9"/>
      <c r="F19" s="9"/>
    </row>
    <row r="20" spans="1:6" x14ac:dyDescent="0.25">
      <c r="C20">
        <v>1</v>
      </c>
      <c r="D20" s="9">
        <v>1</v>
      </c>
      <c r="E20" s="9"/>
      <c r="F20" s="9">
        <v>1</v>
      </c>
    </row>
    <row r="21" spans="1:6" x14ac:dyDescent="0.25">
      <c r="C21">
        <v>2</v>
      </c>
      <c r="D21" s="9"/>
      <c r="E21" s="9">
        <v>2</v>
      </c>
      <c r="F21" s="9">
        <v>2</v>
      </c>
    </row>
    <row r="22" spans="1:6" x14ac:dyDescent="0.25">
      <c r="B22" t="s">
        <v>9</v>
      </c>
      <c r="D22" s="9"/>
      <c r="E22" s="9"/>
      <c r="F22" s="9"/>
    </row>
    <row r="23" spans="1:6" x14ac:dyDescent="0.25">
      <c r="C23">
        <v>1</v>
      </c>
      <c r="D23" s="9">
        <v>3</v>
      </c>
      <c r="E23" s="9"/>
      <c r="F23" s="9">
        <v>3</v>
      </c>
    </row>
    <row r="24" spans="1:6" x14ac:dyDescent="0.25">
      <c r="C24">
        <v>2</v>
      </c>
      <c r="D24" s="9"/>
      <c r="E24" s="9">
        <v>4</v>
      </c>
      <c r="F24" s="9">
        <v>4</v>
      </c>
    </row>
    <row r="25" spans="1:6" x14ac:dyDescent="0.25">
      <c r="B25" t="s">
        <v>10</v>
      </c>
      <c r="D25" s="9"/>
      <c r="E25" s="9"/>
      <c r="F25" s="9"/>
    </row>
    <row r="26" spans="1:6" x14ac:dyDescent="0.25">
      <c r="C26">
        <v>1</v>
      </c>
      <c r="D26" s="9">
        <v>5</v>
      </c>
      <c r="E26" s="9"/>
      <c r="F26" s="9">
        <v>5</v>
      </c>
    </row>
    <row r="27" spans="1:6" x14ac:dyDescent="0.25">
      <c r="C27">
        <v>2</v>
      </c>
      <c r="D27" s="9"/>
      <c r="E27" s="9">
        <v>6</v>
      </c>
      <c r="F27" s="9">
        <v>6</v>
      </c>
    </row>
    <row r="28" spans="1:6" x14ac:dyDescent="0.25">
      <c r="B28" t="s">
        <v>13</v>
      </c>
      <c r="D28" s="9">
        <v>9</v>
      </c>
      <c r="E28" s="9">
        <v>12</v>
      </c>
      <c r="F28" s="9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22-Dec-2023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2023-12-23T05:04:41Z</dcterms:modified>
</cp:coreProperties>
</file>