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88B4B48-7D65-427C-9F9F-DE1DEA2D13B7}" xr6:coauthVersionLast="47" xr6:coauthVersionMax="47" xr10:uidLastSave="{00000000-0000-0000-0000-000000000000}"/>
  <bookViews>
    <workbookView xWindow="-19960" yWindow="4260" windowWidth="19240" windowHeight="15410" activeTab="1" xr2:uid="{00000000-000D-0000-FFFF-FFFF00000000}"/>
  </bookViews>
  <sheets>
    <sheet name="Original" sheetId="1" r:id="rId1"/>
    <sheet name="EDA" sheetId="2" r:id="rId2"/>
    <sheet name="Alt" sheetId="3" r:id="rId3"/>
  </sheets>
  <definedNames>
    <definedName name="_xlnm._FilterDatabase" localSheetId="2" hidden="1">Alt!$B$2:$B$13</definedName>
    <definedName name="_xlnm._FilterDatabase" localSheetId="1" hidden="1">EDA!$B$2:$B$13</definedName>
    <definedName name="_xlnm._FilterDatabase" localSheetId="0" hidden="1">Original!$B$2:$B$13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2" l="1" a="1"/>
  <c r="H21" i="2" s="1"/>
  <c r="F20" i="3" a="1"/>
  <c r="F20" i="3" s="1"/>
  <c r="H12" i="2" a="1"/>
  <c r="J6" i="2" a="1"/>
  <c r="J6" i="2" s="1"/>
  <c r="N13" i="3" a="1"/>
  <c r="N13" i="3" s="1"/>
  <c r="P13" i="3" s="1" a="1"/>
  <c r="J13" i="3" a="1"/>
  <c r="J13" i="3" s="1"/>
  <c r="F18" i="2" a="1"/>
  <c r="F18" i="2" s="1"/>
  <c r="M7" i="3" a="1"/>
  <c r="M7" i="3" s="1"/>
  <c r="R2" i="3" a="1"/>
  <c r="R2" i="3" s="1"/>
  <c r="J20" i="3" a="1"/>
  <c r="H12" i="2" l="1"/>
  <c r="P13" i="3"/>
  <c r="J20" i="3"/>
  <c r="N12" i="2" l="1" a="1"/>
  <c r="I12" i="2" a="1"/>
  <c r="N12" i="2" l="1"/>
  <c r="I12" i="2"/>
  <c r="O12" i="2" l="1" a="1"/>
  <c r="O12" i="2" s="1"/>
  <c r="Q12" i="2" s="1" a="1"/>
  <c r="I18" i="2" s="1"/>
  <c r="O5" i="2" a="1"/>
  <c r="O5" i="2" s="1"/>
  <c r="Q12" i="2" l="1"/>
  <c r="H2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<sst xmlns="http://schemas.openxmlformats.org/spreadsheetml/2006/main" count="127" uniqueCount="30">
  <si>
    <t>Question</t>
  </si>
  <si>
    <t>Result</t>
  </si>
  <si>
    <t>Name</t>
  </si>
  <si>
    <t>Family</t>
  </si>
  <si>
    <t>Phone</t>
  </si>
  <si>
    <t>Website</t>
  </si>
  <si>
    <t>Info</t>
  </si>
  <si>
    <t>Doe</t>
  </si>
  <si>
    <t>555-1234</t>
  </si>
  <si>
    <t>www.example.com</t>
  </si>
  <si>
    <t>Smith</t>
  </si>
  <si>
    <t>555-5678</t>
  </si>
  <si>
    <t>555-9012</t>
  </si>
  <si>
    <t>www.anotherexample.com</t>
  </si>
  <si>
    <t>Johnson</t>
  </si>
  <si>
    <t>www.thirdexample.com</t>
  </si>
  <si>
    <t>John</t>
  </si>
  <si>
    <t>Jane</t>
  </si>
  <si>
    <t>Alex</t>
  </si>
  <si>
    <t>Emily</t>
  </si>
  <si>
    <t>Missing Fields</t>
  </si>
  <si>
    <t>Duplicate fields</t>
  </si>
  <si>
    <t>-</t>
  </si>
  <si>
    <t>Phone, Webiste</t>
  </si>
  <si>
    <t>Family, Phone</t>
  </si>
  <si>
    <t>Record No</t>
  </si>
  <si>
    <t>Phone, Website</t>
  </si>
  <si>
    <t>Function</t>
  </si>
  <si>
    <t>Column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</si>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</sst>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vertical="center" wrapText="1"/>
    </xf>
    <xf numFmtId="0" fontId="4" fillId="3" borderId="2" xfId="1" applyFill="1" applyBorder="1" applyAlignment="1">
      <alignment vertical="center" wrapText="1"/>
    </xf>
    <xf numFmtId="4" fontId="2" fillId="4" borderId="3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4" fontId="2" fillId="5" borderId="3" xfId="0" applyNumberFormat="1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4" fontId="2" fillId="6" borderId="3" xfId="0" applyNumberFormat="1" applyFont="1" applyFill="1" applyBorder="1" applyAlignment="1">
      <alignment horizontal="center"/>
    </xf>
    <xf numFmtId="14" fontId="0" fillId="6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3" fillId="7" borderId="0" xfId="0" applyFont="1" applyFill="1" applyAlignment="1">
      <alignment horizontal="center" vertical="center"/>
    </xf>
    <xf numFmtId="0" fontId="0" fillId="5" borderId="0" xfId="0" applyFill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567880</xdr:colOff>
      <xdr:row>5</xdr:row>
      <xdr:rowOff>177356</xdr:rowOff>
    </xdr:from>
    <xdr:to>
      <xdr:col>7</xdr:col>
      <xdr:colOff>273494</xdr:colOff>
      <xdr:row>9</xdr:row>
      <xdr:rowOff>69406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95EE5B6B-698C-CD9A-F4FB-A68BDBC27535}"/>
            </a:ext>
          </a:extLst>
        </xdr:cNvPr>
        <xdr:cNvSpPr/>
      </xdr:nvSpPr>
      <xdr:spPr>
        <a:xfrm rot="16200000">
          <a:off x="5099050" y="1208786"/>
          <a:ext cx="654050" cy="686689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47626</xdr:colOff>
      <xdr:row>8</xdr:row>
      <xdr:rowOff>22225</xdr:rowOff>
    </xdr:from>
    <xdr:to>
      <xdr:col>10</xdr:col>
      <xdr:colOff>607696</xdr:colOff>
      <xdr:row>25</xdr:row>
      <xdr:rowOff>144780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308986" y="1553845"/>
          <a:ext cx="4263390" cy="3322955"/>
        </a:xfrm>
        <a:prstGeom prst="roundRect">
          <a:avLst>
            <a:gd name="adj" fmla="val 11223"/>
          </a:avLst>
        </a:prstGeom>
        <a:solidFill>
          <a:schemeClr val="accent4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12701</xdr:colOff>
      <xdr:row>10</xdr:row>
      <xdr:rowOff>170561</xdr:rowOff>
    </xdr:from>
    <xdr:to>
      <xdr:col>5</xdr:col>
      <xdr:colOff>57151</xdr:colOff>
      <xdr:row>14</xdr:row>
      <xdr:rowOff>85725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7F5BE4B-124C-FD94-736D-8552B0CA2B7A}"/>
            </a:ext>
          </a:extLst>
        </xdr:cNvPr>
        <xdr:cNvSpPr/>
      </xdr:nvSpPr>
      <xdr:spPr>
        <a:xfrm>
          <a:off x="3032126" y="2170811"/>
          <a:ext cx="654050" cy="686689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21591</xdr:colOff>
      <xdr:row>8</xdr:row>
      <xdr:rowOff>84455</xdr:rowOff>
    </xdr:from>
    <xdr:to>
      <xdr:col>11</xdr:col>
      <xdr:colOff>1906</xdr:colOff>
      <xdr:row>27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5D51AF-3441-2AF2-AC50-CC1F3926DE89}"/>
            </a:ext>
          </a:extLst>
        </xdr:cNvPr>
        <xdr:cNvSpPr txBox="1"/>
      </xdr:nvSpPr>
      <xdr:spPr>
        <a:xfrm>
          <a:off x="3279141" y="1627505"/>
          <a:ext cx="4291965" cy="3579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600" b="1">
              <a:solidFill>
                <a:srgbClr val="FF0000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Challenge 74: Determining missing fields</a:t>
          </a:r>
          <a:br>
            <a:rPr lang="en-AU" sz="2000" b="1">
              <a:solidFill>
                <a:schemeClr val="bg1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</a:br>
          <a:r>
            <a:rPr lang="en-AU" sz="1200" b="1">
              <a:solidFill>
                <a:schemeClr val="bg1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xxxxxxxx</a:t>
          </a:r>
        </a:p>
        <a:p>
          <a:pPr algn="ctr"/>
          <a:endParaRPr lang="en-AU" sz="2000">
            <a:solidFill>
              <a:schemeClr val="bg1"/>
            </a:solidFill>
            <a:effectLst/>
            <a:latin typeface="Cavolini" panose="020B0502040204020203" pitchFamily="66" charset="0"/>
            <a:cs typeface="Cavolini" panose="020B0502040204020203" pitchFamily="66" charset="0"/>
          </a:endParaRPr>
        </a:p>
        <a:p>
          <a:pPr algn="ctr"/>
          <a:r>
            <a:rPr lang="en-AU" sz="1800" b="1">
              <a:solidFill>
                <a:srgbClr val="FFFF00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Customer information including Name, Family, Phone, and Website is provided in the question table. Determine for each customer which fields are missing and which fields are duplicated.</a:t>
          </a:r>
          <a:endParaRPr lang="en-AU" sz="1800">
            <a:solidFill>
              <a:schemeClr val="bg1"/>
            </a:solidFill>
            <a:latin typeface="Cavolini" panose="020B0502040204020203" pitchFamily="66" charset="0"/>
            <a:cs typeface="Cavolini" panose="020B0502040204020203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73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4731FE8-8975-4DB9-B4D7-361E499E3962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BE8176E-25CC-43F8-86A0-64D8EFCAC463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8"/>
  <sheetViews>
    <sheetView topLeftCell="A3" workbookViewId="0">
      <selection activeCell="N23" sqref="N23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2.88671875" customWidth="1"/>
    <col min="8" max="8" width="11.6640625" customWidth="1"/>
  </cols>
  <sheetData>
    <row r="1" spans="2:12" s="7" customFormat="1" ht="22.5" customHeight="1" x14ac:dyDescent="0.3">
      <c r="B1" s="26" t="s">
        <v>0</v>
      </c>
      <c r="C1" s="26"/>
      <c r="F1" s="26" t="s">
        <v>1</v>
      </c>
      <c r="G1" s="26"/>
      <c r="H1" s="26"/>
    </row>
    <row r="2" spans="2:12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2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2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2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23</v>
      </c>
      <c r="H5" s="19" t="s">
        <v>22</v>
      </c>
    </row>
    <row r="6" spans="2:12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2" s="2" customFormat="1" ht="13.8" x14ac:dyDescent="0.25">
      <c r="B7" s="14" t="s">
        <v>2</v>
      </c>
      <c r="C7" s="15" t="s">
        <v>17</v>
      </c>
      <c r="D7" s="5"/>
    </row>
    <row r="8" spans="2:12" s="2" customFormat="1" x14ac:dyDescent="0.3">
      <c r="B8" s="14" t="s">
        <v>3</v>
      </c>
      <c r="C8" s="15" t="s">
        <v>10</v>
      </c>
      <c r="D8" s="5"/>
      <c r="E8"/>
      <c r="I8"/>
      <c r="J8"/>
      <c r="K8"/>
      <c r="L8"/>
    </row>
    <row r="9" spans="2:12" s="2" customFormat="1" x14ac:dyDescent="0.3">
      <c r="B9" s="16" t="s">
        <v>4</v>
      </c>
      <c r="C9" s="15" t="s">
        <v>11</v>
      </c>
      <c r="D9" s="5"/>
      <c r="E9"/>
      <c r="I9"/>
      <c r="J9"/>
      <c r="K9"/>
      <c r="L9"/>
    </row>
    <row r="10" spans="2:12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2" x14ac:dyDescent="0.3">
      <c r="B11" s="14" t="s">
        <v>5</v>
      </c>
      <c r="C11" s="17" t="s">
        <v>13</v>
      </c>
      <c r="D11" s="1"/>
    </row>
    <row r="12" spans="2:12" x14ac:dyDescent="0.3">
      <c r="B12" s="18" t="s">
        <v>2</v>
      </c>
      <c r="C12" s="19" t="s">
        <v>18</v>
      </c>
      <c r="D12" s="1"/>
    </row>
    <row r="13" spans="2:12" x14ac:dyDescent="0.3">
      <c r="B13" s="18" t="s">
        <v>3</v>
      </c>
      <c r="C13" s="19" t="s">
        <v>14</v>
      </c>
      <c r="D13" s="1"/>
    </row>
    <row r="14" spans="2:12" ht="15" thickBot="1" x14ac:dyDescent="0.35">
      <c r="B14" s="20" t="s">
        <v>2</v>
      </c>
      <c r="C14" s="21" t="s">
        <v>19</v>
      </c>
      <c r="D14" s="1"/>
    </row>
    <row r="15" spans="2:12" ht="15" thickBot="1" x14ac:dyDescent="0.35">
      <c r="B15" s="20" t="s">
        <v>5</v>
      </c>
      <c r="C15" s="20" t="s">
        <v>15</v>
      </c>
      <c r="E15" s="8"/>
    </row>
    <row r="16" spans="2:12" ht="15" thickBot="1" x14ac:dyDescent="0.35">
      <c r="E16" s="9"/>
    </row>
    <row r="17" spans="5:5" ht="15" thickBot="1" x14ac:dyDescent="0.35">
      <c r="E17" s="9"/>
    </row>
    <row r="18" spans="5:5" ht="15" thickBot="1" x14ac:dyDescent="0.35">
      <c r="E18" s="9"/>
    </row>
    <row r="19" spans="5:5" ht="15" thickBot="1" x14ac:dyDescent="0.35">
      <c r="E19" s="10"/>
    </row>
    <row r="20" spans="5:5" ht="15" thickBot="1" x14ac:dyDescent="0.35">
      <c r="E20" s="9"/>
    </row>
    <row r="21" spans="5:5" ht="15" thickBot="1" x14ac:dyDescent="0.35">
      <c r="E21" s="9"/>
    </row>
    <row r="22" spans="5:5" ht="15" thickBot="1" x14ac:dyDescent="0.35">
      <c r="E22" s="9"/>
    </row>
    <row r="23" spans="5:5" ht="15" thickBot="1" x14ac:dyDescent="0.35">
      <c r="E23" s="9"/>
    </row>
    <row r="24" spans="5:5" ht="15" thickBot="1" x14ac:dyDescent="0.35">
      <c r="E24" s="10"/>
    </row>
    <row r="25" spans="5:5" ht="15" thickBot="1" x14ac:dyDescent="0.35">
      <c r="E25" s="9"/>
    </row>
    <row r="26" spans="5:5" ht="15" thickBot="1" x14ac:dyDescent="0.35">
      <c r="E26" s="9"/>
    </row>
    <row r="27" spans="5:5" ht="15" thickBot="1" x14ac:dyDescent="0.35">
      <c r="E27" s="9"/>
    </row>
    <row r="28" spans="5:5" ht="15" thickBot="1" x14ac:dyDescent="0.35">
      <c r="E28" s="10"/>
    </row>
  </sheetData>
  <sortState xmlns:xlrd2="http://schemas.microsoft.com/office/spreadsheetml/2017/richdata2" ref="B3:B10">
    <sortCondition ref="B7:B10"/>
  </sortState>
  <mergeCells count="2">
    <mergeCell ref="B1:C1"/>
    <mergeCell ref="F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6E8B-8F26-4DBF-937C-3D2460F871BC}">
  <dimension ref="B1:R30"/>
  <sheetViews>
    <sheetView tabSelected="1" topLeftCell="C1" workbookViewId="0">
      <selection activeCell="N19" sqref="N19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8.5546875" customWidth="1"/>
    <col min="8" max="8" width="11.6640625" customWidth="1"/>
    <col min="9" max="9" width="13.44140625" customWidth="1"/>
    <col min="10" max="10" width="12.109375" customWidth="1"/>
  </cols>
  <sheetData>
    <row r="1" spans="2:18" s="7" customFormat="1" ht="22.5" customHeight="1" x14ac:dyDescent="0.3">
      <c r="B1" s="26" t="s">
        <v>0</v>
      </c>
      <c r="C1" s="26"/>
      <c r="F1" s="26" t="s">
        <v>1</v>
      </c>
      <c r="G1" s="26"/>
      <c r="H1" s="26"/>
    </row>
    <row r="2" spans="2:18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8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8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8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26</v>
      </c>
      <c r="H5" s="19" t="s">
        <v>22</v>
      </c>
      <c r="O5" s="2" cm="1">
        <f t="array" ref="O5:O8">MMULT(_xlfn.ANCHORARRAY(I12),_xlfn.ANCHORARRAY(N12))</f>
        <v>1</v>
      </c>
    </row>
    <row r="6" spans="2:18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  <c r="J6" s="2" t="str" cm="1">
        <f t="array" ref="J6:J9">_xlfn.UNIQUE(B3:B15)</f>
        <v>Name</v>
      </c>
      <c r="O6" s="2">
        <v>1</v>
      </c>
    </row>
    <row r="7" spans="2:18" s="2" customFormat="1" ht="13.8" x14ac:dyDescent="0.25">
      <c r="B7" s="14" t="s">
        <v>2</v>
      </c>
      <c r="C7" s="15" t="s">
        <v>17</v>
      </c>
      <c r="D7" s="5"/>
      <c r="J7" s="2" t="str">
        <v>Family</v>
      </c>
      <c r="O7" s="2">
        <v>2</v>
      </c>
    </row>
    <row r="8" spans="2:18" s="2" customFormat="1" x14ac:dyDescent="0.3">
      <c r="B8" s="14" t="s">
        <v>3</v>
      </c>
      <c r="C8" s="15" t="s">
        <v>10</v>
      </c>
      <c r="D8" s="5"/>
      <c r="E8"/>
      <c r="G8" s="2" t="s">
        <v>28</v>
      </c>
      <c r="H8" s="2">
        <v>1</v>
      </c>
      <c r="I8"/>
      <c r="J8" t="str">
        <v>Phone</v>
      </c>
      <c r="K8"/>
      <c r="L8"/>
      <c r="O8" s="2">
        <v>1</v>
      </c>
    </row>
    <row r="9" spans="2:18" s="2" customFormat="1" x14ac:dyDescent="0.3">
      <c r="B9" s="16" t="s">
        <v>4</v>
      </c>
      <c r="C9" s="15" t="s">
        <v>11</v>
      </c>
      <c r="D9" s="5"/>
      <c r="E9"/>
      <c r="G9" s="2" t="s">
        <v>29</v>
      </c>
      <c r="H9" s="2">
        <v>2</v>
      </c>
      <c r="I9"/>
      <c r="J9" t="str">
        <v>Website</v>
      </c>
      <c r="K9"/>
      <c r="L9"/>
    </row>
    <row r="10" spans="2:18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8" x14ac:dyDescent="0.3">
      <c r="B11" s="14" t="s">
        <v>5</v>
      </c>
      <c r="C11" s="17" t="s">
        <v>13</v>
      </c>
      <c r="D11" s="1"/>
    </row>
    <row r="12" spans="2:18" x14ac:dyDescent="0.3">
      <c r="B12" s="18" t="s">
        <v>2</v>
      </c>
      <c r="C12" s="19" t="s">
        <v>18</v>
      </c>
      <c r="D12" s="1"/>
      <c r="H12" t="str" cm="1">
        <f t="array" ref="H12:H16">_xlfn._xlws.FILTER(B3:B15,_xlfn.ANCHORARRAY(F18)=H9)</f>
        <v>Name</v>
      </c>
      <c r="I12" s="25" cm="1">
        <f t="array" ref="I12:M15">_xlfn.IFNA(N(_xlfn.TOROW(_xlfn.ANCHORARRAY(H12))=J6:J9),0)</f>
        <v>1</v>
      </c>
      <c r="J12" s="25">
        <v>0</v>
      </c>
      <c r="K12" s="25">
        <v>0</v>
      </c>
      <c r="L12" s="25">
        <v>0</v>
      </c>
      <c r="M12" s="25">
        <v>0</v>
      </c>
      <c r="N12" s="24" cm="1">
        <f t="array" ref="N12:N16">_xlfn.SEQUENCE(ROWS(_xlfn.ANCHORARRAY(H12)))^0</f>
        <v>1</v>
      </c>
      <c r="O12" t="b" cm="1">
        <f t="array" ref="O12:P15">MMULT(_xlfn.ANCHORARRAY(I12),_xlfn.ANCHORARRAY(N12))={0,2}</f>
        <v>0</v>
      </c>
      <c r="P12" t="b">
        <v>0</v>
      </c>
      <c r="Q12" s="27" t="str" cm="1">
        <f t="array" ref="Q12:R15">IF(_xlfn.ANCHORARRAY(O12),_xlfn.ANCHORARRAY(J6),"")</f>
        <v/>
      </c>
      <c r="R12" s="27" t="str">
        <v/>
      </c>
    </row>
    <row r="13" spans="2:18" x14ac:dyDescent="0.3">
      <c r="B13" s="18" t="s">
        <v>3</v>
      </c>
      <c r="C13" s="19" t="s">
        <v>14</v>
      </c>
      <c r="D13" s="1"/>
      <c r="H13" t="str">
        <v>Family</v>
      </c>
      <c r="I13" s="25">
        <v>0</v>
      </c>
      <c r="J13" s="25">
        <v>1</v>
      </c>
      <c r="K13" s="25">
        <v>0</v>
      </c>
      <c r="L13" s="25">
        <v>0</v>
      </c>
      <c r="M13" s="25">
        <v>0</v>
      </c>
      <c r="N13" s="24">
        <v>1</v>
      </c>
      <c r="O13" t="b">
        <v>0</v>
      </c>
      <c r="P13" t="b">
        <v>0</v>
      </c>
      <c r="Q13" s="27" t="str">
        <v/>
      </c>
      <c r="R13" s="27" t="str">
        <v/>
      </c>
    </row>
    <row r="14" spans="2:18" ht="15" thickBot="1" x14ac:dyDescent="0.35">
      <c r="B14" s="20" t="s">
        <v>2</v>
      </c>
      <c r="C14" s="21" t="s">
        <v>19</v>
      </c>
      <c r="D14" s="1"/>
      <c r="H14" t="str">
        <v>Phone</v>
      </c>
      <c r="I14" s="25">
        <v>0</v>
      </c>
      <c r="J14" s="25">
        <v>0</v>
      </c>
      <c r="K14" s="25">
        <v>1</v>
      </c>
      <c r="L14" s="25">
        <v>1</v>
      </c>
      <c r="M14" s="25">
        <v>0</v>
      </c>
      <c r="N14" s="24">
        <v>1</v>
      </c>
      <c r="O14" t="b">
        <v>0</v>
      </c>
      <c r="P14" t="b">
        <v>1</v>
      </c>
      <c r="Q14" s="27" t="str">
        <v/>
      </c>
      <c r="R14" s="27" t="str">
        <v>Phone</v>
      </c>
    </row>
    <row r="15" spans="2:18" ht="15" thickBot="1" x14ac:dyDescent="0.35">
      <c r="B15" s="20" t="s">
        <v>5</v>
      </c>
      <c r="C15" s="20" t="s">
        <v>15</v>
      </c>
      <c r="E15" s="8"/>
      <c r="H15" t="str">
        <v>Phone</v>
      </c>
      <c r="I15" s="25">
        <v>0</v>
      </c>
      <c r="J15" s="25">
        <v>0</v>
      </c>
      <c r="K15" s="25">
        <v>0</v>
      </c>
      <c r="L15" s="25">
        <v>0</v>
      </c>
      <c r="M15" s="25">
        <v>1</v>
      </c>
      <c r="N15" s="24">
        <v>1</v>
      </c>
      <c r="O15" t="b">
        <v>0</v>
      </c>
      <c r="P15" t="b">
        <v>0</v>
      </c>
      <c r="Q15" s="27" t="str">
        <v/>
      </c>
      <c r="R15" s="27" t="str">
        <v/>
      </c>
    </row>
    <row r="16" spans="2:18" ht="15" thickBot="1" x14ac:dyDescent="0.35">
      <c r="E16" s="9"/>
      <c r="H16" t="str">
        <v>Website</v>
      </c>
      <c r="N16" s="24">
        <v>1</v>
      </c>
    </row>
    <row r="17" spans="5:10" ht="15" thickBot="1" x14ac:dyDescent="0.35">
      <c r="E17" s="9"/>
    </row>
    <row r="18" spans="5:10" ht="15" thickBot="1" x14ac:dyDescent="0.35">
      <c r="E18" s="9"/>
      <c r="F18" cm="1">
        <f t="array" ref="F18:F30">_xlfn.LET(_xlpm.b,B3:B15, _xlpm.m, _xlfn.MAP( _xlpm.b, _xlfn.LAMBDA(_xlpm.b, COUNTIF(B3:_xlpm.b, "Name"))), _xlpm.m)</f>
        <v>1</v>
      </c>
      <c r="H18" t="s">
        <v>27</v>
      </c>
      <c r="I18" t="str">
        <f>IF(H8=0,_xlfn.TEXTJOIN(",",TRUE,Q12:Q15),_xlfn.TEXTJOIN(",",TRUE,R12:R15))</f>
        <v>Phone</v>
      </c>
    </row>
    <row r="19" spans="5:10" ht="15" thickBot="1" x14ac:dyDescent="0.35">
      <c r="E19" s="10"/>
      <c r="F19">
        <v>1</v>
      </c>
    </row>
    <row r="20" spans="5:10" ht="15" thickBot="1" x14ac:dyDescent="0.35">
      <c r="E20" s="9"/>
      <c r="F20">
        <v>1</v>
      </c>
      <c r="H20" s="29" t="str">
        <f>I18</f>
        <v>Phone</v>
      </c>
      <c r="I20" s="31">
        <v>0</v>
      </c>
      <c r="J20" s="28">
        <v>1</v>
      </c>
    </row>
    <row r="21" spans="5:10" ht="15" thickBot="1" x14ac:dyDescent="0.35">
      <c r="E21" s="9"/>
      <c r="F21">
        <v>1</v>
      </c>
      <c r="H21" s="30" cm="1">
        <f t="array" ref="H21:H24">_xlfn.UNIQUE(_xlfn.ANCHORARRAY(F18))</f>
        <v>1</v>
      </c>
      <c r="I21" s="32" t="str">
        <f t="dataTable" ref="I21:J24" dt2D="1" dtr="1" r1="H8" r2="H9"/>
        <v/>
      </c>
      <c r="J21" t="str">
        <v/>
      </c>
    </row>
    <row r="22" spans="5:10" ht="15" thickBot="1" x14ac:dyDescent="0.35">
      <c r="E22" s="9"/>
      <c r="F22">
        <v>2</v>
      </c>
      <c r="H22" s="30">
        <v>2</v>
      </c>
      <c r="I22" s="32" t="str">
        <v/>
      </c>
      <c r="J22" t="str">
        <v>Phone</v>
      </c>
    </row>
    <row r="23" spans="5:10" ht="15" thickBot="1" x14ac:dyDescent="0.35">
      <c r="E23" s="9"/>
      <c r="F23">
        <v>2</v>
      </c>
      <c r="H23" s="30">
        <v>3</v>
      </c>
      <c r="I23" s="32" t="str">
        <v>Phone,Website</v>
      </c>
      <c r="J23" t="str">
        <v/>
      </c>
    </row>
    <row r="24" spans="5:10" ht="15" thickBot="1" x14ac:dyDescent="0.35">
      <c r="E24" s="10"/>
      <c r="F24">
        <v>2</v>
      </c>
      <c r="H24" s="30">
        <v>4</v>
      </c>
      <c r="I24" s="32" t="str">
        <v>Family,Phone</v>
      </c>
      <c r="J24" t="str">
        <v/>
      </c>
    </row>
    <row r="25" spans="5:10" ht="15" thickBot="1" x14ac:dyDescent="0.35">
      <c r="E25" s="9"/>
      <c r="F25">
        <v>2</v>
      </c>
    </row>
    <row r="26" spans="5:10" ht="15" thickBot="1" x14ac:dyDescent="0.35">
      <c r="E26" s="9"/>
      <c r="F26">
        <v>2</v>
      </c>
    </row>
    <row r="27" spans="5:10" ht="15" thickBot="1" x14ac:dyDescent="0.35">
      <c r="E27" s="9"/>
      <c r="F27">
        <v>3</v>
      </c>
    </row>
    <row r="28" spans="5:10" ht="15" thickBot="1" x14ac:dyDescent="0.35">
      <c r="E28" s="10"/>
      <c r="F28">
        <v>3</v>
      </c>
    </row>
    <row r="29" spans="5:10" x14ac:dyDescent="0.3">
      <c r="F29">
        <v>4</v>
      </c>
    </row>
    <row r="30" spans="5:10" x14ac:dyDescent="0.3">
      <c r="F30">
        <v>4</v>
      </c>
    </row>
  </sheetData>
  <mergeCells count="2">
    <mergeCell ref="B1:C1"/>
    <mergeCell ref="F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73FE-4A7C-48AB-A742-CC482FD8F8CD}">
  <dimension ref="B1:R32"/>
  <sheetViews>
    <sheetView topLeftCell="C1" workbookViewId="0">
      <selection activeCell="P13" sqref="P13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8.5546875" customWidth="1"/>
    <col min="8" max="8" width="11.6640625" customWidth="1"/>
  </cols>
  <sheetData>
    <row r="1" spans="2:18" s="7" customFormat="1" ht="22.5" customHeight="1" x14ac:dyDescent="0.3">
      <c r="B1" s="26" t="s">
        <v>0</v>
      </c>
      <c r="C1" s="26"/>
      <c r="F1" s="26" t="s">
        <v>1</v>
      </c>
      <c r="G1" s="26"/>
      <c r="H1" s="26"/>
    </row>
    <row r="2" spans="2:18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  <c r="R2" s="2" t="str" cm="1">
        <f t="array" ref="R2:R5">_xlfn.UNIQUE(B3:B15)</f>
        <v>Name</v>
      </c>
    </row>
    <row r="3" spans="2:18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  <c r="R3" s="2" t="str">
        <v>Family</v>
      </c>
    </row>
    <row r="4" spans="2:18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  <c r="R4" s="2" t="str">
        <v>Phone</v>
      </c>
    </row>
    <row r="5" spans="2:18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26</v>
      </c>
      <c r="H5" s="19" t="s">
        <v>22</v>
      </c>
      <c r="R5" s="2" t="str">
        <v>Website</v>
      </c>
    </row>
    <row r="6" spans="2:18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8" s="2" customFormat="1" ht="13.8" x14ac:dyDescent="0.25">
      <c r="B7" s="14" t="s">
        <v>2</v>
      </c>
      <c r="C7" s="15" t="s">
        <v>17</v>
      </c>
      <c r="D7" s="5"/>
      <c r="K7" s="11" t="s">
        <v>2</v>
      </c>
      <c r="M7" s="2" cm="1">
        <f t="array" ref="M7:P10">N(_xlfn.TOROW(K7:K10)=_xlfn.ANCHORARRAY(R2))</f>
        <v>1</v>
      </c>
      <c r="N7" s="2">
        <v>0</v>
      </c>
      <c r="O7" s="2">
        <v>0</v>
      </c>
      <c r="P7" s="2">
        <v>0</v>
      </c>
    </row>
    <row r="8" spans="2:18" s="2" customFormat="1" x14ac:dyDescent="0.3">
      <c r="B8" s="14" t="s">
        <v>3</v>
      </c>
      <c r="C8" s="15" t="s">
        <v>10</v>
      </c>
      <c r="D8" s="5"/>
      <c r="E8"/>
      <c r="I8"/>
      <c r="J8"/>
      <c r="K8" s="11" t="s">
        <v>3</v>
      </c>
      <c r="L8"/>
      <c r="M8" s="2">
        <v>0</v>
      </c>
      <c r="N8" s="2">
        <v>1</v>
      </c>
      <c r="O8" s="2">
        <v>0</v>
      </c>
      <c r="P8" s="2">
        <v>0</v>
      </c>
    </row>
    <row r="9" spans="2:18" s="2" customFormat="1" x14ac:dyDescent="0.3">
      <c r="B9" s="16" t="s">
        <v>4</v>
      </c>
      <c r="C9" s="15" t="s">
        <v>11</v>
      </c>
      <c r="D9" s="5"/>
      <c r="E9"/>
      <c r="I9"/>
      <c r="J9"/>
      <c r="K9" s="13" t="s">
        <v>4</v>
      </c>
      <c r="L9"/>
      <c r="M9" s="2">
        <v>0</v>
      </c>
      <c r="N9" s="2">
        <v>0</v>
      </c>
      <c r="O9" s="2">
        <v>1</v>
      </c>
      <c r="P9" s="2">
        <v>0</v>
      </c>
    </row>
    <row r="10" spans="2:18" s="2" customFormat="1" x14ac:dyDescent="0.3">
      <c r="B10" s="16" t="s">
        <v>4</v>
      </c>
      <c r="C10" s="15" t="s">
        <v>12</v>
      </c>
      <c r="D10" s="5"/>
      <c r="E10"/>
      <c r="I10"/>
      <c r="J10"/>
      <c r="K10" s="11" t="s">
        <v>5</v>
      </c>
      <c r="L10"/>
      <c r="M10" s="2">
        <v>0</v>
      </c>
      <c r="N10" s="2">
        <v>0</v>
      </c>
      <c r="O10" s="2">
        <v>0</v>
      </c>
      <c r="P10" s="2">
        <v>1</v>
      </c>
    </row>
    <row r="11" spans="2:18" x14ac:dyDescent="0.3">
      <c r="B11" s="14" t="s">
        <v>5</v>
      </c>
      <c r="C11" s="17" t="s">
        <v>13</v>
      </c>
      <c r="D11" s="1"/>
    </row>
    <row r="12" spans="2:18" x14ac:dyDescent="0.3">
      <c r="B12" s="18" t="s">
        <v>2</v>
      </c>
      <c r="C12" s="19" t="s">
        <v>18</v>
      </c>
      <c r="D12" s="1"/>
    </row>
    <row r="13" spans="2:18" x14ac:dyDescent="0.3">
      <c r="B13" s="18" t="s">
        <v>3</v>
      </c>
      <c r="C13" s="19" t="s">
        <v>14</v>
      </c>
      <c r="D13" s="1"/>
      <c r="J13" s="25" cm="1">
        <f t="array" ref="J13:M16">N(_xlfn.TOROW(K7:K10) =_xlfn.ANCHORARRAY( R2))</f>
        <v>1</v>
      </c>
      <c r="K13" s="25">
        <v>0</v>
      </c>
      <c r="L13" s="25">
        <v>0</v>
      </c>
      <c r="M13" s="25">
        <v>0</v>
      </c>
      <c r="N13" s="24" cm="1">
        <f t="array" ref="N13:N16">_xlfn.SEQUENCE(ROWS(K7:K10))^0</f>
        <v>1</v>
      </c>
      <c r="P13" cm="1">
        <f t="array" ref="P13:P16">MMULT(_xlfn.ANCHORARRAY(J13),_xlfn.ANCHORARRAY(N13))</f>
        <v>1</v>
      </c>
    </row>
    <row r="14" spans="2:18" ht="15" thickBot="1" x14ac:dyDescent="0.35">
      <c r="B14" s="20" t="s">
        <v>2</v>
      </c>
      <c r="C14" s="21" t="s">
        <v>19</v>
      </c>
      <c r="D14" s="1"/>
      <c r="J14" s="25">
        <v>0</v>
      </c>
      <c r="K14" s="25">
        <v>1</v>
      </c>
      <c r="L14" s="25">
        <v>0</v>
      </c>
      <c r="M14" s="25">
        <v>0</v>
      </c>
      <c r="N14" s="24">
        <v>1</v>
      </c>
      <c r="P14">
        <v>1</v>
      </c>
    </row>
    <row r="15" spans="2:18" ht="15" thickBot="1" x14ac:dyDescent="0.35">
      <c r="B15" s="20" t="s">
        <v>5</v>
      </c>
      <c r="C15" s="20" t="s">
        <v>15</v>
      </c>
      <c r="E15" s="8"/>
      <c r="J15" s="25">
        <v>0</v>
      </c>
      <c r="K15" s="25">
        <v>0</v>
      </c>
      <c r="L15" s="25">
        <v>1</v>
      </c>
      <c r="M15" s="25">
        <v>0</v>
      </c>
      <c r="N15" s="24">
        <v>1</v>
      </c>
      <c r="P15">
        <v>1</v>
      </c>
    </row>
    <row r="16" spans="2:18" ht="15" thickBot="1" x14ac:dyDescent="0.35">
      <c r="E16" s="9"/>
      <c r="J16" s="25">
        <v>0</v>
      </c>
      <c r="K16" s="25">
        <v>0</v>
      </c>
      <c r="L16" s="25">
        <v>0</v>
      </c>
      <c r="M16" s="25">
        <v>1</v>
      </c>
      <c r="N16" s="24">
        <v>1</v>
      </c>
      <c r="P16">
        <v>1</v>
      </c>
    </row>
    <row r="17" spans="5:10" ht="15" thickBot="1" x14ac:dyDescent="0.35">
      <c r="E17" s="9"/>
    </row>
    <row r="18" spans="5:10" ht="15" thickBot="1" x14ac:dyDescent="0.35">
      <c r="E18" s="9"/>
    </row>
    <row r="19" spans="5:10" ht="15" thickBot="1" x14ac:dyDescent="0.35">
      <c r="E19" s="10"/>
    </row>
    <row r="20" spans="5:10" ht="15" thickBot="1" x14ac:dyDescent="0.35">
      <c r="E20" s="9"/>
      <c r="F20" s="6" t="str" cm="1">
        <f t="array" ref="F20:H24">_xlfn.LET(
    _xlpm.b, B3:B15,
    _xlpm.m, _xlfn.MAP(_xlpm.b, _xlfn.LAMBDA(_xlpm.b, COUNTIF(B3:_xlpm.b, "Name"))),
    _xlfn.REDUCE(
        F2:H2,
        _xlfn.UNIQUE(_xlpm.m),
        _xlfn.LAMBDA(_xlpm.i,_xlpm.x,
            _xlfn.LET(
                _xlpm.e, _xlfn.UNIQUE(_xlpm.b),
                _xlpm.f, _xlfn._xlws.FILTER(_xlpm.b, _xlpm.m = _xlpm.x),
                _xlfn.VSTACK(
                    _xlpm.i,
                    _xlfn.HSTACK(
                        _xlpm.x,
                        _xlfn.BYCOL(
                            IF(MMULT(N(_xlfn.TOROW(_xlpm.f) = _xlpm.e), _xlfn.SEQUENCE(ROWS(_xlpm.f)) ^ 0) = {0,2}, _xlpm.e, ""),
                            _xlfn.LAMBDA(_xlpm.c, _xlfn.TEXTJOIN(", ", , _xlpm.c))
                        )
                    )
                )
            )
        )
    )
)</f>
        <v>Record No</v>
      </c>
      <c r="G20" t="str">
        <v>Missing Fields</v>
      </c>
      <c r="H20" t="str">
        <v>Duplicate fields</v>
      </c>
      <c r="J20" cm="1">
        <f t="array" ref="J20:J32">_xlfn.LET(_xlpm.b, B3:B15, _xlpm.m, _xlfn.MAP(_xlpm.b, _xlfn.LAMBDA(_xlpm.b, COUNTIF(B3:_xlpm.b, "Name"))), _xlpm.m)</f>
        <v>1</v>
      </c>
    </row>
    <row r="21" spans="5:10" ht="15" thickBot="1" x14ac:dyDescent="0.35">
      <c r="E21" s="9"/>
      <c r="F21" s="6">
        <v>1</v>
      </c>
      <c r="G21" t="str">
        <v/>
      </c>
      <c r="H21" t="str">
        <v/>
      </c>
      <c r="J21">
        <v>1</v>
      </c>
    </row>
    <row r="22" spans="5:10" ht="15" thickBot="1" x14ac:dyDescent="0.35">
      <c r="E22" s="9"/>
      <c r="F22" s="6">
        <v>2</v>
      </c>
      <c r="G22" t="str">
        <v/>
      </c>
      <c r="H22" t="str">
        <v>Phone</v>
      </c>
      <c r="J22">
        <v>1</v>
      </c>
    </row>
    <row r="23" spans="5:10" ht="15" thickBot="1" x14ac:dyDescent="0.35">
      <c r="E23" s="9"/>
      <c r="F23" s="6">
        <v>3</v>
      </c>
      <c r="G23" t="str">
        <v>Phone, Website</v>
      </c>
      <c r="H23" t="str">
        <v/>
      </c>
      <c r="J23">
        <v>1</v>
      </c>
    </row>
    <row r="24" spans="5:10" ht="15" thickBot="1" x14ac:dyDescent="0.35">
      <c r="E24" s="10"/>
      <c r="F24" s="6">
        <v>4</v>
      </c>
      <c r="G24" t="str">
        <v>Family, Phone</v>
      </c>
      <c r="H24" t="str">
        <v/>
      </c>
      <c r="J24">
        <v>2</v>
      </c>
    </row>
    <row r="25" spans="5:10" ht="15" thickBot="1" x14ac:dyDescent="0.35">
      <c r="E25" s="9"/>
      <c r="J25">
        <v>2</v>
      </c>
    </row>
    <row r="26" spans="5:10" ht="15" thickBot="1" x14ac:dyDescent="0.35">
      <c r="E26" s="9"/>
      <c r="J26">
        <v>2</v>
      </c>
    </row>
    <row r="27" spans="5:10" ht="15" thickBot="1" x14ac:dyDescent="0.35">
      <c r="E27" s="9"/>
      <c r="J27">
        <v>2</v>
      </c>
    </row>
    <row r="28" spans="5:10" ht="15" thickBot="1" x14ac:dyDescent="0.35">
      <c r="E28" s="10"/>
      <c r="J28">
        <v>2</v>
      </c>
    </row>
    <row r="29" spans="5:10" x14ac:dyDescent="0.3">
      <c r="J29">
        <v>3</v>
      </c>
    </row>
    <row r="30" spans="5:10" x14ac:dyDescent="0.3">
      <c r="J30">
        <v>3</v>
      </c>
    </row>
    <row r="31" spans="5:10" x14ac:dyDescent="0.3">
      <c r="J31">
        <v>4</v>
      </c>
    </row>
    <row r="32" spans="5:10" x14ac:dyDescent="0.3">
      <c r="J32">
        <v>4</v>
      </c>
    </row>
  </sheetData>
  <mergeCells count="2">
    <mergeCell ref="B1:C1"/>
    <mergeCell ref="F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7BE8176E-25CC-43F8-86A0-64D8EFCAC463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2024-06-29T12:38:05Z</dcterms:modified>
</cp:coreProperties>
</file>