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10D42F9-9AC1-456C-96B5-FA8F4D283E81}" xr6:coauthVersionLast="47" xr6:coauthVersionMax="47" xr10:uidLastSave="{00000000-0000-0000-0000-000000000000}"/>
  <bookViews>
    <workbookView xWindow="-28920" yWindow="-120" windowWidth="29040" windowHeight="15720" activeTab="2"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4" l="1"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B8" i="34" l="1"/>
  <c r="E20" i="34"/>
  <c r="C24" i="34"/>
  <c r="C26" i="34"/>
  <c r="F21" i="34"/>
  <c r="F16" i="34"/>
  <c r="E19" i="34"/>
  <c r="E23" i="34"/>
  <c r="F8" i="34"/>
  <c r="B19" i="34"/>
  <c r="C22" i="34"/>
  <c r="F24" i="34"/>
  <c r="E26" i="34"/>
  <c r="C8" i="34"/>
  <c r="B11" i="34"/>
  <c r="B12" i="34"/>
  <c r="F12" i="34"/>
  <c r="C13" i="34"/>
  <c r="F14" i="34"/>
  <c r="B16" i="34"/>
  <c r="B17" i="34"/>
  <c r="C18" i="34"/>
  <c r="F19" i="34"/>
  <c r="F20" i="34"/>
  <c r="E21" i="34"/>
  <c r="B23" i="34"/>
  <c r="B25" i="34"/>
  <c r="F26" i="34"/>
  <c r="B9" i="34"/>
  <c r="E8" i="34"/>
  <c r="B22" i="34"/>
  <c r="D22" i="34" s="1"/>
  <c r="B26" i="34"/>
  <c r="D26" i="34" s="1"/>
  <c r="C9" i="34"/>
  <c r="C10" i="34"/>
  <c r="E11" i="34"/>
  <c r="E12" i="34"/>
  <c r="E13" i="34"/>
  <c r="E14" i="34"/>
  <c r="F15" i="34"/>
  <c r="F17" i="34"/>
  <c r="E18" i="34"/>
  <c r="B20" i="34"/>
  <c r="D20" i="34" s="1"/>
  <c r="F22" i="34"/>
  <c r="E24" i="34"/>
  <c r="F9" i="34"/>
  <c r="B10" i="34"/>
  <c r="D10" i="34" s="1"/>
  <c r="F10" i="34"/>
  <c r="C11" i="34"/>
  <c r="F11" i="34"/>
  <c r="C12" i="34"/>
  <c r="B13" i="34"/>
  <c r="D13" i="34" s="1"/>
  <c r="F13" i="34"/>
  <c r="C14" i="34"/>
  <c r="E15" i="34"/>
  <c r="C17" i="34"/>
  <c r="F18" i="34"/>
  <c r="G18" i="34" s="1"/>
  <c r="H18" i="34" s="1"/>
  <c r="C20" i="34"/>
  <c r="C21" i="34"/>
  <c r="E22" i="34"/>
  <c r="F23" i="34"/>
  <c r="F25" i="34"/>
  <c r="E9" i="34"/>
  <c r="B15" i="34"/>
  <c r="C16" i="34"/>
  <c r="E17" i="34"/>
  <c r="B21" i="34"/>
  <c r="B24" i="34"/>
  <c r="D24" i="34" s="1"/>
  <c r="C25" i="34"/>
  <c r="E10" i="34"/>
  <c r="B14" i="34"/>
  <c r="C15" i="34"/>
  <c r="E16" i="34"/>
  <c r="B18" i="34"/>
  <c r="D18" i="34" s="1"/>
  <c r="C19" i="34"/>
  <c r="C23" i="34"/>
  <c r="E25" i="34"/>
  <c r="G20" i="34"/>
  <c r="G14" i="34"/>
  <c r="G19" i="34"/>
  <c r="G16" i="34"/>
  <c r="G25" i="34"/>
  <c r="G12" i="34"/>
  <c r="G17" i="34"/>
  <c r="G8" i="34"/>
  <c r="G9" i="34"/>
  <c r="G10" i="34"/>
  <c r="H10" i="34" s="1"/>
  <c r="G11" i="34"/>
  <c r="G13" i="34"/>
  <c r="H13" i="34" s="1"/>
  <c r="G15" i="34"/>
  <c r="G21" i="34"/>
  <c r="G22" i="34"/>
  <c r="H22" i="34" s="1"/>
  <c r="G23" i="34"/>
  <c r="G24" i="34"/>
  <c r="H24" i="34" s="1"/>
  <c r="G26" i="34"/>
  <c r="H26" i="34" s="1"/>
  <c r="E7" i="34"/>
  <c r="F7" i="34"/>
  <c r="B7" i="34"/>
  <c r="C7" i="34"/>
  <c r="D7"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D8" i="34" l="1"/>
  <c r="H8" i="34" s="1"/>
  <c r="D19" i="34"/>
  <c r="H19" i="34" s="1"/>
  <c r="D11" i="34"/>
  <c r="H11" i="34" s="1"/>
  <c r="D12" i="34"/>
  <c r="H12" i="34" s="1"/>
  <c r="D16" i="34"/>
  <c r="H16" i="34" s="1"/>
  <c r="D17" i="34"/>
  <c r="H17" i="34" s="1"/>
  <c r="D23" i="34"/>
  <c r="H23" i="34" s="1"/>
  <c r="D25" i="34"/>
  <c r="H25" i="34" s="1"/>
  <c r="D9" i="34"/>
  <c r="H9" i="34" s="1"/>
  <c r="D21" i="34"/>
  <c r="H21" i="34" s="1"/>
  <c r="D15" i="34"/>
  <c r="H15" i="34" s="1"/>
  <c r="D14" i="34"/>
  <c r="H14" i="34" s="1"/>
  <c r="H20" i="34"/>
  <c r="G7" i="34"/>
  <c r="H7" i="34" s="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l="1"/>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<sst xmlns="http://schemas.openxmlformats.org/spreadsheetml/2006/main" count="6406" uniqueCount="2838">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</sst>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microsoft.com/office/2017/06/relationships/rdSupportingPropertyBagStructure" Target="richData/rdsupportingpropertybagstructure.xml"/><Relationship Id="rId50" Type="http://schemas.microsoft.com/office/2022/11/relationships/FeaturePropertyBag" Target="featurePropertyBag/featurePropertyBag.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Array" Target="richData/rdarray.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17/06/relationships/richStyles" Target="richData/richStyles.xml"/><Relationship Id="rId20" Type="http://schemas.openxmlformats.org/officeDocument/2006/relationships/worksheet" Target="worksheets/sheet20.xml"/><Relationship Id="rId41" Type="http://schemas.openxmlformats.org/officeDocument/2006/relationships/sheetMetadata" Target="metadata.xml"/><Relationship Id="rId54"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Report!$A$7:$A$26</c:f>
              <c:numCache>
                <c:formatCode>General</c:formatCode>
                <c:ptCount val="20"/>
                <c:pt idx="0">
                  <c:v>0</c:v>
                </c:pt>
                <c:pt idx="1">
                  <c:v>250</c:v>
                </c:pt>
                <c:pt idx="2">
                  <c:v>500</c:v>
                </c:pt>
                <c:pt idx="3">
                  <c:v>750</c:v>
                </c:pt>
                <c:pt idx="4">
                  <c:v>1000</c:v>
                </c:pt>
                <c:pt idx="5">
                  <c:v>1250</c:v>
                </c:pt>
                <c:pt idx="6">
                  <c:v>1500</c:v>
                </c:pt>
                <c:pt idx="7">
                  <c:v>1750</c:v>
                </c:pt>
                <c:pt idx="8">
                  <c:v>2000</c:v>
                </c:pt>
                <c:pt idx="9">
                  <c:v>2250</c:v>
                </c:pt>
                <c:pt idx="10">
                  <c:v>2500</c:v>
                </c:pt>
                <c:pt idx="11">
                  <c:v>2750</c:v>
                </c:pt>
                <c:pt idx="12">
                  <c:v>3000</c:v>
                </c:pt>
                <c:pt idx="13">
                  <c:v>3250</c:v>
                </c:pt>
                <c:pt idx="14">
                  <c:v>3500</c:v>
                </c:pt>
                <c:pt idx="15">
                  <c:v>3750</c:v>
                </c:pt>
                <c:pt idx="16">
                  <c:v>4000</c:v>
                </c:pt>
                <c:pt idx="17">
                  <c:v>4250</c:v>
                </c:pt>
                <c:pt idx="18">
                  <c:v>4500</c:v>
                </c:pt>
                <c:pt idx="19">
                  <c:v>4750</c:v>
                </c:pt>
              </c:numCache>
            </c:numRef>
          </c:xVal>
          <c:yVal>
            <c:numRef>
              <c:f>Report!$H$7:$H$26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1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135</xdr:row>
          <xdr:rowOff>10550</xdr:rowOff>
        </xdr:from>
        <xdr:to>
          <xdr:col>23</xdr:col>
          <xdr:colOff>217653</xdr:colOff>
          <xdr:row>166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97"/>
                </a:ext>
              </a:extLst>
            </xdr:cNvPicPr>
          </xdr:nvPicPr>
          <xdr:blipFill>
            <a:blip xmlns:r="http://schemas.openxmlformats.org/officeDocument/2006/relationships" r:embed="rId1"/>
            <a:srcRect/>
            <a:stretch>
              <a:fillRect/>
            </a:stretch>
          </xdr:blipFill>
          <xdr:spPr bwMode="auto">
            <a:xfrm>
              <a:off x="4425462" y="2317828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0x7FDF939100E0&gt;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26"/>
  <sheetViews>
    <sheetView workbookViewId="0">
      <selection activeCell="J9" sqref="J9"/>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26">_xlfn.SEQUENCE(20,1,0,250)</f>
        <v>0</v>
      </c>
      <c r="B7">
        <f t="shared" ref="B7:B26" si="0">_RT+COS(PI()/180*_AT)*A7*_V0</f>
        <v>10000</v>
      </c>
      <c r="C7">
        <f t="shared" ref="C7:C26" si="1">SIN(PI()/180*_AT)*_V0*A7</f>
        <v>0</v>
      </c>
      <c r="D7">
        <f>ATAN2(B7,C7)*180/PI()</f>
        <v>0</v>
      </c>
      <c r="E7">
        <f t="shared" ref="E7:E26" si="2">_RS+COS(PI()/180*_AS)*_VS*A7</f>
        <v>10000</v>
      </c>
      <c r="F7">
        <f t="shared" ref="F7:F26" si="3">SIN(PI()/180*_AS)*_VS*A7</f>
        <v>0</v>
      </c>
      <c r="G7">
        <f>ATAN2(E7,F7)*180/PI()</f>
        <v>0</v>
      </c>
      <c r="H7">
        <f>G7-D7</f>
        <v>0</v>
      </c>
    </row>
    <row r="8" spans="1:8" x14ac:dyDescent="0.2">
      <c r="A8">
        <v>250</v>
      </c>
      <c r="B8">
        <f t="shared" si="0"/>
        <v>11875</v>
      </c>
      <c r="C8">
        <f t="shared" si="1"/>
        <v>3247.5952641916447</v>
      </c>
      <c r="D8">
        <f t="shared" ref="D8:D26" si="4">ATAN2(B8,C8)*180/PI()</f>
        <v>15.295344301404729</v>
      </c>
      <c r="E8">
        <f t="shared" si="2"/>
        <v>11875</v>
      </c>
      <c r="F8">
        <f t="shared" si="3"/>
        <v>3247.5952641916447</v>
      </c>
      <c r="G8">
        <f t="shared" ref="G8:G26" si="5">ATAN2(E8,F8)*180/PI()</f>
        <v>15.295344301404729</v>
      </c>
      <c r="H8">
        <f t="shared" ref="H8:H26" si="6">G8-D8</f>
        <v>0</v>
      </c>
    </row>
    <row r="9" spans="1:8" x14ac:dyDescent="0.2">
      <c r="A9">
        <v>500</v>
      </c>
      <c r="B9">
        <f t="shared" si="0"/>
        <v>13750</v>
      </c>
      <c r="C9">
        <f t="shared" si="1"/>
        <v>6495.1905283832893</v>
      </c>
      <c r="D9">
        <f t="shared" si="4"/>
        <v>25.284996046051784</v>
      </c>
      <c r="E9">
        <f t="shared" si="2"/>
        <v>13750</v>
      </c>
      <c r="F9">
        <f t="shared" si="3"/>
        <v>6495.1905283832893</v>
      </c>
      <c r="G9">
        <f t="shared" si="5"/>
        <v>25.284996046051784</v>
      </c>
      <c r="H9">
        <f t="shared" si="6"/>
        <v>0</v>
      </c>
    </row>
    <row r="10" spans="1:8" x14ac:dyDescent="0.2">
      <c r="A10">
        <v>750</v>
      </c>
      <c r="B10">
        <f t="shared" si="0"/>
        <v>15625</v>
      </c>
      <c r="C10">
        <f t="shared" si="1"/>
        <v>9742.785792574934</v>
      </c>
      <c r="D10">
        <f t="shared" si="4"/>
        <v>31.945119084503823</v>
      </c>
      <c r="E10">
        <f t="shared" si="2"/>
        <v>15625</v>
      </c>
      <c r="F10">
        <f t="shared" si="3"/>
        <v>9742.785792574934</v>
      </c>
      <c r="G10">
        <f t="shared" si="5"/>
        <v>31.945119084503823</v>
      </c>
      <c r="H10">
        <f t="shared" si="6"/>
        <v>0</v>
      </c>
    </row>
    <row r="11" spans="1:8" x14ac:dyDescent="0.2">
      <c r="A11">
        <v>1000</v>
      </c>
      <c r="B11">
        <f t="shared" si="0"/>
        <v>17500</v>
      </c>
      <c r="C11">
        <f t="shared" si="1"/>
        <v>12990.381056766579</v>
      </c>
      <c r="D11">
        <f t="shared" si="4"/>
        <v>36.586775553629465</v>
      </c>
      <c r="E11">
        <f t="shared" si="2"/>
        <v>17500</v>
      </c>
      <c r="F11">
        <f t="shared" si="3"/>
        <v>12990.381056766579</v>
      </c>
      <c r="G11">
        <f t="shared" si="5"/>
        <v>36.586775553629465</v>
      </c>
      <c r="H11">
        <f t="shared" si="6"/>
        <v>0</v>
      </c>
    </row>
    <row r="12" spans="1:8" x14ac:dyDescent="0.2">
      <c r="A12">
        <v>1250</v>
      </c>
      <c r="B12">
        <f t="shared" si="0"/>
        <v>19375</v>
      </c>
      <c r="C12">
        <f t="shared" si="1"/>
        <v>16237.976320958223</v>
      </c>
      <c r="D12">
        <f t="shared" si="4"/>
        <v>39.966006475277965</v>
      </c>
      <c r="E12">
        <f t="shared" si="2"/>
        <v>19375</v>
      </c>
      <c r="F12">
        <f t="shared" si="3"/>
        <v>16237.976320958223</v>
      </c>
      <c r="G12">
        <f t="shared" si="5"/>
        <v>39.966006475277965</v>
      </c>
      <c r="H12">
        <f t="shared" si="6"/>
        <v>0</v>
      </c>
    </row>
    <row r="13" spans="1:8" x14ac:dyDescent="0.2">
      <c r="A13">
        <v>1500</v>
      </c>
      <c r="B13">
        <f t="shared" si="0"/>
        <v>21250</v>
      </c>
      <c r="C13">
        <f t="shared" si="1"/>
        <v>19485.571585149868</v>
      </c>
      <c r="D13">
        <f t="shared" si="4"/>
        <v>42.51982979723963</v>
      </c>
      <c r="E13">
        <f t="shared" si="2"/>
        <v>21250</v>
      </c>
      <c r="F13">
        <f t="shared" si="3"/>
        <v>19485.571585149868</v>
      </c>
      <c r="G13">
        <f t="shared" si="5"/>
        <v>42.51982979723963</v>
      </c>
      <c r="H13">
        <f t="shared" si="6"/>
        <v>0</v>
      </c>
    </row>
    <row r="14" spans="1:8" x14ac:dyDescent="0.2">
      <c r="A14">
        <v>1750</v>
      </c>
      <c r="B14">
        <f t="shared" si="0"/>
        <v>23125.000000000004</v>
      </c>
      <c r="C14">
        <f t="shared" si="1"/>
        <v>22733.166849341513</v>
      </c>
      <c r="D14">
        <f t="shared" si="4"/>
        <v>44.510450569186439</v>
      </c>
      <c r="E14">
        <f t="shared" si="2"/>
        <v>23125.000000000004</v>
      </c>
      <c r="F14">
        <f t="shared" si="3"/>
        <v>22733.166849341513</v>
      </c>
      <c r="G14">
        <f t="shared" si="5"/>
        <v>44.510450569186439</v>
      </c>
      <c r="H14">
        <f t="shared" si="6"/>
        <v>0</v>
      </c>
    </row>
    <row r="15" spans="1:8" x14ac:dyDescent="0.2">
      <c r="A15">
        <v>2000</v>
      </c>
      <c r="B15">
        <f t="shared" si="0"/>
        <v>25000.000000000004</v>
      </c>
      <c r="C15">
        <f t="shared" si="1"/>
        <v>25980.762113533157</v>
      </c>
      <c r="D15">
        <f t="shared" si="4"/>
        <v>46.10211375198601</v>
      </c>
      <c r="E15">
        <f t="shared" si="2"/>
        <v>25000.000000000004</v>
      </c>
      <c r="F15">
        <f t="shared" si="3"/>
        <v>25980.762113533157</v>
      </c>
      <c r="G15">
        <f t="shared" si="5"/>
        <v>46.10211375198601</v>
      </c>
      <c r="H15">
        <f t="shared" si="6"/>
        <v>0</v>
      </c>
    </row>
    <row r="16" spans="1:8" x14ac:dyDescent="0.2">
      <c r="A16">
        <v>2250</v>
      </c>
      <c r="B16">
        <f t="shared" si="0"/>
        <v>26875.000000000004</v>
      </c>
      <c r="C16">
        <f t="shared" si="1"/>
        <v>29228.357377724802</v>
      </c>
      <c r="D16">
        <f t="shared" si="4"/>
        <v>47.401967571120849</v>
      </c>
      <c r="E16">
        <f t="shared" si="2"/>
        <v>26875.000000000004</v>
      </c>
      <c r="F16">
        <f t="shared" si="3"/>
        <v>29228.357377724802</v>
      </c>
      <c r="G16">
        <f t="shared" si="5"/>
        <v>47.401967571120849</v>
      </c>
      <c r="H16">
        <f t="shared" si="6"/>
        <v>0</v>
      </c>
    </row>
    <row r="17" spans="1:8" x14ac:dyDescent="0.2">
      <c r="A17">
        <v>2500</v>
      </c>
      <c r="B17">
        <f t="shared" si="0"/>
        <v>28750.000000000004</v>
      </c>
      <c r="C17">
        <f t="shared" si="1"/>
        <v>32475.952641916447</v>
      </c>
      <c r="D17">
        <f t="shared" si="4"/>
        <v>48.482484118105845</v>
      </c>
      <c r="E17">
        <f t="shared" si="2"/>
        <v>28750.000000000004</v>
      </c>
      <c r="F17">
        <f t="shared" si="3"/>
        <v>32475.952641916447</v>
      </c>
      <c r="G17">
        <f t="shared" si="5"/>
        <v>48.482484118105845</v>
      </c>
      <c r="H17">
        <f t="shared" si="6"/>
        <v>0</v>
      </c>
    </row>
    <row r="18" spans="1:8" x14ac:dyDescent="0.2">
      <c r="A18">
        <v>2750</v>
      </c>
      <c r="B18">
        <f t="shared" si="0"/>
        <v>30625.000000000004</v>
      </c>
      <c r="C18">
        <f t="shared" si="1"/>
        <v>35723.547906108091</v>
      </c>
      <c r="D18">
        <f t="shared" si="4"/>
        <v>49.394252792668581</v>
      </c>
      <c r="E18">
        <f t="shared" si="2"/>
        <v>30625.000000000004</v>
      </c>
      <c r="F18">
        <f t="shared" si="3"/>
        <v>35723.547906108091</v>
      </c>
      <c r="G18">
        <f t="shared" si="5"/>
        <v>49.394252792668581</v>
      </c>
      <c r="H18">
        <f t="shared" si="6"/>
        <v>0</v>
      </c>
    </row>
    <row r="19" spans="1:8" x14ac:dyDescent="0.2">
      <c r="A19">
        <v>3000</v>
      </c>
      <c r="B19">
        <f t="shared" si="0"/>
        <v>32500.000000000004</v>
      </c>
      <c r="C19">
        <f t="shared" si="1"/>
        <v>38971.143170299736</v>
      </c>
      <c r="D19">
        <f t="shared" si="4"/>
        <v>50.173570184167723</v>
      </c>
      <c r="E19">
        <f t="shared" si="2"/>
        <v>32500.000000000004</v>
      </c>
      <c r="F19">
        <f t="shared" si="3"/>
        <v>38971.143170299736</v>
      </c>
      <c r="G19">
        <f t="shared" si="5"/>
        <v>50.173570184167723</v>
      </c>
      <c r="H19">
        <f t="shared" si="6"/>
        <v>0</v>
      </c>
    </row>
    <row r="20" spans="1:8" x14ac:dyDescent="0.2">
      <c r="A20">
        <v>3250</v>
      </c>
      <c r="B20">
        <f t="shared" si="0"/>
        <v>34375.000000000007</v>
      </c>
      <c r="C20">
        <f t="shared" si="1"/>
        <v>42218.738434491381</v>
      </c>
      <c r="D20">
        <f t="shared" si="4"/>
        <v>50.847108395602568</v>
      </c>
      <c r="E20">
        <f t="shared" si="2"/>
        <v>34375.000000000007</v>
      </c>
      <c r="F20">
        <f t="shared" si="3"/>
        <v>42218.738434491381</v>
      </c>
      <c r="G20">
        <f t="shared" si="5"/>
        <v>50.847108395602568</v>
      </c>
      <c r="H20">
        <f t="shared" si="6"/>
        <v>0</v>
      </c>
    </row>
    <row r="21" spans="1:8" x14ac:dyDescent="0.2">
      <c r="A21">
        <v>3500</v>
      </c>
      <c r="B21">
        <f t="shared" si="0"/>
        <v>36250.000000000007</v>
      </c>
      <c r="C21">
        <f t="shared" si="1"/>
        <v>45466.333698683025</v>
      </c>
      <c r="D21">
        <f t="shared" si="4"/>
        <v>51.434881662485004</v>
      </c>
      <c r="E21">
        <f t="shared" si="2"/>
        <v>36250.000000000007</v>
      </c>
      <c r="F21">
        <f t="shared" si="3"/>
        <v>45466.333698683025</v>
      </c>
      <c r="G21">
        <f t="shared" si="5"/>
        <v>51.434881662485004</v>
      </c>
      <c r="H21">
        <f t="shared" si="6"/>
        <v>0</v>
      </c>
    </row>
    <row r="22" spans="1:8" x14ac:dyDescent="0.2">
      <c r="A22">
        <v>3750</v>
      </c>
      <c r="B22">
        <f t="shared" si="0"/>
        <v>38125.000000000007</v>
      </c>
      <c r="C22">
        <f t="shared" si="1"/>
        <v>48713.92896287467</v>
      </c>
      <c r="D22">
        <f t="shared" si="4"/>
        <v>51.952187507449892</v>
      </c>
      <c r="E22">
        <f t="shared" si="2"/>
        <v>38125.000000000007</v>
      </c>
      <c r="F22">
        <f t="shared" si="3"/>
        <v>48713.92896287467</v>
      </c>
      <c r="G22">
        <f t="shared" si="5"/>
        <v>51.952187507449892</v>
      </c>
      <c r="H22">
        <f t="shared" si="6"/>
        <v>0</v>
      </c>
    </row>
    <row r="23" spans="1:8" x14ac:dyDescent="0.2">
      <c r="A23">
        <v>4000</v>
      </c>
      <c r="B23">
        <f t="shared" si="0"/>
        <v>40000.000000000007</v>
      </c>
      <c r="C23">
        <f t="shared" si="1"/>
        <v>51961.524227066315</v>
      </c>
      <c r="D23">
        <f t="shared" si="4"/>
        <v>52.410910531025046</v>
      </c>
      <c r="E23">
        <f t="shared" si="2"/>
        <v>40000.000000000007</v>
      </c>
      <c r="F23">
        <f t="shared" si="3"/>
        <v>51961.524227066315</v>
      </c>
      <c r="G23">
        <f t="shared" si="5"/>
        <v>52.410910531025046</v>
      </c>
      <c r="H23">
        <f t="shared" si="6"/>
        <v>0</v>
      </c>
    </row>
    <row r="24" spans="1:8" x14ac:dyDescent="0.2">
      <c r="A24">
        <v>4250</v>
      </c>
      <c r="B24">
        <f t="shared" si="0"/>
        <v>41875.000000000007</v>
      </c>
      <c r="C24">
        <f t="shared" si="1"/>
        <v>55209.119491257959</v>
      </c>
      <c r="D24">
        <f t="shared" si="4"/>
        <v>52.820418830929491</v>
      </c>
      <c r="E24">
        <f t="shared" si="2"/>
        <v>41875.000000000007</v>
      </c>
      <c r="F24">
        <f t="shared" si="3"/>
        <v>55209.119491257959</v>
      </c>
      <c r="G24">
        <f t="shared" si="5"/>
        <v>52.820418830929491</v>
      </c>
      <c r="H24">
        <f t="shared" si="6"/>
        <v>0</v>
      </c>
    </row>
    <row r="25" spans="1:8" x14ac:dyDescent="0.2">
      <c r="A25">
        <v>4500</v>
      </c>
      <c r="B25">
        <f t="shared" si="0"/>
        <v>43750.000000000007</v>
      </c>
      <c r="C25">
        <f t="shared" si="1"/>
        <v>58456.714755449604</v>
      </c>
      <c r="D25">
        <f t="shared" si="4"/>
        <v>53.18819340123779</v>
      </c>
      <c r="E25">
        <f t="shared" si="2"/>
        <v>43750.000000000007</v>
      </c>
      <c r="F25">
        <f t="shared" si="3"/>
        <v>58456.714755449604</v>
      </c>
      <c r="G25">
        <f t="shared" si="5"/>
        <v>53.18819340123779</v>
      </c>
      <c r="H25">
        <f t="shared" si="6"/>
        <v>0</v>
      </c>
    </row>
    <row r="26" spans="1:8" x14ac:dyDescent="0.2">
      <c r="A26">
        <v>4750</v>
      </c>
      <c r="B26">
        <f t="shared" si="0"/>
        <v>45625.000000000007</v>
      </c>
      <c r="C26">
        <f t="shared" si="1"/>
        <v>61704.310019641249</v>
      </c>
      <c r="D26">
        <f t="shared" si="4"/>
        <v>53.520278476242851</v>
      </c>
      <c r="E26">
        <f t="shared" si="2"/>
        <v>45625.000000000007</v>
      </c>
      <c r="F26">
        <f t="shared" si="3"/>
        <v>61704.310019641249</v>
      </c>
      <c r="G26">
        <f t="shared" si="5"/>
        <v>53.520278476242851</v>
      </c>
      <c r="H26">
        <f t="shared" si="6"/>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Y159" sqref="Y159"/>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6" ca="1">TEXT(DATE(2026,1,_xlfn.SEQUENCE(1+_xlfn.DAYS(TODAY(),DATE(2026,1,1)))),"dd-mmm")</f>
        <v>01-Jan</v>
      </c>
      <c r="C5" s="5">
        <v>1</v>
      </c>
      <c r="D5" s="5">
        <v>1</v>
      </c>
      <c r="E5" s="5">
        <v>0</v>
      </c>
      <c r="F5" s="5">
        <v>0</v>
      </c>
      <c r="G5" s="5">
        <v>1</v>
      </c>
      <c r="H5" s="5">
        <v>1</v>
      </c>
      <c r="I5" s="5">
        <v>1</v>
      </c>
      <c r="J5" s="5">
        <v>1</v>
      </c>
      <c r="K5" s="5">
        <v>1</v>
      </c>
      <c r="L5" cm="1">
        <f t="array" aca="1" ref="L5:L166" ca="1">_xlfn.BYROW(_xlfn.TAKE(Banded,,1),_xleta.WEEKNUM)</f>
        <v>1</v>
      </c>
      <c r="M5" cm="1">
        <f t="array" ref="M5:M166">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5</v>
      </c>
      <c r="Q28" s="5">
        <f ca="1"/>
        <v>5</v>
      </c>
      <c r="R28" s="5">
        <f ca="1"/>
        <v>4</v>
      </c>
      <c r="S28" s="5">
        <f ca="1"/>
        <v>4</v>
      </c>
      <c r="T28" s="5">
        <f ca="1"/>
        <v>5</v>
      </c>
      <c r="U28" s="5">
        <f ca="1"/>
        <v>5</v>
      </c>
      <c r="V28" s="5">
        <f ca="1"/>
        <v>5</v>
      </c>
      <c r="W28" s="5">
        <f ca="1"/>
        <v>4</v>
      </c>
      <c r="X28" s="5">
        <f ca="1"/>
        <v>5</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t="str">
        <f ca="1"/>
        <v>11-Jun</v>
      </c>
      <c r="C166" s="5">
        <v>1</v>
      </c>
      <c r="D166" s="5">
        <v>1</v>
      </c>
      <c r="E166" s="5">
        <v>0</v>
      </c>
      <c r="F166" s="5">
        <v>0</v>
      </c>
      <c r="G166" s="5">
        <v>1</v>
      </c>
      <c r="H166" s="5">
        <v>1</v>
      </c>
      <c r="I166" s="5">
        <v>1</v>
      </c>
      <c r="J166" s="5">
        <v>0</v>
      </c>
      <c r="K166" s="5">
        <v>1</v>
      </c>
      <c r="L166">
        <f ca="1"/>
        <v>24</v>
      </c>
      <c r="M166">
        <v>6</v>
      </c>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5"/>
  <sheetViews>
    <sheetView topLeftCell="A4" workbookViewId="0">
      <pane ySplit="5" topLeftCell="A515" activePane="bottomLeft" state="frozen"/>
      <selection activeCell="A4" sqref="A4"/>
      <selection pane="bottomLeft" activeCell="AF525" sqref="AF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x14ac:dyDescent="0.2">
      <c r="D535" t="str">
        <f ca="1"/>
        <v>11-Jun</v>
      </c>
      <c r="AA535">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11-Jun-2026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11-Jun-2026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2026-06-11T14:51:05Z</dcterms:modified>
</cp:coreProperties>
</file>