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9.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10.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1.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2.xml" ContentType="application/vnd.openxmlformats-officedocument.drawing+xml"/>
  <Override PartName="/xl/drawings/drawing1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tables/table16.xml" ContentType="application/vnd.openxmlformats-officedocument.spreadsheetml.table+xml"/>
  <Override PartName="/xl/drawings/drawing16.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18"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10" documentId="8_{1BA2CFC1-B0D7-40EB-B41C-267670C4F6AD}" xr6:coauthVersionLast="47" xr6:coauthVersionMax="47" xr10:uidLastSave="{1A6A9686-BC71-44CA-B118-3270719AC425}"/>
  <bookViews>
    <workbookView xWindow="-120" yWindow="-120" windowWidth="29040" windowHeight="15720" firstSheet="2"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Bread-Dawn" sheetId="39" r:id="rId8"/>
    <sheet name="Slope" sheetId="38" r:id="rId9"/>
    <sheet name="Updated-Lake-Depth-Data" sheetId="33" r:id="rId10"/>
    <sheet name="Sheet7" sheetId="32" r:id="rId11"/>
    <sheet name="Sheet6" sheetId="31" r:id="rId12"/>
    <sheet name="Sheet8" sheetId="36" r:id="rId13"/>
    <sheet name="GermanPractice" sheetId="27" r:id="rId14"/>
    <sheet name="GermanText" sheetId="28" r:id="rId15"/>
    <sheet name="GermanBakingWords" sheetId="30" r:id="rId16"/>
    <sheet name="AddRows" sheetId="26" r:id="rId17"/>
    <sheet name="Python" sheetId="21" r:id="rId18"/>
    <sheet name="DataDrill" sheetId="25" r:id="rId19"/>
    <sheet name="PythonMore" sheetId="22" r:id="rId20"/>
    <sheet name="PointTraining" sheetId="4" r:id="rId21"/>
    <sheet name="Table 1 (2)" sheetId="20" r:id="rId22"/>
    <sheet name="water_levels_export" sheetId="24" r:id="rId23"/>
    <sheet name="LakeLevel" sheetId="23" r:id="rId24"/>
    <sheet name="Append1" sheetId="19" r:id="rId25"/>
    <sheet name="Table 3" sheetId="18" r:id="rId26"/>
    <sheet name="Table 2" sheetId="17" r:id="rId27"/>
    <sheet name="Table 1" sheetId="16" r:id="rId28"/>
    <sheet name="Hockey" sheetId="15" r:id="rId29"/>
    <sheet name="Sheet5" sheetId="13" r:id="rId30"/>
    <sheet name="Sheet4" sheetId="12" r:id="rId31"/>
    <sheet name="RAOBF" sheetId="8" r:id="rId32"/>
    <sheet name="BP_Data" sheetId="9" r:id="rId33"/>
    <sheet name="Sheet1" sheetId="5" r:id="rId34"/>
    <sheet name="Sheet2" sheetId="6" r:id="rId35"/>
    <sheet name="Sheet3" sheetId="10" r:id="rId36"/>
    <sheet name="DataValidation" sheetId="14" r:id="rId37"/>
    <sheet name="SH3_Correction_Table" sheetId="7" r:id="rId38"/>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2" hidden="1">BP_Data!$A$3:$M$3</definedName>
    <definedName name="_xlnm._FilterDatabase" localSheetId="35" hidden="1">Sheet3!$B$5:$E$16</definedName>
    <definedName name="_xlnm._FilterDatabase" localSheetId="30"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8" hidden="1">DataDrill!$F$20:$G$29</definedName>
    <definedName name="ExternalData_1" localSheetId="27" hidden="1">'Table 1'!$A$1:$J$4</definedName>
    <definedName name="ExternalData_1" localSheetId="9" hidden="1">'Updated-Lake-Depth-Data'!$A$1:$E$17</definedName>
    <definedName name="ExternalData_1" localSheetId="22" hidden="1">water_levels_export!$A$1:$D$575</definedName>
    <definedName name="ExternalData_2" localSheetId="26" hidden="1">'Table 2'!$A$1:$J$8</definedName>
    <definedName name="ExternalData_3" localSheetId="25" hidden="1">'Table 3'!$A$1:$J$14</definedName>
    <definedName name="ExternalData_4" localSheetId="24" hidden="1">Append1!$A$1:$L$24</definedName>
    <definedName name="ExternalData_5" localSheetId="21"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1">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7">'Bread-Dawn'!$A$16:$G$31</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9"/>
    <pivotCache cacheId="3" r:id="rId40"/>
    <pivotCache cacheId="4" r:id="rId4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E10" i="39"/>
  <c r="L4" i="39" a="1"/>
  <c r="F57" i="37" a="1"/>
  <c r="B5" i="11" a="1"/>
  <c r="F28" i="38"/>
  <c r="F29" i="38" s="1"/>
  <c r="F24" i="38"/>
  <c r="G24" i="38"/>
  <c r="H24" i="38"/>
  <c r="I24" i="38"/>
  <c r="J24" i="38"/>
  <c r="K24" i="38"/>
  <c r="L24" i="38"/>
  <c r="M24" i="38"/>
  <c r="N24" i="38"/>
  <c r="E24" i="38"/>
  <c r="N22" i="38"/>
  <c r="N25" i="38" s="1"/>
  <c r="M22" i="38"/>
  <c r="M25" i="38" s="1"/>
  <c r="L22" i="38"/>
  <c r="L25" i="38" s="1"/>
  <c r="K22" i="38"/>
  <c r="K25" i="38" s="1"/>
  <c r="J22" i="38"/>
  <c r="J25" i="38" s="1"/>
  <c r="I22" i="38"/>
  <c r="H22" i="38"/>
  <c r="G22" i="38"/>
  <c r="F22" i="38"/>
  <c r="E22" i="38"/>
  <c r="F19" i="38"/>
  <c r="G19" i="38"/>
  <c r="H19" i="38"/>
  <c r="I19" i="38"/>
  <c r="J19" i="38"/>
  <c r="K19" i="38"/>
  <c r="L19" i="38"/>
  <c r="M19" i="38"/>
  <c r="N19" i="38"/>
  <c r="E19" i="38"/>
  <c r="N17" i="38"/>
  <c r="N20" i="38" s="1"/>
  <c r="M17" i="38"/>
  <c r="M20" i="38" s="1"/>
  <c r="L17" i="38"/>
  <c r="K17" i="38"/>
  <c r="K20" i="38" s="1"/>
  <c r="J17" i="38"/>
  <c r="J20" i="38" s="1"/>
  <c r="I17" i="38"/>
  <c r="I20" i="38" s="1"/>
  <c r="H17" i="38"/>
  <c r="G17" i="38"/>
  <c r="F17" i="38"/>
  <c r="E17" i="38"/>
  <c r="N12" i="38"/>
  <c r="N14" i="38"/>
  <c r="N15" i="38" s="1"/>
  <c r="M12" i="38"/>
  <c r="M14" i="38"/>
  <c r="M15" i="38" s="1"/>
  <c r="L12" i="38"/>
  <c r="L14" i="38"/>
  <c r="L15" i="38" s="1"/>
  <c r="K12" i="38"/>
  <c r="K14" i="38"/>
  <c r="K15" i="38" s="1"/>
  <c r="J12" i="38"/>
  <c r="J14" i="38"/>
  <c r="E12" i="38"/>
  <c r="F12" i="38"/>
  <c r="G12" i="38"/>
  <c r="H12" i="38"/>
  <c r="I12" i="38"/>
  <c r="F14" i="38"/>
  <c r="G14" i="38"/>
  <c r="H14" i="38"/>
  <c r="I14" i="38"/>
  <c r="I15" i="38" s="1"/>
  <c r="E14" i="38"/>
  <c r="D142" i="37"/>
  <c r="D141" i="37"/>
  <c r="D140" i="37"/>
  <c r="D139" i="37"/>
  <c r="K14" i="9" a="1"/>
  <c r="L14" i="9" a="1"/>
  <c r="C110" i="37"/>
  <c r="C94" i="37"/>
  <c r="C84" i="37"/>
  <c r="C68" i="37"/>
  <c r="C70" i="37" s="1"/>
  <c r="C73" i="37" s="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I25" i="38" l="1"/>
  <c r="H25" i="38"/>
  <c r="G25" i="38"/>
  <c r="H20" i="38"/>
  <c r="G20" i="38"/>
  <c r="L20" i="38"/>
  <c r="F20" i="38"/>
  <c r="E20" i="38"/>
  <c r="F25" i="38"/>
  <c r="E25" i="38"/>
  <c r="E193" i="8"/>
  <c r="E194" i="8"/>
  <c r="E196" i="8"/>
  <c r="E197" i="8"/>
  <c r="E15" i="38"/>
  <c r="F15" i="38"/>
  <c r="G15" i="38"/>
  <c r="H15" i="38"/>
  <c r="J15" i="38"/>
  <c r="E195" i="8"/>
  <c r="E192" i="8"/>
  <c r="C88" i="37"/>
  <c r="D46" i="37"/>
  <c r="D49" i="37" s="1"/>
  <c r="E50" i="37" s="1"/>
  <c r="C90" i="37"/>
  <c r="C93" i="37"/>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92" i="37" l="1"/>
  <c r="C91" i="37"/>
  <c r="C89" i="37"/>
  <c r="C95" i="37" s="1"/>
  <c r="C96" i="37" s="1"/>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111" i="37" l="1"/>
  <c r="C138" i="37"/>
  <c r="C95" i="29"/>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
    <bk>
      <extLst>
        <ext uri="{3e2802c4-a4d2-4d8b-9148-e3be6c30e623}">
          <xlrd:rvb i="0"/>
        </ext>
      </extLst>
    </bk>
    <bk>
      <extLst>
        <ext uri="{3e2802c4-a4d2-4d8b-9148-e3be6c30e623}">
          <xlrd:rvb i="3"/>
        </ext>
      </extLst>
    </bk>
    <bk>
      <extLst>
        <ext uri="{3e2802c4-a4d2-4d8b-9148-e3be6c30e623}">
          <xlrd:rvb i="4"/>
        </ext>
      </extLst>
    </bk>
    <bk>
      <extLst>
        <ext uri="{3e2802c4-a4d2-4d8b-9148-e3be6c30e623}">
          <xlrd:rvb i="8"/>
        </ext>
      </extLst>
    </bk>
    <bk>
      <extLst>
        <ext uri="{3e2802c4-a4d2-4d8b-9148-e3be6c30e623}">
          <xlrd:rvb i="9"/>
        </ext>
      </extLst>
    </bk>
  </futureMetadata>
  <cellMetadata count="1">
    <bk>
      <rc t="1" v="0"/>
    </bk>
  </cellMetadata>
  <valueMetadata count="5">
    <bk>
      <rc t="2" v="0"/>
    </bk>
    <bk>
      <rc t="2" v="1"/>
    </bk>
    <bk>
      <rc t="2" v="2"/>
    </bk>
    <bk>
      <rc t="2" v="3"/>
    </bk>
    <bk>
      <rc t="2" v="4"/>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<sst xmlns="http://schemas.openxmlformats.org/spreadsheetml/2006/main" count="6925" uniqueCount="3109">
  <si>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</si>
  <si>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</si>
  <si>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</si>
  <si>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</si>
  <si>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</si>
  <si>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</si>
  <si>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</si>
  <si>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</si>
  <si>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</si>
  <si>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</si>
  <si>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</si>
  <si>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</si>
  <si>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</si>
  <si>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</si>
  <si>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</si>
  <si>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</si>
  <si>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</si>
  <si>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</si>
  <si>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</si>
  <si>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</si>
  <si>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</si>
  <si>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</si>
  <si>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</si>
  <si>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</si>
  <si>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</si>
  <si>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</si>
  <si>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</si>
  <si>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</si>
  <si>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</si>
  <si>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</si>
  <si>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</si>
  <si>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</si>
  <si>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</si>
  <si>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</si>
  <si>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</si>
  <si>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</si>
  <si>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</si>
  <si>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</si>
  <si>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</si>
  <si>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</si>
  <si>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</si>
  <si>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</si>
  <si>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</si>
  <si>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</si>
  <si>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</si>
  <si>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</si>
  <si>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</si>
  <si>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</si>
  <si>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</si>
  <si>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</si>
  <si>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</si>
  <si>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</si>
  <si>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</si>
  <si>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</si>
  <si>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</si>
  <si>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</si>
  <si>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</si>
  <si>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</si>
  <si>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</si>
  <si>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</si>
  <si>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</si>
  <si>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</si>
  <si>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</si>
  <si>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</si>
  <si>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</si>
  <si>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</si>
  <si>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</si>
  <si>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</si>
  <si>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</si>
  <si>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</si>
  <si>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</si>
  <si>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</si>
  <si>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</si>
  <si>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</si>
  <si>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</si>
  <si>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</si>
  <si>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</si>
  <si>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</si>
  <si>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</si>
  <si>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</si>
  <si>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</si>
  <si>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</si>
  <si>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</si>
  <si>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</si>
  <si>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</si>
  <si>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</si>
  <si>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</si>
  <si>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</si>
  <si>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</si>
  <si>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</si>
  <si>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</si>
  <si>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</si>
  <si>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</si>
  <si>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</si>
  <si>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</si>
  <si>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</si>
  <si>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</si>
  <si>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</si>
  <si>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</si>
  <si>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</si>
  <si>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</si>
  <si>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</si>
  <si>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</si>
  <si>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</si>
  <si>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</si>
  <si>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</si>
  <si>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</si>
  <si>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</si>
  <si>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</si>
  <si>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</si>
  <si>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</si>
  <si>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</si>
  <si>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</si>
  <si>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</si>
  <si>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</si>
  <si>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</si>
  <si>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</si>
  <si>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</si>
  <si>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</si>
  <si>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</si>
  <si>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</si>
  <si>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</si>
  <si>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</si>
  <si>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</si>
  <si>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</si>
  <si>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</si>
  <si>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</si>
  <si>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</si>
  <si>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</si>
  <si>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</si>
  <si>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</si>
  <si>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</si>
  <si>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</si>
  <si>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</si>
  <si>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</si>
  <si>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</si>
  <si>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</si>
  <si>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</si>
  <si>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</si>
  <si>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</si>
  <si>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</si>
  <si>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</si>
  <si>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</si>
  <si>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</si>
  <si>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</si>
  <si>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</si>
  <si>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</si>
  <si>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</si>
  <si>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</si>
  <si>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</si>
  <si>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</si>
  <si>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</si>
  <si>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</si>
  <si>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</si>
  <si>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</si>
  <si>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</si>
  <si>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</si>
  <si>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</si>
  <si>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</si>
  <si>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</si>
  <si>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</si>
  <si>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</si>
  <si>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</si>
  <si>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</si>
  <si>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</si>
  <si>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</si>
  <si>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</si>
  <si>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</si>
  <si>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</si>
  <si>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</si>
  <si>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</si>
  <si>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</si>
  <si>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</si>
  <si>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</si>
  <si>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</si>
  <si>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</si>
  <si>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</si>
  <si>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</si>
  <si>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</si>
  <si>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</si>
  <si>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</si>
  <si>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</si>
  <si>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</si>
  <si>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</si>
  <si>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</si>
  <si>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</si>
  <si>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</si>
  <si>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</si>
  <si>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</si>
  <si>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</si>
  <si>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</si>
  <si>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</si>
  <si>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</si>
  <si>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</si>
  <si>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</si>
  <si>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</si>
  <si>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</si>
  <si>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</si>
  <si>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</si>
  <si>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</si>
  <si>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</si>
  <si>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</si>
  <si>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</si>
  <si>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</si>
  <si>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</si>
  <si>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</si>
  <si>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</si>
  <si>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</si>
  <si>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</si>
  <si>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</si>
  <si>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</si>
  <si>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</si>
  <si>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</si>
  <si>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</si>
  <si>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</si>
  <si>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</si>
  <si>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</si>
  <si>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</si>
  <si>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</si>
  <si>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</si>
  <si>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</si>
  <si>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</si>
  <si>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</si>
  <si>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</si>
  <si>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</si>
  <si>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</si>
  <si>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</si>
  <si>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</si>
  <si>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</si>
  <si>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</si>
  <si>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</si>
  <si>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</si>
  <si>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</si>
  <si>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</si>
  <si>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</si>
  <si>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</si>
  <si>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</si>
  <si>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</si>
  <si>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</si>
  <si>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</si>
  <si>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</si>
  <si>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</si>
  <si>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</si>
  <si>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</si>
  <si>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</si>
  <si>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</si>
  <si>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</si>
  <si>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</si>
  <si>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</si>
  <si>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</si>
  <si>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</si>
  <si>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</si>
  <si>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</si>
  <si>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</si>
  <si>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</si>
  <si>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</si>
  <si>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</si>
  <si>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</si>
  <si>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</si>
  <si>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</si>
  <si>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</si>
  <si>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</si>
  <si>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</si>
  <si>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</si>
  <si>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</si>
  <si>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</si>
  <si>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</si>
  <si>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</si>
  <si>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</si>
  <si>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</si>
  <si>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</si>
  <si>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</si>
  <si>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</si>
  <si>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</si>
  <si>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</si>
  <si>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</si>
  <si>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</si>
  <si>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</si>
  <si>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</si>
  <si>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</si>
  <si>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</si>
  <si>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</si>
  <si>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</si>
  <si>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</si>
  <si>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</si>
  <si>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</si>
  <si>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</si>
  <si>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</si>
  <si>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</si>
  <si>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</si>
  <si>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</si>
  <si>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</si>
  <si>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</si>
  <si>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</si>
  <si>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</si>
  <si>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</si>
  <si>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</si>
  <si>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</si>
  <si>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</si>
  <si>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</si>
  <si>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</si>
  <si>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</si>
  <si>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</si>
  <si>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</si>
  <si>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</si>
  <si>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</si>
  <si>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</si>
  <si>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</si>
  <si>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</si>
  <si>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</si>
  <si>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</si>
  <si>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</si>
  <si>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</si>
  <si>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</si>
  <si>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</si>
  <si>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</si>
  <si>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</si>
  <si>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</si>
  <si>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</si>
  <si>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</si>
  <si>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</si>
  <si>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</si>
  <si>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</si>
  <si>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</si>
  <si>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</si>
  <si>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</si>
  <si>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</si>
  <si>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</si>
  <si>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</si>
  <si>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</si>
  <si>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</si>
  <si>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</si>
  <si>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</si>
  <si>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</si>
  <si>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</si>
  <si>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</si>
  <si>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</si>
  <si>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</si>
  <si>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</si>
  <si>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</si>
  <si>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</si>
  <si>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</si>
  <si>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</si>
  <si>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</si>
  <si>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</si>
  <si>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</si>
  <si>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</si>
  <si>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</si>
  <si>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</si>
  <si>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</si>
  <si>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</si>
  <si>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</si>
  <si>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</si>
  <si>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</si>
  <si>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</si>
  <si>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</si>
  <si>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</si>
  <si>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</si>
  <si>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</si>
  <si>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</si>
  <si>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</si>
  <si>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</si>
  <si>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</si>
  <si>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</si>
  <si>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</si>
  <si>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</si>
  <si>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</si>
  <si>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</si>
  <si>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</si>
  <si>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</si>
  <si>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</si>
  <si>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</si>
  <si>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</si>
  <si>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</si>
  <si>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</si>
  <si>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</si>
  <si>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</si>
  <si>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</si>
  <si>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</si>
  <si>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</si>
  <si>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</si>
  <si>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</si>
  <si>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</si>
  <si>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</si>
  <si>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</si>
  <si>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</si>
  <si>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</si>
  <si>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</si>
  <si>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</si>
  <si>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</si>
  <si>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</si>
  <si>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</si>
  <si>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</si>
  <si>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</si>
  <si>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</si>
  <si>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</si>
  <si>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</si>
  <si>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</si>
  <si>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</si>
  <si>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</si>
  <si>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</si>
  <si>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</si>
  <si>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</si>
  <si>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</si>
  <si>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</si>
  <si>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</si>
  <si>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</si>
  <si>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</si>
  <si>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</si>
  <si>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</si>
  <si>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</si>
  <si>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</si>
  <si>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</si>
  <si>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</si>
  <si>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</si>
  <si>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</si>
  <si>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</si>
  <si>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</si>
  <si>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</si>
  <si>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</si>
  <si>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</si>
  <si>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</si>
  <si>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</si>
  <si>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</si>
  <si>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</si>
  <si>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</si>
  <si>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</si>
  <si>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</si>
  <si>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</si>
  <si>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</si>
  <si>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</si>
  <si>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</si>
  <si>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</si>
  <si>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</si>
  <si>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</si>
  <si>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</si>
  <si>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</si>
  <si>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</si>
  <si>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</si>
  <si>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</si>
  <si>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</si>
  <si>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</si>
  <si>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</si>
  <si>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</si>
  <si>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</si>
  <si>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</si>
  <si>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</si>
  <si>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</si>
  <si>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</si>
  <si>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</si>
  <si>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</si>
  <si>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</si>
  <si>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</si>
  <si>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</si>
  <si>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</si>
  <si>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</si>
  <si>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</si>
  <si>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</si>
  <si>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</si>
  <si>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</si>
  <si>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</si>
  <si>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</si>
  <si>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</si>
  <si>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</si>
  <si>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</si>
  <si>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</si>
  <si>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</si>
  <si>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</si>
  <si>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</si>
  <si>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</si>
  <si>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</si>
  <si>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</si>
  <si>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</si>
  <si>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</si>
  <si>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</si>
  <si>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</si>
  <si>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</si>
  <si>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</si>
  <si>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</si>
  <si>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</si>
  <si>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</si>
  <si>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</si>
  <si>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</si>
  <si>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</si>
  <si>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</si>
  <si>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</si>
  <si>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</si>
  <si>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</si>
  <si>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</si>
  <si>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</si>
  <si>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</si>
  <si>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</si>
  <si>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</si>
  <si>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</si>
  <si>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</si>
  <si>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</si>
  <si>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</si>
  <si>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</si>
  <si>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</si>
  <si>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</si>
  <si>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</si>
  <si>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</si>
  <si>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</si>
  <si>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</si>
  <si>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</si>
  <si>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</si>
  <si>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</si>
  <si>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</si>
  <si>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</si>
  <si>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</si>
  <si>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</si>
  <si>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</si>
  <si>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</si>
  <si>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</si>
  <si>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</si>
  <si>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</si>
  <si>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</si>
  <si>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</si>
  <si>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</si>
  <si>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</si>
  <si>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</si>
  <si>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</si>
  <si>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</si>
  <si>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</si>
  <si>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</si>
  <si>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</si>
  <si>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</si>
  <si>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</si>
  <si>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</si>
  <si>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</si>
  <si>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</si>
  <si>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</si>
  <si>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</si>
  <si>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</si>
  <si>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</si>
  <si>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</si>
  <si>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</si>
  <si>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</si>
  <si>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</si>
  <si>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</si>
  <si>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</si>
  <si>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</si>
  <si>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</si>
  <si>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</si>
  <si>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</si>
  <si>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</si>
  <si>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</si>
  <si>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</si>
  <si>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</si>
  <si>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</si>
  <si>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</si>
  <si>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</si>
  <si>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</si>
  <si>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</si>
  <si>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</si>
  <si>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</si>
  <si>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</si>
  <si>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</si>
  <si>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</si>
  <si>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</si>
  <si>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</si>
  <si>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</si>
  <si>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</si>
  <si>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</si>
  <si>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</si>
  <si>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</si>
  <si>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</si>
  <si>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</si>
  <si>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</si>
  <si>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</si>
  <si>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</si>
  <si>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</si>
  <si>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</si>
  <si>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</si>
  <si>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</si>
  <si>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</si>
  <si>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</si>
  <si>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</si>
  <si>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</si>
  <si>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</si>
  <si>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</si>
  <si>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</si>
  <si>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</si>
  <si>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</si>
  <si>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</si>
  <si>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</si>
  <si>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</si>
  <si>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</si>
  <si>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</si>
  <si>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</si>
  <si>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</si>
  <si>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</si>
  <si>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</si>
  <si>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</si>
  <si>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</si>
  <si>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</si>
  <si>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</si>
  <si>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</si>
  <si>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</si>
  <si>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</si>
  <si>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</si>
  <si>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</si>
  <si>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</si>
  <si>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</si>
  <si>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</si>
  <si>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</si>
  <si>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</si>
  <si>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</si>
  <si>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</si>
  <si>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</si>
  <si>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</si>
  <si>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</si>
  <si>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</si>
  <si>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</si>
  <si>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</si>
  <si>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</si>
  <si>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</si>
  <si>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</si>
  <si>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</si>
  <si>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</si>
  <si>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</si>
  <si>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</si>
  <si>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</si>
  <si>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</si>
  <si>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</si>
  <si>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</si>
  <si>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</si>
  <si>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</si>
  <si>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</si>
  <si>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</si>
  <si>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</si>
  <si>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</si>
  <si>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</si>
  <si>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</si>
  <si>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</si>
  <si>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</si>
  <si>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</si>
  <si>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</si>
  <si>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</si>
  <si>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</si>
  <si>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</si>
  <si>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</si>
  <si>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</si>
  <si>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</si>
  <si>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</si>
  <si>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</si>
  <si>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</si>
  <si>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</si>
  <si>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</si>
  <si>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</si>
  <si>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</si>
  <si>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</si>
  <si>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</si>
  <si>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</si>
  <si>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</si>
  <si>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</si>
  <si>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</si>
  <si>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</si>
  <si>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</si>
  <si>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</si>
  <si>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</si>
  <si>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</si>
  <si>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</si>
  <si>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</si>
  <si>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</si>
  <si>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</si>
  <si>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</si>
  <si>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</si>
  <si>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</si>
  <si>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</si>
  <si>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</si>
  <si>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</si>
  <si>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</si>
  <si>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</si>
  <si>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</si>
  <si>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</si>
  <si>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</si>
  <si>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</si>
  <si>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</si>
  <si>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</si>
  <si>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</si>
  <si>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</si>
  <si>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</si>
  <si>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</si>
  <si>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</si>
  <si>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</si>
  <si>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</si>
  <si>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</si>
  <si>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</si>
  <si>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</si>
  <si>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</si>
  <si>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</si>
  <si>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</si>
  <si>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</si>
  <si>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</si>
  <si>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</si>
  <si>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</si>
  <si>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</si>
  <si>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</si>
  <si>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</si>
  <si>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</si>
  <si>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</si>
  <si>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</si>
  <si>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</si>
  <si>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</si>
  <si>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</si>
  <si>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</si>
  <si>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</si>
  <si>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</si>
  <si>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</si>
  <si>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</si>
  <si>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</si>
  <si>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</si>
  <si>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</si>
  <si>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</si>
  <si>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</si>
  <si>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</si>
  <si>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</si>
  <si>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</si>
  <si>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</si>
  <si>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</si>
  <si>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</si>
  <si>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</si>
  <si>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</si>
  <si>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</si>
  <si>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</si>
  <si>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</si>
  <si>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</si>
  <si>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</si>
  <si>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</si>
  <si>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</si>
  <si>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</si>
  <si>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</si>
  <si>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</si>
  <si>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</si>
  <si>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</si>
  <si>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</si>
  <si>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</si>
  <si>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</si>
  <si>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</si>
  <si>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</si>
  <si>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</si>
  <si>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</si>
  <si>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</si>
  <si>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</si>
  <si>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</si>
  <si>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</si>
  <si>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</si>
  <si>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</si>
  <si>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</si>
  <si>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</si>
  <si>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</si>
  <si>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</si>
  <si>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</si>
  <si>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</si>
  <si>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</si>
  <si>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</si>
  <si>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</si>
  <si>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</si>
  <si>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</si>
  <si>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</si>
  <si>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</si>
  <si>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</si>
  <si>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</si>
  <si>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</si>
  <si>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</si>
  <si>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</si>
  <si>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</si>
  <si>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</si>
  <si>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</si>
  <si>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</si>
  <si>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</si>
  <si>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</si>
  <si>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</si>
  <si>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</si>
  <si>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</si>
  <si>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</si>
  <si>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</si>
  <si>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</si>
  <si>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</si>
  <si>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</si>
  <si>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</si>
  <si>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</si>
  <si>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</si>
  <si>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</si>
  <si>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</si>
  <si>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</si>
  <si>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</si>
  <si>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</si>
  <si>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</si>
  <si>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</si>
  <si>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</si>
  <si>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</si>
  <si>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</si>
  <si>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</si>
  <si>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</si>
  <si>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</si>
  <si>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</si>
  <si>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</si>
  <si>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</si>
  <si>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</si>
  <si>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</si>
  <si>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</si>
  <si>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</si>
  <si>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</si>
  <si>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</si>
  <si>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</si>
  <si>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</si>
  <si>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</si>
  <si>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</si>
  <si>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</si>
  <si>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</si>
  <si>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</si>
  <si>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</si>
  <si>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</si>
  <si>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</si>
  <si>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</si>
  <si>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</si>
  <si>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</si>
  <si>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</si>
  <si>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</si>
  <si>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</si>
  <si>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</si>
  <si>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</si>
  <si>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</si>
  <si>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</si>
  <si>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</si>
  <si>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</si>
  <si>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</si>
  <si>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</si>
  <si>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</si>
  <si>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</si>
  <si>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</si>
  <si>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</si>
  <si>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</si>
  <si>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</si>
  <si>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</si>
  <si>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</si>
  <si>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</si>
  <si>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</si>
  <si>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</si>
  <si>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</si>
  <si>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</si>
  <si>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</si>
  <si>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</si>
  <si>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</si>
  <si>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</si>
  <si>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</si>
  <si>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</si>
  <si>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</si>
  <si>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</si>
  <si>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</si>
  <si>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</si>
  <si>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</si>
  <si>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</si>
  <si>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</si>
  <si>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</si>
  <si>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</si>
  <si>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</si>
  <si>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</si>
  <si>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</si>
  <si>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</si>
  <si>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</si>
  <si>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</si>
  <si>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</si>
  <si>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</si>
  <si>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</si>
  <si>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</si>
  <si>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</si>
  <si>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</si>
  <si>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</si>
  <si>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</si>
  <si>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</si>
  <si>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</si>
  <si>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</si>
  <si>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</si>
  <si>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</si>
  <si>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</si>
  <si>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</si>
  <si>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</si>
  <si>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</si>
  <si>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</si>
  <si>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</si>
  <si>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</si>
  <si>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</si>
  <si>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</si>
  <si>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</si>
  <si>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</si>
  <si>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</si>
  <si>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</si>
  <si>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</si>
  <si>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</si>
  <si>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</si>
  <si>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</si>
  <si>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</si>
  <si>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</si>
  <si>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</si>
  <si>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</si>
  <si>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</si>
  <si>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</si>
  <si>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</si>
  <si>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</si>
  <si>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</si>
  <si>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</si>
  <si>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</si>
  <si>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</si>
  <si>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</si>
  <si>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</si>
  <si>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</si>
  <si>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</si>
  <si>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</si>
  <si>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</si>
  <si>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</si>
  <si>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</si>
  <si>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</si>
  <si>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</si>
  <si>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</si>
  <si>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</si>
  <si>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</si>
  <si>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</si>
  <si>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</si>
  <si>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</si>
  <si>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</si>
  <si>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</si>
  <si>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</si>
  <si>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</si>
  <si>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</si>
  <si>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</si>
  <si>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</si>
  <si>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</si>
  <si>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</si>
  <si>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</si>
  <si>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</si>
  <si>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</si>
  <si>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</si>
  <si>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</si>
  <si>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</si>
  <si>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</si>
  <si>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</si>
  <si>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</si>
  <si>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</si>
  <si>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</si>
  <si>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</si>
  <si>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</si>
  <si>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</si>
  <si>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</si>
  <si>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</si>
  <si>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</si>
  <si>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</si>
  <si>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</si>
  <si>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</si>
  <si>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</si>
  <si>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</si>
  <si>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</si>
  <si>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</si>
  <si>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</si>
  <si>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</si>
  <si>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</si>
  <si>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</si>
  <si>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</si>
  <si>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</si>
  <si>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</si>
  <si>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</si>
  <si>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</si>
  <si>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</si>
  <si>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</si>
  <si>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</si>
  <si>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</si>
  <si>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</si>
  <si>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</si>
  <si>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</si>
  <si>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</si>
  <si>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</si>
  <si>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</si>
  <si>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</si>
  <si>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</si>
  <si>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</si>
  <si>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</si>
  <si>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</si>
  <si>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</si>
  <si>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</si>
  <si>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</si>
  <si>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</si>
  <si>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</si>
  <si>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</si>
  <si>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</si>
  <si>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</si>
  <si>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</si>
  <si>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</si>
  <si>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</si>
  <si>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</si>
  <si>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</si>
  <si>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</si>
  <si>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</si>
  <si>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</si>
  <si>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</si>
  <si>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</si>
  <si>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</si>
  <si>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</si>
  <si>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</si>
  <si>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</si>
  <si>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</si>
  <si>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</si>
  <si>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</si>
  <si>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</si>
  <si>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</si>
  <si>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</si>
  <si>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</si>
  <si>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</si>
  <si>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</si>
  <si>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</si>
  <si>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</si>
  <si>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</si>
  <si>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</si>
  <si>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</si>
  <si>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</si>
  <si>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</si>
  <si>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</si>
  <si>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</si>
  <si>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</si>
  <si>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</si>
  <si>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</si>
  <si>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</si>
  <si>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</si>
  <si>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</si>
  <si>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</si>
  <si>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</si>
  <si>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</si>
  <si>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</si>
  <si>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</si>
  <si>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</si>
  <si>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</si>
  <si>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</si>
  <si>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</si>
  <si>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</si>
  <si>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</si>
  <si>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</si>
  <si>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</si>
  <si>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</si>
  <si>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</si>
  <si>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</si>
  <si>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</si>
  <si>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</si>
  <si>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</si>
  <si>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</si>
  <si>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</si>
  <si>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</si>
  <si>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</si>
  <si>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</si>
  <si>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</si>
  <si>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</si>
  <si>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</si>
  <si>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</si>
  <si>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</si>
  <si>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</si>
  <si>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</si>
  <si>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</si>
  <si>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</si>
  <si>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</si>
  <si>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</si>
  <si>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</si>
  <si>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</si>
  <si>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</si>
  <si>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</si>
  <si>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</si>
  <si>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</si>
  <si>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</si>
  <si>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</si>
  <si>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</si>
  <si>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</si>
  <si>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</si>
  <si>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</si>
  <si>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</si>
  <si>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</si>
  <si>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</si>
  <si>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</si>
  <si>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</si>
  <si>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</si>
  <si>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</si>
  <si>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</si>
  <si>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</si>
  <si>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</si>
  <si>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</si>
  <si>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</si>
  <si>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</si>
  <si>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</si>
  <si>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</si>
  <si>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</si>
  <si>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</si>
  <si>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</si>
  <si>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</si>
  <si>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</si>
  <si>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</si>
  <si>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</si>
  <si>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</si>
  <si>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</si>
  <si>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</si>
  <si>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</si>
  <si>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</si>
  <si>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</si>
  <si>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</si>
  <si>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</si>
  <si>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</si>
  <si>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</si>
  <si>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</si>
  <si>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</si>
  <si>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</si>
  <si>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</si>
  <si>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</si>
  <si>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</si>
  <si>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</si>
  <si>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</si>
  <si>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</si>
  <si>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</si>
  <si>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</si>
  <si>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</si>
  <si>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</si>
  <si>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</si>
  <si>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</si>
  <si>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</si>
  <si>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</si>
  <si>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</si>
  <si>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</si>
  <si>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</si>
  <si>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</si>
  <si>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</si>
  <si>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</si>
  <si>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</si>
  <si>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</si>
  <si>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</si>
  <si>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</si>
  <si>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</si>
  <si>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</si>
  <si>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</si>
  <si>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</si>
  <si>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</si>
  <si>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</si>
  <si>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</si>
  <si>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</si>
  <si>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</si>
  <si>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</si>
  <si>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</si>
  <si>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</si>
  <si>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</si>
  <si>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</si>
  <si>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</si>
  <si>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</si>
  <si>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</si>
  <si>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</si>
  <si>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</si>
  <si>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</si>
  <si>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</si>
  <si>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</si>
  <si>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</si>
  <si>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</si>
  <si>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</si>
  <si>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</si>
  <si>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</si>
  <si>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</si>
  <si>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</si>
  <si>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</si>
  <si>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</si>
  <si>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</si>
  <si>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</si>
  <si>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</si>
  <si>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</si>
  <si>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</si>
  <si>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</si>
  <si>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</si>
  <si>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</si>
  <si>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</si>
  <si>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</si>
  <si>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</si>
  <si>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</si>
  <si>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</si>
  <si>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</si>
  <si>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</si>
  <si>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</si>
  <si>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</si>
  <si>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</si>
  <si>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</si>
  <si>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</si>
  <si>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</si>
  <si>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</si>
  <si>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</si>
  <si>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</si>
  <si>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</si>
  <si>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</si>
  <si>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</si>
  <si>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</si>
  <si>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</si>
  <si>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</si>
  <si>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</si>
  <si>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</si>
  <si>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</si>
  <si>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</si>
  <si>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</si>
  <si>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</si>
  <si>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</si>
  <si>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</si>
  <si>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</si>
  <si>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</si>
  <si>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</si>
  <si>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</si>
  <si>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</si>
  <si>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</si>
  <si>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</si>
  <si>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</si>
  <si>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</si>
  <si>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</si>
  <si>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</si>
  <si>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</si>
  <si>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</si>
  <si>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</si>
  <si>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</si>
  <si>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</si>
  <si>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</si>
  <si>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</si>
  <si>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</si>
  <si>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</si>
  <si>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</si>
  <si>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</si>
  <si>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</si>
  <si>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</si>
  <si>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</si>
  <si>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</si>
  <si>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</si>
  <si>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</si>
  <si>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</si>
  <si>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</si>
  <si>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</si>
  <si>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</si>
  <si>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</si>
  <si>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</si>
  <si>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</si>
  <si>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</si>
  <si>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</si>
  <si>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</si>
  <si>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</si>
  <si>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</si>
  <si>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</si>
  <si>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</si>
  <si>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</si>
  <si>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</si>
  <si>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</si>
  <si>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</si>
  <si>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</si>
  <si>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</si>
  <si>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</si>
  <si>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</si>
  <si>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</si>
  <si>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</si>
  <si>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</si>
  <si>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</si>
  <si>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</si>
  <si>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</si>
  <si>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</si>
  <si>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</si>
  <si>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</si>
  <si>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</si>
  <si>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</si>
  <si>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</si>
  <si>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</si>
  <si>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</si>
  <si>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</si>
  <si>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</si>
  <si>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</si>
  <si>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</si>
  <si>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</si>
  <si>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</si>
  <si>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</si>
  <si>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</si>
  <si>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</si>
  <si>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</si>
  <si>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</si>
  <si>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</si>
  <si>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</si>
  <si>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</si>
  <si>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</si>
  <si>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</si>
  <si>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</si>
  <si>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</si>
  <si>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</si>
  <si>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</si>
  <si>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</si>
  <si>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</si>
  <si>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</si>
  <si>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</si>
  <si>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</si>
  <si>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</si>
  <si>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</si>
  <si>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</si>
  <si>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</si>
  <si>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</si>
  <si>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</si>
  <si>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</si>
  <si>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</si>
  <si>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</si>
  <si>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</si>
  <si>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</si>
  <si>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</si>
  <si>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</si>
  <si>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</si>
  <si>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</si>
  <si>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</si>
  <si>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</si>
  <si>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</si>
  <si>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</si>
  <si>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</si>
  <si>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</si>
  <si>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</si>
  <si>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</si>
  <si>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</si>
  <si>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</si>
  <si>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</si>
  <si>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</si>
  <si>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</si>
  <si>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</si>
  <si>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</si>
  <si>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</si>
  <si>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</si>
  <si>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</si>
  <si>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</si>
  <si>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</si>
  <si>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</si>
  <si>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</si>
  <si>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</si>
  <si>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</si>
  <si>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</si>
  <si>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</si>
  <si>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</si>
  <si>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</si>
  <si>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</si>
  <si>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</si>
  <si>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</si>
  <si>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</si>
  <si>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</si>
  <si>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</si>
  <si>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</si>
  <si>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</si>
  <si>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</si>
  <si>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</si>
  <si>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</si>
  <si>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</si>
  <si>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</si>
  <si>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</si>
  <si>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</si>
  <si>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</si>
  <si>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</si>
  <si>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</si>
  <si>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</si>
  <si>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</si>
  <si>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</si>
  <si>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</si>
  <si>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</si>
  <si>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</si>
  <si>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</si>
  <si>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</si>
  <si>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</si>
  <si>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</si>
  <si>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</si>
  <si>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</si>
  <si>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</si>
  <si>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</si>
  <si>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</si>
  <si>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</si>
  <si>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</si>
  <si>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</si>
  <si>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</si>
  <si>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</si>
  <si>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</si>
  <si>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</si>
  <si>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</si>
  <si>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</si>
  <si>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</si>
  <si>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</si>
  <si>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</si>
  <si>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</si>
  <si>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</si>
  <si>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</si>
  <si>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</si>
  <si>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</si>
  <si>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</si>
  <si>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</si>
  <si>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</si>
  <si>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</si>
  <si>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</si>
  <si>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</si>
  <si>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</si>
  <si>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</si>
  <si>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</si>
  <si>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</si>
  <si>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</si>
  <si>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</si>
  <si>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</si>
  <si>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</si>
  <si>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</si>
  <si>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</si>
  <si>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</si>
  <si>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</si>
  <si>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</si>
  <si>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</si>
  <si>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</si>
  <si>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</si>
  <si>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</si>
  <si>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</si>
  <si>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</si>
  <si>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</si>
  <si>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</si>
  <si>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</si>
  <si>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</si>
  <si>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</si>
  <si>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</si>
  <si>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</si>
  <si>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</si>
  <si>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</si>
  <si>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</si>
  <si>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</si>
  <si>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</si>
  <si>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</si>
  <si>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</si>
  <si>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</si>
  <si>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</si>
  <si>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</si>
  <si>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</si>
  <si>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</si>
  <si>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</si>
  <si>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</si>
  <si>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</si>
  <si>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</si>
  <si>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</si>
  <si>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</si>
  <si>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</si>
  <si>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</si>
  <si>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</si>
  <si>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</si>
  <si>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</si>
  <si>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</si>
  <si>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</si>
  <si>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</si>
  <si>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</si>
  <si>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</si>
  <si>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</si>
  <si>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</si>
  <si>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</si>
  <si>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</si>
  <si>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</si>
  <si>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</si>
  <si>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</si>
  <si>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</si>
  <si>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</si>
  <si>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</si>
  <si>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</si>
  <si>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</si>
  <si>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</si>
  <si>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</si>
  <si>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</si>
  <si>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</si>
  <si>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</si>
  <si>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</si>
  <si>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</si>
  <si>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</si>
  <si>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</si>
  <si>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</si>
  <si>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</si>
  <si>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</si>
  <si>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</si>
  <si>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</si>
  <si>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</si>
  <si>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</si>
  <si>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</si>
  <si>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</si>
  <si>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</si>
  <si>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</si>
  <si>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</si>
  <si>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</si>
  <si>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</si>
  <si>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</si>
  <si>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</si>
  <si>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</si>
  <si>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</si>
  <si>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</si>
  <si>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</si>
  <si>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</si>
  <si>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</si>
  <si>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</si>
  <si>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</si>
  <si>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</si>
  <si>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</si>
  <si>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</si>
  <si>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</si>
  <si>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</si>
  <si>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</si>
  <si>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</si>
  <si>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</si>
  <si>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</si>
  <si>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</si>
  <si>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</si>
  <si>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</si>
  <si>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</si>
  <si>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</si>
  <si>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</si>
  <si>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</si>
  <si>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</si>
  <si>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</si>
  <si>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</si>
  <si>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</si>
  <si>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</si>
  <si>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</si>
  <si>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</si>
  <si>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</si>
  <si>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</si>
  <si>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</si>
  <si>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</si>
  <si>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</si>
  <si>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</si>
  <si>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</si>
  <si>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</si>
  <si>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</si>
  <si>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</si>
  <si>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</si>
  <si>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</si>
  <si>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</si>
  <si>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</si>
  <si>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</si>
  <si>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</si>
  <si>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</si>
  <si>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</si>
  <si>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</si>
  <si>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</si>
  <si>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</si>
  <si>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</si>
  <si>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</si>
  <si>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</si>
  <si>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</si>
  <si>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</si>
  <si>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</si>
  <si>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</si>
  <si>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</si>
  <si>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</si>
  <si>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</si>
  <si>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</si>
  <si>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</si>
  <si>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</si>
  <si>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</si>
  <si>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</si>
  <si>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</si>
  <si>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</si>
  <si>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</si>
  <si>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</si>
  <si>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</si>
  <si>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</si>
  <si>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</si>
  <si>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</si>
  <si>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</si>
  <si>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</si>
  <si>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</si>
  <si>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</si>
  <si>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</si>
  <si>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</si>
  <si>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</si>
  <si>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</si>
  <si>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</si>
  <si>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</si>
  <si>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</si>
  <si>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</si>
  <si>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</si>
  <si>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</si>
  <si>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</si>
  <si>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</si>
  <si>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</si>
  <si>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</si>
  <si>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</si>
  <si>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</si>
  <si>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</si>
  <si>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</si>
  <si>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</si>
  <si>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</si>
  <si>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</si>
  <si>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</si>
  <si>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</si>
  <si>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</si>
  <si>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</si>
  <si>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</si>
  <si>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</si>
  <si>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</si>
  <si>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</si>
  <si>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</si>
  <si>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</si>
  <si>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</si>
  <si>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</si>
  <si>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</si>
  <si>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</si>
  <si>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</si>
  <si>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</si>
  <si>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</si>
  <si>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</si>
  <si>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</si>
  <si>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</si>
  <si>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</si>
  <si>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</si>
  <si>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</si>
  <si>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</si>
  <si>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</si>
  <si>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</si>
  <si>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</si>
  <si>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</si>
  <si>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</si>
  <si>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</si>
  <si>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</si>
  <si>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</si>
  <si>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</si>
  <si>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</si>
  <si>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</si>
  <si>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</si>
  <si>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</si>
  <si>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</si>
  <si>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</si>
  <si>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</si>
  <si>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</si>
  <si>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</si>
  <si>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</si>
  <si>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</si>
  <si>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</si>
  <si>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</si>
  <si>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</si>
  <si>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</si>
  <si>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</si>
  <si>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</si>
  <si>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</si>
  <si>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</si>
  <si>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</si>
  <si>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</si>
  <si>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</si>
  <si>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</si>
  <si>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</si>
  <si>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</si>
  <si>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</si>
  <si>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</si>
  <si>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</si>
  <si>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</si>
  <si>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</si>
  <si>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</si>
  <si>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</si>
  <si>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</si>
  <si>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</si>
  <si>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</si>
  <si>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</si>
  <si>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</si>
  <si>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</si>
  <si>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</si>
  <si>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</si>
  <si>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</si>
  <si>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</si>
  <si>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</si>
  <si>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</si>
  <si>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</si>
  <si>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</si>
  <si>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</si>
  <si>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</si>
  <si>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</si>
  <si>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</si>
  <si>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</si>
  <si>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</si>
  <si>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</si>
  <si>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</si>
  <si>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</si>
  <si>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</si>
  <si>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</si>
  <si>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</si>
  <si>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</si>
  <si>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</si>
  <si>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</si>
  <si>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</si>
  <si>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</si>
  <si>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</si>
  <si>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</si>
  <si>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</si>
  <si>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</si>
  <si>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</si>
  <si>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</si>
  <si>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</si>
  <si>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</si>
  <si>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</si>
  <si>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</si>
  <si>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</si>
  <si>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</si>
  <si>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</si>
  <si>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</si>
  <si>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</si>
  <si>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</si>
  <si>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</si>
  <si>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</si>
  <si>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</si>
  <si>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</si>
  <si>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</si>
  <si>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</si>
  <si>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</si>
  <si>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</si>
  <si>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</si>
  <si>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</si>
  <si>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</si>
  <si>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</si>
  <si>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</si>
  <si>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</si>
  <si>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</si>
  <si>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</si>
  <si>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</si>
  <si>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</si>
  <si>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</si>
  <si>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</si>
  <si>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</si>
  <si>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</si>
  <si>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</si>
  <si>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</si>
  <si>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</si>
  <si>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</si>
  <si>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</si>
  <si>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</si>
  <si>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</si>
  <si>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</si>
  <si>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</si>
  <si>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</si>
  <si>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</si>
  <si>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</si>
  <si>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</si>
  <si>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</si>
  <si>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</si>
  <si>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</si>
  <si>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</si>
  <si>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</si>
  <si>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</si>
  <si>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</si>
  <si>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</si>
  <si>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</si>
  <si>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</si>
  <si>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</si>
  <si>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</si>
  <si>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</si>
  <si>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</si>
  <si>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</si>
  <si>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</si>
  <si>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</si>
  <si>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</si>
  <si>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</si>
  <si>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</si>
  <si>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</si>
  <si>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</si>
  <si>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</si>
  <si>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</si>
  <si>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</si>
  <si>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</si>
  <si>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</si>
  <si>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</si>
  <si>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</si>
  <si>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</si>
  <si>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</si>
  <si>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</si>
  <si>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</si>
  <si>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</si>
  <si>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</si>
  <si>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</si>
  <si>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</si>
  <si>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</si>
  <si>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</si>
  <si>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</si>
  <si>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</si>
  <si>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</si>
  <si>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</si>
  <si>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</si>
  <si>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</si>
  <si>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</si>
  <si>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</si>
  <si>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</si>
  <si>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</si>
  <si>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</si>
  <si>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</si>
  <si>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</si>
  <si>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</si>
  <si>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</si>
  <si>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</si>
  <si>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</si>
  <si>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</si>
  <si>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</si>
  <si>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</si>
  <si>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</si>
  <si>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</si>
  <si>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</si>
  <si>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</si>
  <si>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</si>
  <si>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</si>
  <si>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</si>
  <si>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</si>
  <si>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</si>
  <si>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</si>
  <si>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</si>
  <si>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</si>
  <si>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</si>
  <si>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</si>
  <si>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</si>
  <si>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</si>
  <si>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</si>
  <si>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</si>
  <si>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</si>
  <si>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</si>
  <si>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</si>
  <si>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</si>
  <si>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</si>
  <si>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</si>
  <si>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</si>
  <si>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</si>
  <si>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</si>
  <si>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</si>
  <si>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</si>
  <si>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</si>
  <si>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</si>
  <si>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</si>
  <si>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</si>
  <si>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</si>
  <si>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</si>
  <si>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</si>
  <si>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</si>
  <si>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</si>
  <si>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</si>
  <si>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</si>
  <si>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</si>
  <si>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</si>
  <si>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</si>
  <si>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</si>
  <si>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</si>
  <si>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</si>
  <si>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</si>
  <si>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</si>
  <si>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</si>
  <si>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</si>
  <si>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</si>
  <si>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</si>
  <si>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</si>
  <si>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</si>
  <si>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</si>
  <si>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</si>
  <si>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</si>
  <si>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</si>
  <si>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</si>
  <si>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</si>
  <si>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</si>
  <si>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</si>
  <si>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</si>
  <si>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</si>
  <si>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</si>
  <si>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</si>
  <si>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</si>
  <si>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</si>
  <si>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</si>
  <si>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</si>
  <si>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</si>
  <si>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</si>
  <si>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</si>
  <si>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</si>
  <si>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</si>
  <si>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</si>
  <si>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</si>
  <si>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</si>
  <si>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</si>
  <si>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</si>
  <si>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</si>
  <si>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</si>
  <si>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</si>
  <si>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</si>
  <si>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</si>
  <si>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</si>
  <si>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</si>
  <si>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</si>
  <si>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</si>
  <si>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</si>
  <si>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</si>
  <si>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</si>
  <si>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</si>
  <si>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</si>
  <si>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</si>
  <si>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</si>
  <si>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</si>
  <si>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</si>
  <si>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</si>
  <si>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</si>
  <si>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</si>
  <si>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</si>
  <si>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</si>
  <si>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</si>
  <si>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</si>
  <si>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</si>
  <si>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</si>
  <si>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</si>
  <si>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</si>
  <si>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</si>
  <si>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</si>
  <si>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</si>
  <si>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</si>
  <si>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</si>
  <si>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</si>
  <si>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</si>
  <si>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</si>
  <si>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</si>
  <si>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</si>
  <si>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</si>
  <si>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</si>
  <si>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</si>
  <si>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</si>
  <si>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</si>
  <si>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</si>
  <si>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</si>
  <si>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</si>
  <si>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</si>
  <si>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</si>
  <si>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</si>
  <si>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</si>
  <si>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</si>
  <si>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</si>
  <si>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</si>
  <si>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</si>
  <si>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</si>
  <si>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</si>
  <si>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</si>
  <si>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</si>
  <si>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</si>
  <si>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</si>
  <si>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</si>
  <si>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</si>
  <si>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</si>
  <si>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</si>
  <si>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</si>
  <si>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</si>
  <si>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</si>
  <si>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</si>
  <si>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</si>
  <si>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</si>
  <si>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</si>
  <si>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</si>
  <si>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</si>
  <si>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</si>
  <si>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</si>
  <si>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</si>
  <si>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</si>
  <si>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</si>
  <si>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</si>
  <si>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</si>
  <si>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</si>
  <si>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</si>
  <si>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</si>
  <si>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</si>
  <si>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</si>
  <si>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</si>
  <si>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</si>
  <si>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</si>
  <si>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</si>
  <si>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</si>
  <si>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</si>
  <si>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</si>
  <si>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</si>
  <si>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</si>
  <si>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</si>
  <si>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</si>
  <si>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</si>
  <si>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</si>
  <si>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</si>
  <si>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</si>
  <si>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</si>
  <si>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</si>
  <si>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</si>
  <si>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</si>
  <si>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</si>
  <si>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</si>
  <si>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</si>
  <si>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</si>
  <si>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</si>
  <si>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</si>
  <si>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</si>
  <si>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</si>
  <si>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</si>
  <si>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</si>
  <si>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</si>
  <si>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</si>
  <si>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</si>
  <si>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</si>
  <si>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</si>
  <si>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</si>
  <si>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</si>
  <si>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</si>
  <si>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</si>
  <si>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</si>
  <si>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</si>
  <si>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</si>
  <si>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</si>
  <si>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</si>
  <si>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</si>
  <si>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</si>
  <si>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</si>
  <si>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</si>
  <si>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</si>
  <si>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</si>
  <si>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</si>
  <si>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</si>
  <si>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</si>
  <si>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</si>
  <si>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</si>
  <si>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</si>
  <si>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</si>
  <si>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</si>
  <si>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</si>
  <si>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</si>
  <si>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</si>
  <si>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</si>
  <si>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</si>
  <si>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</si>
  <si>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</si>
  <si>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</si>
  <si>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</si>
  <si>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</si>
  <si>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</si>
  <si>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</si>
  <si>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</si>
  <si>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</si>
  <si>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</si>
  <si>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</si>
  <si>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</si>
  <si>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</si>
  <si>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</si>
  <si>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</si>
  <si>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</si>
  <si>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</si>
  <si>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</si>
  <si>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</si>
  <si>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</si>
  <si>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</si>
  <si>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</si>
  <si>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</si>
  <si>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</si>
  <si>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</si>
  <si>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</si>
  <si>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</si>
  <si>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</si>
  <si>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</si>
  <si>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</si>
  <si>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</si>
  <si>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</si>
  <si>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</si>
  <si>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</si>
  <si>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</si>
  <si>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</si>
  <si>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</si>
  <si>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</si>
  <si>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</si>
  <si>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</si>
  <si>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</si>
  <si>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</si>
  <si>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</si>
  <si>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</si>
  <si>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</si>
  <si>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</si>
  <si>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</si>
  <si>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</si>
  <si>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</si>
  <si>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</si>
  <si>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</si>
  <si>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</si>
  <si>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</si>
  <si>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</si>
  <si>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</si>
  <si>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</si>
  <si>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</si>
  <si>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</si>
  <si>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</si>
  <si>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</si>
  <si>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</si>
  <si>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</si>
  <si>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</si>
  <si>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</si>
  <si>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</si>
  <si>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</si>
  <si>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</si>
  <si>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</si>
  <si>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</si>
  <si>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</si>
  <si>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</si>
  <si>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</si>
  <si>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</si>
  <si>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</si>
  <si>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</si>
  <si>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</si>
  <si>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</si>
  <si>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</si>
  <si>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</si>
  <si>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</si>
  <si>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</si>
  <si>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</si>
  <si>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</si>
  <si>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</si>
  <si>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</si>
  <si>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</si>
  <si>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</si>
  <si>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</si>
  <si>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</si>
  <si>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</si>
  <si>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</si>
  <si>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</si>
  <si>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</si>
  <si>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</si>
  <si>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</si>
  <si>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</si>
  <si>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</si>
  <si>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</si>
  <si>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</si>
  <si>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</si>
  <si>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</si>
  <si>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</si>
  <si>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</si>
  <si>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</si>
  <si>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</si>
  <si>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</si>
  <si>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</si>
  <si>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</si>
  <si>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</si>
  <si>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</si>
  <si>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</si>
  <si>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</si>
  <si>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</si>
  <si>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</si>
  <si>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</si>
  <si>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</si>
  <si>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</si>
  <si>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</si>
  <si>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</si>
  <si>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</si>
  <si>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</si>
  <si>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</si>
  <si>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</si>
  <si>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</si>
  <si>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</si>
  <si>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</si>
  <si>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</si>
  <si>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</si>
  <si>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</si>
  <si>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</si>
  <si>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</si>
  <si>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</si>
  <si>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</si>
  <si>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</si>
  <si>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</si>
  <si>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</si>
  <si>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</si>
  <si>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</si>
  <si>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</si>
  <si>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</si>
  <si>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</si>
  <si>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</si>
  <si>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</si>
  <si>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</si>
  <si>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</si>
  <si>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</si>
  <si>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</si>
  <si>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</si>
  <si>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</si>
  <si>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</si>
  <si>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</si>
  <si>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</si>
  <si>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</si>
  <si>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</si>
  <si>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</si>
  <si>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</si>
  <si>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</si>
  <si>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</si>
  <si>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</si>
  <si>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</si>
  <si>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</si>
  <si>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</si>
  <si>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</si>
  <si>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</si>
  <si>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</si>
  <si>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</si>
  <si>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</si>
  <si>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</si>
  <si>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</si>
  <si>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</si>
  <si>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</si>
  <si>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</si>
  <si>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</si>
  <si>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</si>
  <si>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</si>
  <si>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</si>
  <si>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</si>
  <si>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</si>
  <si>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</si>
  <si>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</si>
  <si>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</si>
  <si>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</si>
  <si>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</si>
  <si>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</si>
  <si>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</si>
  <si>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</si>
  <si>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</si>
  <si>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</si>
  <si>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</si>
  <si>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</si>
  <si>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</si>
  <si>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</si>
  <si>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</si>
  <si>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</si>
  <si>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</si>
  <si>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</si>
  <si>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</si>
  <si>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</si>
  <si>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</si>
  <si>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</si>
  <si>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</si>
  <si>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</si>
  <si>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</si>
  <si>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</si>
  <si>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</si>
  <si>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</si>
  <si>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</si>
  <si>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</si>
  <si>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</si>
  <si>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</si>
  <si>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</si>
  <si>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</si>
  <si>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</si>
  <si>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</si>
  <si>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</si>
  <si>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</si>
  <si>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</si>
  <si>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</si>
  <si>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</si>
  <si>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</si>
  <si>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</si>
  <si>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</si>
  <si>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</si>
  <si>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</si>
  <si>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</si>
  <si>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</si>
  <si>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</si>
  <si>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</si>
  <si>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</si>
  <si>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</si>
  <si>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</si>
  <si>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</si>
  <si>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</si>
  <si>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</si>
  <si>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</si>
  <si>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</si>
  <si>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</si>
  <si>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</si>
  <si>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</si>
  <si>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</si>
  <si>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</si>
  <si>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</si>
  <si>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</si>
  <si>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</si>
  <si>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</si>
  <si>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</si>
  <si>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</si>
  <si>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</si>
  <si>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</si>
  <si>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</si>
  <si>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</si>
  <si>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</si>
  <si>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</si>
  <si>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</si>
  <si>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</si>
  <si>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</si>
  <si>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</si>
  <si>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</si>
  <si>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</si>
  <si>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</si>
  <si>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</si>
  <si>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</si>
  <si>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</si>
  <si>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</si>
  <si>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</si>
  <si>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</si>
  <si>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</si>
  <si>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</si>
  <si>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</si>
  <si>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</si>
  <si>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</si>
  <si>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</si>
  <si>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</si>
  <si>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</si>
  <si>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</si>
  <si>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</si>
  <si>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</si>
  <si>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</si>
  <si>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</si>
  <si>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</si>
  <si>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</si>
  <si>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</si>
  <si>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</si>
  <si>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</si>
  <si>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</si>
  <si>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</si>
  <si>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</si>
  <si>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</si>
  <si>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</si>
  <si>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</si>
  <si>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</si>
  <si>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</si>
  <si>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</si>
  <si>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</si>
  <si>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</si>
  <si>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</si>
  <si>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</si>
  <si>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</si>
  <si>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</si>
  <si>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</si>
  <si>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</si>
  <si>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</si>
  <si>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</si>
  <si>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</si>
  <si>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</si>
  <si>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</si>
  <si>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</si>
  <si>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</si>
  <si>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</si>
  <si>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</si>
  <si>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</si>
  <si>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</si>
  <si>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</si>
  <si>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</si>
  <si>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</si>
  <si>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</si>
  <si>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</si>
  <si>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</si>
  <si>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</si>
  <si>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</si>
  <si>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</si>
  <si>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</si>
  <si>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</si>
  <si>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</si>
  <si>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</si>
  <si>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</si>
  <si>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</si>
  <si>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</si>
  <si>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</si>
  <si>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</si>
  <si>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</si>
  <si>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</si>
  <si>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</si>
  <si>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</si>
  <si>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</si>
  <si>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</si>
  <si>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</si>
  <si>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</si>
  <si>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</si>
  <si>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</si>
  <si>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</si>
  <si>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</si>
  <si>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</si>
  <si>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</si>
  <si>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</si>
  <si>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</si>
  <si>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</si>
  <si>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</si>
  <si>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</si>
  <si>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</si>
  <si>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</si>
  <si>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</si>
  <si>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</si>
  <si>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</si>
  <si>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</si>
  <si>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</si>
  <si>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</si>
  <si>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</si>
  <si>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</si>
  <si>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</si>
  <si>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</si>
  <si>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</si>
  <si>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</si>
  <si>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</si>
  <si>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</si>
  <si>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</si>
  <si>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</si>
  <si>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</si>
  <si>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</si>
  <si>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</si>
  <si>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</si>
  <si>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</si>
  <si>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</si>
  <si>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</si>
  <si>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</si>
  <si>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</si>
  <si>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</si>
  <si>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</si>
  <si>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</si>
  <si>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</si>
  <si>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</si>
  <si>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</si>
  <si>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</si>
  <si>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</si>
  <si>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</si>
  <si>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</si>
  <si>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</si>
  <si>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</si>
  <si>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</si>
  <si>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</si>
  <si>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</si>
  <si>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</si>
  <si>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</si>
  <si>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</si>
  <si>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</si>
  <si>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</si>
  <si>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</si>
  <si>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</si>
  <si>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</si>
  <si>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</si>
  <si>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</si>
  <si>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</si>
  <si>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</si>
  <si>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</si>
  <si>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</si>
  <si>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</si>
  <si>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</si>
  <si>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</si>
  <si>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</si>
  <si>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</si>
  <si>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</si>
  <si>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</si>
  <si>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</si>
  <si>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</si>
  <si>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</si>
  <si>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</si>
  <si>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</si>
  <si>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</si>
  <si>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</si>
  <si>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</si>
  <si>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</si>
  <si>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</si>
  <si>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</si>
  <si>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</si>
  <si>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</si>
  <si>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</si>
  <si>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</si>
  <si>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</si>
  <si>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</si>
  <si>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</si>
  <si>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</si>
  <si>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</si>
  <si>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</si>
  <si>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</si>
  <si>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</si>
  <si>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</si>
  <si>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</si>
  <si>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</si>
  <si>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</si>
  <si>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</si>
  <si>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</si>
  <si>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</si>
  <si>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</si>
  <si>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</si>
  <si>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</si>
  <si>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</si>
  <si>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</si>
  <si>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</si>
  <si>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</si>
  <si>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</si>
  <si>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</si>
  <si>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</si>
  <si>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</si>
  <si>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</si>
  <si>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</si>
  <si>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</si>
  <si>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</si>
  <si>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</si>
  <si>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</si>
  <si>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</si>
  <si>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</si>
  <si>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</si>
  <si>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</si>
  <si>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</si>
  <si>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</si>
  <si>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</si>
  <si>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</si>
  <si>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</si>
  <si>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</si>
  <si>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</si>
  <si>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</si>
  <si>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</si>
  <si>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</si>
  <si>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</si>
  <si>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</si>
  <si>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</si>
  <si>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</si>
  <si>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</si>
  <si>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</si>
  <si>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</si>
  <si>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</si>
  <si>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</si>
  <si>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</si>
  <si>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</si>
  <si>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</si>
  <si>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</si>
  <si>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</si>
  <si>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</si>
  <si>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</si>
  <si>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</si>
  <si>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</si>
  <si>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</si>
  <si>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</si>
  <si>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</si>
  <si>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</si>
  <si>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</si>
  <si>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</si>
  <si>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</si>
  <si>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</si>
  <si>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</si>
  <si>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</si>
  <si>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</si>
  <si>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</si>
  <si>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</si>
  <si>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</si>
  <si>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</si>
  <si>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</si>
  <si>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</si>
  <si>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</si>
  <si>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</si>
  <si>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</si>
  <si>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</si>
  <si>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</si>
  <si>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</si>
  <si>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</si>
  <si>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</si>
  <si>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</si>
  <si>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</si>
  <si>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</si>
  <si>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</si>
  <si>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</si>
  <si>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</si>
  <si>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</si>
  <si>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</si>
  <si>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</si>
  <si>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</si>
  <si>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</si>
  <si>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</si>
  <si>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</si>
  <si>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</si>
  <si>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</si>
  <si>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</si>
  <si>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</si>
  <si>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</si>
  <si>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</si>
  <si>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</si>
  <si>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</si>
  <si>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</si>
  <si>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</si>
  <si>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</si>
  <si>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</si>
  <si>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</si>
  <si>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</si>
  <si>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</si>
  <si>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</si>
  <si>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</si>
  <si>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</si>
  <si>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</si>
  <si>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</si>
  <si>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</si>
  <si>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</si>
  <si>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</si>
  <si>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</si>
  <si>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</si>
  <si>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</si>
  <si>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</si>
  <si>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</si>
  <si>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</si>
  <si>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</si>
  <si>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</si>
  <si>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</si>
  <si>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</si>
  <si>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</si>
  <si>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</si>
  <si>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</si>
  <si>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</si>
  <si>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</si>
  <si>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</si>
  <si>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</si>
  <si>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</si>
  <si>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</si>
  <si>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</si>
  <si>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</si>
  <si>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</si>
  <si>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</si>
  <si>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</si>
  <si>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</si>
  <si>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</si>
  <si>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</si>
  <si>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</si>
  <si>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</si>
  <si>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</si>
  <si>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</si>
  <si>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</si>
  <si>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</si>
  <si>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</si>
  <si>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</si>
  <si>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</si>
  <si>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</si>
  <si>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</si>
  <si>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</si>
  <si>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</si>
  <si>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</si>
  <si>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</si>
  <si>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</si>
  <si>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</si>
  <si>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</si>
  <si>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</si>
  <si>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</si>
  <si>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</si>
  <si>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</si>
  <si>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</si>
  <si>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</si>
  <si>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</si>
  <si>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</si>
  <si>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</si>
  <si>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</si>
  <si>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</si>
  <si>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</si>
  <si>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</si>
  <si>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</si>
  <si>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</si>
  <si>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</si>
  <si>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</si>
  <si>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</si>
  <si>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</si>
  <si>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</si>
  <si>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</si>
  <si>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</si>
  <si>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</si>
  <si>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</si>
  <si>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</si>
  <si>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</si>
  <si>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</si>
  <si>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</si>
  <si>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</si>
  <si>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</si>
  <si>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</si>
  <si>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</si>
  <si>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</si>
  <si>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</si>
  <si>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</si>
  <si>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</si>
  <si>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</si>
  <si>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</si>
  <si>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</si>
  <si>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</si>
  <si>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</si>
  <si>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</si>
  <si>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</si>
  <si>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</si>
  <si>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</si>
  <si>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</si>
  <si>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</si>
  <si>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</si>
  <si>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</si>
  <si>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</si>
  <si>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</si>
  <si>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</si>
  <si>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</si>
  <si>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</si>
  <si>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</si>
  <si>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</si>
  <si>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</si>
  <si>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</si>
  <si>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</si>
  <si>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</si>
  <si>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</si>
  <si>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</si>
  <si>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</si>
  <si>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</si>
  <si>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</si>
  <si>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</si>
  <si>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</si>
  <si>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</si>
  <si>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</si>
  <si>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</si>
  <si>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</si>
  <si>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</si>
  <si>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</si>
  <si>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</si>
  <si>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</si>
  <si>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</si>
  <si>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</si>
  <si>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</si>
  <si>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</si>
  <si>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</si>
  <si>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</si>
  <si>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</si>
  <si>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</si>
  <si>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</si>
  <si>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</si>
  <si>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</si>
  <si>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</si>
  <si>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</si>
  <si>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</si>
  <si>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</si>
  <si>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</si>
  <si>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</si>
  <si>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</si>
  <si>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</si>
  <si>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</si>
  <si>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</si>
  <si>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</si>
  <si>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</si>
  <si>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</si>
  <si>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</si>
  <si>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</si>
  <si>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</si>
  <si>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</si>
  <si>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</si>
  <si>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</si>
  <si>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</si>
  <si>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</si>
  <si>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</si>
  <si>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</si>
  <si>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</si>
  <si>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</si>
  <si>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</si>
  <si>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</si>
  <si>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</si>
  <si>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</si>
  <si>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</si>
  <si>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</si>
  <si>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</si>
  <si>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</si>
  <si>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</si>
  <si>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</si>
  <si>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</si>
  <si>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</si>
  <si>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</si>
  <si>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</si>
  <si>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</si>
  <si>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</si>
  <si>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</si>
  <si>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</si>
  <si>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</si>
  <si>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</si>
  <si>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</si>
  <si>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</si>
  <si>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</si>
  <si>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</si>
  <si>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</si>
  <si>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</si>
  <si>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</si>
  <si>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</si>
  <si>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</si>
  <si>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</si>
  <si>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</si>
  <si>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</si>
  <si>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</si>
  <si>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</si>
  <si>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</si>
  <si>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</si>
  <si>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</si>
  <si>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</si>
  <si>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</si>
  <si>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</si>
  <si>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</si>
  <si>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</si>
  <si>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</si>
  <si>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</si>
  <si>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</si>
  <si>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</si>
  <si>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</si>
  <si>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</si>
  <si>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</si>
  <si>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</si>
  <si>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</si>
  <si>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</si>
  <si>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</si>
  <si>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</si>
  <si>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</si>
  <si>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</si>
  <si>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</si>
  <si>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</si>
  <si>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</si>
  <si>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</si>
  <si>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</si>
  <si>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</si>
  <si>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</si>
  <si>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</si>
  <si>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</si>
  <si>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</si>
  <si>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</si>
  <si>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</si>
  <si>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</si>
  <si>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</si>
  <si>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</si>
  <si>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</si>
  <si>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</si>
  <si>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</si>
  <si>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</si>
  <si>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</si>
  <si>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</si>
  <si>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</si>
  <si>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</si>
  <si>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</si>
  <si>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</si>
  <si>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</si>
  <si>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</si>
  <si>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</si>
  <si>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</si>
  <si>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</si>
  <si>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</si>
  <si>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</si>
  <si>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</si>
  <si>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</si>
  <si>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</si>
  <si>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</si>
  <si>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</si>
  <si>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</si>
  <si>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</si>
  <si>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</si>
  <si>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</si>
  <si>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</si>
  <si>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</si>
  <si>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</si>
  <si>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</si>
  <si>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</si>
  <si>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</si>
  <si>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</si>
  <si>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</si>
  <si>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</si>
  <si>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</si>
  <si>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</si>
  <si>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</si>
  <si>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</si>
  <si>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</si>
  <si>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</si>
  <si>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</si>
  <si>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</si>
  <si>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</si>
  <si>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</si>
  <si>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</si>
  <si>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</si>
  <si>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</si>
  <si>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</si>
  <si>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</si>
  <si>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</si>
  <si>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</si>
  <si>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</si>
  <si>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</si>
  <si>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</si>
  <si>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</si>
  <si>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</si>
  <si>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</si>
  <si>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</si>
  <si>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</si>
  <si>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</si>
  <si>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</si>
  <si>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</si>
  <si>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</si>
  <si>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</si>
  <si>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</si>
  <si>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</si>
  <si>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</si>
  <si>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</si>
  <si>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</si>
  <si>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</si>
  <si>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</si>
  <si>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</si>
  <si>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</si>
  <si>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</si>
  <si>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</si>
  <si>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</si>
  <si>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</si>
  <si>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</si>
  <si>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</si>
  <si>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</si>
  <si>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</si>
  <si>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</si>
  <si>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</si>
  <si>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</si>
  <si>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</si>
  <si>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</si>
  <si>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</si>
  <si>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</si>
  <si>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</si>
  <si>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</si>
  <si>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</si>
  <si>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</si>
  <si>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</si>
  <si>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</si>
  <si>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</si>
  <si>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</si>
  <si>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</si>
  <si>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</si>
  <si>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</si>
  <si>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</si>
  <si>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</si>
  <si>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</si>
  <si>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</si>
  <si>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</si>
  <si>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</si>
  <si>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</si>
  <si>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</si>
  <si>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</si>
  <si>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</si>
  <si>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</si>
  <si>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</si>
  <si>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</si>
  <si>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</si>
  <si>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</si>
  <si>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</si>
  <si>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</si>
  <si>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</si>
  <si>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</si>
  <si>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</si>
  <si>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</si>
  <si>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</si>
  <si>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</si>
  <si>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</si>
  <si>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</si>
  <si>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</si>
  <si>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</si>
  <si>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</si>
  <si>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</si>
  <si>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</si>
  <si>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</si>
  <si>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</si>
  <si>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</si>
  <si>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</si>
  <si>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</si>
  <si>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</si>
  <si>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</si>
  <si>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</si>
  <si>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</si>
  <si>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</si>
  <si>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</si>
  <si>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</si>
  <si>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</si>
  <si>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</si>
  <si>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</si>
  <si>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</si>
  <si>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</si>
  <si>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</si>
  <si>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</si>
  <si>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</si>
  <si>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</si>
  <si>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</si>
  <si>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</si>
  <si>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</si>
  <si>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</si>
  <si>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</si>
  <si>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</si>
  <si>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</si>
  <si>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</si>
  <si>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</si>
  <si>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</si>
  <si>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</si>
  <si>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</si>
  <si>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</si>
  <si>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</si>
  <si>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</si>
  <si>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</si>
  <si>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</si>
  <si>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</si>
  <si>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</si>
  <si>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</si>
  <si>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</si>
  <si>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</si>
  <si>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</si>
  <si>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</si>
  <si>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</si>
  <si>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</si>
  <si>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</si>
  <si>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</si>
  <si>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</si>
  <si>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</si>
  <si>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</si>
  <si>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</si>
  <si>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</si>
  <si>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</si>
  <si>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</si>
  <si>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</si>
  <si>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</si>
  <si>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</si>
  <si>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</si>
  <si>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</si>
  <si>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</si>
  <si>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</si>
  <si>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</si>
  <si>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</si>
  <si>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</si>
  <si>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</si>
  <si>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</si>
  <si>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</si>
  <si>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</si>
  <si>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</si>
  <si>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</si>
  <si>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</si>
  <si>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</si>
  <si>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</si>
  <si>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</si>
  <si>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</si>
  <si>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</si>
  <si>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</si>
  <si>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</si>
  <si>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</si>
  <si>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</si>
  <si>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</si>
  <si>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</si>
  <si>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</si>
  <si>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</si>
  <si>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</si>
  <si>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</si>
  <si>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</si>
  <si>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</si>
  <si>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</si>
  <si>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</si>
  <si>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</si>
  <si>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</si>
  <si>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</si>
  <si>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</si>
  <si>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</si>
  <si>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</si>
  <si>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</si>
  <si>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</si>
  <si>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</si>
  <si>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</si>
  <si>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</si>
  <si>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</si>
  <si>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</si>
  <si>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</si>
  <si>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</si>
  <si>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</si>
  <si>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</si>
  <si>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</si>
  <si>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</si>
  <si>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</si>
  <si>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</si>
  <si>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</si>
  <si>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</si>
  <si>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</si>
  <si>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</si>
  <si>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</si>
  <si>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</si>
  <si>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</si>
  <si>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</si>
  <si>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</si>
  <si>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</si>
  <si>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</si>
  <si>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</si>
  <si>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</si>
  <si>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</si>
  <si>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</si>
  <si>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</si>
  <si>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</si>
  <si>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</si>
  <si>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</si>
  <si>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</si>
  <si>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</si>
  <si>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</si>
  <si>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</si>
  <si>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</si>
  <si>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</si>
  <si>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</si>
  <si>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</si>
  <si>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</si>
  <si>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</si>
  <si>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</si>
  <si>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</si>
  <si>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</si>
  <si>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</si>
  <si>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</si>
  <si>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</si>
  <si>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</si>
  <si>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</si>
  <si>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</si>
  <si>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</si>
  <si>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</si>
  <si>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</si>
  <si>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</si>
  <si>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</si>
  <si>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</si>
  <si>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</si>
  <si>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</si>
  <si>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</si>
  <si>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</si>
  <si>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</si>
  <si>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</si>
  <si>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</si>
  <si>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</si>
  <si>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</si>
  <si>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</si>
  <si>
    <t>Original</t>
  </si>
  <si>
    <t>Original (g)</t>
  </si>
  <si>
    <t>Scaled for 900 g</t>
  </si>
  <si>
    <t>Warm water</t>
  </si>
  <si>
    <t>4 cups</t>
  </si>
  <si>
    <t>946 g</t>
  </si>
  <si>
    <t>1 Tbsp</t>
  </si>
  <si>
    <t>9 g</t>
  </si>
  <si>
    <t>2 tsp</t>
  </si>
  <si>
    <t>12 g</t>
  </si>
  <si>
    <t>Honey</t>
  </si>
  <si>
    <t>¼ cup</t>
  </si>
  <si>
    <t>85 g</t>
  </si>
  <si>
    <t>Olive oil</t>
  </si>
  <si>
    <t>54 g</t>
  </si>
  <si>
    <t>Flour, total</t>
  </si>
  <si>
    <t>8 cups</t>
  </si>
  <si>
    <t>~1,000 g</t>
  </si>
  <si>
    <t>g</t>
  </si>
  <si>
    <t>Dawm Bread Suggestion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</si>
</sst>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7">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
      <b/>
      <sz val="10"/>
      <color theme="0"/>
      <name val="Consolas"/>
      <family val="3"/>
      <scheme val="minor"/>
    </font>
  </fonts>
  <fills count="23">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2"/>
        <bgColor indexed="64"/>
      </patternFill>
    </fill>
    <fill>
      <patternFill patternType="solid">
        <fgColor theme="4"/>
        <bgColor indexed="64"/>
      </patternFill>
    </fill>
  </fills>
  <borders count="28">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bottom style="thin">
        <color indexed="64"/>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xf numFmtId="0" fontId="0" fillId="21" borderId="13" xfId="0" applyFill="1" applyBorder="1"/>
    <xf numFmtId="0" fontId="0" fillId="21" borderId="21" xfId="0" applyFill="1" applyBorder="1"/>
    <xf numFmtId="0" fontId="0" fillId="21" borderId="3" xfId="0" applyFill="1" applyBorder="1"/>
    <xf numFmtId="0" fontId="0" fillId="21" borderId="27" xfId="0" applyFill="1" applyBorder="1"/>
    <xf numFmtId="0" fontId="26" fillId="22" borderId="19" xfId="0" applyFont="1" applyFill="1" applyBorder="1" applyAlignment="1">
      <alignment horizontal="center"/>
    </xf>
    <xf numFmtId="0" fontId="26" fillId="22" borderId="20" xfId="0" applyFont="1" applyFill="1" applyBorder="1" applyAlignment="1">
      <alignment horizontal="center"/>
    </xf>
    <xf numFmtId="0" fontId="11" fillId="0" borderId="3" xfId="0" applyFont="1" applyBorder="1"/>
    <xf numFmtId="9" fontId="0" fillId="0" borderId="13" xfId="19" applyFont="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22/10/relationships/richValueRel" Target="richData/richValueRel.xml"/><Relationship Id="rId50" Type="http://schemas.microsoft.com/office/2017/06/relationships/rdArray" Target="richData/rdarray.xml"/><Relationship Id="rId55" Type="http://schemas.microsoft.com/office/2022/11/relationships/FeaturePropertyBag" Target="featurePropertyBag/featurePropertyBag.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2.xml"/><Relationship Id="rId45" Type="http://schemas.openxmlformats.org/officeDocument/2006/relationships/sharedStrings" Target="sharedStrings.xml"/><Relationship Id="rId53" Type="http://schemas.microsoft.com/office/2017/06/relationships/rdSupportingPropertyBag" Target="richData/rdsupportingpropertybag.xml"/><Relationship Id="rId58" Type="http://schemas.openxmlformats.org/officeDocument/2006/relationships/customXml" Target="../customXml/item2.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microsoft.com/office/2017/06/relationships/rdRichValue" Target="richData/rdrichvalue.xml"/><Relationship Id="rId56" Type="http://schemas.openxmlformats.org/officeDocument/2006/relationships/calcChain" Target="calcChain.xml"/><Relationship Id="rId8" Type="http://schemas.openxmlformats.org/officeDocument/2006/relationships/worksheet" Target="worksheets/sheet8.xml"/><Relationship Id="rId51" Type="http://schemas.microsoft.com/office/2017/06/relationships/richStyles" Target="richData/rich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59" Type="http://schemas.microsoft.com/office/2023/09/relationships/Python" Target="python.xml"/><Relationship Id="rId20" Type="http://schemas.openxmlformats.org/officeDocument/2006/relationships/worksheet" Target="worksheets/sheet20.xml"/><Relationship Id="rId41" Type="http://schemas.openxmlformats.org/officeDocument/2006/relationships/pivotCacheDefinition" Target="pivotCache/pivotCacheDefinition3.xml"/><Relationship Id="rId54"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57"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tyles" Target="styles.xml"/><Relationship Id="rId52" Type="http://schemas.microsoft.com/office/2017/06/relationships/rdSupportingPropertyBagStructure" Target="richData/rdsupportingpropertybagstructure.xml"/><Relationship Id="rId6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9.emf"/><Relationship Id="rId1" Type="http://schemas.openxmlformats.org/officeDocument/2006/relationships/image" Target="../media/image12.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drawing7.xml.rels><?xml version="1.0" encoding="UTF-8" standalone="yes"?>
<Relationships xmlns="http://schemas.openxmlformats.org/package/2006/relationships"><Relationship Id="rId1" Type="http://schemas.openxmlformats.org/officeDocument/2006/relationships/image" Target="../media/image19.png"/></Relationships>
</file>

<file path=xl/drawings/_rels/drawing8.xml.rels><?xml version="1.0" encoding="UTF-8" standalone="yes"?>
<Relationships xmlns="http://schemas.openxmlformats.org/package/2006/relationships"><Relationship Id="rId1"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1" Type="http://schemas.openxmlformats.org/officeDocument/2006/relationships/image" Target="../media/image24.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163"/>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249</xdr:row>
          <xdr:rowOff>71655</xdr:rowOff>
        </xdr:from>
        <xdr:to>
          <xdr:col>24</xdr:col>
          <xdr:colOff>3810</xdr:colOff>
          <xdr:row>299</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7" spid="_x0000_s299670"/>
                </a:ext>
              </a:extLst>
            </xdr:cNvPicPr>
          </xdr:nvPicPr>
          <xdr:blipFill>
            <a:blip xmlns:r="http://schemas.openxmlformats.org/officeDocument/2006/relationships" r:embed="rId1"/>
            <a:srcRect/>
            <a:stretch>
              <a:fillRect/>
            </a:stretch>
          </xdr:blipFill>
          <xdr:spPr bwMode="auto">
            <a:xfrm>
              <a:off x="4425462" y="41615309"/>
              <a:ext cx="2414367" cy="798796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2229"/>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2230"/>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817"/>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818"/>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6</xdr:col>
      <xdr:colOff>9525</xdr:colOff>
      <xdr:row>25</xdr:row>
      <xdr:rowOff>28575</xdr:rowOff>
    </xdr:to>
    <xdr:pic>
      <xdr:nvPicPr>
        <xdr:cNvPr id="3" name="Picture 2">
          <a:extLst>
            <a:ext uri="{FF2B5EF4-FFF2-40B4-BE49-F238E27FC236}">
              <a16:creationId xmlns:a16="http://schemas.microsoft.com/office/drawing/2014/main" id="{534F56DF-FB5C-C190-A4E7-FFC641BA81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771775"/>
          <a:ext cx="41529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xdr:row>
      <xdr:rowOff>0</xdr:rowOff>
    </xdr:from>
    <xdr:to>
      <xdr:col>6</xdr:col>
      <xdr:colOff>295275</xdr:colOff>
      <xdr:row>30</xdr:row>
      <xdr:rowOff>28575</xdr:rowOff>
    </xdr:to>
    <xdr:pic>
      <xdr:nvPicPr>
        <xdr:cNvPr id="4" name="Picture 3">
          <a:extLst>
            <a:ext uri="{FF2B5EF4-FFF2-40B4-BE49-F238E27FC236}">
              <a16:creationId xmlns:a16="http://schemas.microsoft.com/office/drawing/2014/main" id="{A9919F9A-8D96-C78C-8709-EA4C02EB2F2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4229100"/>
          <a:ext cx="4438650"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10">
  <rv s="0">
    <v>9</v>
    <v>1</v>
  </rv>
  <rv s="1">
    <v>0</v>
  </rv>
  <rv s="2">
    <v>DataFrame</v>
    <v>1</v>
    <v>1</v>
  </rv>
  <rv s="3">
    <v>&lt;class 'pandas.core.frame.DataFrame'&gt;</v>
    <v>DataFrame</v>
    <v xml:space="preserve">     Coral Coast  Red Desert  Silver Plains  Sapphire Range
0          23071       18171          24995           31845
1          23488       17751          22843           26617
2          22324       18038          22630           27286
3          2...</v>
    <v>2</v>
    <v>2</v>
  </rv>
  <rv s="4">
    <fb>0</fb>
    <v>3</v>
  </rv>
  <rv s="5">
    <v>0</v>
    <v>9</v>
  </rv>
  <rv s="1">
    <v>1</v>
  </rv>
  <rv s="6">
    <v>Image</v>
    <v>4</v>
    <v>5</v>
    <v>6</v>
  </rv>
  <rv s="3">
    <v>&lt;class 'PIL.PngImagePlugin.PngImageFile'&gt;</v>
    <v>PngImageFile</v>
    <v>&lt;PIL.PngImagePlugin.PngImageFile image mode=RGBA size=989x590 at 0x7FEAA55BBB00&gt;</v>
    <v>7</v>
    <v>5</v>
  </rv>
  <rv s="7">
    <v>1</v>
    <v>5</v>
    <v>Magnifying glass outline</v>
  </rv>
</rvData>
</file>

<file path=xl/richData/rdrichvaluestructure.xml><?xml version="1.0" encoding="utf-8"?>
<rvStructures xmlns="http://schemas.microsoft.com/office/spreadsheetml/2017/richdata" count="8">
  <s t="_error">
    <k n="errorType" t="i"/>
    <k n="subType" t="i"/>
  </s>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5.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62"/>
  <sheetViews>
    <sheetView tabSelected="1" zoomScale="130" zoomScaleNormal="130" workbookViewId="0">
      <pane ySplit="4" topLeftCell="A284" activePane="bottomLeft" state="frozen"/>
      <selection activeCell="P541" sqref="P541"/>
      <selection pane="bottomLeft" activeCell="AA287" sqref="AA287"/>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99" ca="1">TEXT(DATE(2026,1,_xlfn.SEQUENCE(1+_xlfn.DAYS(TODAY(),DATE(2026,1,1)))),"dd-mmm")</f>
        <v>01-Jan</v>
      </c>
      <c r="C5" s="5">
        <v>1</v>
      </c>
      <c r="D5" s="5">
        <v>1</v>
      </c>
      <c r="E5" s="5">
        <v>0</v>
      </c>
      <c r="F5" s="5">
        <v>0</v>
      </c>
      <c r="G5" s="5">
        <v>1</v>
      </c>
      <c r="H5" s="5">
        <v>1</v>
      </c>
      <c r="I5" s="5">
        <v>1</v>
      </c>
      <c r="J5" s="5">
        <v>1</v>
      </c>
      <c r="K5" s="5">
        <v>1</v>
      </c>
      <c r="L5" cm="1">
        <f t="array" aca="1" ref="L5:L299" ca="1">_xlfn.BYROW(_xlfn.TAKE(Banded,,1),_xleta.WEEKNUM)</f>
        <v>1</v>
      </c>
      <c r="M5" cm="1">
        <f t="array" ref="M5:M299">_xlfn.BYROW(_xlfn.DROP(Banded,,1),_xleta.SUM)</f>
        <v>7</v>
      </c>
      <c r="O5" s="38" cm="1">
        <f t="array" aca="1" ref="O5:X47"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7</v>
      </c>
      <c r="Q46" s="5">
        <f ca="1"/>
        <v>7</v>
      </c>
      <c r="R46" s="5">
        <f ca="1"/>
        <v>7</v>
      </c>
      <c r="S46" s="5">
        <f ca="1"/>
        <v>7</v>
      </c>
      <c r="T46" s="5">
        <f ca="1"/>
        <v>7</v>
      </c>
      <c r="U46" s="5">
        <f ca="1"/>
        <v>7</v>
      </c>
      <c r="V46" s="5">
        <f ca="1"/>
        <v>7</v>
      </c>
      <c r="W46" s="5">
        <f ca="1"/>
        <v>7</v>
      </c>
      <c r="X46" s="5">
        <f ca="1"/>
        <v>7</v>
      </c>
    </row>
    <row r="47" spans="2:24">
      <c r="B47" s="40" t="str">
        <f ca="1"/>
        <v>12-Feb</v>
      </c>
      <c r="C47" s="5">
        <v>1</v>
      </c>
      <c r="D47" s="5">
        <v>1</v>
      </c>
      <c r="E47" s="5">
        <v>0</v>
      </c>
      <c r="F47" s="45">
        <v>1</v>
      </c>
      <c r="G47" s="5">
        <v>1</v>
      </c>
      <c r="H47" s="5">
        <v>1</v>
      </c>
      <c r="I47" s="5">
        <v>1</v>
      </c>
      <c r="J47" s="5">
        <v>1</v>
      </c>
      <c r="K47" s="5">
        <v>1</v>
      </c>
      <c r="L47">
        <f ca="1"/>
        <v>7</v>
      </c>
      <c r="M47">
        <v>8</v>
      </c>
      <c r="O47" s="38">
        <f ca="1"/>
        <v>43</v>
      </c>
      <c r="P47" s="5">
        <f ca="1"/>
        <v>4</v>
      </c>
      <c r="Q47" s="5">
        <f ca="1"/>
        <v>5</v>
      </c>
      <c r="R47" s="5">
        <f ca="1"/>
        <v>4</v>
      </c>
      <c r="S47" s="5">
        <f ca="1"/>
        <v>4</v>
      </c>
      <c r="T47" s="5">
        <f ca="1"/>
        <v>5</v>
      </c>
      <c r="U47" s="5">
        <f ca="1"/>
        <v>5</v>
      </c>
      <c r="V47" s="5">
        <f ca="1"/>
        <v>5</v>
      </c>
      <c r="W47" s="5">
        <f ca="1"/>
        <v>4</v>
      </c>
      <c r="X47" s="5">
        <f ca="1"/>
        <v>5</v>
      </c>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24">
      <c r="B289" s="40" t="str">
        <f ca="1"/>
        <v>12-Oct</v>
      </c>
      <c r="C289" s="5">
        <v>1</v>
      </c>
      <c r="D289" s="5">
        <v>1</v>
      </c>
      <c r="E289" s="5">
        <v>1</v>
      </c>
      <c r="F289" s="5">
        <v>1</v>
      </c>
      <c r="G289" s="5">
        <v>1</v>
      </c>
      <c r="H289" s="5">
        <v>1</v>
      </c>
      <c r="I289" s="5">
        <v>1</v>
      </c>
      <c r="J289" s="5">
        <v>1</v>
      </c>
      <c r="K289" s="5">
        <v>1</v>
      </c>
      <c r="L289">
        <f ca="1"/>
        <v>42</v>
      </c>
      <c r="M289">
        <v>9</v>
      </c>
      <c r="P289"/>
      <c r="Q289"/>
      <c r="R289"/>
      <c r="S289"/>
      <c r="T289"/>
      <c r="U289"/>
      <c r="V289"/>
      <c r="W289"/>
      <c r="X289"/>
    </row>
    <row r="290" spans="2:24">
      <c r="B290" s="40" t="str">
        <f ca="1"/>
        <v>13-Oct</v>
      </c>
      <c r="C290" s="5">
        <v>1</v>
      </c>
      <c r="D290" s="5">
        <v>1</v>
      </c>
      <c r="E290" s="5">
        <v>1</v>
      </c>
      <c r="F290" s="5">
        <v>1</v>
      </c>
      <c r="G290" s="5">
        <v>1</v>
      </c>
      <c r="H290" s="5">
        <v>1</v>
      </c>
      <c r="I290" s="5">
        <v>1</v>
      </c>
      <c r="J290" s="5">
        <v>1</v>
      </c>
      <c r="K290" s="5">
        <v>1</v>
      </c>
      <c r="L290">
        <f ca="1"/>
        <v>42</v>
      </c>
      <c r="M290">
        <v>9</v>
      </c>
      <c r="P290"/>
      <c r="Q290"/>
      <c r="R290"/>
      <c r="S290"/>
      <c r="T290"/>
      <c r="U290"/>
      <c r="V290"/>
      <c r="W290"/>
      <c r="X290"/>
    </row>
    <row r="291" spans="2:24">
      <c r="B291" s="40" t="str">
        <f ca="1"/>
        <v>14-Oct</v>
      </c>
      <c r="C291" s="5">
        <v>1</v>
      </c>
      <c r="D291" s="5">
        <v>1</v>
      </c>
      <c r="E291" s="5">
        <v>1</v>
      </c>
      <c r="F291" s="5">
        <v>1</v>
      </c>
      <c r="G291" s="5">
        <v>1</v>
      </c>
      <c r="H291" s="5">
        <v>1</v>
      </c>
      <c r="I291" s="5">
        <v>1</v>
      </c>
      <c r="J291" s="5">
        <v>1</v>
      </c>
      <c r="K291" s="5">
        <v>1</v>
      </c>
      <c r="L291">
        <f ca="1"/>
        <v>42</v>
      </c>
      <c r="M291">
        <v>9</v>
      </c>
      <c r="P291"/>
      <c r="Q291"/>
      <c r="R291"/>
      <c r="S291"/>
      <c r="T291"/>
      <c r="U291"/>
      <c r="V291"/>
      <c r="W291"/>
      <c r="X291"/>
    </row>
    <row r="292" spans="2:24">
      <c r="B292" s="40" t="str">
        <f ca="1"/>
        <v>15-Oct</v>
      </c>
      <c r="C292" s="5">
        <v>1</v>
      </c>
      <c r="D292" s="5">
        <v>1</v>
      </c>
      <c r="E292" s="5">
        <v>1</v>
      </c>
      <c r="F292" s="5">
        <v>1</v>
      </c>
      <c r="G292" s="5">
        <v>1</v>
      </c>
      <c r="H292" s="5">
        <v>1</v>
      </c>
      <c r="I292" s="5">
        <v>1</v>
      </c>
      <c r="J292" s="5">
        <v>1</v>
      </c>
      <c r="K292" s="5">
        <v>1</v>
      </c>
      <c r="L292">
        <f ca="1"/>
        <v>42</v>
      </c>
      <c r="M292">
        <v>9</v>
      </c>
      <c r="P292"/>
      <c r="Q292"/>
      <c r="R292"/>
      <c r="S292"/>
      <c r="T292"/>
      <c r="U292"/>
      <c r="V292"/>
      <c r="W292"/>
      <c r="X292"/>
    </row>
    <row r="293" spans="2:24">
      <c r="B293" s="40" t="str">
        <f ca="1"/>
        <v>16-Oct</v>
      </c>
      <c r="C293" s="5">
        <v>1</v>
      </c>
      <c r="D293" s="5">
        <v>1</v>
      </c>
      <c r="E293" s="5">
        <v>1</v>
      </c>
      <c r="F293" s="5">
        <v>1</v>
      </c>
      <c r="G293" s="5">
        <v>1</v>
      </c>
      <c r="H293" s="5">
        <v>1</v>
      </c>
      <c r="I293" s="5">
        <v>1</v>
      </c>
      <c r="J293" s="5">
        <v>1</v>
      </c>
      <c r="K293" s="5">
        <v>1</v>
      </c>
      <c r="L293">
        <f ca="1"/>
        <v>42</v>
      </c>
      <c r="M293">
        <v>9</v>
      </c>
      <c r="P293"/>
      <c r="Q293"/>
      <c r="R293"/>
      <c r="S293"/>
      <c r="T293"/>
      <c r="U293"/>
      <c r="V293"/>
      <c r="W293"/>
      <c r="X293"/>
    </row>
    <row r="294" spans="2:24">
      <c r="B294" s="40" t="str">
        <f ca="1"/>
        <v>17-Oct</v>
      </c>
      <c r="C294" s="5">
        <v>1</v>
      </c>
      <c r="D294" s="5">
        <v>1</v>
      </c>
      <c r="E294" s="5">
        <v>1</v>
      </c>
      <c r="F294" s="5">
        <v>1</v>
      </c>
      <c r="G294" s="5">
        <v>1</v>
      </c>
      <c r="H294" s="5">
        <v>1</v>
      </c>
      <c r="I294" s="5">
        <v>1</v>
      </c>
      <c r="J294" s="5">
        <v>1</v>
      </c>
      <c r="K294" s="5">
        <v>1</v>
      </c>
      <c r="L294">
        <f ca="1"/>
        <v>42</v>
      </c>
      <c r="M294">
        <v>9</v>
      </c>
      <c r="P294"/>
      <c r="Q294"/>
      <c r="R294"/>
      <c r="S294"/>
      <c r="T294"/>
      <c r="U294"/>
      <c r="V294"/>
      <c r="W294"/>
      <c r="X294"/>
    </row>
    <row r="295" spans="2:24">
      <c r="B295" s="40" t="str">
        <f ca="1"/>
        <v>18-Oct</v>
      </c>
      <c r="C295" s="5">
        <v>1</v>
      </c>
      <c r="D295" s="5">
        <v>1</v>
      </c>
      <c r="E295" s="5">
        <v>1</v>
      </c>
      <c r="F295" s="5">
        <v>1</v>
      </c>
      <c r="G295" s="5">
        <v>1</v>
      </c>
      <c r="H295" s="5">
        <v>1</v>
      </c>
      <c r="I295" s="5">
        <v>1</v>
      </c>
      <c r="J295" s="5">
        <v>1</v>
      </c>
      <c r="K295" s="5">
        <v>1</v>
      </c>
      <c r="L295">
        <f ca="1"/>
        <v>43</v>
      </c>
      <c r="M295">
        <v>9</v>
      </c>
      <c r="P295"/>
      <c r="Q295"/>
      <c r="R295"/>
      <c r="S295"/>
      <c r="T295"/>
      <c r="U295"/>
      <c r="V295"/>
      <c r="W295"/>
      <c r="X295"/>
    </row>
    <row r="296" spans="2:24">
      <c r="B296" s="40" t="str">
        <f ca="1"/>
        <v>19-Oct</v>
      </c>
      <c r="C296" s="5">
        <v>1</v>
      </c>
      <c r="D296" s="5">
        <v>1</v>
      </c>
      <c r="E296" s="5">
        <v>1</v>
      </c>
      <c r="F296" s="5">
        <v>1</v>
      </c>
      <c r="G296" s="5">
        <v>1</v>
      </c>
      <c r="H296" s="5">
        <v>1</v>
      </c>
      <c r="I296" s="5">
        <v>1</v>
      </c>
      <c r="J296" s="5">
        <v>1</v>
      </c>
      <c r="K296" s="5">
        <v>1</v>
      </c>
      <c r="L296">
        <f ca="1"/>
        <v>43</v>
      </c>
      <c r="M296">
        <v>9</v>
      </c>
      <c r="P296"/>
      <c r="Q296"/>
      <c r="R296"/>
      <c r="S296"/>
      <c r="T296"/>
      <c r="U296"/>
      <c r="V296"/>
      <c r="W296"/>
      <c r="X296"/>
    </row>
    <row r="297" spans="2:24">
      <c r="B297" s="40" t="str">
        <f ca="1"/>
        <v>20-Oct</v>
      </c>
      <c r="C297" s="5">
        <v>1</v>
      </c>
      <c r="D297" s="5">
        <v>1</v>
      </c>
      <c r="E297" s="5">
        <v>1</v>
      </c>
      <c r="F297" s="5">
        <v>1</v>
      </c>
      <c r="G297" s="5">
        <v>1</v>
      </c>
      <c r="H297" s="5">
        <v>1</v>
      </c>
      <c r="I297" s="5">
        <v>1</v>
      </c>
      <c r="J297" s="5">
        <v>1</v>
      </c>
      <c r="K297" s="5">
        <v>1</v>
      </c>
      <c r="L297">
        <f ca="1"/>
        <v>43</v>
      </c>
      <c r="M297">
        <v>9</v>
      </c>
      <c r="P297"/>
      <c r="Q297"/>
      <c r="R297"/>
      <c r="S297"/>
      <c r="T297"/>
      <c r="U297"/>
      <c r="V297"/>
      <c r="W297"/>
      <c r="X297"/>
    </row>
    <row r="298" spans="2:24">
      <c r="B298" s="40" t="str">
        <f ca="1"/>
        <v>21-Oct</v>
      </c>
      <c r="C298" s="5">
        <v>1</v>
      </c>
      <c r="D298" s="5">
        <v>1</v>
      </c>
      <c r="E298" s="5">
        <v>1</v>
      </c>
      <c r="F298" s="5">
        <v>1</v>
      </c>
      <c r="G298" s="5">
        <v>1</v>
      </c>
      <c r="H298" s="5">
        <v>1</v>
      </c>
      <c r="I298" s="5">
        <v>1</v>
      </c>
      <c r="J298" s="5">
        <v>1</v>
      </c>
      <c r="K298" s="5">
        <v>1</v>
      </c>
      <c r="L298">
        <f ca="1"/>
        <v>43</v>
      </c>
      <c r="M298">
        <v>9</v>
      </c>
      <c r="P298"/>
      <c r="Q298"/>
      <c r="R298"/>
      <c r="S298"/>
      <c r="T298"/>
      <c r="U298"/>
      <c r="V298"/>
      <c r="W298"/>
      <c r="X298"/>
    </row>
    <row r="299" spans="2:24">
      <c r="B299" s="40" t="str">
        <f ca="1"/>
        <v>22-Oct</v>
      </c>
      <c r="C299" s="5">
        <v>0</v>
      </c>
      <c r="D299" s="5">
        <v>1</v>
      </c>
      <c r="E299" s="5">
        <v>0</v>
      </c>
      <c r="F299" s="5">
        <v>0</v>
      </c>
      <c r="G299" s="5">
        <v>1</v>
      </c>
      <c r="H299" s="5">
        <v>1</v>
      </c>
      <c r="I299" s="5">
        <v>1</v>
      </c>
      <c r="J299" s="5">
        <v>0</v>
      </c>
      <c r="K299" s="5">
        <v>1</v>
      </c>
      <c r="L299">
        <f ca="1"/>
        <v>43</v>
      </c>
      <c r="M299">
        <v>5</v>
      </c>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c r="AC338" t="s">
        <v>76</v>
      </c>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P362"/>
      <c r="Q362"/>
      <c r="R362"/>
      <c r="S362"/>
      <c r="T362"/>
      <c r="U362"/>
      <c r="V362"/>
      <c r="W362"/>
      <c r="X362"/>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1">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68"/>
  <sheetViews>
    <sheetView topLeftCell="A4" workbookViewId="0">
      <pane ySplit="5" topLeftCell="A655" activePane="bottomLeft" state="frozen"/>
      <selection activeCell="Y145" sqref="Y145"/>
      <selection pane="bottomLeft" activeCell="D672" sqref="D672"/>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68"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68">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27">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27">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27">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27">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27">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27">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row>
    <row r="647" spans="4:27">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27">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27">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27">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27">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27">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27">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27">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27">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27">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row r="658" spans="4:27">
      <c r="D658" t="str">
        <f ca="1"/>
        <v>12-Oct</v>
      </c>
      <c r="E658" s="5">
        <v>0</v>
      </c>
      <c r="F658" s="5">
        <v>0</v>
      </c>
      <c r="G658" s="5">
        <v>0</v>
      </c>
      <c r="H658" s="5">
        <v>0</v>
      </c>
      <c r="I658" s="5">
        <v>0</v>
      </c>
      <c r="J658" s="5">
        <v>0</v>
      </c>
      <c r="K658" s="5">
        <v>0</v>
      </c>
      <c r="L658" s="5">
        <v>0</v>
      </c>
      <c r="M658" s="5">
        <v>0</v>
      </c>
      <c r="N658" s="5">
        <v>0</v>
      </c>
      <c r="O658" s="5">
        <v>0</v>
      </c>
      <c r="P658" s="5">
        <v>0</v>
      </c>
      <c r="Q658" s="5">
        <v>0</v>
      </c>
      <c r="R658" s="5">
        <v>0</v>
      </c>
      <c r="S658" s="5">
        <v>0</v>
      </c>
      <c r="T658" s="5">
        <v>0</v>
      </c>
      <c r="U658" s="5">
        <v>0</v>
      </c>
      <c r="V658" s="5">
        <v>0</v>
      </c>
      <c r="W658" s="5">
        <v>1</v>
      </c>
      <c r="X658" s="5">
        <v>1</v>
      </c>
      <c r="Y658" s="5">
        <v>0</v>
      </c>
      <c r="AA658">
        <v>2</v>
      </c>
    </row>
    <row r="659" spans="4:27">
      <c r="D659" t="str">
        <f ca="1"/>
        <v>13-Oct</v>
      </c>
      <c r="E659" s="5">
        <v>0</v>
      </c>
      <c r="F659" s="5">
        <v>0</v>
      </c>
      <c r="G659" s="5">
        <v>0</v>
      </c>
      <c r="H659" s="5">
        <v>0</v>
      </c>
      <c r="I659" s="5">
        <v>0</v>
      </c>
      <c r="J659" s="5">
        <v>0</v>
      </c>
      <c r="K659" s="5">
        <v>0</v>
      </c>
      <c r="L659" s="5">
        <v>0</v>
      </c>
      <c r="M659" s="5">
        <v>0</v>
      </c>
      <c r="N659" s="5">
        <v>0</v>
      </c>
      <c r="O659" s="5">
        <v>0</v>
      </c>
      <c r="P659" s="5">
        <v>0</v>
      </c>
      <c r="Q659" s="5">
        <v>0</v>
      </c>
      <c r="R659" s="5">
        <v>0</v>
      </c>
      <c r="S659" s="5">
        <v>0</v>
      </c>
      <c r="T659" s="5">
        <v>0</v>
      </c>
      <c r="U659" s="5">
        <v>0</v>
      </c>
      <c r="V659" s="5">
        <v>0</v>
      </c>
      <c r="W659" s="5">
        <v>1</v>
      </c>
      <c r="X659" s="5">
        <v>1</v>
      </c>
      <c r="Y659" s="5">
        <v>0</v>
      </c>
      <c r="AA659">
        <v>2</v>
      </c>
    </row>
    <row r="660" spans="4:27">
      <c r="D660" t="str">
        <f ca="1"/>
        <v>14-Oct</v>
      </c>
      <c r="E660" s="5">
        <v>0</v>
      </c>
      <c r="F660" s="5">
        <v>0</v>
      </c>
      <c r="G660" s="5">
        <v>0</v>
      </c>
      <c r="H660" s="5">
        <v>0</v>
      </c>
      <c r="I660" s="5">
        <v>0</v>
      </c>
      <c r="J660" s="5">
        <v>0</v>
      </c>
      <c r="K660" s="5">
        <v>0</v>
      </c>
      <c r="L660" s="5">
        <v>0</v>
      </c>
      <c r="M660" s="5">
        <v>0</v>
      </c>
      <c r="N660" s="5">
        <v>0</v>
      </c>
      <c r="O660" s="5">
        <v>0</v>
      </c>
      <c r="P660" s="5">
        <v>0</v>
      </c>
      <c r="Q660" s="5">
        <v>0</v>
      </c>
      <c r="R660" s="5">
        <v>0</v>
      </c>
      <c r="S660" s="5">
        <v>0</v>
      </c>
      <c r="T660" s="5">
        <v>0</v>
      </c>
      <c r="U660" s="5">
        <v>0</v>
      </c>
      <c r="V660" s="5">
        <v>0</v>
      </c>
      <c r="W660" s="5">
        <v>1</v>
      </c>
      <c r="X660" s="5">
        <v>1</v>
      </c>
      <c r="Y660" s="5">
        <v>0</v>
      </c>
      <c r="AA660">
        <v>2</v>
      </c>
    </row>
    <row r="661" spans="4:27">
      <c r="D661" t="str">
        <f ca="1"/>
        <v>15-Oct</v>
      </c>
      <c r="E661" s="5">
        <v>0</v>
      </c>
      <c r="F661" s="5">
        <v>0</v>
      </c>
      <c r="G661" s="5">
        <v>0</v>
      </c>
      <c r="H661" s="5">
        <v>0</v>
      </c>
      <c r="I661" s="5">
        <v>0</v>
      </c>
      <c r="J661" s="5">
        <v>0</v>
      </c>
      <c r="K661" s="5">
        <v>0</v>
      </c>
      <c r="L661" s="5">
        <v>0</v>
      </c>
      <c r="M661" s="5">
        <v>0</v>
      </c>
      <c r="N661" s="5">
        <v>0</v>
      </c>
      <c r="O661" s="5">
        <v>0</v>
      </c>
      <c r="P661" s="5">
        <v>0</v>
      </c>
      <c r="Q661" s="5">
        <v>0</v>
      </c>
      <c r="R661" s="5">
        <v>0</v>
      </c>
      <c r="S661" s="5">
        <v>0</v>
      </c>
      <c r="T661" s="5">
        <v>0</v>
      </c>
      <c r="U661" s="5">
        <v>0</v>
      </c>
      <c r="V661" s="5">
        <v>0</v>
      </c>
      <c r="W661" s="5">
        <v>1</v>
      </c>
      <c r="X661" s="5">
        <v>1</v>
      </c>
      <c r="Y661" s="5">
        <v>0</v>
      </c>
      <c r="AA661">
        <v>2</v>
      </c>
    </row>
    <row r="662" spans="4:27">
      <c r="D662" t="str">
        <f ca="1"/>
        <v>16-Oct</v>
      </c>
      <c r="E662" s="5">
        <v>0</v>
      </c>
      <c r="F662" s="5">
        <v>0</v>
      </c>
      <c r="G662" s="5">
        <v>0</v>
      </c>
      <c r="H662" s="5">
        <v>0</v>
      </c>
      <c r="I662" s="5">
        <v>0</v>
      </c>
      <c r="J662" s="5">
        <v>0</v>
      </c>
      <c r="K662" s="5">
        <v>0</v>
      </c>
      <c r="L662" s="5">
        <v>0</v>
      </c>
      <c r="M662" s="5">
        <v>0</v>
      </c>
      <c r="N662" s="5">
        <v>0</v>
      </c>
      <c r="O662" s="5">
        <v>0</v>
      </c>
      <c r="P662" s="5">
        <v>0</v>
      </c>
      <c r="Q662" s="5">
        <v>0</v>
      </c>
      <c r="R662" s="5">
        <v>0</v>
      </c>
      <c r="S662" s="5">
        <v>0</v>
      </c>
      <c r="T662" s="5">
        <v>0</v>
      </c>
      <c r="U662" s="5">
        <v>0</v>
      </c>
      <c r="V662" s="5">
        <v>0</v>
      </c>
      <c r="W662" s="5">
        <v>1</v>
      </c>
      <c r="X662" s="5">
        <v>1</v>
      </c>
      <c r="Y662" s="5">
        <v>0</v>
      </c>
      <c r="AA662">
        <v>2</v>
      </c>
    </row>
    <row r="663" spans="4:27">
      <c r="D663" t="str">
        <f ca="1"/>
        <v>17-Oct</v>
      </c>
      <c r="E663" s="5">
        <v>0</v>
      </c>
      <c r="F663" s="5">
        <v>0</v>
      </c>
      <c r="G663" s="5">
        <v>0</v>
      </c>
      <c r="H663" s="5">
        <v>0</v>
      </c>
      <c r="I663" s="5">
        <v>0</v>
      </c>
      <c r="J663" s="5">
        <v>0</v>
      </c>
      <c r="K663" s="5">
        <v>0</v>
      </c>
      <c r="L663" s="5">
        <v>0</v>
      </c>
      <c r="M663" s="5">
        <v>0</v>
      </c>
      <c r="N663" s="5">
        <v>0</v>
      </c>
      <c r="O663" s="5">
        <v>0</v>
      </c>
      <c r="P663" s="5">
        <v>0</v>
      </c>
      <c r="Q663" s="5">
        <v>0</v>
      </c>
      <c r="R663" s="5">
        <v>0</v>
      </c>
      <c r="S663" s="5">
        <v>0</v>
      </c>
      <c r="T663" s="5">
        <v>0</v>
      </c>
      <c r="U663" s="5">
        <v>0</v>
      </c>
      <c r="V663" s="5">
        <v>0</v>
      </c>
      <c r="W663" s="5">
        <v>1</v>
      </c>
      <c r="X663" s="5">
        <v>1</v>
      </c>
      <c r="Y663" s="5">
        <v>0</v>
      </c>
      <c r="AA663">
        <v>2</v>
      </c>
    </row>
    <row r="664" spans="4:27">
      <c r="D664" t="str">
        <f ca="1"/>
        <v>18-Oct</v>
      </c>
      <c r="E664" s="5">
        <v>0</v>
      </c>
      <c r="F664" s="5">
        <v>0</v>
      </c>
      <c r="G664" s="5">
        <v>0</v>
      </c>
      <c r="H664" s="5">
        <v>0</v>
      </c>
      <c r="I664" s="5">
        <v>0</v>
      </c>
      <c r="J664" s="5">
        <v>0</v>
      </c>
      <c r="K664" s="5">
        <v>0</v>
      </c>
      <c r="L664" s="5">
        <v>0</v>
      </c>
      <c r="M664" s="5">
        <v>0</v>
      </c>
      <c r="N664" s="5">
        <v>0</v>
      </c>
      <c r="O664" s="5">
        <v>0</v>
      </c>
      <c r="P664" s="5">
        <v>0</v>
      </c>
      <c r="Q664" s="5">
        <v>0</v>
      </c>
      <c r="R664" s="5">
        <v>0</v>
      </c>
      <c r="S664" s="5">
        <v>0</v>
      </c>
      <c r="T664" s="5">
        <v>0</v>
      </c>
      <c r="U664" s="5">
        <v>0</v>
      </c>
      <c r="V664" s="5">
        <v>0</v>
      </c>
      <c r="W664" s="5">
        <v>1</v>
      </c>
      <c r="X664" s="5">
        <v>1</v>
      </c>
      <c r="Y664" s="5">
        <v>0</v>
      </c>
      <c r="AA664">
        <v>2</v>
      </c>
    </row>
    <row r="665" spans="4:27">
      <c r="D665" t="str">
        <f ca="1"/>
        <v>19-Oct</v>
      </c>
      <c r="E665" s="5">
        <v>0</v>
      </c>
      <c r="F665" s="5">
        <v>0</v>
      </c>
      <c r="G665" s="5">
        <v>0</v>
      </c>
      <c r="H665" s="5">
        <v>0</v>
      </c>
      <c r="I665" s="5">
        <v>0</v>
      </c>
      <c r="J665" s="5">
        <v>0</v>
      </c>
      <c r="K665" s="5">
        <v>0</v>
      </c>
      <c r="L665" s="5">
        <v>0</v>
      </c>
      <c r="M665" s="5">
        <v>0</v>
      </c>
      <c r="N665" s="5">
        <v>0</v>
      </c>
      <c r="O665" s="5">
        <v>0</v>
      </c>
      <c r="P665" s="5">
        <v>0</v>
      </c>
      <c r="Q665" s="5">
        <v>0</v>
      </c>
      <c r="R665" s="5">
        <v>0</v>
      </c>
      <c r="S665" s="5">
        <v>0</v>
      </c>
      <c r="T665" s="5">
        <v>0</v>
      </c>
      <c r="U665" s="5">
        <v>0</v>
      </c>
      <c r="V665" s="5">
        <v>0</v>
      </c>
      <c r="W665" s="5">
        <v>1</v>
      </c>
      <c r="X665" s="5">
        <v>1</v>
      </c>
      <c r="Y665" s="5">
        <v>0</v>
      </c>
      <c r="AA665">
        <v>2</v>
      </c>
    </row>
    <row r="666" spans="4:27">
      <c r="D666" t="str">
        <f ca="1"/>
        <v>20-Oct</v>
      </c>
      <c r="E666" s="5">
        <v>0</v>
      </c>
      <c r="F666" s="5">
        <v>0</v>
      </c>
      <c r="G666" s="5">
        <v>0</v>
      </c>
      <c r="H666" s="5">
        <v>0</v>
      </c>
      <c r="I666" s="5">
        <v>0</v>
      </c>
      <c r="J666" s="5">
        <v>0</v>
      </c>
      <c r="K666" s="5">
        <v>0</v>
      </c>
      <c r="L666" s="5">
        <v>0</v>
      </c>
      <c r="M666" s="5">
        <v>0</v>
      </c>
      <c r="N666" s="5">
        <v>0</v>
      </c>
      <c r="O666" s="5">
        <v>0</v>
      </c>
      <c r="P666" s="5">
        <v>0</v>
      </c>
      <c r="Q666" s="5">
        <v>0</v>
      </c>
      <c r="R666" s="5">
        <v>0</v>
      </c>
      <c r="S666" s="5">
        <v>0</v>
      </c>
      <c r="T666" s="5">
        <v>0</v>
      </c>
      <c r="U666" s="5">
        <v>0</v>
      </c>
      <c r="V666" s="5">
        <v>0</v>
      </c>
      <c r="W666" s="5">
        <v>1</v>
      </c>
      <c r="X666" s="5">
        <v>1</v>
      </c>
      <c r="Y666" s="5">
        <v>0</v>
      </c>
      <c r="AA666">
        <v>2</v>
      </c>
    </row>
    <row r="667" spans="4:27">
      <c r="D667" t="str">
        <f ca="1"/>
        <v>21-Oct</v>
      </c>
      <c r="E667" s="5">
        <v>0</v>
      </c>
      <c r="F667" s="5">
        <v>0</v>
      </c>
      <c r="G667" s="5">
        <v>0</v>
      </c>
      <c r="H667" s="5">
        <v>0</v>
      </c>
      <c r="I667" s="5">
        <v>0</v>
      </c>
      <c r="J667" s="5">
        <v>0</v>
      </c>
      <c r="K667" s="5">
        <v>0</v>
      </c>
      <c r="L667" s="5">
        <v>0</v>
      </c>
      <c r="M667" s="5">
        <v>0</v>
      </c>
      <c r="N667" s="5">
        <v>0</v>
      </c>
      <c r="O667" s="5">
        <v>0</v>
      </c>
      <c r="P667" s="5">
        <v>0</v>
      </c>
      <c r="Q667" s="5">
        <v>0</v>
      </c>
      <c r="R667" s="5">
        <v>0</v>
      </c>
      <c r="S667" s="5">
        <v>0</v>
      </c>
      <c r="T667" s="5">
        <v>0</v>
      </c>
      <c r="U667" s="5">
        <v>0</v>
      </c>
      <c r="V667" s="5">
        <v>0</v>
      </c>
      <c r="W667" s="5">
        <v>1</v>
      </c>
      <c r="X667" s="5">
        <v>1</v>
      </c>
      <c r="Y667" s="5">
        <v>0</v>
      </c>
      <c r="AA667">
        <v>2</v>
      </c>
    </row>
    <row r="668" spans="4:27">
      <c r="D668" t="str">
        <f ca="1"/>
        <v>22-Oct</v>
      </c>
      <c r="AA668">
        <v>0</v>
      </c>
    </row>
  </sheetData>
  <conditionalFormatting sqref="E9:Y667">
    <cfRule type="expression" dxfId="95"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8" sqref="F58"/>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36999-A51A-4917-82FD-A154BE00DD60}">
  <sheetPr>
    <tabColor theme="9" tint="0.59999389629810485"/>
  </sheetPr>
  <dimension ref="A1:L16"/>
  <sheetViews>
    <sheetView workbookViewId="0">
      <selection activeCell="H18" sqref="H18"/>
    </sheetView>
  </sheetViews>
  <sheetFormatPr defaultRowHeight="12.75"/>
  <cols>
    <col min="2" max="2" width="13.140625" bestFit="1" customWidth="1"/>
    <col min="3" max="3" width="9" bestFit="1" customWidth="1"/>
    <col min="4" max="4" width="13.140625" bestFit="1" customWidth="1"/>
    <col min="5" max="5" width="17.7109375" customWidth="1"/>
    <col min="8" max="8" width="21.42578125" bestFit="1" customWidth="1"/>
    <col min="9" max="10" width="13.140625" bestFit="1" customWidth="1"/>
    <col min="11" max="11" width="11.7109375" customWidth="1"/>
    <col min="12" max="12" width="7" customWidth="1"/>
  </cols>
  <sheetData>
    <row r="1" spans="1:12">
      <c r="A1" t="s">
        <v>3108</v>
      </c>
    </row>
    <row r="3" spans="1:12" ht="13.5" thickBot="1">
      <c r="B3" s="164" t="s">
        <v>2565</v>
      </c>
      <c r="C3" s="165" t="s">
        <v>3089</v>
      </c>
      <c r="D3" s="165" t="s">
        <v>3090</v>
      </c>
      <c r="E3" s="165" t="s">
        <v>3091</v>
      </c>
      <c r="F3" s="165" t="s">
        <v>3039</v>
      </c>
      <c r="H3" s="164" t="s">
        <v>3016</v>
      </c>
      <c r="I3" s="165" t="s">
        <v>3017</v>
      </c>
      <c r="J3" s="165" t="s">
        <v>3018</v>
      </c>
      <c r="K3" s="165" t="s">
        <v>3019</v>
      </c>
      <c r="L3" s="165" t="s">
        <v>2617</v>
      </c>
    </row>
    <row r="4" spans="1:12" ht="13.5" thickTop="1">
      <c r="B4" s="86" t="s">
        <v>3092</v>
      </c>
      <c r="C4" s="88" t="s">
        <v>3093</v>
      </c>
      <c r="D4" s="88" t="s">
        <v>3094</v>
      </c>
      <c r="E4" s="88">
        <v>404</v>
      </c>
      <c r="F4" s="88" t="s">
        <v>3107</v>
      </c>
      <c r="H4" s="167">
        <v>0.11700000000000001</v>
      </c>
      <c r="I4" s="125">
        <v>0.122</v>
      </c>
      <c r="J4" s="125">
        <v>0.8</v>
      </c>
      <c r="K4" s="125">
        <v>0.14000000000000001</v>
      </c>
      <c r="L4" s="88" cm="1">
        <f t="array" ref="L4:L6">MMULT(MINVERSE(H4:J6),K4:K6)*E9</f>
        <v>370.2333821376281</v>
      </c>
    </row>
    <row r="5" spans="1:12">
      <c r="B5" s="160" t="s">
        <v>2567</v>
      </c>
      <c r="C5" s="162" t="s">
        <v>3095</v>
      </c>
      <c r="D5" s="162" t="s">
        <v>3096</v>
      </c>
      <c r="E5" s="162">
        <v>4</v>
      </c>
      <c r="F5" s="162" t="s">
        <v>3107</v>
      </c>
      <c r="H5" s="160">
        <v>1</v>
      </c>
      <c r="I5" s="162">
        <v>1</v>
      </c>
      <c r="J5" s="162">
        <v>1</v>
      </c>
      <c r="K5" s="162">
        <v>1</v>
      </c>
      <c r="L5" s="162">
        <v>42.7</v>
      </c>
    </row>
    <row r="6" spans="1:12">
      <c r="B6" s="86" t="s">
        <v>2558</v>
      </c>
      <c r="C6" s="88" t="s">
        <v>3097</v>
      </c>
      <c r="D6" s="88" t="s">
        <v>3098</v>
      </c>
      <c r="E6" s="88">
        <v>5</v>
      </c>
      <c r="F6" s="88" t="s">
        <v>3107</v>
      </c>
      <c r="H6" s="86">
        <v>0</v>
      </c>
      <c r="I6" s="88">
        <v>1</v>
      </c>
      <c r="J6" s="88">
        <v>0</v>
      </c>
      <c r="K6" s="88">
        <v>0.1</v>
      </c>
      <c r="L6" s="88">
        <v>14.066617862371888</v>
      </c>
    </row>
    <row r="7" spans="1:12">
      <c r="B7" s="160" t="s">
        <v>3099</v>
      </c>
      <c r="C7" s="162" t="s">
        <v>3100</v>
      </c>
      <c r="D7" s="162" t="s">
        <v>3101</v>
      </c>
      <c r="E7" s="162">
        <v>36</v>
      </c>
      <c r="F7" s="162" t="s">
        <v>3107</v>
      </c>
    </row>
    <row r="8" spans="1:12">
      <c r="B8" s="86" t="s">
        <v>3102</v>
      </c>
      <c r="C8" s="88" t="s">
        <v>3100</v>
      </c>
      <c r="D8" s="88" t="s">
        <v>3103</v>
      </c>
      <c r="E8" s="88">
        <v>23</v>
      </c>
      <c r="F8" s="88" t="s">
        <v>3107</v>
      </c>
    </row>
    <row r="9" spans="1:12">
      <c r="B9" s="161" t="s">
        <v>3104</v>
      </c>
      <c r="C9" s="163" t="s">
        <v>3105</v>
      </c>
      <c r="D9" s="163" t="s">
        <v>3106</v>
      </c>
      <c r="E9" s="163">
        <v>427</v>
      </c>
      <c r="F9" s="163" t="s">
        <v>3107</v>
      </c>
    </row>
    <row r="10" spans="1:12">
      <c r="D10" s="166" t="s">
        <v>3050</v>
      </c>
      <c r="E10">
        <f>SUM(E4:E9)</f>
        <v>899</v>
      </c>
      <c r="F10" s="88" t="s">
        <v>3107</v>
      </c>
    </row>
    <row r="16" spans="1:12">
      <c r="A16" s="114" t="s">
        <v>3108</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9">
        <f t="shared" ref="E15:N15" si="2">E14/E12</f>
        <v>0.02</v>
      </c>
      <c r="F15" s="159">
        <f t="shared" si="2"/>
        <v>0.03</v>
      </c>
      <c r="G15" s="159">
        <f t="shared" si="2"/>
        <v>0.04</v>
      </c>
      <c r="H15" s="159">
        <f t="shared" si="2"/>
        <v>0.05</v>
      </c>
      <c r="I15" s="159">
        <f t="shared" si="2"/>
        <v>0.06</v>
      </c>
      <c r="J15" s="159">
        <f t="shared" si="2"/>
        <v>0.08</v>
      </c>
      <c r="K15" s="159">
        <f t="shared" si="2"/>
        <v>0.09</v>
      </c>
      <c r="L15" s="159">
        <f t="shared" si="2"/>
        <v>0.1</v>
      </c>
      <c r="M15" s="159">
        <f t="shared" si="2"/>
        <v>0.11</v>
      </c>
      <c r="N15" s="159">
        <f t="shared" si="2"/>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9">
        <f t="shared" ref="E20:N20" si="5">E19/E17</f>
        <v>0.04</v>
      </c>
      <c r="F20" s="159">
        <f t="shared" si="5"/>
        <v>0.06</v>
      </c>
      <c r="G20" s="159">
        <f t="shared" si="5"/>
        <v>0.08</v>
      </c>
      <c r="H20" s="159">
        <f t="shared" si="5"/>
        <v>0.1</v>
      </c>
      <c r="I20" s="159">
        <f t="shared" si="5"/>
        <v>0.12</v>
      </c>
      <c r="J20" s="159">
        <f t="shared" si="5"/>
        <v>0.16</v>
      </c>
      <c r="K20" s="159">
        <f t="shared" si="5"/>
        <v>0.18</v>
      </c>
      <c r="L20" s="159">
        <f t="shared" si="5"/>
        <v>0.2</v>
      </c>
      <c r="M20" s="159">
        <f t="shared" si="5"/>
        <v>0.22</v>
      </c>
      <c r="N20" s="159">
        <f t="shared" si="5"/>
        <v>0.24</v>
      </c>
    </row>
    <row r="22" spans="4:14">
      <c r="D22">
        <v>0.5</v>
      </c>
      <c r="E22">
        <f>$D$12*24000/12</f>
        <v>1000</v>
      </c>
      <c r="F22">
        <f t="shared" ref="F22:N22" si="6">$D$12*24000/12</f>
        <v>1000</v>
      </c>
      <c r="G22">
        <f t="shared" si="6"/>
        <v>1000</v>
      </c>
      <c r="H22">
        <f t="shared" si="6"/>
        <v>1000</v>
      </c>
      <c r="I22">
        <f t="shared" si="6"/>
        <v>1000</v>
      </c>
      <c r="J22">
        <f t="shared" si="6"/>
        <v>1000</v>
      </c>
      <c r="K22">
        <f t="shared" si="6"/>
        <v>1000</v>
      </c>
      <c r="L22">
        <f t="shared" si="6"/>
        <v>1000</v>
      </c>
      <c r="M22">
        <f t="shared" si="6"/>
        <v>1000</v>
      </c>
      <c r="N22">
        <f t="shared" si="6"/>
        <v>1000</v>
      </c>
    </row>
    <row r="23" spans="4:14">
      <c r="E23">
        <v>2</v>
      </c>
      <c r="F23">
        <v>3</v>
      </c>
      <c r="G23">
        <v>4</v>
      </c>
      <c r="H23">
        <v>5</v>
      </c>
      <c r="I23">
        <v>6</v>
      </c>
      <c r="J23">
        <v>8</v>
      </c>
      <c r="K23">
        <v>9</v>
      </c>
      <c r="L23">
        <v>10</v>
      </c>
      <c r="M23">
        <v>11</v>
      </c>
      <c r="N23">
        <v>12</v>
      </c>
    </row>
    <row r="24" spans="4:14">
      <c r="E24">
        <f>40*E23</f>
        <v>80</v>
      </c>
      <c r="F24">
        <f t="shared" ref="F24:N24" si="7">40*F23</f>
        <v>120</v>
      </c>
      <c r="G24">
        <f t="shared" si="7"/>
        <v>160</v>
      </c>
      <c r="H24">
        <f t="shared" si="7"/>
        <v>200</v>
      </c>
      <c r="I24">
        <f t="shared" si="7"/>
        <v>240</v>
      </c>
      <c r="J24">
        <f t="shared" si="7"/>
        <v>320</v>
      </c>
      <c r="K24">
        <f t="shared" si="7"/>
        <v>360</v>
      </c>
      <c r="L24">
        <f t="shared" si="7"/>
        <v>400</v>
      </c>
      <c r="M24">
        <f t="shared" si="7"/>
        <v>440</v>
      </c>
      <c r="N24">
        <f t="shared" si="7"/>
        <v>480</v>
      </c>
    </row>
    <row r="25" spans="4:14">
      <c r="E25" s="159">
        <f t="shared" ref="E25:N25" si="8">E24/E22</f>
        <v>0.08</v>
      </c>
      <c r="F25" s="159">
        <f t="shared" si="8"/>
        <v>0.12</v>
      </c>
      <c r="G25" s="159">
        <f t="shared" si="8"/>
        <v>0.16</v>
      </c>
      <c r="H25" s="159">
        <f t="shared" si="8"/>
        <v>0.2</v>
      </c>
      <c r="I25" s="159">
        <f t="shared" si="8"/>
        <v>0.24</v>
      </c>
      <c r="J25" s="159">
        <f t="shared" si="8"/>
        <v>0.32</v>
      </c>
      <c r="K25" s="159">
        <f t="shared" si="8"/>
        <v>0.36</v>
      </c>
      <c r="L25" s="159">
        <f t="shared" si="8"/>
        <v>0.4</v>
      </c>
      <c r="M25" s="159">
        <f t="shared" si="8"/>
        <v>0.44</v>
      </c>
      <c r="N25" s="159">
        <f t="shared" si="8"/>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22-Oct-2026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e" vm="1">
        <v>#VALUE!</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e" vm="1">
        <v>#VALUE!</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2">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3">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4">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E29" sqref="E29"/>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22-Oct-2026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5">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22-Oct-2026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56</vt:i4>
      </vt:variant>
    </vt:vector>
  </HeadingPairs>
  <TitlesOfParts>
    <vt:vector size="94" baseType="lpstr">
      <vt:lpstr>Model</vt:lpstr>
      <vt:lpstr>Report</vt:lpstr>
      <vt:lpstr>2025</vt:lpstr>
      <vt:lpstr>2026</vt:lpstr>
      <vt:lpstr>LongTermTraining</vt:lpstr>
      <vt:lpstr>Bread</vt:lpstr>
      <vt:lpstr>Bread-2lb</vt:lpstr>
      <vt:lpstr>Bread-Dawn</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lpstr>'Bread-Dawn'!Print_Area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2026-10-14T16:04:51Z</cp:lastPrinted>
  <dcterms:created xsi:type="dcterms:W3CDTF">2021-09-27T12:19:57Z</dcterms:created>
  <dcterms:modified xsi:type="dcterms:W3CDTF">2026-10-22T17:46:40Z</dcterms:modified>
</cp:coreProperties>
</file>