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mbieg\Dropbox\GitHub\PowerQueryBitsAndPieces\ExcelEsport\FMWC_Examples\"/>
    </mc:Choice>
  </mc:AlternateContent>
  <xr:revisionPtr revIDLastSave="0" documentId="13_ncr:1_{D5D41DCE-8BD3-49C1-94F0-F309F2DF287C}" xr6:coauthVersionLast="47" xr6:coauthVersionMax="47" xr10:uidLastSave="{00000000-0000-0000-0000-000000000000}"/>
  <bookViews>
    <workbookView xWindow="-108" yWindow="-108" windowWidth="23256" windowHeight="12456" xr2:uid="{114A3ACC-2F61-4F50-A5CF-63A86B2334B2}"/>
  </bookViews>
  <sheets>
    <sheet name="Case" sheetId="45" r:id="rId1"/>
    <sheet name="Model2" sheetId="44" r:id="rId2"/>
    <sheet name="Model" sheetId="43" r:id="rId3"/>
    <sheet name="Flight Routes" sheetId="33" r:id="rId4"/>
    <sheet name="Answers" sheetId="42" r:id="rId5"/>
  </sheets>
  <externalReferences>
    <externalReference r:id="rId6"/>
  </externalReferences>
  <definedNames>
    <definedName name="_nCanada">Case!$AB$15:$AB$26</definedName>
    <definedName name="_nCity">Case!$Y$15:$Y$26</definedName>
    <definedName name="_nCode">Case!$Z$15:$Z$26</definedName>
    <definedName name="_nDestination">'Flight Routes'!$C$2:$C$104</definedName>
    <definedName name="_nDistance">'Flight Routes'!$F$2:$F$104</definedName>
    <definedName name="_nIATA">#REF!</definedName>
    <definedName name="_nOrigin">'Flight Routes'!$B$2:$B$104</definedName>
    <definedName name="_nRoutes">'Flight Routes'!$G$2:$G$104</definedName>
    <definedName name="_nSevens">Model!$U$4:$U$274</definedName>
    <definedName name="HD_Date">_xlfn.LET(_xlpm.dt, TODAY(),      _xlpm.y,  YEAR(_xlpm.dt),      _xlpm.m,  MONTH(_xlpm.dt),      _xlpm.d,  DAY(_xlpm.dt),      TEXT(DATE(_xlpm.y,_xlpm.m,_xlpm.d),"dd-mmm-yyyy")     )</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43" l="1"/>
  <c r="F90" i="45"/>
  <c r="F89" i="45"/>
  <c r="F88" i="45"/>
  <c r="F87" i="45"/>
  <c r="F86" i="45"/>
  <c r="F85" i="45"/>
  <c r="F84" i="45"/>
  <c r="F83" i="45"/>
  <c r="F82" i="45"/>
  <c r="F81" i="45"/>
  <c r="F80" i="45"/>
  <c r="F79" i="45"/>
  <c r="F78" i="45"/>
  <c r="F77" i="45"/>
  <c r="F76" i="45"/>
  <c r="F75" i="45"/>
  <c r="F74" i="45"/>
  <c r="F73" i="45"/>
  <c r="F72" i="45"/>
  <c r="T70" i="45" a="1"/>
  <c r="T70" i="45" s="1"/>
  <c r="T71" i="45" a="1"/>
  <c r="T71" i="45" s="1"/>
  <c r="T72" i="45" a="1"/>
  <c r="T72" i="45" s="1"/>
  <c r="T73" i="45" a="1"/>
  <c r="T73" i="45" s="1"/>
  <c r="T74" i="45" a="1"/>
  <c r="T74" i="45" s="1"/>
  <c r="T75" i="45" a="1"/>
  <c r="T75" i="45" s="1"/>
  <c r="T76" i="45" a="1"/>
  <c r="T76" i="45"/>
  <c r="T77" i="45" a="1"/>
  <c r="T77" i="45"/>
  <c r="T78" i="45" a="1"/>
  <c r="T78" i="45" s="1"/>
  <c r="T79" i="45" a="1"/>
  <c r="T79" i="45" s="1"/>
  <c r="T80" i="45" a="1"/>
  <c r="T80" i="45" s="1"/>
  <c r="T81" i="45" a="1"/>
  <c r="T81" i="45" s="1"/>
  <c r="T82" i="45" a="1"/>
  <c r="T82" i="45" s="1"/>
  <c r="T83" i="45" a="1"/>
  <c r="T83" i="45" s="1"/>
  <c r="T84" i="45" a="1"/>
  <c r="T84" i="45" s="1"/>
  <c r="T85" i="45" a="1"/>
  <c r="T85" i="45"/>
  <c r="T86" i="45" a="1"/>
  <c r="T86" i="45" s="1"/>
  <c r="T87" i="45" a="1"/>
  <c r="T87" i="45" s="1"/>
  <c r="T88" i="45" a="1"/>
  <c r="T88" i="45" s="1"/>
  <c r="T89" i="45" a="1"/>
  <c r="T89" i="45" s="1"/>
  <c r="T90" i="45" a="1"/>
  <c r="T90" i="45" s="1"/>
  <c r="T69" i="45" a="1"/>
  <c r="T69" i="45" s="1"/>
  <c r="G3" i="33" a="1"/>
  <c r="G3" i="33"/>
  <c r="G4" i="33" a="1"/>
  <c r="G4" i="33" s="1"/>
  <c r="G5" i="33" a="1"/>
  <c r="G5" i="33" s="1"/>
  <c r="G6" i="33" a="1"/>
  <c r="G6" i="33" s="1"/>
  <c r="G7" i="33" a="1"/>
  <c r="G7" i="33" s="1"/>
  <c r="G8" i="33" a="1"/>
  <c r="G8" i="33" s="1"/>
  <c r="G9" i="33" a="1"/>
  <c r="G9" i="33"/>
  <c r="G10" i="33" a="1"/>
  <c r="G10" i="33"/>
  <c r="G11" i="33" a="1"/>
  <c r="G11" i="33" s="1"/>
  <c r="G12" i="33" a="1"/>
  <c r="G12" i="33" s="1"/>
  <c r="G13" i="33" a="1"/>
  <c r="G13" i="33" s="1"/>
  <c r="G14" i="33" a="1"/>
  <c r="G14" i="33" s="1"/>
  <c r="G15" i="33" a="1"/>
  <c r="G15" i="33" s="1"/>
  <c r="G16" i="33" a="1"/>
  <c r="G16" i="33" s="1"/>
  <c r="G17" i="33" a="1"/>
  <c r="G17" i="33"/>
  <c r="G18" i="33" a="1"/>
  <c r="G18" i="33"/>
  <c r="G19" i="33" a="1"/>
  <c r="G19" i="33" s="1"/>
  <c r="G20" i="33" a="1"/>
  <c r="G20" i="33" s="1"/>
  <c r="G21" i="33" a="1"/>
  <c r="G21" i="33" s="1"/>
  <c r="G22" i="33" a="1"/>
  <c r="G22" i="33" s="1"/>
  <c r="G23" i="33" a="1"/>
  <c r="G23" i="33" s="1"/>
  <c r="G24" i="33" a="1"/>
  <c r="G24" i="33" s="1"/>
  <c r="G25" i="33" a="1"/>
  <c r="G25" i="33"/>
  <c r="G26" i="33" a="1"/>
  <c r="G26" i="33"/>
  <c r="G27" i="33" a="1"/>
  <c r="G27" i="33" s="1"/>
  <c r="G28" i="33" a="1"/>
  <c r="G28" i="33" s="1"/>
  <c r="G29" i="33" a="1"/>
  <c r="G29" i="33" s="1"/>
  <c r="G30" i="33" a="1"/>
  <c r="G30" i="33" s="1"/>
  <c r="G31" i="33" a="1"/>
  <c r="G31" i="33" s="1"/>
  <c r="G32" i="33" a="1"/>
  <c r="G32" i="33" s="1"/>
  <c r="G33" i="33" a="1"/>
  <c r="G33" i="33"/>
  <c r="G34" i="33" a="1"/>
  <c r="G34" i="33"/>
  <c r="G35" i="33" a="1"/>
  <c r="G35" i="33" s="1"/>
  <c r="G36" i="33" a="1"/>
  <c r="G36" i="33" s="1"/>
  <c r="G37" i="33" a="1"/>
  <c r="G37" i="33" s="1"/>
  <c r="G38" i="33" a="1"/>
  <c r="G38" i="33" s="1"/>
  <c r="G39" i="33" a="1"/>
  <c r="G39" i="33" s="1"/>
  <c r="G40" i="33" a="1"/>
  <c r="G40" i="33" s="1"/>
  <c r="G41" i="33" a="1"/>
  <c r="G41" i="33"/>
  <c r="G42" i="33" a="1"/>
  <c r="G42" i="33"/>
  <c r="G43" i="33" a="1"/>
  <c r="G43" i="33" s="1"/>
  <c r="G44" i="33" a="1"/>
  <c r="G44" i="33" s="1"/>
  <c r="G45" i="33" a="1"/>
  <c r="G45" i="33" s="1"/>
  <c r="G46" i="33" a="1"/>
  <c r="G46" i="33" s="1"/>
  <c r="G47" i="33" a="1"/>
  <c r="G47" i="33" s="1"/>
  <c r="G48" i="33" a="1"/>
  <c r="G48" i="33" s="1"/>
  <c r="G49" i="33" a="1"/>
  <c r="G49" i="33"/>
  <c r="G50" i="33" a="1"/>
  <c r="G50" i="33"/>
  <c r="G51" i="33" a="1"/>
  <c r="G51" i="33" s="1"/>
  <c r="G52" i="33" a="1"/>
  <c r="G52" i="33" s="1"/>
  <c r="G53" i="33" a="1"/>
  <c r="G53" i="33" s="1"/>
  <c r="G54" i="33" a="1"/>
  <c r="G54" i="33" s="1"/>
  <c r="G55" i="33" a="1"/>
  <c r="G55" i="33" s="1"/>
  <c r="G56" i="33" a="1"/>
  <c r="G56" i="33" s="1"/>
  <c r="G57" i="33" a="1"/>
  <c r="G57" i="33"/>
  <c r="G58" i="33" a="1"/>
  <c r="G58" i="33"/>
  <c r="G59" i="33" a="1"/>
  <c r="G59" i="33" s="1"/>
  <c r="G60" i="33" a="1"/>
  <c r="G60" i="33" s="1"/>
  <c r="G61" i="33" a="1"/>
  <c r="G61" i="33" s="1"/>
  <c r="G62" i="33" a="1"/>
  <c r="G62" i="33" s="1"/>
  <c r="G63" i="33" a="1"/>
  <c r="G63" i="33" s="1"/>
  <c r="G64" i="33" a="1"/>
  <c r="G64" i="33" s="1"/>
  <c r="G65" i="33" a="1"/>
  <c r="G65" i="33"/>
  <c r="G66" i="33" a="1"/>
  <c r="G66" i="33" s="1"/>
  <c r="G67" i="33" a="1"/>
  <c r="G67" i="33" s="1"/>
  <c r="G68" i="33" a="1"/>
  <c r="G68" i="33" s="1"/>
  <c r="G69" i="33" a="1"/>
  <c r="G69" i="33" s="1"/>
  <c r="G70" i="33" a="1"/>
  <c r="G70" i="33" s="1"/>
  <c r="G71" i="33" a="1"/>
  <c r="G71" i="33" s="1"/>
  <c r="G72" i="33" a="1"/>
  <c r="G72" i="33" s="1"/>
  <c r="G73" i="33" a="1"/>
  <c r="G73" i="33"/>
  <c r="G74" i="33" a="1"/>
  <c r="G74" i="33" s="1"/>
  <c r="G75" i="33" a="1"/>
  <c r="G75" i="33" s="1"/>
  <c r="G76" i="33" a="1"/>
  <c r="G76" i="33" s="1"/>
  <c r="G77" i="33" a="1"/>
  <c r="G77" i="33" s="1"/>
  <c r="G78" i="33" a="1"/>
  <c r="G78" i="33" s="1"/>
  <c r="G79" i="33" a="1"/>
  <c r="G79" i="33" s="1"/>
  <c r="G80" i="33" a="1"/>
  <c r="G80" i="33" s="1"/>
  <c r="G81" i="33" a="1"/>
  <c r="G81" i="33"/>
  <c r="G82" i="33" a="1"/>
  <c r="G82" i="33" s="1"/>
  <c r="G83" i="33" a="1"/>
  <c r="G83" i="33" s="1"/>
  <c r="G84" i="33" a="1"/>
  <c r="G84" i="33" s="1"/>
  <c r="G85" i="33" a="1"/>
  <c r="G85" i="33" s="1"/>
  <c r="G86" i="33" a="1"/>
  <c r="G86" i="33" s="1"/>
  <c r="G87" i="33" a="1"/>
  <c r="G87" i="33" s="1"/>
  <c r="G88" i="33" a="1"/>
  <c r="G88" i="33" s="1"/>
  <c r="G89" i="33" a="1"/>
  <c r="G89" i="33"/>
  <c r="G90" i="33" a="1"/>
  <c r="G90" i="33" s="1"/>
  <c r="G91" i="33" a="1"/>
  <c r="G91" i="33" s="1"/>
  <c r="G92" i="33" a="1"/>
  <c r="G92" i="33" s="1"/>
  <c r="G93" i="33" a="1"/>
  <c r="G93" i="33" s="1"/>
  <c r="G94" i="33" a="1"/>
  <c r="G94" i="33" s="1"/>
  <c r="G95" i="33" a="1"/>
  <c r="G95" i="33" s="1"/>
  <c r="G96" i="33" a="1"/>
  <c r="G96" i="33" s="1"/>
  <c r="G97" i="33" a="1"/>
  <c r="G97" i="33" s="1"/>
  <c r="G98" i="33" a="1"/>
  <c r="G98" i="33" s="1"/>
  <c r="G99" i="33" a="1"/>
  <c r="G99" i="33" s="1"/>
  <c r="G100" i="33" a="1"/>
  <c r="G100" i="33" s="1"/>
  <c r="G101" i="33" a="1"/>
  <c r="G101" i="33" s="1"/>
  <c r="G102" i="33" a="1"/>
  <c r="G102" i="33" s="1"/>
  <c r="G103" i="33" a="1"/>
  <c r="G103" i="33" s="1"/>
  <c r="G104" i="33" a="1"/>
  <c r="G104" i="33" s="1"/>
  <c r="G2" i="33" a="1"/>
  <c r="G2" i="33" s="1"/>
  <c r="I48" i="45"/>
  <c r="I49" i="45"/>
  <c r="I50" i="45"/>
  <c r="I51" i="45"/>
  <c r="I52" i="45"/>
  <c r="I53" i="45"/>
  <c r="I54" i="45"/>
  <c r="I55" i="45"/>
  <c r="I56" i="45"/>
  <c r="I57" i="45"/>
  <c r="I58" i="45"/>
  <c r="I47" i="45"/>
  <c r="F34" i="45"/>
  <c r="F35" i="45"/>
  <c r="F36" i="45"/>
  <c r="F47" i="45"/>
  <c r="F49" i="45"/>
  <c r="B50" i="45"/>
  <c r="B51" i="45" s="1"/>
  <c r="B52" i="45" s="1"/>
  <c r="B53" i="45" s="1"/>
  <c r="B54" i="45" s="1"/>
  <c r="B55" i="45" s="1"/>
  <c r="B56" i="45" s="1"/>
  <c r="B57" i="45" s="1"/>
  <c r="B58" i="45" s="1"/>
  <c r="F50" i="45"/>
  <c r="F51" i="45"/>
  <c r="F52" i="45"/>
  <c r="F53" i="45"/>
  <c r="F54" i="45"/>
  <c r="F55" i="45"/>
  <c r="F56" i="45"/>
  <c r="F57" i="45"/>
  <c r="F58" i="45"/>
  <c r="E60" i="45" a="1"/>
  <c r="E60" i="45" s="1"/>
  <c r="F60" i="45" s="1"/>
  <c r="F69" i="45"/>
  <c r="B72" i="45"/>
  <c r="B73" i="45"/>
  <c r="B74" i="45" s="1"/>
  <c r="B75" i="45" s="1"/>
  <c r="B76" i="45" s="1"/>
  <c r="B77" i="45" s="1"/>
  <c r="B78" i="45" s="1"/>
  <c r="B79" i="45" s="1"/>
  <c r="B80" i="45" s="1"/>
  <c r="B81" i="45" s="1"/>
  <c r="B82" i="45" s="1"/>
  <c r="B83" i="45" s="1"/>
  <c r="B84" i="45" s="1"/>
  <c r="B85" i="45" s="1"/>
  <c r="B86" i="45" s="1"/>
  <c r="B87" i="45" s="1"/>
  <c r="B88" i="45" s="1"/>
  <c r="B89" i="45" s="1"/>
  <c r="B90" i="45" s="1"/>
  <c r="F106" i="45"/>
  <c r="F108" i="45"/>
  <c r="B109" i="45"/>
  <c r="B110" i="45" s="1"/>
  <c r="B111" i="45" s="1"/>
  <c r="B112" i="45" s="1"/>
  <c r="B113" i="45" s="1"/>
  <c r="B114" i="45" s="1"/>
  <c r="B115" i="45" s="1"/>
  <c r="B116" i="45" s="1"/>
  <c r="B117" i="45" s="1"/>
  <c r="B118" i="45" s="1"/>
  <c r="B119" i="45" s="1"/>
  <c r="B120" i="45" s="1"/>
  <c r="B121" i="45" s="1"/>
  <c r="B122" i="45" s="1"/>
  <c r="B123" i="45" s="1"/>
  <c r="B124" i="45" s="1"/>
  <c r="B125" i="45" s="1"/>
  <c r="B126" i="45" s="1"/>
  <c r="B127" i="45" s="1"/>
  <c r="F109" i="45"/>
  <c r="F110" i="45"/>
  <c r="F111" i="45"/>
  <c r="F112" i="45"/>
  <c r="F113" i="45"/>
  <c r="F114" i="45"/>
  <c r="F115" i="45"/>
  <c r="F116" i="45"/>
  <c r="F117" i="45"/>
  <c r="F118" i="45"/>
  <c r="F119" i="45"/>
  <c r="F120" i="45"/>
  <c r="F121" i="45"/>
  <c r="F122" i="45"/>
  <c r="F123" i="45"/>
  <c r="F124" i="45"/>
  <c r="F125" i="45"/>
  <c r="F126" i="45"/>
  <c r="F127" i="45"/>
  <c r="E129" i="45"/>
  <c r="F129" i="45"/>
  <c r="F146" i="45"/>
  <c r="F148" i="45"/>
  <c r="B149" i="45"/>
  <c r="F149" i="45"/>
  <c r="B150" i="45"/>
  <c r="F150" i="45"/>
  <c r="B151" i="45"/>
  <c r="B152" i="45" s="1"/>
  <c r="B153" i="45" s="1"/>
  <c r="B154" i="45" s="1"/>
  <c r="B155" i="45" s="1"/>
  <c r="B156" i="45" s="1"/>
  <c r="B157" i="45" s="1"/>
  <c r="B158" i="45" s="1"/>
  <c r="B159" i="45" s="1"/>
  <c r="B160" i="45" s="1"/>
  <c r="B161" i="45" s="1"/>
  <c r="B162" i="45" s="1"/>
  <c r="B163" i="45" s="1"/>
  <c r="B164" i="45" s="1"/>
  <c r="B165" i="45" s="1"/>
  <c r="B166" i="45" s="1"/>
  <c r="B167" i="45" s="1"/>
  <c r="F151" i="45"/>
  <c r="F152" i="45"/>
  <c r="F153" i="45"/>
  <c r="F154" i="45"/>
  <c r="F155" i="45"/>
  <c r="F156" i="45"/>
  <c r="F157" i="45"/>
  <c r="F158" i="45"/>
  <c r="F159" i="45"/>
  <c r="F160" i="45"/>
  <c r="F161" i="45"/>
  <c r="F162" i="45"/>
  <c r="F163" i="45"/>
  <c r="F164" i="45"/>
  <c r="F165" i="45"/>
  <c r="F166" i="45"/>
  <c r="F167" i="45"/>
  <c r="E169" i="45" a="1"/>
  <c r="E169" i="45" s="1"/>
  <c r="F169" i="45" s="1"/>
  <c r="F181" i="45"/>
  <c r="F183" i="45"/>
  <c r="B184" i="45"/>
  <c r="F184" i="45"/>
  <c r="B185" i="45"/>
  <c r="B186" i="45" s="1"/>
  <c r="B187" i="45" s="1"/>
  <c r="B188" i="45" s="1"/>
  <c r="B189" i="45" s="1"/>
  <c r="B190" i="45" s="1"/>
  <c r="B191" i="45" s="1"/>
  <c r="B192" i="45" s="1"/>
  <c r="B193" i="45" s="1"/>
  <c r="B194" i="45" s="1"/>
  <c r="B195" i="45" s="1"/>
  <c r="B196" i="45" s="1"/>
  <c r="B197" i="45" s="1"/>
  <c r="B198" i="45" s="1"/>
  <c r="B199" i="45" s="1"/>
  <c r="B200" i="45" s="1"/>
  <c r="B201" i="45" s="1"/>
  <c r="B202" i="45" s="1"/>
  <c r="B203" i="45" s="1"/>
  <c r="B204" i="45" s="1"/>
  <c r="B205" i="45" s="1"/>
  <c r="B206" i="45" s="1"/>
  <c r="B207" i="45" s="1"/>
  <c r="B208" i="45" s="1"/>
  <c r="B209" i="45" s="1"/>
  <c r="B210" i="45" s="1"/>
  <c r="B211" i="45" s="1"/>
  <c r="B212" i="45" s="1"/>
  <c r="F185" i="45"/>
  <c r="F186" i="45"/>
  <c r="F187" i="45"/>
  <c r="F188" i="45"/>
  <c r="F189" i="45"/>
  <c r="F190" i="45"/>
  <c r="F191" i="45"/>
  <c r="F192" i="45"/>
  <c r="F193" i="45"/>
  <c r="F194" i="45"/>
  <c r="F195" i="45"/>
  <c r="F196" i="45"/>
  <c r="F197" i="45"/>
  <c r="F198" i="45"/>
  <c r="F199" i="45"/>
  <c r="F200" i="45"/>
  <c r="F201" i="45"/>
  <c r="F202" i="45"/>
  <c r="F203" i="45"/>
  <c r="F204" i="45"/>
  <c r="F205" i="45"/>
  <c r="F206" i="45"/>
  <c r="F207" i="45"/>
  <c r="F208" i="45"/>
  <c r="F209" i="45"/>
  <c r="F210" i="45"/>
  <c r="F211" i="45"/>
  <c r="F212" i="45"/>
  <c r="E214" i="45" a="1"/>
  <c r="E214" i="45" s="1"/>
  <c r="F214" i="45" s="1"/>
  <c r="E92" i="45" l="1"/>
  <c r="F92" i="45" s="1"/>
  <c r="F71" i="45"/>
  <c r="J42" i="45" s="1" a="1"/>
  <c r="J42" i="45" s="1"/>
  <c r="J3" i="44"/>
  <c r="J4" i="44"/>
  <c r="J5" i="44"/>
  <c r="J6" i="44"/>
  <c r="J7" i="44"/>
  <c r="J8" i="44"/>
  <c r="J9" i="44"/>
  <c r="J10" i="44"/>
  <c r="J11" i="44"/>
  <c r="J12" i="44"/>
  <c r="J13" i="44"/>
  <c r="J2" i="44"/>
  <c r="I3" i="44"/>
  <c r="I4" i="44"/>
  <c r="I5" i="44"/>
  <c r="I6" i="44"/>
  <c r="I7" i="44"/>
  <c r="I8" i="44"/>
  <c r="I9" i="44"/>
  <c r="I10" i="44"/>
  <c r="I11" i="44"/>
  <c r="I12" i="44"/>
  <c r="I13" i="44"/>
  <c r="I2" i="44"/>
  <c r="C40" i="44" a="1"/>
  <c r="C40" i="44" s="1"/>
  <c r="C41" i="44" a="1"/>
  <c r="C41" i="44" s="1"/>
  <c r="C42" i="44" a="1"/>
  <c r="C42" i="44" s="1"/>
  <c r="C43" i="44" a="1"/>
  <c r="C43" i="44" s="1"/>
  <c r="C44" i="44" a="1"/>
  <c r="C44" i="44" s="1"/>
  <c r="C45" i="44" a="1"/>
  <c r="C45" i="44" s="1"/>
  <c r="C46" i="44" a="1"/>
  <c r="C46" i="44" s="1"/>
  <c r="C47" i="44" a="1"/>
  <c r="C47" i="44" s="1"/>
  <c r="C48" i="44" a="1"/>
  <c r="C48" i="44" s="1"/>
  <c r="C49" i="44" a="1"/>
  <c r="C49" i="44" s="1"/>
  <c r="C50" i="44" a="1"/>
  <c r="C50" i="44" s="1"/>
  <c r="C51" i="44" a="1"/>
  <c r="C51" i="44" s="1"/>
  <c r="C52" i="44" a="1"/>
  <c r="C52" i="44" s="1"/>
  <c r="C53" i="44" a="1"/>
  <c r="C53" i="44" s="1"/>
  <c r="C54" i="44" a="1"/>
  <c r="C54" i="44" s="1"/>
  <c r="C55" i="44" a="1"/>
  <c r="C55" i="44" s="1"/>
  <c r="C56" i="44" a="1"/>
  <c r="C56" i="44" s="1"/>
  <c r="C57" i="44" a="1"/>
  <c r="C57" i="44" s="1"/>
  <c r="C58" i="44" a="1"/>
  <c r="C58" i="44" s="1"/>
  <c r="C59" i="44" a="1"/>
  <c r="C59" i="44" s="1"/>
  <c r="C60" i="44" a="1"/>
  <c r="C60" i="44" s="1"/>
  <c r="C61" i="44" a="1"/>
  <c r="C61" i="44" s="1"/>
  <c r="C62" i="44" a="1"/>
  <c r="C62" i="44" s="1"/>
  <c r="C63" i="44" a="1"/>
  <c r="C63" i="44" s="1"/>
  <c r="C64" i="44" a="1"/>
  <c r="C64" i="44" s="1"/>
  <c r="C65" i="44" a="1"/>
  <c r="C65" i="44" s="1"/>
  <c r="C66" i="44" a="1"/>
  <c r="C66" i="44" s="1"/>
  <c r="C67" i="44" a="1"/>
  <c r="C67" i="44" s="1"/>
  <c r="C68" i="44" a="1"/>
  <c r="C68" i="44" s="1"/>
  <c r="C69" i="44" a="1"/>
  <c r="C69" i="44" s="1"/>
  <c r="C70" i="44" a="1"/>
  <c r="C70" i="44" s="1"/>
  <c r="C71" i="44" a="1"/>
  <c r="C71" i="44" s="1"/>
  <c r="C72" i="44" a="1"/>
  <c r="C72" i="44" s="1"/>
  <c r="C73" i="44" a="1"/>
  <c r="C73" i="44" s="1"/>
  <c r="C74" i="44" a="1"/>
  <c r="C74" i="44" s="1"/>
  <c r="C75" i="44" a="1"/>
  <c r="C75" i="44" s="1"/>
  <c r="C76" i="44" a="1"/>
  <c r="C76" i="44" s="1"/>
  <c r="C77" i="44" a="1"/>
  <c r="C77" i="44" s="1"/>
  <c r="C78" i="44" a="1"/>
  <c r="C78" i="44" s="1"/>
  <c r="C79" i="44" a="1"/>
  <c r="C79" i="44" s="1"/>
  <c r="C80" i="44" a="1"/>
  <c r="C80" i="44" s="1"/>
  <c r="C81" i="44" a="1"/>
  <c r="C81" i="44" s="1"/>
  <c r="C82" i="44" a="1"/>
  <c r="C82" i="44" s="1"/>
  <c r="C83" i="44" a="1"/>
  <c r="C83" i="44" s="1"/>
  <c r="C84" i="44" a="1"/>
  <c r="C84" i="44" s="1"/>
  <c r="C85" i="44" a="1"/>
  <c r="C85" i="44" s="1"/>
  <c r="C86" i="44" a="1"/>
  <c r="C86" i="44" s="1"/>
  <c r="C87" i="44" a="1"/>
  <c r="C87" i="44" s="1"/>
  <c r="C88" i="44" a="1"/>
  <c r="C88" i="44" s="1"/>
  <c r="C89" i="44" a="1"/>
  <c r="C89" i="44" s="1"/>
  <c r="C90" i="44" a="1"/>
  <c r="C90" i="44" s="1"/>
  <c r="C91" i="44" a="1"/>
  <c r="C91" i="44" s="1"/>
  <c r="C92" i="44" a="1"/>
  <c r="C92" i="44" s="1"/>
  <c r="C93" i="44" a="1"/>
  <c r="C93" i="44" s="1"/>
  <c r="C94" i="44" a="1"/>
  <c r="C94" i="44" s="1"/>
  <c r="C95" i="44" a="1"/>
  <c r="C95" i="44" s="1"/>
  <c r="C96" i="44" a="1"/>
  <c r="C96" i="44" s="1"/>
  <c r="C97" i="44" a="1"/>
  <c r="C97" i="44" s="1"/>
  <c r="C98" i="44" a="1"/>
  <c r="C98" i="44" s="1"/>
  <c r="C99" i="44" a="1"/>
  <c r="C99" i="44" s="1"/>
  <c r="C100" i="44" a="1"/>
  <c r="C100" i="44" s="1"/>
  <c r="C101" i="44" a="1"/>
  <c r="C101" i="44" s="1"/>
  <c r="C102" i="44" a="1"/>
  <c r="C102" i="44" s="1"/>
  <c r="C103" i="44" a="1"/>
  <c r="C103" i="44" s="1"/>
  <c r="C104" i="44" a="1"/>
  <c r="C104" i="44" s="1"/>
  <c r="C105" i="44" a="1"/>
  <c r="C105" i="44" s="1"/>
  <c r="C106" i="44" a="1"/>
  <c r="C106" i="44" s="1"/>
  <c r="C107" i="44" a="1"/>
  <c r="C107" i="44" s="1"/>
  <c r="C108" i="44" a="1"/>
  <c r="C108" i="44" s="1"/>
  <c r="C109" i="44" a="1"/>
  <c r="C109" i="44" s="1"/>
  <c r="C110" i="44" a="1"/>
  <c r="C110" i="44" s="1"/>
  <c r="C111" i="44" a="1"/>
  <c r="C111" i="44" s="1"/>
  <c r="C112" i="44" a="1"/>
  <c r="C112" i="44" s="1"/>
  <c r="C113" i="44" a="1"/>
  <c r="C113" i="44" s="1"/>
  <c r="C114" i="44" a="1"/>
  <c r="C114" i="44" s="1"/>
  <c r="C115" i="44" a="1"/>
  <c r="C115" i="44" s="1"/>
  <c r="C116" i="44" a="1"/>
  <c r="C116" i="44" s="1"/>
  <c r="C27" i="44" a="1"/>
  <c r="C27" i="44" s="1"/>
  <c r="C28" i="44" a="1"/>
  <c r="C28" i="44" s="1"/>
  <c r="C29" i="44" a="1"/>
  <c r="C29" i="44" s="1"/>
  <c r="C30" i="44" a="1"/>
  <c r="C30" i="44" s="1"/>
  <c r="C31" i="44" a="1"/>
  <c r="C31" i="44" s="1"/>
  <c r="C32" i="44" a="1"/>
  <c r="C32" i="44" s="1"/>
  <c r="C33" i="44" a="1"/>
  <c r="C33" i="44" s="1"/>
  <c r="C34" i="44" a="1"/>
  <c r="C34" i="44" s="1"/>
  <c r="C35" i="44" a="1"/>
  <c r="C35" i="44" s="1"/>
  <c r="C36" i="44" a="1"/>
  <c r="C36" i="44" s="1"/>
  <c r="C37" i="44" a="1"/>
  <c r="C37" i="44" s="1"/>
  <c r="C38" i="44" a="1"/>
  <c r="C38" i="44" s="1"/>
  <c r="C39" i="44" a="1"/>
  <c r="C39" i="44" s="1"/>
  <c r="C18" i="44" a="1"/>
  <c r="C18" i="44"/>
  <c r="D18" i="44" s="1"/>
  <c r="C19" i="44" a="1"/>
  <c r="C19" i="44"/>
  <c r="D19" i="44" s="1"/>
  <c r="C20" i="44" a="1"/>
  <c r="C20" i="44" s="1"/>
  <c r="D20" i="44" s="1"/>
  <c r="C21" i="44" a="1"/>
  <c r="C21" i="44"/>
  <c r="D21" i="44" s="1"/>
  <c r="C22" i="44" a="1"/>
  <c r="C22" i="44" s="1"/>
  <c r="D22" i="44" s="1"/>
  <c r="C23" i="44" a="1"/>
  <c r="C23" i="44"/>
  <c r="D23" i="44" s="1"/>
  <c r="C24" i="44" a="1"/>
  <c r="C24" i="44" s="1"/>
  <c r="D24" i="44" s="1"/>
  <c r="C25" i="44" a="1"/>
  <c r="C25" i="44" s="1"/>
  <c r="D25" i="44" s="1"/>
  <c r="C26" i="44" a="1"/>
  <c r="C26" i="44"/>
  <c r="D26" i="44" s="1"/>
  <c r="C17" i="44" a="1"/>
  <c r="C17" i="44" s="1"/>
  <c r="D17" i="44" s="1"/>
  <c r="B3" i="44" a="1"/>
  <c r="B3" i="44" s="1"/>
  <c r="S4" i="43" a="1"/>
  <c r="S4" i="43" s="1"/>
  <c r="U4" i="43" s="1" a="1"/>
  <c r="U4" i="43" s="1"/>
  <c r="R4" i="43" a="1"/>
  <c r="R4" i="43" s="1"/>
  <c r="F3" i="33"/>
  <c r="F4" i="33"/>
  <c r="F5" i="33"/>
  <c r="F6" i="33"/>
  <c r="F7" i="33"/>
  <c r="F8" i="33"/>
  <c r="F9" i="33"/>
  <c r="F10" i="33"/>
  <c r="F11" i="33"/>
  <c r="F12" i="33"/>
  <c r="F13" i="33"/>
  <c r="F14" i="33"/>
  <c r="F15" i="33"/>
  <c r="F16" i="33"/>
  <c r="F17" i="33"/>
  <c r="F18" i="33"/>
  <c r="F19" i="33"/>
  <c r="F20" i="33"/>
  <c r="F21" i="33"/>
  <c r="F22" i="33"/>
  <c r="F23" i="33"/>
  <c r="F24" i="33"/>
  <c r="F25" i="33"/>
  <c r="F26" i="33"/>
  <c r="F27" i="33"/>
  <c r="F28" i="33"/>
  <c r="F29" i="33"/>
  <c r="F30" i="33"/>
  <c r="F31" i="33"/>
  <c r="F32" i="33"/>
  <c r="F33" i="33"/>
  <c r="F34" i="33"/>
  <c r="F35" i="33"/>
  <c r="F36" i="33"/>
  <c r="F37" i="33"/>
  <c r="F38" i="33"/>
  <c r="F39" i="33"/>
  <c r="F40" i="33"/>
  <c r="F41" i="33"/>
  <c r="F42" i="33"/>
  <c r="F43" i="33"/>
  <c r="F44" i="33"/>
  <c r="F45" i="33"/>
  <c r="F46" i="33"/>
  <c r="F47" i="33"/>
  <c r="F48" i="33"/>
  <c r="F49" i="33"/>
  <c r="F50" i="33"/>
  <c r="F51" i="33"/>
  <c r="F52" i="33"/>
  <c r="F53" i="33"/>
  <c r="F54" i="33"/>
  <c r="F55" i="33"/>
  <c r="F56" i="33"/>
  <c r="F57" i="33"/>
  <c r="F58" i="33"/>
  <c r="F59" i="33"/>
  <c r="F60" i="33"/>
  <c r="F61" i="33"/>
  <c r="F62" i="33"/>
  <c r="F63" i="33"/>
  <c r="F64" i="33"/>
  <c r="F65" i="33"/>
  <c r="F66" i="33"/>
  <c r="F67" i="33"/>
  <c r="F68" i="33"/>
  <c r="F69" i="33"/>
  <c r="F70" i="33"/>
  <c r="F71" i="33"/>
  <c r="F72" i="33"/>
  <c r="F73" i="33"/>
  <c r="F74" i="33"/>
  <c r="F75" i="33"/>
  <c r="F76" i="33"/>
  <c r="F77" i="33"/>
  <c r="F78" i="33"/>
  <c r="F79" i="33"/>
  <c r="F80" i="33"/>
  <c r="F81" i="33"/>
  <c r="F82" i="33"/>
  <c r="F83" i="33"/>
  <c r="F84" i="33"/>
  <c r="F85" i="33"/>
  <c r="F86" i="33"/>
  <c r="F87" i="33"/>
  <c r="F88" i="33"/>
  <c r="F89" i="33"/>
  <c r="F90" i="33"/>
  <c r="F91" i="33"/>
  <c r="F92" i="33"/>
  <c r="F93" i="33"/>
  <c r="F94" i="33"/>
  <c r="F95" i="33"/>
  <c r="F96" i="33"/>
  <c r="F97" i="33"/>
  <c r="F98" i="33"/>
  <c r="F99" i="33"/>
  <c r="F100" i="33"/>
  <c r="F101" i="33"/>
  <c r="F102" i="33"/>
  <c r="F103" i="33"/>
  <c r="F104" i="33"/>
  <c r="F2" i="33"/>
  <c r="B184" i="42"/>
  <c r="B185" i="42" s="1"/>
  <c r="B186" i="42" s="1"/>
  <c r="B187" i="42" s="1"/>
  <c r="B188" i="42" s="1"/>
  <c r="B189" i="42" s="1"/>
  <c r="B190" i="42" s="1"/>
  <c r="B191" i="42" s="1"/>
  <c r="B192" i="42" s="1"/>
  <c r="B193" i="42" s="1"/>
  <c r="B194" i="42" s="1"/>
  <c r="B195" i="42" s="1"/>
  <c r="B196" i="42" s="1"/>
  <c r="B197" i="42" s="1"/>
  <c r="B198" i="42" s="1"/>
  <c r="B199" i="42" s="1"/>
  <c r="B200" i="42" s="1"/>
  <c r="B201" i="42" s="1"/>
  <c r="B202" i="42" s="1"/>
  <c r="B203" i="42" s="1"/>
  <c r="B204" i="42" s="1"/>
  <c r="B205" i="42" s="1"/>
  <c r="B206" i="42" s="1"/>
  <c r="B207" i="42" s="1"/>
  <c r="B208" i="42" s="1"/>
  <c r="B209" i="42" s="1"/>
  <c r="B210" i="42" s="1"/>
  <c r="B211" i="42" s="1"/>
  <c r="B212" i="42" s="1"/>
  <c r="B149" i="42"/>
  <c r="B150" i="42" s="1"/>
  <c r="B151" i="42" s="1"/>
  <c r="B152" i="42" s="1"/>
  <c r="B153" i="42" s="1"/>
  <c r="B154" i="42" s="1"/>
  <c r="B155" i="42" s="1"/>
  <c r="B156" i="42" s="1"/>
  <c r="B157" i="42" s="1"/>
  <c r="B158" i="42" s="1"/>
  <c r="B159" i="42" s="1"/>
  <c r="B160" i="42" s="1"/>
  <c r="B161" i="42" s="1"/>
  <c r="B162" i="42" s="1"/>
  <c r="B163" i="42" s="1"/>
  <c r="B164" i="42" s="1"/>
  <c r="B165" i="42" s="1"/>
  <c r="B166" i="42" s="1"/>
  <c r="B167" i="42" s="1"/>
  <c r="B109" i="42"/>
  <c r="B110" i="42" s="1"/>
  <c r="B111" i="42" s="1"/>
  <c r="B112" i="42" s="1"/>
  <c r="B113" i="42" s="1"/>
  <c r="B114" i="42" s="1"/>
  <c r="B115" i="42" s="1"/>
  <c r="B116" i="42" s="1"/>
  <c r="B117" i="42" s="1"/>
  <c r="B118" i="42" s="1"/>
  <c r="B119" i="42" s="1"/>
  <c r="B120" i="42" s="1"/>
  <c r="B121" i="42" s="1"/>
  <c r="B122" i="42" s="1"/>
  <c r="B123" i="42" s="1"/>
  <c r="B124" i="42" s="1"/>
  <c r="B125" i="42" s="1"/>
  <c r="B126" i="42" s="1"/>
  <c r="B127" i="42" s="1"/>
  <c r="B72" i="42"/>
  <c r="B73" i="42" s="1"/>
  <c r="B74" i="42" s="1"/>
  <c r="B75" i="42" s="1"/>
  <c r="B76" i="42" s="1"/>
  <c r="B77" i="42" s="1"/>
  <c r="B78" i="42" s="1"/>
  <c r="B79" i="42" s="1"/>
  <c r="B80" i="42" s="1"/>
  <c r="B81" i="42" s="1"/>
  <c r="B82" i="42" s="1"/>
  <c r="B83" i="42" s="1"/>
  <c r="B84" i="42" s="1"/>
  <c r="B85" i="42" s="1"/>
  <c r="B86" i="42" s="1"/>
  <c r="B87" i="42" s="1"/>
  <c r="B88" i="42" s="1"/>
  <c r="B89" i="42" s="1"/>
  <c r="B90" i="42" s="1"/>
  <c r="B50" i="42"/>
  <c r="B51" i="42" s="1"/>
  <c r="B52" i="42" s="1"/>
  <c r="B53" i="42" s="1"/>
  <c r="B54" i="42" s="1"/>
  <c r="B55" i="42" s="1"/>
  <c r="B56" i="42" s="1"/>
  <c r="B57" i="42" s="1"/>
  <c r="B58" i="42" s="1"/>
  <c r="C4" i="43" l="1" a="1"/>
  <c r="C4" i="43" l="1"/>
  <c r="D4" i="43" s="1" a="1"/>
  <c r="D4" i="43" s="1"/>
  <c r="D29" i="43" a="1"/>
  <c r="D29" i="43" s="1"/>
  <c r="D24" i="43" a="1"/>
  <c r="D24" i="43" s="1"/>
  <c r="D9" i="43" a="1"/>
  <c r="D9" i="43" s="1"/>
  <c r="D19" i="43" a="1"/>
  <c r="D19" i="43" s="1"/>
  <c r="D18" i="43" a="1"/>
  <c r="D18" i="43" s="1"/>
  <c r="D11" i="43" a="1"/>
  <c r="D11" i="43" s="1"/>
  <c r="D25" i="43" a="1"/>
  <c r="D25" i="43" s="1"/>
  <c r="D5" i="43" a="1"/>
  <c r="D5" i="43" s="1"/>
  <c r="D34" i="43" a="1"/>
  <c r="D34" i="43" s="1"/>
  <c r="D13" i="43" a="1"/>
  <c r="D13" i="43" s="1"/>
  <c r="D21" i="43" a="1"/>
  <c r="D21" i="43" s="1"/>
  <c r="D41" i="43" a="1"/>
  <c r="D41" i="43" s="1"/>
  <c r="D40" i="43" a="1"/>
  <c r="D40" i="43" s="1"/>
  <c r="D37" i="43" a="1"/>
  <c r="D37" i="43" s="1"/>
  <c r="D12" i="43" a="1"/>
  <c r="D12" i="43" s="1"/>
  <c r="D14" i="43" a="1"/>
  <c r="D14" i="43" s="1"/>
  <c r="D7" i="43" a="1"/>
  <c r="D7" i="43" s="1"/>
  <c r="D28" i="43" a="1"/>
  <c r="D28" i="43" s="1"/>
  <c r="D30" i="43" a="1"/>
  <c r="D30" i="43" s="1"/>
  <c r="D23" i="43" a="1"/>
  <c r="D23" i="43" s="1"/>
  <c r="D20" i="43" a="1"/>
  <c r="D20" i="43" s="1"/>
  <c r="D32" i="43" a="1"/>
  <c r="D32" i="43" s="1"/>
  <c r="D17" i="43" a="1"/>
  <c r="D17" i="43" s="1"/>
  <c r="D10" i="43" a="1"/>
  <c r="D10" i="43" s="1"/>
  <c r="D15" i="43" a="1"/>
  <c r="D15" i="43" s="1"/>
  <c r="D39" i="43" a="1"/>
  <c r="D39" i="43" s="1"/>
  <c r="D43" i="43" a="1"/>
  <c r="D43" i="43" s="1"/>
  <c r="D26" i="43" a="1"/>
  <c r="D26" i="43" s="1"/>
  <c r="D31" i="43" a="1"/>
  <c r="D31" i="43" s="1"/>
  <c r="D8" i="43" a="1"/>
  <c r="D8" i="43" s="1"/>
  <c r="D36" i="43" a="1"/>
  <c r="D36" i="43" s="1"/>
  <c r="D42" i="43" a="1"/>
  <c r="D42" i="43" s="1"/>
  <c r="D35" i="43" a="1"/>
  <c r="D35" i="43" s="1"/>
  <c r="D6" i="43" a="1"/>
  <c r="D6" i="43" s="1"/>
  <c r="D16" i="43" a="1"/>
  <c r="D16" i="43" s="1"/>
  <c r="D27" i="43" a="1"/>
  <c r="D27" i="43" s="1"/>
  <c r="D38" i="43" a="1"/>
  <c r="D38" i="43" s="1"/>
  <c r="D22" i="43" a="1"/>
  <c r="D22" i="43" s="1"/>
  <c r="D33" i="43" a="1"/>
  <c r="D33" i="43" s="1"/>
  <c r="F4" i="43" l="1" a="1"/>
  <c r="F4" i="43" s="1"/>
  <c r="H4" i="43" s="1"/>
  <c r="I4" i="43" s="1"/>
  <c r="H25" i="43" l="1"/>
  <c r="H5" i="43"/>
  <c r="H41" i="43"/>
  <c r="H36" i="43"/>
  <c r="H19" i="43"/>
  <c r="H9" i="43"/>
  <c r="H17" i="43"/>
  <c r="H35" i="43"/>
  <c r="H15" i="43"/>
  <c r="H11" i="43"/>
  <c r="H12" i="43"/>
  <c r="H28" i="43"/>
  <c r="H10" i="43"/>
  <c r="H32" i="43"/>
  <c r="H16" i="43"/>
  <c r="H13" i="43"/>
  <c r="H24" i="43"/>
  <c r="H33" i="43"/>
  <c r="H18" i="43"/>
  <c r="H31" i="43"/>
  <c r="H14" i="43"/>
  <c r="H6" i="43"/>
  <c r="H37" i="43"/>
  <c r="H29" i="43"/>
  <c r="H21" i="43"/>
  <c r="H27" i="43"/>
  <c r="H40" i="43"/>
  <c r="H20" i="43"/>
  <c r="H23" i="43"/>
  <c r="H34" i="43"/>
  <c r="H30" i="43"/>
  <c r="H7" i="43"/>
  <c r="H39" i="43"/>
  <c r="H43" i="43"/>
  <c r="H38" i="43"/>
  <c r="H42" i="43"/>
  <c r="H8" i="43"/>
  <c r="H22" i="43"/>
  <c r="H26" i="43"/>
  <c r="I5" i="43"/>
  <c r="I6" i="43" l="1"/>
  <c r="I7" i="43"/>
  <c r="I8" i="43" s="1"/>
  <c r="I9" i="43" s="1"/>
  <c r="I10" i="43" s="1"/>
  <c r="I11" i="43" s="1"/>
  <c r="I12" i="43" s="1"/>
  <c r="I13" i="43" s="1"/>
  <c r="I14" i="43" s="1"/>
  <c r="I15" i="43" s="1"/>
  <c r="I16" i="43" s="1"/>
  <c r="I17" i="43" s="1"/>
  <c r="I18" i="43" s="1"/>
  <c r="I19" i="43" s="1"/>
  <c r="I20" i="43" s="1"/>
  <c r="I21" i="43" s="1"/>
  <c r="I22" i="43" s="1"/>
  <c r="I23" i="43" s="1"/>
  <c r="I24" i="43" s="1"/>
  <c r="I25" i="43" s="1"/>
  <c r="I26" i="43" s="1"/>
  <c r="I27" i="43" s="1"/>
  <c r="I28" i="43" s="1"/>
  <c r="I29" i="43" s="1"/>
  <c r="I30" i="43" s="1"/>
  <c r="I31" i="43" s="1"/>
  <c r="I32" i="43" s="1"/>
  <c r="I33" i="43" s="1"/>
  <c r="I34" i="43" s="1"/>
  <c r="I35" i="43" s="1"/>
  <c r="I36" i="43" s="1"/>
  <c r="I37" i="43" s="1"/>
  <c r="I38" i="43" s="1"/>
  <c r="I39" i="43" s="1"/>
  <c r="I40" i="43" s="1"/>
  <c r="I41" i="43" s="1"/>
  <c r="I42" i="43" s="1"/>
  <c r="I43" i="43" s="1"/>
  <c r="M3" i="4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<sst xmlns="http://schemas.openxmlformats.org/spreadsheetml/2006/main" count="1087" uniqueCount="330">
  <si>
    <t>Instructions</t>
  </si>
  <si>
    <t>Questions</t>
  </si>
  <si>
    <t>Game #</t>
  </si>
  <si>
    <t>Level</t>
  </si>
  <si>
    <t>Points</t>
  </si>
  <si>
    <t>Answer</t>
  </si>
  <si>
    <t>Case Author</t>
  </si>
  <si>
    <t>Example1</t>
  </si>
  <si>
    <t>Example2</t>
  </si>
  <si>
    <t>Example3</t>
  </si>
  <si>
    <t>Level 1</t>
  </si>
  <si>
    <t>Level 2</t>
  </si>
  <si>
    <t>Easy</t>
  </si>
  <si>
    <t>Level 3</t>
  </si>
  <si>
    <t>Level 4</t>
  </si>
  <si>
    <t>Hard</t>
  </si>
  <si>
    <t>Level 5</t>
  </si>
  <si>
    <t>Very Easy</t>
  </si>
  <si>
    <t>Bonus Questions</t>
  </si>
  <si>
    <t>Bonus 1</t>
  </si>
  <si>
    <t>Bonus 3</t>
  </si>
  <si>
    <t>Bonus 2</t>
  </si>
  <si>
    <t>B</t>
  </si>
  <si>
    <t>Question</t>
  </si>
  <si>
    <t xml:space="preserve">To make the game more exciting, we have created 3 bonus questions for you. These questions can be answered at any time during the game. </t>
  </si>
  <si>
    <t>Medium</t>
  </si>
  <si>
    <t>Level Total</t>
  </si>
  <si>
    <t>Example5</t>
  </si>
  <si>
    <t>Example4</t>
  </si>
  <si>
    <t>Current Score</t>
  </si>
  <si>
    <t>Level Code</t>
  </si>
  <si>
    <t>City</t>
  </si>
  <si>
    <t>Toronto</t>
  </si>
  <si>
    <t>YYZ</t>
  </si>
  <si>
    <t>BOG</t>
  </si>
  <si>
    <t>Bogota</t>
  </si>
  <si>
    <t>Distance</t>
  </si>
  <si>
    <t>Origin</t>
  </si>
  <si>
    <t>Destination</t>
  </si>
  <si>
    <t>London</t>
  </si>
  <si>
    <t>LON</t>
  </si>
  <si>
    <t>LIS</t>
  </si>
  <si>
    <t>Lisbon</t>
  </si>
  <si>
    <t>Departure time</t>
  </si>
  <si>
    <t>YYZ-LON</t>
  </si>
  <si>
    <t>Airport codes</t>
  </si>
  <si>
    <t>IATA</t>
  </si>
  <si>
    <t>Montreal</t>
  </si>
  <si>
    <t>Madrid</t>
  </si>
  <si>
    <t>Sydney</t>
  </si>
  <si>
    <t>Los Angeles</t>
  </si>
  <si>
    <t>Cape Town</t>
  </si>
  <si>
    <t>Buenos Aires</t>
  </si>
  <si>
    <t>Riga</t>
  </si>
  <si>
    <t>YUL</t>
  </si>
  <si>
    <t>MAD</t>
  </si>
  <si>
    <t>SYD</t>
  </si>
  <si>
    <t>RIX</t>
  </si>
  <si>
    <t>EZE</t>
  </si>
  <si>
    <t>CPT</t>
  </si>
  <si>
    <t>LAX</t>
  </si>
  <si>
    <t>Assuming that the ariline adopts the following 10-flight schedule, how many km are flown in total?</t>
  </si>
  <si>
    <t>EZE-BOG;YYZ-YUL;MAD-BOG;CPT-YYZ;LON-YUL;BOS-SYD;BOS-CPT;RIX-LIS;BOG-CPT;SYD-EZE</t>
  </si>
  <si>
    <t>Flight</t>
  </si>
  <si>
    <t>Flight Schedule</t>
  </si>
  <si>
    <t>LON-EZE</t>
  </si>
  <si>
    <t>LON-YUL</t>
  </si>
  <si>
    <t>LAX-EZE</t>
  </si>
  <si>
    <t>RIX-MAD</t>
  </si>
  <si>
    <t>YUL-RIX</t>
  </si>
  <si>
    <t>Flight number</t>
  </si>
  <si>
    <t>✈</t>
  </si>
  <si>
    <t>ICAO (Level 5)</t>
  </si>
  <si>
    <t>SAEZ</t>
  </si>
  <si>
    <t>EVRA</t>
  </si>
  <si>
    <t>SKBO</t>
  </si>
  <si>
    <t>CYYZ</t>
  </si>
  <si>
    <t>CYUL</t>
  </si>
  <si>
    <t>LPPT</t>
  </si>
  <si>
    <t>EGGO</t>
  </si>
  <si>
    <t>YSSY</t>
  </si>
  <si>
    <t>KLAX</t>
  </si>
  <si>
    <t>FACT</t>
  </si>
  <si>
    <t>LEMD</t>
  </si>
  <si>
    <t>BOS-YUL;SYD-LON;LAX-BOS;YUL-MAD;LON-YUL;LAX-EZE;BOS-SYD;LON-BOG;BOG-CPT;BOS-CPT;YUL-RIX;CPT-BOG;BOG-BOS;LIS-BOG;CPT-BOS;YUL-LAX;YYZ-LON;LAX-CPT;LIS-MAD;LIS-SYD;CPT-YYZ;EZE-SYD;LIS-LAX;YYZ-CPT;CPT-EZE;LAX-YUL;BOG-RIX;SYD-BOG;LON-MAD;LAX-LIS;BOG-SYD;LIS-CPT;EZE-LAX;BOS-LON;RIX-YYZ;YUL-LIS;MAD-LAX;MAD-RIX;LAX-MAD;YYZ-LAX</t>
  </si>
  <si>
    <t xml:space="preserve">Now you start assigning the flight numbers. You decide to assign the numbers in the order that the schedule is listed, but to make it more interesting, every flight arriving </t>
  </si>
  <si>
    <t xml:space="preserve">or departing from Canada (Montreal or Toronto) must have a 7 in it. </t>
  </si>
  <si>
    <t xml:space="preserve"> The next flight in the schedule will then be assigned #8 (unless it also departs/arrives in Canada in which case it would jump to #17).</t>
  </si>
  <si>
    <t>What is the last flight number assigned given the following 40-flight schedule?</t>
  </si>
  <si>
    <t>For example, if the daily sorted flight schedule is YUL-BOG; LON-RIX; CPT-LAX; BOG-YUL; LON-EZE:</t>
  </si>
  <si>
    <t>Assuming that the airline adopts the following 70-flight schedule, what is the flight assigned the number in column G?</t>
  </si>
  <si>
    <t>Very Hard</t>
  </si>
  <si>
    <t>What's my flight number?</t>
  </si>
  <si>
    <t>Assuming that the airline adopts the following 70-flight schedule, what is the flight assigned the number in column G? (Enter your answer in IATA codes)</t>
  </si>
  <si>
    <t>12750km</t>
  </si>
  <si>
    <t>1586km</t>
  </si>
  <si>
    <t>9598km</t>
  </si>
  <si>
    <t>8756km</t>
  </si>
  <si>
    <t>6770km</t>
  </si>
  <si>
    <t>503km</t>
  </si>
  <si>
    <t>9295km</t>
  </si>
  <si>
    <t>8020km</t>
  </si>
  <si>
    <t>506km</t>
  </si>
  <si>
    <t>LAS</t>
  </si>
  <si>
    <t>KLAS</t>
  </si>
  <si>
    <t>Las Vegas</t>
  </si>
  <si>
    <t>LAS-YUL;SYD-LON;LAX-LAS;YUL-MAD;LON-YUL;LAX-EZE;LAS-SYD;LON-BOG;BOG-CPT;LAS-CPT;YUL-RIX;CPT-BOG;BOG-LAS;LIS-BOG;CPT-LAS;YUL-LAX;YYZ-LON;LAX-CPT;LIS-MAD;LIS-SYD;CPT-YYZ;EZE-SYD;LIS-LAX;YYZ-CPT;CPT-EZE;LAX-YUL;BOG-RIX;SYD-BOG;LON-MAD;LAX-LIS;BOG-SYD;LIS-CPT;EZE-LAX;LAS-LON;RIX-YYZ;YUL-LIS;MAD-LAX;MAD-RIX;LAX-MAD;YYZ-LAX</t>
  </si>
  <si>
    <t>EZE-RIX;LIS-LON;LIS-EZE;LON-LAX;YYZ-RIX;MAD-LIS;LAX-RIX;BOG-MAD;YUL-YYZ;SYD-LIS;MAD-BOG;YYZ-BOG;SYD-LAS;MAD-YUL;EZE-YUL;RIX-EZE;CPT-LAX;SYD-EZE;BOG-YUL;LAS-YUL;SYD-LON;LAX-LAS;YUL-MAD;LON-YUL;LAX-EZE;LAS-SYD;LON-BOG;BOG-CPT;LAS-CPT;YUL-RIX;CPT-BOG;BOG-LAS;LIS-BOG;CPT-LAS;YUL-LAX;YYZ-LON;LAX-CPT;LIS-MAD;LIS-SYD;CPT-YYZ;EZE-SYD;LIS-LAX;YYZ-CPT;CPT-EZE;LAX-YUL;BOG-RIX;SYD-BOG;LON-MAD;LAX-LIS;BOG-SYD;LIS-CPT;EZE-LAX;LAS-LON;RIX-YYZ;YUL-LIS;MAD-LAX;MAD-RIX;LAX-MAD;YYZ-LAX;LIS-RIX;YYZ-LAS;EZE-CPT;EZE-BOG;YUL-LAS;LAX-LON;LAS-BOG;CPT-RIX;BOG-EZE;RIX-LAS;LAX-YYZ</t>
  </si>
  <si>
    <t>4373km</t>
  </si>
  <si>
    <t>596km</t>
  </si>
  <si>
    <t>18177km</t>
  </si>
  <si>
    <t>11011km</t>
  </si>
  <si>
    <t>12434km</t>
  </si>
  <si>
    <t>5531km</t>
  </si>
  <si>
    <t>9039km</t>
  </si>
  <si>
    <t>16050km</t>
  </si>
  <si>
    <t>11801km</t>
  </si>
  <si>
    <t>4549km</t>
  </si>
  <si>
    <t>3605km</t>
  </si>
  <si>
    <t>16995km</t>
  </si>
  <si>
    <t>367km</t>
  </si>
  <si>
    <t>11127km</t>
  </si>
  <si>
    <t>5220km</t>
  </si>
  <si>
    <t>9853km</t>
  </si>
  <si>
    <t>8500km</t>
  </si>
  <si>
    <t>15318km</t>
  </si>
  <si>
    <t>12074km</t>
  </si>
  <si>
    <t>2712km</t>
  </si>
  <si>
    <t>10523km</t>
  </si>
  <si>
    <t>15821km</t>
  </si>
  <si>
    <t>6320km</t>
  </si>
  <si>
    <t>8572km</t>
  </si>
  <si>
    <t>5465km</t>
  </si>
  <si>
    <t>7526km</t>
  </si>
  <si>
    <t>3968km</t>
  </si>
  <si>
    <t>5713km</t>
  </si>
  <si>
    <t>13101km</t>
  </si>
  <si>
    <t>9122km</t>
  </si>
  <si>
    <t>12756km</t>
  </si>
  <si>
    <t>6868km</t>
  </si>
  <si>
    <t>5224km</t>
  </si>
  <si>
    <t>10119km</t>
  </si>
  <si>
    <t>10071km</t>
  </si>
  <si>
    <t>14326km</t>
  </si>
  <si>
    <t>1263km</t>
  </si>
  <si>
    <t>3152km</t>
  </si>
  <si>
    <t>1677km</t>
  </si>
  <si>
    <t>9823km</t>
  </si>
  <si>
    <t>3135km</t>
  </si>
  <si>
    <t>8562km</t>
  </si>
  <si>
    <t>8402km</t>
  </si>
  <si>
    <t>9363km</t>
  </si>
  <si>
    <t>3494km</t>
  </si>
  <si>
    <t>3695km</t>
  </si>
  <si>
    <t>4660km</t>
  </si>
  <si>
    <t>5605km</t>
  </si>
  <si>
    <t>5727km</t>
  </si>
  <si>
    <t>8977km</t>
  </si>
  <si>
    <t>8755km</t>
  </si>
  <si>
    <t>8997km</t>
  </si>
  <si>
    <t>10045km</t>
  </si>
  <si>
    <t>15568km</t>
  </si>
  <si>
    <t>It's a mess! The system broke down and flights now have mixed IATA and ICAO codes. Furthermore, by safety reasons the airline will not operate flights longer than 15,000km</t>
  </si>
  <si>
    <t>(so any flight longer than 15,000km in the schedule must be ignored). Aside from this the same rules as level 4 apply.</t>
  </si>
  <si>
    <t>Patrick Chatain</t>
  </si>
  <si>
    <t>LIS-SYD</t>
  </si>
  <si>
    <t>LON-LAS</t>
  </si>
  <si>
    <t>YUL-YYZ</t>
  </si>
  <si>
    <t>BOG-EZE</t>
  </si>
  <si>
    <t>EZE-CPT</t>
  </si>
  <si>
    <t>CPT-RIX</t>
  </si>
  <si>
    <t>LIS-LAX</t>
  </si>
  <si>
    <t>EZE-RIX</t>
  </si>
  <si>
    <t>LAX-RIX</t>
  </si>
  <si>
    <t>MAD-LON</t>
  </si>
  <si>
    <t>EZE-BOG;YYZ-YUL;MAD-BOG;CPT-YYZ;LON-YUL;LAS-SYD;LAS-CPT;RIX-LIS;BOG-CPT;SYD-EZE</t>
  </si>
  <si>
    <t>LON-LIS;LAS-YYZ;MAD-LAX;LAX-LIS;BOG-MAD;YYZ-RIX;YUL-BOG;LAS-LIS;YYZ-LAS;BOG-CPT</t>
  </si>
  <si>
    <t>BOG-SYD;MAD-CPT;LAS-MAD;LAS-SYD;YYZ-YUL;CPT-LAS;YYZ-LAX;EZE-CPT;LAS-YYZ;YYZ-LIS</t>
  </si>
  <si>
    <t>YUL-CPT;LAX-YYZ;LAS-LAX;LON-YUL;CPT-EZE;YUL-YYZ;EZE-SYD;CPT-LAS;YUL-LIS;SYD-EZE</t>
  </si>
  <si>
    <t>LAS-LAX;YUL-CPT;LON-BOG;SYD-EZE;CPT-MAD;EZE-SYD;YUL-RIX;LON-RIX;MAD-YUL;RIX-CPT</t>
  </si>
  <si>
    <t>RIX-EZE;LIS-CPT;YUL-LAS;LAS-YUL;CPT-MAD;YUL-YYZ;LAS-CPT;MAD-EZE;BOG-LAS;BOG-RIX</t>
  </si>
  <si>
    <t>LIS-EZE;EZE-RIX;EZE-LAX;BOG-CPT;LAS-MAD;YYZ-LAX;SYD-CPT;RIX-LAS;YUL-RIX;SYD-LAS</t>
  </si>
  <si>
    <t>LIS-CPT;YYZ-LIS;SYD-BOG;YYZ-LAX;MAD-LAX;MAD-CPT;YYZ-SYD;YYZ-BOG;LAX-LAS;YUL-LAX</t>
  </si>
  <si>
    <t>YUL-RIX;SYD-CPT;LAX-LIS;YYZ-LAX;BOG-CPT;LIS-BOG;YUL-LIS;MAD-BOG;LAS-CPT;YUL-BOG</t>
  </si>
  <si>
    <t>EZE-LAS;LIS-YUL;CPT-LAX;RIX-CPT;MAD-LON;EZE-BOG;SYD-BOG;RIX-EZE;YUL-BOG;MAD-RIX</t>
  </si>
  <si>
    <t>YYZ-LAX;LAS-CPT;BOG-MAD;MAD-YUL;SYD-CPT;RIX-LAS;CPT-YUL;LIS-MAD;YUL-LAX;LON-RIX</t>
  </si>
  <si>
    <t>YYZ-LAX;YUL-MAD;YUL-RIX;SYD-LIS;LIS-CPT;RIX-YYZ;BOG-CPT;LAX-LAS;MAD-LAX;LAS-MAD</t>
  </si>
  <si>
    <t>LAS-EZE;RIX-SYD;LAS-BOG;YUL-LON;LAX-RIX;MAD-RIX;BOG-SYD;SYD-CPT;YUL-BOG;YYZ-LAS</t>
  </si>
  <si>
    <t>LIS-RIX;CPT-YYZ;CPT-BOG;YUL-CPT;SYD-EZE;MAD-CPT;BOG-YUL;CPT-RIX;SYD-LON;CPT-YUL</t>
  </si>
  <si>
    <t>LAX-MAD;LAX-RIX;LIS-LON;LIS-SYD;LON-RIX;CPT-LAS;LAX-SYD;LAX-LIS;LAX-LAS;BOG-LAS</t>
  </si>
  <si>
    <t>EZE-CPT;BOG-EZE;LAS-LON;LIS-RIX;YYZ-SYD;EZE-BOG;LON-SYD;LAS-MAD;YUL-CPT;SYD-BOG</t>
  </si>
  <si>
    <t>BOG-LAS;BOG-LAX;RIX-YYZ;LAS-YUL;LAX-LIS;RIX-LON;LON-BOG;LAX-YYZ;LAX-CPT;EZE-SYD</t>
  </si>
  <si>
    <t>LAS-LON;RIX-CPT;LAX-MAD;BOG-CPT;YYZ-BOG;EZE-RIX;YYZ-LIS;SYD-LAS;EZE-YUL;YUL-RIX</t>
  </si>
  <si>
    <t>LAS-YUL;YUL-LIS;LIS-SYD;CPT-YUL;MAD-CPT;EZE-SYD;LAX-LIS;EZE-YUL;YYZ-CPT;LON-LAX</t>
  </si>
  <si>
    <t>CPT-LAS;LON-EZE;BOG-LAS;LIS-SYD;BOG-RIX;LIS-RIX;LAS-YUL;LON-RIX;BOG-CPT;LAS-MAD</t>
  </si>
  <si>
    <t>RIX-LAS;YUL-BOG;LAX-LAS;LAX-CPT;EZE-CPT;YUL-LAX;LON-RIX;YYZ-CPT;RIX-CPT;MAD-LIS</t>
  </si>
  <si>
    <t>YYZ-SYD;CPT-YYZ;MAD-LON;MAD-RIX;SYD-EZE;RIX-LIS;RIX-MAD;EZE-CPT;LIS-EZE;BOG-EZE;LAS-LIS;LAX-RIX;EZE-LAS;RIX-EZE;CPT-RIX;BOG-MAD;CPT-LAS;YUL-LAX;LON-YUL;LAS-LON;LIS-BOG;YUL-LIS;YUL-RIX;YUL-LON;LON-MAD;LAX-CPT;EZE-SYD;CPT-BOG;LON-EZE;RIX-YYZ;EZE-LAX;RIX-CPT;LAS-YUL;LON-LAX;YYZ-YUL;RIX-LON;SYD-LON;LIS-CPT;BOG-YUL;YYZ-LON</t>
  </si>
  <si>
    <t>YYZ-RIX;YYZ-LIS;MAD-LAX;LAS-MAD;YUL-CPT;MAD-YUL;SYD-LON;RIX-YYZ;CPT-YUL;YUL-LIS;LIS-MAD;LAS-LIS;RIX-SYD;LAX-CPT;RIX-EZE;YYZ-LON;RIX-MAD;MAD-BOG;LAX-SYD;CPT-RIX;BOG-RIX;LIS-LAX;BOG-LAS;YYZ-SYD;YYZ-LAS;RIX-LIS;LIS-RIX;LON-BOG;LAS-CPT;LAX-EZE;YYZ-LAX;RIX-LON;SYD-LIS;CPT-EZE;LAS-BOG;SYD-CPT;LIS-SYD;LON-YUL;LAX-YYZ;RIX-LAS</t>
  </si>
  <si>
    <t>EZE-BOG;LAX-SYD;CPT-BOG;RIX-LIS;LAS-LIS;LAX-LON;EZE-RIX;SYD-CPT;CPT-RIX;YYZ-SYD;LON-EZE;YUL-MAD;RIX-EZE;YYZ-LON;RIX-MAD;YYZ-RIX;YYZ-LIS;LAS-BOG;LIS-EZE;YUL-BOG;BOG-SYD;LAS-YUL;BOG-LAS;BOG-MAD;YYZ-BOG;SYD-LON;LAX-YYZ;LON-LAX;LAS-EZE;LON-RIX;SYD-LIS;RIX-YYZ;LIS-MAD;LAX-LIS;CPT-LAX;MAD-LON;LON-MAD;EZE-YUL;RIX-CPT;YUL-LON</t>
  </si>
  <si>
    <t>YYZ-LAS;MAD-LIS;LAX-CPT;YUL-LON;RIX-EZE;LAX-RIX;RIX-MAD;CPT-YYZ;LAX-EZE;EZE-YUL;LIS-MAD;YUL-LAS;LAS-LON;RIX-LAS;MAD-EZE;CPT-YUL;YUL-BOG;EZE-LAX;LAX-LON;EZE-BOG;YUL-MAD;MAD-LAX;LIS-BOG;YUL-LIS;EZE-CPT;LON-EZE;MAD-RIX;CPT-LIS;SYD-LAS;BOG-LAX;MAD-LON;LON-RIX;LAX-MAD;LAS-LIS;RIX-CPT;LIS-RIX;YUL-CPT;YYZ-BOG;RIX-LIS;LIS-LAX</t>
  </si>
  <si>
    <t>SYD-EZE;LAX-MAD;YYZ-LIS;SYD-CPT;MAD-LAX;LAS-YYZ;RIX-EZE;LIS-CPT;EZE-LAX;YUL-LAS;LAS-LIS;LAX-YUL;BOG-RIX;YYZ-LAS;LAX-LIS;LON-LIS;LON-BOG;RIX-SYD;YYZ-LON;YUL-MAD;LON-EZE;LAS-CPT;LIS-SYD;BOG-SYD;CPT-RIX;LAX-RIX;YUL-LON;YYZ-YUL;CPT-BOG;LAX-CPT;YUL-LAX;LAS-SYD;MAD-RIX;LAX-LON;LON-RIX;LIS-YUL;LAX-SYD;LIS-MAD;LAS-LAX;YYZ-SYD</t>
  </si>
  <si>
    <t>YYZ-YUL;MAD-LON;LAS-SYD;LON-EZE;LAX-YYZ;CPT-RIX;YYZ-CPT;LIS-EZE;RIX-EZE;YUL-LAS;LIS-RIX;YUL-LIS;LAX-EZE;LIS-LON;YYZ-BOG;SYD-EZE;LON-BOG;LAX-YUL;RIX-LAS;LIS-CPT;LIS-LAX;LAX-SYD;LIS-BOG;LAS-YUL;CPT-YYZ;MAD-CPT;LAS-LIS;YYZ-LIS;YUL-RIX;LAX-LIS;YYZ-LAX;MAD-RIX;EZE-RIX;YYZ-LAS;CPT-BOG;BOG-YUL;MAD-LIS;LON-RIX;LAX-RIX;LIS-YUL</t>
  </si>
  <si>
    <t>CPT-LAS;LAX-LAS;RIX-LIS;RIX-LAS;BOG-EZE;LON-MAD;LON-RIX;RIX-MAD;LIS-RIX;EZE-RIX;LAX-LON;YUL-LAS;EZE-YUL;LAX-SYD;YYZ-SYD;CPT-MAD;LAX-CPT;CPT-LAX;EZE-CPT;LAS-YUL;MAD-RIX;YUL-LIS;SYD-LON;BOG-YUL;LON-LAX;SYD-CPT;EZE-LAS;BOG-SYD;YYZ-RIX;YYZ-LON;RIX-SYD;YUL-LAX;LON-LAS;LON-EZE;BOG-YYZ;YUL-RIX;MAD-LIS;BOG-RIX;LIS-CPT;LIS-SYD</t>
  </si>
  <si>
    <t>LAX-RIX;EZE-YUL;LON-BOG;LAX-LAS;CPT-EZE;EZE-BOG;MAD-BOG;LON-SYD;LAS-LIS;YYZ-YUL;YUL-BOG;LIS-EZE;LON-MAD;YYZ-LAX;SYD-EZE;CPT-MAD;YUL-CPT;YYZ-LAS;YYZ-LON;LAX-MAD;LAX-LON;SYD-LIS;YYZ-CPT;BOG-MAD;YUL-RIX;SYD-LON;RIX-MAD;YUL-LIS;LON-LAS;LAX-CPT;LIS-RIX;LIS-SYD;YUL-YYZ;BOG-RIX;YUL-LON;LAX-LIS;BOG-LAS;LAS-SYD;CPT-LIS;LIS-LAX</t>
  </si>
  <si>
    <t>LAS-MAD;LAX-RIX;YUL-YYZ;EZE-RIX;LAX-LIS;LAS-LAX;LIS-YUL;YYZ-LON;BOG-MAD;LON-MAD;YYZ-SYD;LAX-MAD;MAD-CPT;LIS-LON;CPT-LIS;LAS-LIS;BOG-CPT;LON-SYD;LAX-YYZ;EZE-YUL;YYZ-BOG;YUL-LON;YUL-LIS;MAD-BOG;BOG-SYD;LAS-SYD;LON-EZE;RIX-YYZ;LAX-SYD;CPT-YYZ;LIS-LAX;YUL-LAX;MAD-LON;LON-RIX;BOG-YYZ;YYZ-RIX;YYZ-CPT;YYZ-LIS;LON-YUL;LIS-SYD</t>
  </si>
  <si>
    <t>SYD-LAS;CPT-YYZ;BOG-SYD;RIX-LON;RIX-MAD;YYZ-RIX;MAD-BOG;YUL-BOG;CPT-LIS;EZE-LAS;YYZ-LIS;LIS-YUL;LIS-BOG;LIS-EZE;MAD-YUL;CPT-LAS;LAX-YYZ;LAS-LON;CPT-EZE;BOG-YYZ;RIX-CPT;LAS-YUL;LAS-LIS;MAD-CPT;BOG-CPT;LON-LAX;SYD-EZE;LIS-MAD;LIS-LAX;BOG-YUL;BOG-LAS;YYZ-YUL;EZE-BOG;YYZ-BOG;LAX-CPT;BOG-MAD;BOG-RIX;LAX-MAD;MAD-LAX;RIX-LAS</t>
  </si>
  <si>
    <t>RIX-LON;LIS-RIX;LAX-CPT;YYZ-LAX;YUL-CPT;MAD-LON;RIX-CPT;CPT-LAX;EZE-SYD;YYZ-BOG;BOG-RIX;YYZ-LON;LON-EZE;BOG-CPT;BOG-MAD;LON-BOG;LAS-MAD;CPT-BOG;MAD-RIX;YUL-MAD;CPT-LAS;MAD-CPT;MAD-YUL;SYD-LIS;YUL-LIS;LIS-BOG;LIS-EZE;YUL-LAX;YUL-LON;CPT-YUL;CPT-MAD;SYD-EZE;LAX-LIS;LAX-LON;LIS-YUL;LAX-RIX;BOG-YUL;LON-YUL;CPT-LIS;SYD-CPT</t>
  </si>
  <si>
    <t>YUL-RIX;LIS-YUL;CPT-LAS;LIS-BOG;CPT-YUL;BOG-LAS;YUL-LIS;LAX-EZE;MAD-YUL;YUL-LON;CPT-LIS;LIS-SYD;LAX-LIS;LAS-CPT;LIS-RIX;BOG-CPT;SYD-EZE;EZE-BOG;RIX-LAS;LAS-BOG;LAX-MAD;LAX-LON;LAX-SYD;YYZ-YUL;LON-SYD;CPT-YYZ;EZE-YUL;EZE-LAS;BOG-RIX;MAD-BOG;LAS-YUL;LON-LAS;LAX-RIX;RIX-MAD;YYZ-SYD;LAX-CPT;MAD-CPT;SYD-LIS;RIX-EZE;YYZ-LAX</t>
  </si>
  <si>
    <t>LAX-LON;RIX-SYD;BOG-YYZ;LAX-RIX;LON-MAD;CPT-BOG;YYZ-LAS;CPT-LAS;BOG-MAD;YYZ-YUL;LIS-YUL;LAS-SYD;LON-BOG;YYZ-RIX;MAD-CPT;LAX-CPT;RIX-LIS;LAS-LIS;MAD-YUL;BOG-RIX;LIS-LON;LON-RIX;LAS-YYZ;SYD-LAS;LAX-SYD;BOG-EZE;YYZ-LAX;YUL-LON;MAD-EZE;LIS-EZE;LAS-CPT;LAS-LON;LON-SYD;LON-LAX;YUL-LAS;YUL-LAX;CPT-YYZ;LIS-LAX;LAX-EZE;EZE-YUL</t>
  </si>
  <si>
    <t>CPT-LIS;YUL-BOG;LAX-CPT;LAX-YUL;LON-MAD;LAX-LAS;LIS-LAX;YYZ-LIS;LAX-MAD;LIS-LON;SYD-CPT;YUL-LON;LAS-MAD;LIS-MAD;LAS-SYD;LIS-BOG;RIX-LON;YYZ-YUL;LAX-LIS;LAX-SYD;LON-LIS;LIS-EZE;CPT-LAS;SYD-LON;YYZ-SYD;YUL-LAS;YYZ-LAS;LON-RIX;BOG-LAS;LIS-CPT;RIX-EZE;RIX-SYD;LAS-CPT;EZE-LAX;YYZ-RIX;LON-LAX;LIS-RIX;YUL-LAX;BOG-MAD;CPT-EZE</t>
  </si>
  <si>
    <t>SYD-LAS;EZE-SYD;YYZ-LIS;BOG-CPT;MAD-LON;CPT-YYZ;LIS-LAX;SYD-EZE;LIS-CPT;EZE-BOG;BOG-YUL;CPT-LAS;LAX-YUL;LAX-LAS;LAS-YUL;LIS-BOG;LON-EZE;CPT-BOG;SYD-LIS;YUL-RIX;EZE-LAX;SYD-LON;LAX-YYZ;YUL-YYZ;MAD-RIX;YUL-LAS;YUL-LIS;LAS-CPT;CPT-EZE;EZE-LAS;LAX-SYD;CPT-LIS;YYZ-SYD;LAX-RIX;LON-LIS;LON-RIX;LON-YUL;LON-BOG;EZE-RIX;LON-LAX</t>
  </si>
  <si>
    <t>CPT-LIS;LON-SYD;RIX-LAS;YUL-RIX;LIS-BOG;LIS-EZE;YUL-CPT;YYZ-BOG;BOG-LAX;LAX-YYZ;MAD-LIS;RIX-EZE;YUL-MAD;YYZ-LON;CPT-LAX;CPT-YUL;RIX-LIS;LAS-LON;RIX-LON;EZE-SYD;EZE-RIX;LIS-MAD;LON-RIX;BOG-CPT;SYD-EZE;LAX-YUL;LAX-EZE;EZE-LAS;YYZ-RIX;YUL-BOG;LON-LIS;BOG-LAS;LON-BOG;LON-LAS;MAD-EZE;LAS-EZE;EZE-YUL;EZE-CPT;MAD-YUL;MAD-RIX</t>
  </si>
  <si>
    <t>SYD-BOG;BOG-EZE;YYZ-LAX;RIX-MAD;MAD-LIS;RIX-CPT;CPT-MAD;BOG-SYD;LON-BOG;YYZ-LIS;LAS-YUL;SYD-LIS;BOG-YYZ;LIS-CPT;YUL-LAS;LAS-EZE;YUL-MAD;YUL-BOG;BOG-MAD;LIS-YUL;MAD-BOG;BOG-YUL;EZE-BOG;YYZ-LAS;RIX-YYZ;LON-SYD;CPT-LIS;LAX-LIS;LAS-BOG;YYZ-SYD;EZE-LAS;LON-MAD;LAS-YYZ;LON-LAS;LAX-YUL;LIS-RIX;LAX-MAD;LON-RIX;MAD-LON;LAX-EZE</t>
  </si>
  <si>
    <t>RIX-SYD;RIX-EZE;YYZ-LAX;BOG-EZE;CPT-RIX;LON-LAS;BOG-YYZ;RIX-LAS;CPT-BOG;YYZ-CPT;LAX-LAS;BOG-LAX;MAD-CPT;CPT-LIS;LON-MAD;CPT-EZE;LAX-LON;RIX-MAD;LAX-YUL;LIS-LON;LAS-BOG;LIS-MAD;LAS-MAD;SYD-LAS;LON-BOG;CPT-LAX;LAX-MAD;LON-YUL;LAS-LIS;LAX-CPT;LAS-YYZ;LAS-YUL;BOG-CPT;EZE-LAX;EZE-SYD;LAS-EZE;LON-EZE;BOG-SYD;LAX-EZE;SYD-LON</t>
  </si>
  <si>
    <t>LAX-LON;LAX-EZE;LAS-LIS;LAS-MAD;BOG-CPT;CPT-YUL;CPT-MAD;SYD-LON;BOG-LAS;RIX-MAD;LAS-EZE;LIS-EZE;LON-RIX;LON-BOG;SYD-LAS;MAD-RIX;LAX-LAS;LON-EZE;SYD-CPT;YYZ-YUL;LIS-SYD;SYD-LIS;LAX-YUL;CPT-RIX;SYD-BOG;RIX-CPT;BOG-MAD;RIX-LON;LAS-BOG;LAS-YYZ;YUL-RIX;YUL-MAD;LON-LIS;LON-MAD;MAD-LIS;LAS-SYD;MAD-EZE;RIX-EZE;LIS-LON;EZE-SYD</t>
  </si>
  <si>
    <t>LAX-SYD;LAX-CPT;BOG-LAX;RIX-MAD;LON-BOG;CPT-LAS;YUL-BOG;LON-LIS;SYD-LAS;LAS-LON;LAX-MAD;MAD-LIS;LIS-EZE;YYZ-YUL;LAS-LIS;BOG-SYD;LIS-LAX;RIX-YYZ;LAS-EZE;CPT-BOG;LIS-RIX;RIX-EZE;MAD-LON;LON-MAD;LON-YUL;CPT-YUL;LIS-SYD;CPT-MAD;LAS-MAD;SYD-EZE;RIX-CPT;EZE-LAX;LAX-LIS;LON-RIX;BOG-RIX;RIX-SYD;LAX-LAS;YUL-YYZ;LIS-CPT;CPT-RIX</t>
  </si>
  <si>
    <t>LAS-YUL</t>
  </si>
  <si>
    <t>CPT-YYZ</t>
  </si>
  <si>
    <t>CPT-RIX;LAS-SYD;RIX-SYD;LIS-LON;CPT-YUL;RIX-LIS;BOG-YUL;CPT-LIS;LON-BOG;MAD-LAX;MAD-BOG;LAX-CPT;CPT-LAS;LAX-LAS;YUL-RIX;BOG-LAX;LAS-LIS;CPT-BOG;YUL-YYZ;LON-YUL;LAX-EZE;LAS-YYZ;SYD-LAS;YUL-LIS;BOG-SYD;YUL-MAD;LAX-YUL;YUL-LON;LON-SYD;LAS-LAX;LON-RIX;YYZ-LAS;LIS-EZE;EZE-LAX;YYZ-LON;RIX-YYZ;YYZ-LIS;LON-LAX;YYZ-RIX;LAS-EZE;CPT-YYZ;YUL-LAX;BOG-MAD;BOG-RIX;LAS-YUL;LAX-RIX;CPT-EZE;EZE-RIX;LAS-BOG;LAS-MAD;SYD-EZE;YYZ-YUL;LON-LAS;RIX-CPT;LAX-SYD;LIS-YUL;SYD-LIS;BOG-YYZ;RIX-EZE;LAX-LON;BOG-CPT;SYD-LON;YUL-LAS;LAX-YYZ;LON-LIS;YYZ-BOG;SYD-BOG;LIS-SYD;LIS-RIX;MAD-RIX</t>
  </si>
  <si>
    <t>MAD-LAX;YYZ-SYD;RIX-YYZ;MAD-YUL;BOG-CPT;BOG-SYD;SYD-EZE;LAX-LAS;MAD-BOG;LIS-CPT;LIS-EZE;LIS-RIX;LAX-YYZ;EZE-BOG;BOG-YUL;EZE-RIX;YUL-YYZ;LAX-RIX;LAS-SYD;YUL-LAS;YUL-MAD;SYD-LIS;CPT-YYZ;LON-LIS;CPT-BOG;LIS-BOG;EZE-LAS;YYZ-LAS;CPT-LIS;SYD-LON;MAD-LIS;YYZ-LAX;LAS-LON;CPT-LAX;LAX-LON;LON-LAX;BOG-YYZ;YUL-LON;SYD-CPT;LIS-YUL;LAX-SYD;LON-SYD;YUL-LIS;LAS-LAX;SYD-BOG;LON-LAS;LIS-LAX;MAD-EZE;YYZ-RIX;LAS-CPT;YYZ-LIS;BOG-LAX;RIX-LAS;YYZ-BOG;CPT-LAS;EZE-YUL;LON-MAD;LAS-LIS;LAX-EZE;LON-BOG;LAS-YYZ;CPT-YUL;BOG-EZE;LAX-YUL;EZE-SYD;LAS-YUL;LON-YUL;LIS-SYD;YUL-BOG;YUL-RIX</t>
  </si>
  <si>
    <t>LON-LAS;LAX-RIX;RIX-LAS;MAD-CPT;SYD-LIS;EZE-CPT;LIS-SYD;LAS-LIS;EZE-BOG;YUL-YYZ;EZE-YUL;LON-LAX;CPT-YYZ;LAS-EZE;LIS-RIX;YYZ-LIS;YYZ-CPT;RIX-EZE;YUL-RIX;CPT-MAD;YUL-LIS;BOG-MAD;LIS-CPT;BOG-EZE;YUL-LON;YYZ-RIX;LAS-SYD;BOG-CPT;CPT-EZE;RIX-LIS;BOG-SYD;LAS-MAD;YYZ-YUL;BOG-YYZ;YUL-CPT;LAX-MAD;MAD-EZE;BOG-RIX;LON-MAD;LON-LIS;SYD-CPT;CPT-LIS;SYD-BOG;LAS-YUL;YUL-BOG;MAD-LIS;RIX-YYZ;RIX-SYD;LAX-LIS;LIS-LAX;LAS-LON;LAX-CPT;SYD-LAS;EZE-SYD;BOG-LAX;BOG-LAS;LAX-YYZ;RIX-MAD;LAX-EZE;LAX-YUL;CPT-BOG;CPT-LAS;LIS-MAD;YYZ-LAS;RIX-LON;LAS-CPT;CPT-LAX;LAX-SYD;LAX-LAS;YYZ-SYD</t>
  </si>
  <si>
    <t>EZE-BOG;BOG-YUL;LON-RIX;LAX-CPT;LAS-SYD;LON-LAS;LON-MAD;LON-YUL;MAD-LIS;YUL-LIS;CPT-RIX;YUL-LAX;CPT-EZE;LIS-BOG;LIS-EZE;YUL-RIX;RIX-EZE;LAX-LAS;CPT-YUL;YUL-LAS;MAD-EZE;LAS-BOG;BOG-CPT;LAX-EZE;EZE-CPT;LAS-LIS;BOG-MAD;YYZ-CPT;MAD-LAX;RIX-SYD;CPT-LAS;BOG-SYD;LAX-SYD;RIX-MAD;EZE-LAS;YUL-BOG;LIS-CPT;LON-LAX;LAX-YUL;SYD-BOG;YUL-YYZ;MAD-RIX;YYZ-SYD;CPT-MAD;LON-LIS;LAX-LON;LIS-YUL;RIX-LIS;LON-EZE;LAS-LAX;LIS-LON;MAD-YUL;LIS-LAX;LAS-YYZ;BOG-LAX;MAD-BOG;BOG-RIX;RIX-LON;MAD-CPT;CPT-LAX;CPT-YYZ;RIX-CPT;YYZ-LON;EZE-RIX;LAS-YUL;BOG-LAS;YYZ-YUL;BOG-EZE;LAS-LON;YYZ-RIX</t>
  </si>
  <si>
    <t>LAX-YUL;MAD-LIS;LIS-LAX;SYD-LAS;YUL-LIS;RIX-CPT;MAD-BOG;LON-LIS;YYZ-YUL;BOG-YYZ;YYZ-BOG;LIS-MAD;EZE-YUL;BOG-YUL;YUL-LAX;MAD-LON;YUL-RIX;LON-RIX;LON-LAS;LAS-BOG;CPT-MAD;YYZ-LON;CPT-BOG;YUL-LON;LAS-MAD;YYZ-LAX;YUL-LAS;SYD-LIS;SYD-EZE;BOG-SYD;LAX-LON;LAS-LAX;CPT-LAX;CPT-RIX;CPT-YYZ;EZE-CPT;LAX-LAS;YUL-BOG;LAX-LIS;LAS-EZE;LON-BOG;MAD-RIX;YUL-CPT;BOG-LAS;LAS-LIS;BOG-LAX;CPT-EZE;RIX-LIS;EZE-LAX;RIX-YYZ;MAD-EZE;LAS-SYD;LON-SYD;YUL-MAD;BOG-MAD;EZE-BOG;RIX-EZE;BOG-EZE;LAX-YYZ;CPT-YUL;EZE-RIX;LIS-EZE;LAS-YYZ;LIS-CPT;LIS-BOG;LAX-RIX;YYZ-RIX;LIS-LON;LAX-MAD;SYD-BOG</t>
  </si>
  <si>
    <t>LIS-SYD;YYZ-YUL;MAD-CPT;YUL-RIX;LIS-MAD;YYZ-LIS;YUL-BOG;RIX-LAS;LAS-CPT;LAX-SYD;LAS-LON;LAX-YUL;CPT-YYZ;YUL-LIS;LAS-BOG;YUL-LON;LIS-CPT;CPT-LIS;LIS-YUL;BOG-MAD;CPT-LAS;LON-BOG;RIX-YYZ;LAX-EZE;MAD-LIS;YYZ-LAS;LAX-LON;MAD-LAX;EZE-LAX;SYD-BOG;MAD-YUL;SYD-EZE;YUL-LAS;CPT-LAX;EZE-LAS;LAX-LIS;EZE-YUL;BOG-LAS;MAD-BOG;LON-LIS;MAD-EZE;YUL-CPT;SYD-CPT;LAX-CPT;LON-RIX;LIS-LON;LIS-LAX;YYZ-BOG;YYZ-SYD;EZE-CPT;LAS-MAD;LON-EZE;MAD-RIX;EZE-RIX;YUL-LAX;EZE-BOG;LON-LAX;BOG-YUL;LON-SYD;LAS-LAX;YYZ-CPT;RIX-MAD;LON-MAD;RIX-LIS;YYZ-LON;BOG-LAX;LAX-LAS;RIX-CPT;CPT-BOG;EZE-SYD</t>
  </si>
  <si>
    <t>CPT-YYZ;RIX-CPT;SYD-LON;LAX-YYZ;MAD-LAX;EZE-RIX;YUL-LIS;CPT-YUL;LAS-SYD;BOG-RIX;CPT-LAX;CPT-LAS;LON-EZE;MAD-LON;YUL-LON;LON-LIS;MAD-CPT;LON-RIX;YUL-LAS;YYZ-RIX;LON-BOG;LAX-YUL;LAX-RIX;LAX-LON;SYD-EZE;LON-LAX;YUL-MAD;LAS-LIS;LON-MAD;YYZ-BOG;YUL-LAX;LAX-LAS;MAD-RIX;CPT-EZE;LAS-MAD;YYZ-LAS;EZE-LAX;LIS-SYD;LIS-LAX;LON-SYD;YYZ-LIS;MAD-LIS;LIS-MAD;YUL-CPT;LIS-CPT;YYZ-LAX;LAS-BOG;EZE-CPT;EZE-YUL;BOG-MAD;RIX-YYZ;CPT-LIS;CPT-BOG;CPT-RIX;EZE-LAS;LIS-LON;SYD-CPT;LAS-LAX;RIX-EZE;LON-YUL;LIS-BOG;MAD-YUL;LAS-YYZ;LAX-SYD;EZE-SYD;YYZ-CPT;BOG-EZE;LIS-RIX;RIX-SYD;BOG-YYZ</t>
  </si>
  <si>
    <t>LIS-YUL;LAX-LON;RIX-EZE;EZE-CPT;CPT-EZE;RIX-LON;LAS-YYZ;MAD-EZE;EZE-YUL;YUL-LAX;YUL-LON;SYD-BOG;LON-SYD;LON-LAS;LIS-MAD;SYD-CPT;EZE-RIX;BOG-YUL;YYZ-LAX;LAS-LIS;EZE-LAS;YYZ-YUL;RIX-SYD;LIS-EZE;YYZ-SYD;YYZ-LON;BOG-SYD;YUL-YYZ;YYZ-BOG;YUL-BOG;MAD-LON;RIX-LAS;LON-EZE;RIX-MAD;BOG-RIX;YUL-LIS;LAX-YUL;LON-YUL;MAD-RIX;BOG-MAD;LAX-LIS;LIS-LAX;RIX-CPT;YUL-RIX;MAD-YUL;LAS-YUL;LAX-LAS;LAX-YYZ;RIX-LIS;LAS-MAD;LAX-CPT;SYD-EZE;LIS-LON;CPT-LIS;YUL-CPT;YYZ-LAS;LAX-EZE;BOG-LAS;LAS-EZE;EZE-LAX;MAD-LAX;MAD-CPT;MAD-LIS;YYZ-RIX;LAX-SYD;LAS-LAX;BOG-EZE;SYD-LAS;YYZ-LIS;YUL-LAS</t>
  </si>
  <si>
    <t>LON-SYD;SYD-LON;LAS-SYD;YUL-LAS;YYZ-LIS;CPT-RIX;CPT-LIS;BOG-CPT;YYZ-LAS;YUL-RIX;LIS-SYD;RIX-YYZ;BOG-YUL;YUL-BOG;SYD-CPT;LAS-BOG;RIX-CPT;LAS-EZE;MAD-EZE;MAD-LIS;LAX-YYZ;YYZ-YUL;YYZ-SYD;MAD-CPT;SYD-LIS;LON-MAD;BOG-EZE;CPT-LAX;MAD-LAX;MAD-BOG;EZE-CPT;YYZ-BOG;RIX-MAD;MAD-LON;LON-YUL;LIS-YUL;EZE-RIX;YYZ-CPT;CPT-EZE;SYD-BOG;RIX-SYD;LIS-LAX;RIX-EZE;LAS-LIS;BOG-SYD;MAD-YUL;MAD-RIX;CPT-YUL;LAS-CPT;LAS-YYZ;LIS-MAD;LON-EZE;BOG-MAD;LAX-LAS;CPT-LAS;BOG-RIX;EZE-SYD;EZE-LAX;EZE-LAS;LON-LIS;EZE-YUL;CPT-YYZ;YUL-MAD;CPT-MAD;LAX-RIX;CPT-BOG;BOG-LAX;LIS-EZE;BOG-LAS;YUL-LON</t>
  </si>
  <si>
    <t>LON-MAD;EZE-CPT;LAX-YUL;RIX-LAS;LAX-CPT;LAX-SYD;YUL-RIX;LON-SYD;CPT-LAX;LAS-MAD;LON-EZE;LAX-MAD;SYD-BOG;LIS-LON;YUL-LON;YUL-LAS;YUL-CPT;LIS-EZE;YYZ-BOG;LON-LAS;LAS-EZE;YYZ-LIS;YYZ-RIX;MAD-LIS;BOG-EZE;LAX-LIS;SYD-LIS;BOG-RIX;EZE-RIX;YYZ-LAS;RIX-LIS;LON-RIX;LAS-YYZ;MAD-LON;YYZ-YUL;CPT-YUL;EZE-YUL;EZE-LAX;MAD-BOG;LAS-BOG;SYD-CPT;LAX-RIX;CPT-BOG;SYD-LON;YUL-YYZ;LAX-EZE;MAD-YUL;MAD-RIX;CPT-YYZ;RIX-SYD;RIX-MAD;CPT-LAS;RIX-EZE;LAS-SYD;CPT-LIS;YYZ-LAX;LIS-YUL;LAS-LIS;LON-YUL;MAD-CPT;LAX-LON;LON-LAX;YYZ-SYD;YUL-BOG;LAS-CPT;LAS-LAX;YUL-LIS;YUL-MAD;LAX-YYZ;YUL-LAX</t>
  </si>
  <si>
    <t>CPT-RIX;RIX-SYD;MAD-RIX;LAS-YYZ;MAD-CPT;EZE-LAX;CPT-BOG;CPT-EZE;RIX-YYZ;MAD-LIS;LIS-EZE;LON-SYD;BOG-LAX;CPT-LAX;YUL-LAX;LON-YUL;LIS-LAX;LAS-MAD;MAD-BOG;SYD-CPT;CPT-LIS;LIS-RIX;CPT-LAS;LIS-BOG;EZE-BOG;RIX-LAS;LON-RIX;MAD-YUL;LIS-YUL;CPT-YYZ;BOG-EZE;CPT-YUL;YUL-LIS;EZE-CPT;BOG-SYD;SYD-LIS;BOG-MAD;YYZ-LAX;MAD-LAX;LIS-LON;LIS-SYD;SYD-LON;SYD-LAS;MAD-LON;BOG-YUL;LON-BOG;LAX-YYZ;LAS-SYD;LAX-LAS;LAS-LIS;LIS-MAD;YUL-YYZ;RIX-CPT;LAS-BOG;LAX-LIS;RIX-LIS;MAD-EZE;LON-LIS;LIS-CPT;YUL-BOG;LAS-LON;RIX-LON;SYD-BOG;LON-MAD;YYZ-LON;YUL-LON;YYZ-YUL;YUL-RIX;YYZ-BOG;YUL-CPT</t>
  </si>
  <si>
    <t>SYD-LIS;LIS-YUL;BOG-RIX;EZE-YUL;LAX-LIS;EZE-CPT;LON-LIS;LAS-LON;YYZ-LON;YYZ-LIS;LAS-EZE;LON-MAD;SYD-LAS;LIS-EZE;YYZ-LAX;MAD-LIS;RIX-EZE;MAD-LON;CPT-YUL;LAS-MAD;YUL-YYZ;YYZ-LAS;LAX-MAD;EZE-RIX;RIX-CPT;BOG-LAS;LAS-SYD;LAX-CPT;RIX-MAD;YYZ-SYD;YUL-CPT;YUL-BOG;MAD-YUL;LAS-YYZ;SYD-EZE;MAD-RIX;CPT-LAX;LON-EZE;CPT-RIX;LAX-SYD;LAX-YUL;BOG-YUL;RIX-LON;CPT-YYZ;BOG-CPT;CPT-LAS;LAX-LON;EZE-SYD;MAD-BOG;SYD-LON;LAX-YYZ;BOG-YYZ;LAS-CPT;YUL-MAD;LON-RIX;LON-YUL;CPT-LIS;YYZ-YUL;LON-SYD;YYZ-BOG;EZE-LAX;MAD-CPT;SYD-BOG;LIS-LAX;LIS-CPT;RIX-LAS;BOG-MAD;LAX-EZE;LAS-LIS;CPT-EZE</t>
  </si>
  <si>
    <t>RIX-CPT;CPT-BOG;SYD-LIS;YYZ-YUL;LAS-LAX;LIS-YUL;LAS-BOG;YUL-BOG;LIS-MAD;YUL-LIS;BOG-LAX;LON-RIX;MAD-LAX;EZE-CPT;LAX-LIS;BOG-YUL;CPT-MAD;CPT-LAX;LAX-EZE;LIS-SYD;MAD-CPT;YYZ-LON;YUL-LAS;RIX-SYD;CPT-LAS;EZE-BOG;SYD-LON;EZE-RIX;YUL-MAD;EZE-LAX;LON-SYD;LIS-LON;BOG-SYD;YYZ-CPT;BOG-LAS;LON-LIS;LAS-SYD;MAD-RIX;EZE-SYD;LAS-CPT;EZE-YUL;LAS-EZE;LIS-CPT;CPT-EZE;YYZ-RIX;SYD-CPT;CPT-YYZ;YUL-RIX;YYZ-LIS;YUL-CPT;MAD-LIS;LAS-YYZ;LAS-LON;LIS-LAX;BOG-MAD;LON-LAX;YUL-LON;YUL-YYZ;YYZ-LAS;LON-LAS;LAX-CPT;LAX-SYD;LAX-LAS;LON-YUL;RIX-EZE;LAX-LON;RIX-MAD;YYZ-LAX;LAS-LIS;LAX-YYZ</t>
  </si>
  <si>
    <t>BOG-RIX;CPT-MAD;YUL-BOG;EZE-LAX;LIS-CPT;RIX-LIS;LAS-EZE;YUL-LIS;BOG-EZE;LIS-MAD;RIX-SYD;CPT-LAX;SYD-BOG;YUL-RIX;EZE-BOG;LAX-SYD;MAD-BOG;YUL-CPT;LON-EZE;LAS-LIS;MAD-LON;YYZ-CPT;LAS-SYD;LAX-YYZ;LIS-YUL;CPT-YYZ;YUL-MAD;MAD-YUL;MAD-CPT;YYZ-LAS;SYD-LON;YYZ-LAX;LAX-RIX;RIX-MAD;SYD-CPT;EZE-LAS;RIX-YYZ;YYZ-YUL;LIS-EZE;CPT-LIS;LON-LAS;LIS-LON;LON-LIS;EZE-CPT;LAX-CPT;MAD-LAX;LAS-BOG;CPT-BOG;LAX-EZE;LIS-LAX;LAX-LON;RIX-LON;SYD-LIS;LON-SYD;YYZ-LIS;BOG-CPT;RIX-LAS;LAS-YYZ;LAS-MAD;BOG-LAX;BOG-SYD;LAS-CPT;CPT-RIX;LON-MAD;LON-LAX;EZE-YUL;LAX-YUL;RIX-EZE;YUL-YYZ;YUL-LAS</t>
  </si>
  <si>
    <t>CPT-YUL;YUL-YYZ;MAD-CPT;RIX-SYD;YYZ-YUL;BOG-RIX;EZE-CPT;SYD-BOG;EZE-RIX;CPT-BOG;LIS-YUL;LAS-MAD;YYZ-RIX;MAD-RIX;LIS-BOG;YYZ-LAS;LIS-SYD;BOG-YUL;LAS-CPT;EZE-LAX;RIX-YYZ;YUL-LIS;SYD-LIS;BOG-CPT;LAX-RIX;MAD-LAX;YYZ-LON;LAS-YUL;CPT-LAX;MAD-BOG;LON-MAD;SYD-CPT;LAX-LON;LAX-LAS;BOG-LAX;BOG-LAS;SYD-LON;RIX-EZE;BOG-MAD;BOG-EZE;LAS-EZE;YUL-BOG;LON-EZE;SYD-EZE;LIS-RIX;YYZ-LAX;EZE-BOG;LAX-MAD;YYZ-CPT;RIX-LAS;LON-LAX;LON-BOG;LAS-YYZ;LIS-CPT;YUL-CPT;SYD-LAS;YUL-RIX;LAX-YUL;LAX-EZE;CPT-YYZ;LIS-LAX;LAX-SYD;EZE-SYD;LAX-CPT;BOG-SYD;YYZ-SYD;LAS-BOG;LAS-LIS;YUL-LAS;YUL-MAD</t>
  </si>
  <si>
    <t>CPT-YYZ;LAS-EZE;LON-SYD;LON-MAD;LIS-MAD;LAS-LIS;BOG-EZE;YUL-CPT;LAS-BOG;LAX-LIS;MAD-LIS;YYZ-LON;LAX-SYD;BOG-LAX;RIX-LAS;YUL-LAS;RIX-SYD;LAX-EZE;LAS-SYD;MAD-YUL;SYD-BOG;RIX-CPT;BOG-LAS;YYZ-BOG;YUL-LIS;LAX-LAS;LIS-RIX;EZE-BOG;SYD-LON;BOG-RIX;CPT-YUL;CPT-BOG;LAS-LON;LAX-MAD;LAX-CPT;BOG-MAD;SYD-CPT;CPT-RIX;LIS-LAX;SYD-LIS;EZE-LAS;YUL-RIX;EZE-RIX;LAS-MAD;CPT-LAX;YYZ-RIX;EZE-LAX;RIX-YYZ;LAX-LON;RIX-LON;EZE-CPT;YUL-MAD;LIS-SYD;MAD-BOG;LIS-CPT;RIX-EZE;LIS-EZE;YYZ-YUL;BOG-YUL;LAS-YUL;EZE-SYD;LAS-YYZ;LAX-YUL;LON-YUL;LON-LAX;BOG-SYD;LON-LIS;EZE-YUL;MAD-LAX;LIS-LON</t>
  </si>
  <si>
    <t>LON-BOG;CPT-EZE;EZE-SYD;EZE-CPT;YUL-MAD;YYZ-CPT;EZE-BOG;SYD-BOG;RIX-LIS;LAX-LIS;LIS-LON;LIS-CPT;SYD-CPT;YUL-LAX;RIX-LAS;CPT-RIX;CPT-YYZ;LAX-RIX;BOG-LAX;MAD-RIX;LON-EZE;CPT-LAS;YYZ-LAX;LAS-SYD;LON-SYD;MAD-YUL;RIX-MAD;LON-LIS;YYZ-RIX;MAD-LON;EZE-RIX;BOG-CPT;BOG-MAD;BOG-YUL;EZE-LAS;LIS-MAD;LON-LAS;LIS-EZE;MAD-EZE;SYD-EZE;LIS-LAX;BOG-RIX;CPT-LAX;MAD-LIS;YYZ-BOG;LAX-MAD;LIS-SYD;YYZ-YUL;BOG-YYZ;RIX-SYD;LON-YUL;LAX-CPT;CPT-BOG;CPT-LIS;EZE-YUL;LAS-LON;RIX-EZE;YUL-YYZ;SYD-LIS;LAX-YUL;LAS-CPT;LAX-YYZ;MAD-CPT;BOG-EZE;LAS-YYZ;LAS-EZE;YUL-LON;LON-LAX;BOG-LAS;LAS-LIS</t>
  </si>
  <si>
    <t>BOG-CPT;SYD-LON;LAS-LON;LAX-CPT;BOG-YYZ;YYZ-LON;YYZ-SYD;MAD-RIX;CPT-LAX;LAX-SYD;RIX-CPT;CPT-MAD;YUL-LAX;BOG-MAD;RIX-EZE;SYD-CPT;SYD-BOG;YYZ-LAX;EZE-LAX;LAX-LON;LIS-LAX;CPT-EZE;LAS-YYZ;LAS-LAX;LON-MAD;MAD-LAX;MAD-YUL;LAS-MAD;LON-BOG;LON-YUL;LAX-RIX;EZE-LAS;MAD-LIS;YYZ-RIX;LON-SYD;YUL-RIX;LAS-SYD;LAX-LAS;LAS-EZE;LON-LAS;MAD-LON;LIS-LON;YUL-YYZ;SYD-EZE;BOG-RIX;CPT-RIX;RIX-MAD;RIX-SYD;YYZ-LIS;YUL-MAD;LAS-YUL;MAD-BOG;YYZ-YUL;CPT-BOG;LIS-CPT;LIS-BOG;SYD-LAS;LON-LIS;YYZ-BOG;LAS-LIS;LAS-CPT;BOG-LAX;SYD-LIS;LON-EZE;BOG-SYD;YUL-CPT;RIX-YYZ;YUL-LON;YUL-BOG;LAX-LIS</t>
  </si>
  <si>
    <t>RIX-SYD;RIX-YYZ;SYD-EZE;CPT-RIX;LIS-EZE;LAX-MAD;LIS-LAX;RIX-CPT;RIX-LAS;YUL-CPT;YUL-YYZ;BOG-CPT;LAX-LAS;LAX-CPT;SYD-CPT;CPT-LIS;BOG-YUL;YUL-LON;EZE-LAS;LAX-LIS;CPT-BOG;MAD-BOG;YYZ-LAX;YYZ-BOG;LON-MAD;MAD-LAX;LAX-SYD;MAD-LON;YUL-LIS;MAD-RIX;LON-RIX;LAX-YUL;CPT-LAS;LAS-YYZ;MAD-LIS;EZE-CPT;CPT-YYZ;EZE-LAX;LON-YUL;YYZ-LAS;LAS-LON;LIS-SYD;YYZ-LIS;LIS-YUL;YUL-BOG;BOG-YYZ;YUL-LAS;RIX-LIS;MAD-CPT;BOG-LAS;LAX-LON;EZE-RIX;BOG-LAX;LIS-LON;CPT-LAX;LIS-RIX;EZE-YUL;LON-LAS;LAS-EZE;LAS-LAX;YYZ-CPT;YUL-LAX;LIS-BOG;MAD-YUL;YUL-RIX;SYD-BOG;SYD-LAS;LON-BOG;BOG-MAD;LAX-RIX</t>
  </si>
  <si>
    <t>YUL-RIX;LAX-MAD;YYZ-LON;LIS-YUL;YYZ-LIS;LON-LIS;BOG-RIX;MAD-RIX;RIX-LIS;LAS-SYD;LAX-CPT;LAX-RIX;YYZ-CPT;EZE-SYD;SYD-LON;BOG-MAD;MAD-LAX;BOG-LAS;LAX-LAS;CPT-YYZ;EZE-LAX;LON-EZE;YYZ-LAX;RIX-EZE;EZE-BOG;LAS-LAX;LON-YUL;SYD-BOG;MAD-LON;YUL-YYZ;BOG-YYZ;CPT-EZE;BOG-YUL;YUL-CPT;CPT-MAD;LAS-EZE;EZE-YUL;LIS-MAD;EZE-RIX;BOG-EZE;YUL-LON;LON-LAS;LAS-LON;EZE-LAS;LAX-YUL;LAX-LON;LON-SYD;BOG-LAX;MAD-EZE;CPT-LAS;LAX-LIS;LAS-CPT;YYZ-YUL;LAX-EZE;LIS-LAX;YYZ-BOG;RIX-SYD;CPT-RIX;CPT-LIS;LAS-LIS;MAD-BOG;EZE-CPT;LON-RIX;MAD-LIS;LIS-BOG;RIX-LAS;LAS-YYZ;LAS-MAD;SYD-CPT;RIX-CPT</t>
  </si>
  <si>
    <t>YYZ-LAS</t>
  </si>
  <si>
    <t>BOG-RIX</t>
  </si>
  <si>
    <t>MAD-LAX</t>
  </si>
  <si>
    <t>CPT-LAX</t>
  </si>
  <si>
    <t>MAD-CPT</t>
  </si>
  <si>
    <t>YYZ-RIX</t>
  </si>
  <si>
    <t>EZE-YUL</t>
  </si>
  <si>
    <t>YYZ-LIS</t>
  </si>
  <si>
    <t>LIS-YUL</t>
  </si>
  <si>
    <t>MAD-YUL</t>
  </si>
  <si>
    <t>YUL-LAS</t>
  </si>
  <si>
    <t>RIX-LIS</t>
  </si>
  <si>
    <t>YYZ-YUL</t>
  </si>
  <si>
    <t>LIS-EZE</t>
  </si>
  <si>
    <t>RIX-CPT</t>
  </si>
  <si>
    <t>MAD-EZE</t>
  </si>
  <si>
    <t>MAD-LON;FACT-BOG;LAX-EZE;LON-YUL;CYYZ-CPT;RIX-YYZ;CPT-LAX;LAX-LIS;EZE-SYD;LPPT-YSSY;KLAS-LEMD;EGGO-KLAX;LAS-YSSY;CPT-EZE;YUL-LAX;MAD-RIX;LPPT-YUL;KLAX-YYZ;SKBO-MAD;MAD-KLAX;KLAX-YSSY;RIX-FACT;EGGO-EZE;LON-LAS;KLAS-SAEZ;RIX-EZE;LPPT-MAD;LEMD-BOG;EZE-RIX;SAEZ-BOG;MAD-FACT;CPT-CYYZ;CYYZ-RIX;CYUL-FACT;SYD-LIS;MAD-SAEZ;LON-SKBO;CYYZ-CYUL;YUL-LPPT;LAS-CPT;YUL-LEMD;LON-EVRA;LAS-LAX;CYYZ-LAX;YYZ-YSSY;LON-SYD;KLAS-BOG;CPT-LEMD;KLAX-RIX;LIS-EZE;BOG-EVRA;BOG-EZE;CPT-RIX;MAD-LIS;LIS-EVRA;RIX-SYD;CYYZ-KLAS;CYUL-SKBO;CYYZ-BOG;EZE-KLAS;EGGO-MAD;LAX-EGGO;SAEZ-CYUL;KLAX-YUL;LAS-LPPT;RIX-LIS;LIS-SKBO;BOG-YSSY;EZE-FACT;SYD-SKBO</t>
  </si>
  <si>
    <t>EGGO-LIS;EGGO-MAD;KLAS-SAEZ;EGGO-KLAX;EZE-FACT;SYD-FACT;CPT-CYYZ;SAEZ-CYUL;LAS-YSSY;YUL-LON;RIX-FACT;CYYZ-KLAS;KLAX-MAD;EZE-LAX;LAX-LIS;LON-YUL;CPT-LAX;KLAX-YYZ;CYYZ-CPT;LPPT-CPT;BOG-YSSY;YYZ-LPPT;YUL-EVRA;SYD-LAS;CYUL-FACT;BOG-EVRA;MAD-KLAX;SYD-SKBO;RIX-LAS;SKBO-KLAX;FACT-LPPT;KLAX-RIX;KLAS-YUL;SYD-SAEZ;LPPT-LAX;SYD-LON;YYZ-YSSY;LON-EVRA;BOG-YYZ;LAS-EGGO;MAD-RIX;LAS-LPPT;SKBO-MAD;YUL-LEMD;SKBO-KLAS;MAD-SAEZ;CPT-RIX;FACT-BOG;EZE-KLAS;KLAS-LEMD;SKBO-CPT;LIS-SKBO;LPPT-MAD;LIS-EGGO;CPT-LEMD;LIS-EVRA;EZE-RIX;KLAX-YUL;MAD-LIS;EGGO-EZE;LON-LAS;CPT-KLAS;LAS-LAX;RIX-SYD;RIX-EZE;LAX-KLAS;RIX-LIS;LEMD-BOG;SYD-LIS;YUL-KLAS</t>
  </si>
  <si>
    <t>LIS-SKBO;SYD-LIS;LAX-EGGO;YYZ-LON;EZE-LAX;EGGO-EZE;BOG-YYZ;MAD-RIX;CPT-RIX;CPT-EZE;SYD-SKBO;LPPT-YUL;RIX-LAS;EGGO-LIS;KLAX-MAD;CYYZ-RIX;EZE-RIX;CYUL-FACT;MAD-LIS;YUL-LPPT;LPPT-LAX;LAX-KLAS;LIS-EGGO;EZE-KLAS;MAD-LON;LPPT-CPT;CYUL-SKBO;KLAX-RIX;KLAX-YUL;CYYZ-CYUL;LON-SYD;LAS-LPPT;SKBO-MAD;RIX-EGGO;CPT-CYYZ;LIS-EVRA;KLAS-LEMD;CYUL-YYZ;KLAX-YSSY;MAD-KLAX;CPT-LAX;RIX-LEMD;EZE-FACT;LPPT-YSSY;CYYZ-CPT;SYD-LAS;LIS-EZE;SKBO-KLAS;CYYZ-KLAS;FACT-BOG;EGGO-KLAX;RIX-YYZ;EGGO-MAD;BOG-EVRA;CYYZ-BOG;CPT-KLAS;KLAX-YYZ;RIX-FACT;LON-EVRA;KLAS-YUL;YUL-LAX;LON-YUL;RIX-EZE;YUL-LEMD;EZE-SYD;KLAX-FACT;SYD-SAEZ;LEMD-BOG;MAD-FACT;LAS-EGGO</t>
  </si>
  <si>
    <t>BOG-EVRA;LEMD-BOG;KLAX-MAD;SYD-SAEZ;LAX-LIS;MAD-FACT;KLAS-SAEZ;MAD-LIS;BOG-YSSY;LAX-EZE;LAS-LAX;LON-SKBO;FACT-LPPT;EZE-KLAS;BOG-YYZ;RIX-FACT;KLAS-YYZ;LPPT-LAX;YYZ-LON;LAS-CPT;CPT-EZE;LIS-EVRA;YUL-KLAS;SAEZ-BOG;YUL-EVRA;YUL-LPPT;EZE-LAX;CPT-CYYZ;CYUL-SKBO;MAD-SAEZ;LIS-EGGO;EGGO-KLAX;KLAX-YYZ;KLAS-YUL;LON-YUL;LPPT-YSSY;YYZ-LPPT;RIX-SYD;SYD-LON;SKBO-KLAS;CYYZ-CYUL;MAD-KLAX;LIS-SKBO;LAS-LPPT;EZE-SYD;SYD-LIS;EZE-FACT;CYUL-YYZ;RIX-LAS;RIX-EZE;BOG-YUL;CYYZ-LAX;LON-SYD;CPT-RIX;LPPT-CPT;LON-EVRA;RIX-LIS;LIS-EZE;SAEZ-CYUL;CPT-CYUL;SYD-FACT;LPPT-YUL;RIX-LEMD;CPT-LEMD;LAS-EGGO;SKBO-CPT;KLAS-BOG;KLAX-FACT;RIX-EGGO;CPT-KLAS</t>
  </si>
  <si>
    <t>MAD-YUL;SKBO-KLAS;LAX-KLAS;BOG-YSSY;YYZ-LON;LAS-CPT;LON-YUL;SKBO-CPT;KLAX-RIX;LON-SYD;RIX-FACT;LPPT-YUL;RIX-LEMD;CYYZ-LAX;YUL-KLAS;LPPT-MAD;CYYZ-BOG;CPT-CYYZ;CYUL-FACT;CPT-LAX;CPT-CYUL;EZE-LAX;SYD-FACT;YUL-EVRA;LAS-LPPT;EGGO-MAD;SYD-LAS;RIX-YYZ;FACT-LPPT;YUL-LPPT;RIX-LIS;LON-SKBO;EGGO-KLAX;KLAX-YSSY;KLAX-YYZ;KLAX-YUL;YYZ-LPPT;CYYZ-CYUL;BOG-EVRA;BOG-YYZ;LAX-EGGO;EZE-RIX;EZE-FACT;SYD-SKBO;RIX-EZE;KLAX-MAD;FACT-BOG;SYD-LIS;BOG-YUL;KLAS-YYZ;CYUL-YYZ;LON-EVRA;KLAS-LEMD;MAD-KLAX;LIS-EVRA;EGGO-EZE;CPT-KLAS;MAD-LON;CYYZ-RIX;LPPT-YSSY;LPPT-CPT;KLAS-SAEZ;CYYZ-CPT;LON-LAS;SYD-SAEZ;LAS-YSSY;YUL-LAX;SAEZ-BOG;LIS-SKBO;BOG-EZE</t>
  </si>
  <si>
    <t>KLAS-YUL;LEMD-CPT;YUL-CPT;SKBO-YYZ;KLAX-CYYZ;LON-KLAX;LEMD-RIX;SYD-LAS;EVRA-YSSY;CYYZ-LIS;LIS-LEMD;KLAX-YUL;YSSY-EZE;FACT-LAX;KLAX-SYD;MAD-BOG;YSSY-EGGO;CYYZ-YUL;LEMD-KLAX;YSSY-LIS;YUL-MAD;EVRA-LON;CYUL-LAS;CYUL-BOG;SKBO-EVRA;LIS-YUL;KLAX-RIX;RIX-EZE;CYUL-EVRA;CYYZ-KLAS;BOG-LAS;EZE-CYUL;KLAX-EGGO;KLAS-EGGO;LAX-LPPT;CYYZ-CPT;KLAS-LPPT;LAS-LAX;KLAS-SYD;LAX-LEMD;KLAS-SAEZ;CYYZ-EVRA;EGGO-EZE;EGGO-YUL;LEMD-LON;CYYZ-YSSY;FACT-KLAS;YSSY-SKBO;YUL-LPPT;BOG-CPT;LAX-SAEZ;LIS-LAX;KLAS-BOG;EGGO-RIX;KLAS-YYZ;CYYZ-SKBO;CYYZ-LAX;LAS-LEMD;SAEZ-LAX;LPPT-SAEZ;LPPT-SKBO;BOG-YSSY;LPPT-CPT;FACT-CYUL;YUL-CYYZ;YYZ-EGGO;EGGO-SYD;RIX-KLAS;EVRA-CPT;CPT-SAEZ</t>
  </si>
  <si>
    <t>CPT-SAEZ;EGGO-EZE;CYYZ-EVRA;SAEZ-LAX;CYYZ-YSSY;YSSY-LIS;CPT-SKBO;KLAS-YYZ;CYYZ-KLAS;LEMD-LON;YSSY-EZE;KLAX-EGGO;LPPT-SKBO;YUL-KLAX;CPT-MAD;EZE-SYD;LIS-LEMD;EVRA-YSSY;KLAX-LAS;YSSY-EGGO;SKBO-SAEZ;KLAS-SYD;CYUL-EVRA;FACT-KLAS;CPT-CYYZ;KLAS-SAEZ;LAS-LAX;YUL-LPPT;CYUL-BOG;LPPT-CPT;LIS-YSSY;RIX-CYYZ;LEMD-YUL;EGGO-KLAS;BOG-YUL;YYZ-EGGO;EGGO-BOG;EGGO-SYD;LEMD-KLAX;SAEZ-KLAS;LPPT-RIX;FACT-CYUL;KLAX-FACT;CYYZ-LIS;KLAS-BOG;LEMD-EZE;LEMD-LPPT;KLAX-YUL;YUL-MAD;EGGO-MAD;SKBO-EVRA;LEMD-RIX;SKBO-LAX;SYD-CPT;LIS-YUL;FACT-LAX;CYUL-EGGO;YSSY-SKBO;EGGO-RIX;EGGO-YUL;RIX-KLAS;CYYZ-CPT;LIS-EGGO;SYD-LAS;MAD-BOG;CPT-LIS;RIX-LIS;KLAX-RIX;LON-LPPT;LIS-LAX</t>
  </si>
  <si>
    <t>CYUL-LAS;SAEZ-BOG;CPT-LIS;KLAS-SYD;LEMD-KLAX;EGGO-BOG;CYUL-EGGO;YUL-CPT;YSSY-LIS;KLAS-SAEZ;YSSY-SKBO;MAD-BOG;EGGO-KLAS;KLAX-LAS;BOG-YSSY;SYD-CPT;EZE-CYUL;LON-KLAX;CYUL-BOG;LPPT-SAEZ;YYZ-EGGO;SAEZ-KLAS;CYYZ-EVRA;RIX-MAD;EGGO-MAD;EGGO-RIX;EGGO-SYD;EGGO-YUL;KLAS-LPPT;CYYZ-YUL;LAS-LAX;FACT-KLAS;LPPT-SKBO;EZE-FACT;KLAX-RIX;LIS-YUL;CPT-CYYZ;KLAX-SYD;KLAX-FACT;KLAX-EGGO;BOG-YUL;YSSY-EZE;LEMD-LPPT;EZE-SYD;SKBO-SAEZ;LAX-LPPT;LPPT-RIX;CYYZ-SKBO;YUL-KLAX;KLAS-BOG;RIX-LIS;YUL-CYYZ;LAX-LEMD;EVRA-YSSY;CPT-EVRA;CYYZ-CPT;LIS-EGGO;CYYZ-LAX;KLAX-YUL;SAEZ-LAX;LIS-YSSY;LEMD-EZE;FACT-LAX;KLAS-YYZ;LAS-LEMD;RIX-EZE;LEMD-LON;CYYZ-KLAS;RIX-CYYZ;BOG-LAS</t>
  </si>
  <si>
    <t>BOG-LAS;YSSY-LIS;CYYZ-LAX;EZE-CYUL;LEMD-LON;LPPT-RIX;LEMD-KLAX;RIX-CYYZ;LEMD-LPPT;KLAX-YUL;EZE-RIX;LEMD-RIX;CYUL-BOG;LAS-LAX;KLAX-LAS;FACT-KLAS;LPPT-SKBO;EGGO-MAD;CYUL-EVRA;CPT-CYYZ;KLAS-CPT;KLAX-RIX;SKBO-YYZ;CYYZ-YUL;CPT-SAEZ;BOG-MAD;YSSY-SKBO;LON-LPPT;KLAS-SAEZ;LIS-LAX;EGGO-EZE;LAX-SAEZ;LAX-LEMD;RIX-LIS;EZE-FACT;SKBO-EVRA;YSSY-EGGO;LAX-LPPT;YUL-CYYZ;LEMD-YUL;BOG-YUL;EGGO-YUL;EGGO-SYD;YSSY-EZE;CYUL-EGGO;CYYZ-LIS;FACT-LAX;SYD-CPT;CPT-LIS;KLAS-YYZ;SKBO-SAEZ;KLAS-LPPT;KLAX-FACT;YUL-KLAX;CYYZ-SKBO;LEMD-EZE;KLAS-EGGO;RIX-EZE;BOG-YSSY;LIS-EGGO;LAS-LEMD;LIS-LEMD;EGGO-BOG;BOG-CPT;EVRA-YSSY;EGGO-RIX;YUL-CPT;SKBO-LAX;SYD-LAS;KLAX-SYD</t>
  </si>
  <si>
    <t>EZE-FACT;LEMD-KLAX;RIX-MAD;CPT-EVRA;BOG-MAD;LAS-LAX;MAD-BOG;LEMD-RIX;EGGO-BOG;CPT-SKBO;SKBO-LAX;LPPT-SKBO;CYUL-BOG;YSSY-EZE;LPPT-SAEZ;CPT-MAD;LAX-SAEZ;LIS-YUL;EGGO-RIX;CYYZ-EVRA;EVRA-CPT;FACT-CYUL;YUL-CPT;KLAX-RIX;LAX-LEMD;EGGO-EZE;YUL-CYYZ;SKBO-EVRA;KLAX-YUL;YUL-LPPT;SYD-CPT;KLAS-CPT;EZE-RIX;RIX-EZE;YSSY-SKBO;LAS-LEMD;EZE-SYD;KLAS-YYZ;CYUL-EGGO;RIX-LIS;RIX-CYYZ;CPT-SAEZ;YSSY-EGGO;CYYZ-LIS;YUL-MAD;CYUL-LAS;RIX-KLAS;EGGO-YUL;CPT-LIS;YYZ-EGGO;LPPT-RIX;BOG-YUL;KLAX-CYYZ;KLAS-EGGO;LEMD-LON;LEMD-EZE;LEMD-CPT;LEMD-YUL;SKBO-SAEZ;KLAS-YUL;SAEZ-LAX;KLAS-BOG;LIS-LAX;KLAS-SAEZ;YUL-KLAX;CYUL-EVRA;CYYZ-LAX;EVRA-LON;EGGO-KLAS;EVRA-YSSY</t>
  </si>
  <si>
    <t>FACT-BOG;LIS-EGGO;SAEZ-YUL;LAS-EGGO;CPT-LAS;LON-KLAX;SKBO-SYD;CPT-MAD;KLAX-EGGO;YUL-LON;LAX-LAS;BOG-KLAX;LEMD-LIS;YYZ-KLAX;SAEZ-FACT;LEMD-CPT;SYD-LON;EVRA-CPT;RIX-KLAS;LPPT-YSSY;LAS-LPPT;BOG-LEMD;KLAX-YYZ;SAEZ-LAX;KLAX-RIX;LAX-SAEZ;YSSY-SAEZ;SKBO-SAEZ;LPPT-KLAX;YYZ-EGGO;LIS-YUL;LIS-RIX;LPPT-LEMD;EVRA-LIS;LEMD-EGGO;LAX-YUL;LON-BOG;KLAX-LIS;YYZ-CPT;SAEZ-EVRA;CYYZ-KLAS;SKBO-CPT;YUL-LAX;LPPT-EZE;KLAS-CPT;KLAS-YUL;FACT-KLAX;KLAS-SKBO;KLAX-LEMD;LEMD-EZE;LPPT-SKBO;SYD-BOG;EVRA-EGGO;CYYZ-BOG;SYD-LIS;YUL-RIX;KLAX-FACT;FACT-SAEZ;EGGO-MAD;BOG-CYUL;YYZ-LIS;LEMD-BOG;KLAS-LAX;CPT-CYUL;RIX-CYYZ;BOG-EVRA;CYUL-SKBO;EVRA-EZE;MAD-KLAX;EZE-YSSY</t>
  </si>
  <si>
    <t>LEMD-EZE;LAS-YYZ;CPT-MAD;YUL-RIX;LEMD-EGGO;YYZ-RIX;KLAX-FACT;CPT-LAS;LON-EVRA;BOG-LEMD;BOG-LAS;EZE-YSSY;RIX-KLAS;YUL-YYZ;EGGO-KLAS;YYZ-KLAX;LAX-YSSY;KLAX-EGGO;SAEZ-LAX;RIX-YSSY;YYZ-CPT;EVRA-CPT;SYD-FACT;LAS-EGGO;EZE-BOG;KLAX-RIX;LIS-YUL;LEMD-CPT;BOG-KLAX;SKBO-SYD;LAX-LAS;SKBO-SAEZ;CYUL-SKBO;FACT-BOG;EVRA-EGGO;EZE-LAS;SAEZ-EVRA;CYUL-KLAS;KLAS-CPT;YYZ-SYD;LPPT-YSSY;LAX-SAEZ;YUL-LON;KLAX-LEMD;MAD-RIX;SAEZ-YUL;LON-BOG;CPT-YYZ;LPPT-FACT;RIX-CYYZ;LON-YUL;RIX-LEMD;YUL-FACT;LPPT-EZE;SYD-BOG;KLAX-YYZ;KLAS-YSSY;BOG-EVRA;EGGO-MAD;SKBO-CPT;LON-KLAX;LON-YSSY;SKBO-YYZ;EVRA-EZE;SAEZ-FACT;CYYZ-BOG;LAS-LEMD;YYZ-LIS;SYD-LIS;LPPT-SKBO</t>
  </si>
  <si>
    <t>CPT-LAS;CYUL-KLAS;YYZ-KLAX;LIS-EGGO;EVRA-EGGO;MAD-KLAX;KLAX-LIS;SKBO-YYZ;RIX-KLAS;LAS-EGGO;LON-BOG;YSSY-KLAS;LON-YSSY;SYD-BOG;SYD-LON;BOG-LEMD;FACT-BOG;LEMD-LIS;YSSY-SAEZ;YUL-LEMD;LPPT-EZE;BOG-KLAX;EGGO-MAD;SKBO-SAEZ;KLAS-YSSY;CYYZ-BOG;YYZ-RIX;YUL-LIS;YUL-FACT;BOG-CYUL;LAX-YUL;LON-YUL;EZE-YSSY;KLAS-LAX;FACT-SAEZ;CYYZ-YUL;SAEZ-FACT;KLAX-EGGO;SKBO-CPT;LIS-RIX;LEMD-YUL;LAX-SAEZ;CPT-CYUL;EGGO-KLAS;LEMD-EZE;KLAS-YUL;YUL-LAX;EVRA-CPT;MAD-RIX;YUL-RIX;KLAX-FACT;SKBO-SYD;EVRA-EZE;RIX-YSSY;SYD-LIS;KLAX-RIX;SAEZ-EVRA;FACT-KLAX;LPPT-SKBO;LON-EVRA;LAS-LEMD;CYYZ-KLAS;EZE-BOG;LPPT-KLAX;KLAS-CPT;CPT-YYZ;LPPT-LEMD;YYZ-SYD;EVRA-LIS;KLAX-YYZ</t>
  </si>
  <si>
    <t>YYZ-LIS;YYZ-EGGO;SAEZ-FACT;FACT-KLAX;YUL-LAX;KLAS-LAX;YUL-YYZ;CYYZ-YUL;CYUL-KLAS;LAS-YYZ;LAS-EGGO;KLAX-LIS;RIX-YSSY;KLAX-YYZ;LPPT-EZE;LPPT-YSSY;SKBO-YYZ;EZE-BOG;YYZ-RIX;LEMD-CPT;LON-EVRA;KLAX-LEMD;FACT-BOG;CPT-RIX;KLAS-SKBO;LAX-YSSY;KLAS-CPT;YSSY-SAEZ;EVRA-EGGO;SAEZ-LAX;KLAS-YUL;LPPT-FACT;LON-EZE;LEMD-EGGO;LPPT-LEMD;KLAS-EZE;BOG-EVRA;KLAX-FACT;EGGO-KLAS;SKBO-SYD;LAS-LPPT;LON-KLAX;YUL-FACT;CYUL-SKBO;KLAX-RIX;LIS-YUL;SKBO-CPT;LON-YSSY;LEMD-LIS;BOG-CYUL;KLAX-EGGO;EVRA-EZE;BOG-LAS;KLAS-YSSY;YYZ-SYD;YUL-LEMD;EZE-LAS;FACT-LPPT;YYZ-CPT;LIS-RIX;SAEZ-EVRA;LON-BOG;CPT-YYZ;SYD-FACT;LPPT-SKBO;YSSY-KLAS;SYD-LON;BOG-KLAX;YUL-LON;EZE-YSSY</t>
  </si>
  <si>
    <t>LPPT-EZE;LIS-RIX;KLAX-YYZ;FACT-KLAX;FACT-SAEZ;YYZ-EGGO;SKBO-YYZ;RIX-KLAS;CPT-CYUL;KLAS-SKBO;YSSY-SAEZ;EZE-LAS;EZE-BOG;KLAX-FACT;LON-YSSY;LPPT-YSSY;BOG-CYUL;BOG-LAS;SAEZ-EVRA;LEMD-LIS;LON-EZE;CYYZ-BOG;EVRA-EGGO;YUL-LON;LIS-EGGO;YSSY-KLAS;CPT-LAS;CPT-MAD;FACT-BOG;LAS-EGGO;EGGO-KLAS;LPPT-FACT;RIX-CYYZ;EVRA-CPT;KLAS-YUL;RIX-LEMD;LPPT-SKBO;CYUL-SKBO;LON-EVRA;LPPT-KLAX;LAX-YSSY;YUL-LIS;SYD-FACT;YYZ-KLAX;KLAX-EGGO;SYD-LIS;LEMD-EZE;LEMD-EGGO;KLAX-LEMD;CPT-YYZ;LAX-YUL;LON-BOG;LPPT-LEMD;LAX-LAS;YUL-YYZ;YYZ-RIX;LIS-YUL;YYZ-CPT;EZE-YSSY;RIX-YSSY;YUL-LAX;EVRA-EZE;KLAS-CPT;LAS-LPPT;SKBO-SYD;MAD-RIX;CYYZ-YUL;YYZ-LIS;SAEZ-LAX;SAEZ-FACT</t>
  </si>
  <si>
    <t>RIX-EGGO;YUL-KLAX;FACT-LAX;EGGO-EVRA;LAS-SKBO;CPT-KLAS;RIX-YYZ;LON-LIS;SAEZ-SYD;EGGO-KLAX;YUL-LIS;LAS-KLAX;MAD-CYUL;BOG-YUL;LPPT-LEMD;CPT-SAEZ;LAS-LEMD;CPT-MAD;LPPT-SKBO;KLAX-MAD;RIX-YSSY;YSSY-FACT;LPPT-EZE;YYZ-SKBO;RIX-LIS;EGGO-LAS;YYZ-LPPT;YSSY-LON;YUL-BOG;SAEZ-LAX;SAEZ-FACT;LPPT-YSSY;SYD-EZE;BOG-SAEZ;MAD-KLAX;EZE-BOG;CYYZ-FACT;KLAS-YYZ;SAEZ-EVRA;KLAX-RIX;YUL-RIX;SKBO-MAD;YUL-CYYZ;LON-YSSY;SKBO-KLAX;YYZ-LAX;YYZ-EVRA;LAS-LON;YSSY-LPPT;LAX-EGGO;LIS-EGGO;LAX-YYZ;CPT-RIX;SKBO-LAS;BOG-FACT;KLAX-LIS;CPT-CYUL;CYYZ-YSSY;SAEZ-CYUL;MAD-FACT;KLAX-YSSY;LEMD-EZE;EVRA-MAD;RIX-EZE;LIS-RIX;LAS-LIS;LON-SAEZ;LAS-SAEZ;SYD-LAS;KLAX-LAS</t>
  </si>
  <si>
    <t>CYYZ-YSSY;LAS-YSSY;KLAX-YSSY;YSSY-LPPT;LPPT-CPT;BOG-YUL;LIS-YUL;FACT-CYYZ;RIX-EGGO;SAEZ-FACT;RIX-LAS;LAS-LIS;BOG-YYZ;LAX-FACT;RIX-EZE;MAD-FACT;CPT-SAEZ;YYZ-SKBO;LAS-SKBO;EVRA-FACT;LON-MAD;LPPT-SKBO;CYUL-LON;YUL-LIS;SKBO-MAD;RIX-LIS;LPPT-EZE;LPPT-YSSY;MAD-BOG;LAS-SAEZ;FACT-LPPT;EZE-BOG;LIS-KLAX;SAEZ-SYD;EVRA-MAD;KLAS-YYZ;SKBO-LAS;RIX-YSSY;LIS-EGGO;SYD-LAS;EGGO-LAS;SAEZ-CYUL;YUL-LAS;EGGO-EVRA;YUL-KLAX;CPT-KLAS;MAD-KLAX;YSSY-FACT;CPT-RIX;LON-YSSY;LON-SAEZ;LEMD-EVRA;LAX-EZE;MAD-CYUL;CPT-SKBO;KLAS-CPT;YUL-MAD;BOG-FACT;YYZ-EVRA;BOG-SAEZ;LPPT-LEMD;KLAX-MAD;CYYZ-FACT;KLAX-LIS;SYD-BOG;KLAS-CYUL;SAEZ-KLAS;YYZ-CYUL;SAEZ-LAX;KLAX-LAS</t>
  </si>
  <si>
    <t>LAX-YYZ;LIS-RIX;LAS-YSSY;SAEZ-KLAS;FACT-LPPT;EVRA-MAD;SKBO-MAD;BOG-SAEZ;FACT-CYYZ;CYYZ-YSSY;LEMD-EZE;BOG-YSSY;FACT-LAX;CPT-CYUL;EGGO-LAS;MAD-KLAX;SYD-BOG;KLAX-YSSY;EGGO-KLAX;LAS-KLAX;EGGO-EVRA;LON-SAEZ;RIX-LIS;YUL-CYYZ;EZE-BOG;YYZ-EGGO;YUL-KLAX;LON-YSSY;LPPT-CPT;YSSY-LPPT;LIS-YUL;LEMD-LPPT;LIS-KLAX;EGGO-BOG;YUL-LIS;YUL-RIX;EVRA-FACT;KLAS-CYUL;SKBO-KLAX;LEMD-LON;LPPT-YSSY;SAEZ-EVRA;KLAS-CPT;LEMD-EVRA;CYUL-CPT;BOG-YYZ;SAEZ-FACT;YYZ-CYUL;MAD-BOG;LAS-LIS;RIX-EZE;LIS-EGGO;LON-YUL;LAS-LON;LAS-SAEZ;RIX-LAS;CYYZ-FACT;KLAX-RIX;KLAS-YYZ;SAEZ-LAX;LAX-EZE;CPT-SKBO;CYYZ-KLAS;LAS-SKBO;LON-MAD;CPT-MAD;RIX-EGGO;YSSY-FACT;KLAX-LIS;SAEZ-CYUL</t>
  </si>
  <si>
    <t>LON-MAD;YYZ-EGGO;LIS-RIX;LAS-LIS;LAX-EZE;EVRA-FACT;MAD-CYUL;EGGO-BOG;RIX-YSSY;YUL-KLAX;KLAX-LIS;LPPT-CPT;MAD-BOG;CPT-RIX;CYYZ-FACT;YYZ-LAX;CPT-KLAS;FACT-LPPT;BOG-YUL;SAEZ-EVRA;YSSY-FACT;KLAS-CYUL;CPT-MAD;SAEZ-LAX;YUL-RIX;CPT-SKBO;BOG-YSSY;YYZ-EVRA;KLAX-YSSY;LEMD-LPPT;LIS-YUL;LON-SAEZ;YUL-BOG;SYD-BOG;LPPT-YSSY;SAEZ-CYUL;LAS-YSSY;BOG-SAEZ;LEMD-EZE;RIX-LIS;KLAS-YYZ;CYYZ-YSSY;EGGO-EVRA;EVRA-MAD;LPPT-LEMD;LEMD-EVRA;LIS-KLAX;YYZ-CYUL;CYUL-LON;EGGO-KLAX;LPPT-EZE;SAEZ-KLAS;CYYZ-KLAS;KLAS-CPT;CYUL-CPT;LAS-SKBO;RIX-LAS;YYZ-SKBO;EGGO-LAS;LEMD-LON;SAEZ-SYD;LAS-LON;YUL-MAD;LAS-LEMD;CPT-CYUL;LON-YSSY;YSSY-LPPT;LAX-FACT;LON-LIS;LON-YUL</t>
  </si>
  <si>
    <t>SKBO-MAD;LON-MAD;EGGO-LAS;YUL-MAD;EGGO-KLAX;LIS-RIX;EZE-BOG;EVRA-MAD;EGGO-BOG;LAS-KLAX;EVRA-FACT;CPT-KLAS;LON-YUL;KLAX-MAD;LAS-SAEZ;YYZ-CYUL;SKBO-RIX;YYZ-LPPT;CPT-RIX;YSSY-LPPT;LEMD-EZE;CPT-SAEZ;BOG-YSSY;YYZ-EVRA;SYD-BOG;CYUL-CPT;LON-SAEZ;YYZ-LAX;YSSY-LON;LAX-EZE;LON-YSSY;BOG-SAEZ;LAX-CYUL;RIX-YYZ;KLAX-LIS;LPPT-LEMD;MAD-KLAX;MAD-FACT;CYYZ-FACT;LIS-KLAX;LAS-LEMD;SYD-LAS;SAEZ-CYUL;LIS-YUL;LAS-SKBO;LAS-LON;CYYZ-YSSY;LEMD-LPPT;KLAS-CPT;LEMD-EVRA;LPPT-EZE;LEMD-LON;LAS-YSSY;LIS-EGGO;BOG-FACT;SKBO-KLAX;MAD-BOG;EGGO-EVRA;YUL-CYYZ;CPT-SKBO;KLAS-YYZ;LAS-LIS;LPPT-YSSY;RIX-LIS;CPT-CYUL;LAX-EGGO;SKBO-LAS;SAEZ-SYD;CYUL-LON;RIX-EGGO</t>
  </si>
  <si>
    <t>LIS-LAX;FACT-SAEZ;YSSY-EGGO;SAEZ-SYD;KLAX-RIX;LAS-KLAX;EZE-LAS;MAD-LAX;KLAS-LON;KLAX-MAD;LEMD-EGGO;CYYZ-KLAS;FACT-SKBO;RIX-SAEZ;LIS-EGGO;SKBO-KLAX;LPPT-BOG;EVRA-YYZ;CYUL-BOG;RIX-LPPT;LAX-CPT;YYZ-RIX;LAX-LIS;CYUL-CYYZ;KLAS-YUL;EVRA-SYD;YUL-MAD;CPT-LEMD;CYYZ-LPPT;KLAS-YSSY;SKBO-KLAS;RIX-EGGO;LAS-EZE;MAD-RIX;KLAX-YSSY;EGGO-SAEZ;SAEZ-RIX;CPT-LAS;FACT-EVRA;SKBO-SYD;YSSY-SKBO;SKBO-CYYZ;FACT-LIS;YSSY-SAEZ;LAX-LAS;LON-LIS;LPPT-SYD;EGGO-LAX;LAX-CYYZ;CYYZ-FACT;CYYZ-LON;RIX-LAS;MAD-EZE;EVRA-MAD;YSSY-LPPT;LON-KLAS;CYUL-LON;LAS-LPPT;LAX-LON;EGGO-LEMD;KLAS-MAD;CYUL-KLAS;SYD-CPT;LAX-EZE;YUL-LPPT;YYZ-SKBO;EZE-CPT;EZE-LAX;SKBO-YUL;YUL-KLAX</t>
  </si>
  <si>
    <t>LAS-CPT;LON-LIS;EZE-LAX;SYD-CPT;YYZ-RIX;CYYZ-YSSY;KLAX-YSSY;FACT-SAEZ;EZE-CPT;YSSY-SKBO;SAEZ-CYUL;RIX-LAS;KLAX-RIX;SKBO-SYD;LEMD-CPT;MAD-CYUL;LAX-EZE;CYYZ-LPPT;EVRA-YYZ;KLAS-YSSY;MAD-SKBO;LPPT-SYD;KLAX-YUL;SKBO-CYYZ;CPT-LAX;FACT-YYZ;KLAS-YUL;LIS-LAX;EVRA-SYD;CYYZ-KLAX;LAS-EZE;LAX-LON;CYUL-LON;MAD-EZE;EGGO-SAEZ;CPT-YUL;LIS-RIX;CYUL-KLAS;LAS-LPPT;YYZ-YUL;RIX-LPPT;SKBO-KLAS;EGGO-YSSY;YSSY-EGGO;CPT-LAS;SYD-KLAS;SAEZ-SYD;YUL-KLAX;LAX-CYYZ;LON-KLAS;LAX-LIS;SAEZ-RIX;CYYZ-LON;CYYZ-KLAS;YYZ-SKBO;LAX-CPT;SKBO-YUL;YUL-CPT;EGGO-LEMD;EVRA-MAD;LPPT-LEMD;RIX-EGGO;SKBO-FACT;YUL-LPPT;KLAX-MAD;LPPT-BOG;YSSY-LPPT;LEMD-EGGO;LAS-YYZ;FACT-EVRA</t>
  </si>
  <si>
    <t>CYYZ-YSSY;KLAX-RIX;LAS-KLAX;EGGO-LAX;KLAS-YSSY;CPT-YUL;YYZ-SKBO;LPPT-BOG;LIS-LAX;LON-LIS;EZE-LAX;CYYZ-LPPT;LEMD-CPT;EZE-LAS;LAS-EZE;RIX-SAEZ;CPT-LAS;MAD-EZE;YSSY-SKBO;SAEZ-BOG;SKBO-EVRA;LAX-CYYZ;YUL-MAD;LIS-RIX;KLAS-MAD;MAD-CYUL;CYUL-RIX;LAS-YYZ;RIX-LPPT;EVRA-SYD;CYUL-KLAS;LAX-CPT;YUL-KLAX;CYYZ-KLAS;EVRA-MAD;RIX-EGGO;FACT-LIS;LON-KLAS;SKBO-FACT;MAD-LPPT;SYD-CPT;FACT-EVRA;MAD-RIX;SKBO-KLAS;KLAX-YUL;FACT-YYZ;SAEZ-CYUL;RIX-CPT;CYUL-LON;SAEZ-RIX;CYYZ-FACT;YUL-LPPT;CYYZ-KLAX;LIS-CPT;YSSY-SAEZ;CYUL-BOG;KLAS-LON;LAX-LAS;SKBO-SAEZ;SAEZ-SYD;CPT-LAX;LAX-LIS;LON-RIX;EGGO-CYUL;FACT-SKBO;KLAX-YSSY;EGGO-YSSY;SKBO-YUL;RIX-LAS;LPPT-LEMD</t>
  </si>
  <si>
    <t>EVRA-MAD;SKBO-SAEZ;MAD-LPPT;LAX-EZE;LON-LIS;CYYZ-KLAS;LPPT-SYD;MAD-SKBO;SKBO-KLAS;CYYZ-LON;KLAS-YSSY;FACT-SKBO;SYD-CPT;CYUL-RIX;LIS-EGGO;LPPT-BOG;KLAS-BOG;LEMD-CPT;EZE-LAS;SKBO-CYYZ;YYZ-SKBO;LPPT-SAEZ;MAD-CYUL;CYUL-CYYZ;LIS-CPT;YUL-MAD;YYZ-YUL;CPT-YUL;EVRA-SYD;KLAS-MAD;CPT-LAS;EGGO-LAX;SYD-KLAS;MAD-RIX;LAS-CPT;RIX-LAS;YSSY-LPPT;EGGO-SAEZ;CYUL-BOG;SAEZ-BOG;KLAX-YUL;SAEZ-CYUL;LAX-LAS;MAD-LAX;LAS-KLAX;SKBO-LEMD;FACT-LIS;SAEZ-RIX;SKBO-SYD;LAX-CPT;LAS-LPPT;RIX-CPT;LIS-RIX;YSSY-SAEZ;LAS-YYZ;SKBO-FACT;LIS-LAX;RIX-SAEZ;SKBO-EVRA;CPT-LEMD;LON-RIX;RIX-EGGO;CYYZ-FACT;YUL-KLAX;KLAX-RIX;EVRA-YYZ;LAS-EZE;KLAS-YUL;CYYZ-YSSY;CYUL-LON</t>
  </si>
  <si>
    <t>YYZ-SKBO;EVRA-MAD;LAS-LPPT;KLAX-YSSY;CYUL-RIX;LAX-EZE;FACT-EVRA;EZE-LAX;SKBO-EVRA;FACT-SKBO;SYD-CPT;LON-RIX;RIX-LPPT;SAEZ-RIX;EVRA-SYD;LON-LIS;MAD-LPPT;MAD-CYUL;CPT-LEMD;LIS-CPT;FACT-SAEZ;EGGO-LAX;CYYZ-KLAX;LAS-YYZ;SYD-KLAS;KLAS-YSSY;LAX-CYYZ;LPPT-SYD;MAD-LAX;KLAX-RIX;CPT-LAS;KLAS-YUL;LEMD-CPT;MAD-RIX;YUL-MAD;SKBO-YUL;LAS-CPT;CYYZ-LPPT;YUL-KLAX;LAS-KLAX;SKBO-SYD;CYUL-BOG;YUL-CPT;MAD-EZE;LPPT-BOG;LIS-LAX;EGGO-SKBO;CYUL-CYYZ;CYYZ-YSSY;CYUL-LON;CYYZ-LON;YSSY-SAEZ;EZE-CPT;SAEZ-SYD;LAX-LAS;SAEZ-BOG;LEMD-EGGO;LPPT-LEMD;RIX-LAS;KLAX-MAD;EVRA-YYZ;KLAS-MAD;SKBO-FACT;SKBO-KLAX;CYUL-KLAS;KLAX-YUL;EZE-LAS;LAX-CPT;LPPT-SAEZ;CPT-YUL</t>
  </si>
  <si>
    <t>LAX-LEMD;YYZ-SKBO;LAS-SKBO;LAX-EVRA;CYUL-LEMD;LAS-MAD;KLAX-LON;MAD-CPT;LIS-CPT;MAD-BOG;CYYZ-SYD;FACT-YYZ;CPT-LPPT;SKBO-MAD;SAEZ-CYUL;LAX-LPPT;LIS-LON;SYD-LON;KLAS-FACT;SAEZ-LAS;EGGO-SYD;KLAX-LAS;EVRA-YSSY;CYYZ-KLAS;CPT-EZE;CPT-KLAS;CYUL-LAX;EGGO-EZE;EZE-KLAX;CYUL-EGGO;CYUL-SKBO;KLAS-SAEZ;LIS-CYUL;SYD-LPPT;LEMD-LON;CYYZ-LIS;EVRA-CYYZ;KLAS-SYD;RIX-LIS;MAD-SAEZ;YUL-CPT;YSSY-BOG;CYUL-EVRA;SAEZ-SYD;EGGO-LAS;LIS-KLAX;YUL-LAS;YSSY-KLAS;EGGO-LAX;LIS-SKBO;FACT-LEMD;BOG-KLAX;RIX-LEMD;SAEZ-EVRA;EVRA-SAEZ;BOG-EZE;EZE-CPT;LAX-YUL;LIS-EVRA;YYZ-LON;BOG-SYD;KLAS-LIS;LIS-EZE;CPT-LAX;CPT-RIX;SYD-EZE;SAEZ-BOG;YUL-LPPT;RIX-KLAS;CYYZ-RIX</t>
  </si>
  <si>
    <t>KLAS-SAEZ;KLAS-KLAX;LPPT-SYD;MAD-CPT;EGGO-LAS;LIS-LON;MAD-CYUL;MAD-RIX;EVRA-SAEZ;CPT-LAX;MAD-SAEZ;SAEZ-CYUL;BOG-SYD;CYUL-LAX;YUL-YYZ;EVRA-EGGO;YYZ-SKBO;YUL-CPT;CYYZ-RIX;RIX-LIS;CPT-LPPT;RIX-LEMD;SAEZ-LAS;LAX-CYYZ;CYUL-EGGO;EGGO-EZE;CYYZ-KLAX;EZE-KLAX;CYYZ-LIS;CPT-RIX;SAEZ-EVRA;FACT-LEMD;KLAX-LON;EGGO-LIS;LAX-LPPT;EVRA-CYYZ;RIX-FACT;BOG-KLAX;YSSY-KLAS;LAS-MAD;YUL-LAS;LON-LEMD;LEMD-KLAX;SYD-LON;SAEZ-BOG;FACT-BOG;KLAS-YYZ;LIS-EZE;CPT-KLAS;RIX-KLAS;YYZ-LON;EGGO-LAX;EZE-CPT;LAX-YUL;LIS-CPT;LAX-EVRA;MAD-BOG;SKBO-CYUL;LIS-EVRA;LAS-SKBO;YSSY-BOG;LON-BOG;LAS-EGGO;CYUL-SKBO;LAX-LEMD;FACT-YUL;SYD-LPPT;BOG-EVRA;CYUL-EVRA;KLAS-FACT</t>
  </si>
  <si>
    <t>MAD-LIS;RIX-FACT;KLAX-EZE;KLAS-KLAX;MAD-SAEZ;CYYZ-LIS;KLAS-FACT;CYYZ-KLAS;KLAX-LON;LAS-SKBO;LEMD-LON;MAD-CPT;LIS-KLAX;SYD-LPPT;LAX-CPT;BOG-YYZ;YUL-YYZ;CYUL-LEMD;CYUL-LAX;BOG-KLAX;LIS-EVRA;EZE-CPT;LIS-CPT;EVRA-YSSY;CYYZ-CYUL;LAS-MAD;EGGO-LIS;CYUL-EGGO;FACT-BOG;YUL-LAS;CPT-RIX;KLAS-LIS;YYZ-CPT;BOG-SYD;YUL-CPT;KLAS-SYD;CPT-EZE;LEMD-KLAX;LIS-CYUL;KLAS-SAEZ;LON-BOG;MAD-CYUL;SYD-EZE;LAS-YUL;BOG-LAS;EGGO-CYUL;YSSY-BOG;LAX-CYYZ;KLAX-LAS;EGGO-RIX;BOG-EVRA;LAX-LPPT;YSSY-KLAS;EGGO-SYD;RIX-LIS;EGGO-LAS;CPT-KLAS;YYZ-LON;BOG-FACT;CYYZ-SYD;FACT-YYZ;KLAX-SYD;MAD-RIX;LAX-YUL;KLAS-YYZ;YYZ-SKBO;LIS-LON;EVRA-EGGO;EVRA-SAEZ;LAX-EVRA</t>
  </si>
  <si>
    <t>YYZ-LON;EGGO-CYUL;LON-LEMD;YUL-LAS;LEMD-LON;FACT-LEMD;LIS-CYUL;SAEZ-BOG;MAD-SAEZ;YSSY-KLAS;BOG-LAS;BOG-YYZ;MAD-CYUL;SYD-LPPT;SAEZ-CYUL;SAEZ-EVRA;CPT-EZE;MAD-LIS;CPT-RIX;EGGO-LAX;CYUL-EGGO;BOG-KLAX;CYYZ-KLAX;LAX-CYYZ;RIX-FACT;EVRA-SAEZ;MAD-RIX;KLAX-LON;RIX-LIS;SAEZ-LAS;LEMD-KLAX;CPT-LPPT;CPT-KLAS;KLAX-SYD;RIX-LEMD;YYZ-SKBO;EVRA-EGGO;KLAS-KLAX;KLAS-SAEZ;BOG-FACT;SAEZ-SYD;EGGO-EZE;CYUL-EVRA;EGGO-SYD;KLAS-YYZ;CYYZ-KLAS;LIS-KLAX;LIS-LON;CYYZ-CYUL;FACT-YYZ;LAS-YUL;KLAX-LAS;CPT-LAX;FACT-YUL;EGGO-LIS;LAX-CPT;KLAS-FACT;CYYZ-RIX;LAS-MAD;EGGO-RIX;LAS-EGGO;LAX-EVRA;LIS-EZE;EZE-KLAX;RIX-KLAS;LON-BOG;YUL-CPT;CYYZ-LIS;LPPT-SYD;YUL-YYZ</t>
  </si>
  <si>
    <t>KLAX-SYD;CPT-RIX;EZE-KLAX;BOG-EZE;KLAX-EZE;BOG-KLAX;LAX-YUL;LIS-KLAX;CYYZ-KLAS;SAEZ-SYD;BOG-SYD;YYZ-SKBO;KLAX-LON;RIX-FACT;LAX-EVRA;EGGO-SYD;SYD-LON;CYUL-LAX;SYD-CPT;EGGO-LAS;YSSY-BOG;CYUL-SKBO;LIS-EVRA;SAEZ-EVRA;KLAS-SYD;MAD-SAEZ;CPT-EZE;RIX-LIS;BOG-FACT;LAX-CPT;LPPT-SYD;FACT-BOG;BOG-YYZ;EVRA-EGGO;KLAS-KLAX;MAD-CPT;EGGO-LAX;LIS-EZE;LAX-LPPT;LAX-CYYZ;CYYZ-LIS;LAS-YUL;BOG-EVRA;BOG-LAS;LIS-CPT;MAD-CYUL;YSSY-KLAS;LIS-LON;KLAS-YYZ;EVRA-CYYZ;CYYZ-KLAX;LEMD-KLAX;CPT-KLAS;KLAS-LIS;SKBO-MAD;CPT-LAX;YUL-LPPT;LAS-SKBO;SAEZ-BOG;EGGO-RIX;EZE-CPT;EVRA-YSSY;EGGO-LIS;LON-LEMD;EGGO-EZE;KLAS-FACT;CYUL-EVRA;CYYZ-SYD;MAD-LIS;YUL-YYZ</t>
  </si>
  <si>
    <t>FACT-SAEZ;EVRA-CPT;BOG-LAS;YUL-KLAX;LPPT-CYUL;BOG-CYUL;CYYZ-EGGO;EGGO-SAEZ;KLAS-EZE;RIX-EGGO;RIX-SAEZ;MAD-LON;EGGO-YSSY;YYZ-LAS;KLAX-LAS;CYYZ-RIX;LAX-YSSY;SYD-EZE;LAS-BOG;CYUL-LON;EZE-YUL;FACT-KLAX;FACT-RIX;CYUL-BOG;SAEZ-CPT;YYZ-LAX;SAEZ-RIX;LAX-RIX;RIX-KLAS;SYD-BOG;LAS-FACT;BOG-SAEZ;SAEZ-SKBO;CPT-LIS;LEMD-RIX;SKBO-EVRA;LIS-LEMD;LIS-RIX;YUL-EVRA;CPT-YYZ;KLAX-LIS;EGGO-LAX;LAX-CYUL;SKBO-SYD;LON-LAS;EVRA-YSSY;CYYZ-FACT;CPT-KLAS;SKBO-MAD;YYZ-LIS;LPPT-SYD;EGGO-CYUL;LEMD-EZE;SYD-CPT;LON-LIS;FACT-CYUL;LIS-KLAX;LEMD-SKBO;CPT-LEMD;LAX-FACT;SYD-LIS;LPPT-EGGO;LON-EVRA;LIS-SKBO;EVRA-LEMD;LEMD-LPPT;CYUL-CYYZ;SAEZ-LAS;EGGO-BOG;YSSY-KLAS</t>
  </si>
  <si>
    <t>LON-LAX</t>
  </si>
  <si>
    <t>MAD-LIS</t>
  </si>
  <si>
    <t>EZE-BOG</t>
  </si>
  <si>
    <t>BOG-YYZ</t>
  </si>
  <si>
    <t>LAS-YYZ</t>
  </si>
  <si>
    <t>YYZ-LAX</t>
  </si>
  <si>
    <t>LAX-YYZ</t>
  </si>
  <si>
    <t>LAS-LIS</t>
  </si>
  <si>
    <t>RIX-LAS</t>
  </si>
  <si>
    <t>BOG-YUL</t>
  </si>
  <si>
    <t>LAS-LON</t>
  </si>
  <si>
    <t>MAD-BOG</t>
  </si>
  <si>
    <t>LON-RIX</t>
  </si>
  <si>
    <t>LAS-LAX</t>
  </si>
  <si>
    <t>Throughout levels 1-4 (excluding examples), which city is the most common destination? (enter the city name, not airport code)</t>
  </si>
  <si>
    <t>SYD-BOG</t>
  </si>
  <si>
    <t>Which flight schedule in level 5 assigns multiples of 3 to all flights departing from Riga? (enter the game #)</t>
  </si>
  <si>
    <t xml:space="preserve">Out of all the possible flights between two of the twelve listed cities, how many are not in the airline's shortlisted flight routes? </t>
  </si>
  <si>
    <t>For example if the schedule of flights start as: SYD-BOG; LON-LIS; YUL-CPT then SYD-BOG will be flight #1, LON-LIS will be flight #2 and YUL-CPT will be flight #7 since it departs from Montreal</t>
  </si>
  <si>
    <t xml:space="preserve"> and later in the day the compnay operates a Las Vegas to London flight (LAS-LON) then this flight must be assigned flight #10 no matter at what time it departs </t>
  </si>
  <si>
    <t xml:space="preserve">YUL-BOG will be assigned flight #1, and since the company also operates a BOG-YUL flight then BOG-YUL will be assigned flight #2 (regardless of there being two earlier flights). </t>
  </si>
  <si>
    <t>What is the departure city for each of the following flights</t>
  </si>
  <si>
    <t>Road to Las Vegas: Battle IV</t>
  </si>
  <si>
    <t xml:space="preserve">Out of all the possible flights between two of the twelve listed cities, how many are not in the airline's flight routes? </t>
  </si>
  <si>
    <t>Which flight schedule in level 5 assigns flight numbers that are multiples of 3 to all flights departing from Riga? (enter the game #)</t>
  </si>
  <si>
    <r>
      <t xml:space="preserve">You are an employee for the new upcoming FMWC airlines and you have been put in charge of assigning the flight numbers to the flight schedule that the airline decides to operate! Levels 1 and 2 will allow you to get comfortable handling the data from the flight schedule while in levels 3-5 you will be assigning the flight numbers given the requirements for each level.
</t>
    </r>
    <r>
      <rPr>
        <b/>
        <sz val="11"/>
        <color theme="1"/>
        <rFont val="Roboto"/>
      </rPr>
      <t>Flight Routes</t>
    </r>
    <r>
      <rPr>
        <sz val="11"/>
        <color theme="1"/>
        <rFont val="Roboto"/>
      </rPr>
      <t xml:space="preserve">
You have been provided with a set of possible flight routes that the airline has shortlisted before deciding which ones to operate (in the "Flight Routes" tab). The acual flights operated will be a subset of these, and will be specified in each schedule.
</t>
    </r>
    <r>
      <rPr>
        <b/>
        <sz val="11"/>
        <color theme="1"/>
        <rFont val="Roboto"/>
      </rPr>
      <t>Airport codes</t>
    </r>
    <r>
      <rPr>
        <sz val="11"/>
        <color theme="1"/>
        <rFont val="Roboto"/>
      </rPr>
      <t xml:space="preserve">
As you know airports have unique code identifiers that airlines use to log flights. You have been provided with the IATA and ICAO codes for each destination that the airline is operating to. Note that you will not need the ICAO codes until level 5.
</t>
    </r>
    <r>
      <rPr>
        <b/>
        <sz val="11"/>
        <color theme="1"/>
        <rFont val="Roboto"/>
      </rPr>
      <t>Levels 1-2:</t>
    </r>
    <r>
      <rPr>
        <sz val="11"/>
        <color theme="1"/>
        <rFont val="Roboto"/>
      </rPr>
      <t xml:space="preserve">
Here you will be asked basic questions about reading and retrieving the data for the proposed flight schedules.
</t>
    </r>
    <r>
      <rPr>
        <b/>
        <sz val="11"/>
        <color theme="1"/>
        <rFont val="Roboto"/>
      </rPr>
      <t>Level 3:</t>
    </r>
    <r>
      <rPr>
        <sz val="11"/>
        <color theme="1"/>
        <rFont val="Roboto"/>
      </rPr>
      <t xml:space="preserve">
Now you start assigning the flight numbers. You decide to assign the numbers in the order that the schedule is listed, but to make it more interesting, every flight arriving or departing from Canada (Montreal or Toronto) must have a 7 in it (an example is given in level 3)
</t>
    </r>
    <r>
      <rPr>
        <b/>
        <sz val="11"/>
        <color theme="1"/>
        <rFont val="Roboto"/>
      </rPr>
      <t>Level 4:</t>
    </r>
    <r>
      <rPr>
        <sz val="11"/>
        <color theme="1"/>
        <rFont val="Roboto"/>
      </rPr>
      <t xml:space="preserve">
Oops! Now you have to abide by NAA (National Aviation Authority) rules and must assign the flight numbers accoriding to the following two rules (an example is given in level 4)
1) Flight numbers must be assigned in order starting from the earliest departure of the day based on thedeparture time in the Flight Routes table.
2) If the airline operates a return flight for a given trip, the number of the return flight must be exaclt one more than that original flight.
</t>
    </r>
    <r>
      <rPr>
        <b/>
        <sz val="11"/>
        <color theme="1"/>
        <rFont val="Roboto"/>
      </rPr>
      <t>Levels 5:</t>
    </r>
    <r>
      <rPr>
        <sz val="11"/>
        <color theme="1"/>
        <rFont val="Roboto"/>
      </rPr>
      <t xml:space="preserve">
It's a mess! The system broke down and flights now have mixed IATA and ICAO codes. Furthermore, by safety reasons the airline will not operate flights longer than 15,000km (so any flight longer than 15,000km in the schedule must be ignored)</t>
    </r>
  </si>
  <si>
    <t>Oops! Now you have to abide by NAA (National Aviation Authority) rules and must assign the flight numbers according to the following two rules:</t>
  </si>
  <si>
    <t>1) Flight numbers must be assigned in order starting from the earliest departure of the day based on the departure time in the Flight Routes table.</t>
  </si>
  <si>
    <t>2) If the airline operates a return flight for a given trip, the number of the return flight must be exactly one more than that original flight. For example, if the compnay operates a flight from London to Las Vegas (LON-LAS) and this flight is assigned flight #9,</t>
  </si>
  <si>
    <t>Then we continue in order and LON-RIX will be assigned flight #3, CPT-LAX flight #4 and LON-EZE flight #5. (So the final flight numbers would be 1, 3, 4, 2, 5)</t>
  </si>
  <si>
    <t>Cdistance</t>
  </si>
  <si>
    <t>Routes</t>
  </si>
  <si>
    <t>Route Code</t>
  </si>
  <si>
    <t>Dep</t>
  </si>
  <si>
    <t>Arr</t>
  </si>
  <si>
    <t>Can dep</t>
  </si>
  <si>
    <t>Can arr</t>
  </si>
  <si>
    <t>Canada</t>
  </si>
  <si>
    <t>Number</t>
  </si>
  <si>
    <t>Has 7</t>
  </si>
  <si>
    <t>Sevens</t>
  </si>
  <si>
    <t>DATE:</t>
  </si>
  <si>
    <t>SUBJECT:</t>
  </si>
  <si>
    <t>Mark Biegert</t>
  </si>
  <si>
    <t>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</si>
</sst>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
  </numFmts>
  <fonts count="36">
    <font>
      <sz val="11"/>
      <color theme="1"/>
      <name val="Calibri"/>
      <family val="2"/>
      <scheme val="minor"/>
    </font>
    <font>
      <sz val="11"/>
      <color theme="1"/>
      <name val="Roboto"/>
    </font>
    <font>
      <b/>
      <sz val="12"/>
      <color theme="7" tint="-0.499984740745262"/>
      <name val="Roboto"/>
    </font>
    <font>
      <sz val="12"/>
      <color theme="7" tint="-0.499984740745262"/>
      <name val="Roboto"/>
    </font>
    <font>
      <b/>
      <sz val="18"/>
      <color theme="0"/>
      <name val="Roboto"/>
    </font>
    <font>
      <b/>
      <sz val="14"/>
      <color theme="0"/>
      <name val="Roboto"/>
    </font>
    <font>
      <sz val="11"/>
      <color theme="7" tint="-0.499984740745262"/>
      <name val="Roboto"/>
    </font>
    <font>
      <b/>
      <sz val="11"/>
      <name val="Roboto"/>
    </font>
    <font>
      <b/>
      <sz val="11"/>
      <color theme="1"/>
      <name val="Roboto"/>
    </font>
    <font>
      <sz val="11"/>
      <color theme="0"/>
      <name val="Calibri"/>
      <family val="2"/>
      <scheme val="minor"/>
    </font>
    <font>
      <b/>
      <sz val="11"/>
      <name val="Roboto"/>
    </font>
    <font>
      <b/>
      <sz val="20"/>
      <color theme="0"/>
      <name val="Roboto"/>
    </font>
    <font>
      <b/>
      <sz val="24"/>
      <color theme="0"/>
      <name val="Roboto"/>
    </font>
    <font>
      <b/>
      <sz val="14"/>
      <color theme="0"/>
      <name val="Roboto"/>
    </font>
    <font>
      <b/>
      <sz val="11"/>
      <color theme="0"/>
      <name val="Roboto"/>
    </font>
    <font>
      <sz val="11"/>
      <name val="Roboto"/>
    </font>
    <font>
      <i/>
      <sz val="10"/>
      <color theme="1"/>
      <name val="Roboto"/>
    </font>
    <font>
      <u/>
      <sz val="11"/>
      <color theme="10"/>
      <name val="Calibri"/>
      <family val="2"/>
      <scheme val="minor"/>
    </font>
    <font>
      <b/>
      <sz val="14"/>
      <name val="Roboto"/>
    </font>
    <font>
      <b/>
      <sz val="14"/>
      <color theme="0"/>
      <name val="Roboto"/>
    </font>
    <font>
      <sz val="9"/>
      <color theme="7" tint="-0.499984740745262"/>
      <name val="Roboto"/>
    </font>
    <font>
      <b/>
      <sz val="22"/>
      <color theme="0"/>
      <name val="ROBOTECH GP"/>
      <family val="2"/>
    </font>
    <font>
      <b/>
      <sz val="18"/>
      <color theme="0"/>
      <name val="ROBOTECH GP"/>
      <family val="2"/>
    </font>
    <font>
      <b/>
      <sz val="48"/>
      <color theme="0"/>
      <name val="ROBOTECH GP"/>
      <family val="2"/>
    </font>
    <font>
      <b/>
      <sz val="72"/>
      <color theme="1"/>
      <name val="ROBOTECH GP"/>
      <family val="2"/>
    </font>
    <font>
      <b/>
      <sz val="20"/>
      <color theme="1"/>
      <name val="Robotech"/>
    </font>
    <font>
      <sz val="20"/>
      <color theme="1"/>
      <name val="Calibri"/>
      <family val="2"/>
      <scheme val="minor"/>
    </font>
    <font>
      <b/>
      <sz val="12"/>
      <color theme="0"/>
      <name val="Roboto"/>
    </font>
    <font>
      <b/>
      <sz val="12"/>
      <name val="Roboto"/>
    </font>
    <font>
      <b/>
      <sz val="12"/>
      <color theme="0"/>
      <name val="Calibri Light"/>
      <family val="2"/>
      <scheme val="major"/>
    </font>
    <font>
      <b/>
      <sz val="12"/>
      <name val="Calibri Light"/>
      <family val="2"/>
      <scheme val="major"/>
    </font>
    <font>
      <sz val="11"/>
      <color theme="1"/>
      <name val="Calibri Light"/>
      <family val="2"/>
      <scheme val="major"/>
    </font>
    <font>
      <b/>
      <sz val="14"/>
      <name val="Calibri Light"/>
      <family val="2"/>
      <scheme val="major"/>
    </font>
    <font>
      <sz val="10"/>
      <color theme="1"/>
      <name val="Calibri"/>
      <family val="2"/>
      <scheme val="minor"/>
    </font>
    <font>
      <b/>
      <sz val="10"/>
      <color theme="1"/>
      <name val="Calibri"/>
      <family val="2"/>
      <scheme val="minor"/>
    </font>
    <font>
      <sz val="12"/>
      <name val="Consolas"/>
      <family val="3"/>
    </font>
  </fonts>
  <fills count="11">
    <fill>
      <patternFill patternType="none"/>
    </fill>
    <fill>
      <patternFill patternType="gray125"/>
    </fill>
    <fill>
      <patternFill patternType="solid">
        <fgColor theme="0"/>
        <bgColor indexed="64"/>
      </patternFill>
    </fill>
    <fill>
      <patternFill patternType="solid">
        <fgColor rgb="FF228AB8"/>
        <bgColor indexed="64"/>
      </patternFill>
    </fill>
    <fill>
      <patternFill patternType="solid">
        <fgColor rgb="FF006837"/>
        <bgColor indexed="64"/>
      </patternFill>
    </fill>
    <fill>
      <patternFill patternType="solid">
        <fgColor theme="9" tint="0.79998168889431442"/>
        <bgColor indexed="64"/>
      </patternFill>
    </fill>
    <fill>
      <patternFill patternType="solid">
        <fgColor rgb="FF007B00"/>
        <bgColor indexed="64"/>
      </patternFill>
    </fill>
    <fill>
      <patternFill patternType="solid">
        <fgColor rgb="FF020024"/>
        <bgColor indexed="64"/>
      </patternFill>
    </fill>
    <fill>
      <gradientFill>
        <stop position="0">
          <color rgb="FF007B00"/>
        </stop>
        <stop position="1">
          <color rgb="FF020024"/>
        </stop>
      </gradientFill>
    </fill>
    <fill>
      <patternFill patternType="solid">
        <fgColor theme="6" tint="0.59996337778862885"/>
        <bgColor indexed="64"/>
      </patternFill>
    </fill>
    <fill>
      <patternFill patternType="solid">
        <fgColor theme="4" tint="0.79998168889431442"/>
        <bgColor indexed="64"/>
      </patternFill>
    </fill>
  </fills>
  <borders count="30">
    <border>
      <left/>
      <right/>
      <top/>
      <bottom/>
      <diagonal/>
    </border>
    <border>
      <left style="thick">
        <color indexed="64"/>
      </left>
      <right style="thick">
        <color indexed="64"/>
      </right>
      <top style="thick">
        <color indexed="64"/>
      </top>
      <bottom style="thick">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top style="thick">
        <color indexed="64"/>
      </top>
      <bottom style="thin">
        <color theme="0" tint="-0.499984740745262"/>
      </bottom>
      <diagonal/>
    </border>
    <border>
      <left/>
      <right style="thin">
        <color theme="0" tint="-0.499984740745262"/>
      </right>
      <top style="thick">
        <color indexed="64"/>
      </top>
      <bottom style="thin">
        <color theme="0" tint="-0.499984740745262"/>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ck">
        <color indexed="64"/>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bottom style="thin">
        <color theme="0" tint="-0.249977111117893"/>
      </bottom>
      <diagonal/>
    </border>
  </borders>
  <cellStyleXfs count="5">
    <xf numFmtId="0" fontId="0" fillId="0" borderId="0"/>
    <xf numFmtId="0" fontId="17" fillId="0" borderId="0" applyNumberFormat="0" applyFill="0" applyBorder="0" applyAlignment="0" applyProtection="0"/>
    <xf numFmtId="0" fontId="33" fillId="0" borderId="0"/>
    <xf numFmtId="0" fontId="34" fillId="9" borderId="0" applyNumberFormat="0" applyAlignment="0" applyProtection="0"/>
    <xf numFmtId="0" fontId="33" fillId="10" borderId="0" applyNumberFormat="0" applyAlignment="0" applyProtection="0"/>
  </cellStyleXfs>
  <cellXfs count="127">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vertical="top" wrapText="1"/>
    </xf>
    <xf numFmtId="0" fontId="9" fillId="2" borderId="0" xfId="0" applyFont="1" applyFill="1"/>
    <xf numFmtId="0" fontId="10" fillId="2" borderId="0" xfId="0" applyFont="1" applyFill="1" applyAlignment="1">
      <alignment horizontal="left"/>
    </xf>
    <xf numFmtId="0" fontId="15" fillId="2" borderId="0" xfId="0" applyFont="1" applyFill="1"/>
    <xf numFmtId="0" fontId="15" fillId="2" borderId="0" xfId="0" applyFont="1" applyFill="1" applyAlignment="1">
      <alignment horizontal="center"/>
    </xf>
    <xf numFmtId="0" fontId="15" fillId="2" borderId="0" xfId="0" applyFont="1" applyFill="1" applyAlignment="1">
      <alignment vertical="top" wrapText="1"/>
    </xf>
    <xf numFmtId="0" fontId="12" fillId="2" borderId="0" xfId="0" applyFont="1" applyFill="1" applyAlignment="1">
      <alignment vertical="center"/>
    </xf>
    <xf numFmtId="0" fontId="11" fillId="2" borderId="0" xfId="0" applyFont="1" applyFill="1"/>
    <xf numFmtId="0" fontId="16" fillId="5" borderId="1" xfId="0" applyFont="1" applyFill="1" applyBorder="1" applyAlignment="1">
      <alignment horizontal="center" vertical="center"/>
    </xf>
    <xf numFmtId="0" fontId="3" fillId="2" borderId="0" xfId="0" applyFont="1" applyFill="1" applyAlignment="1">
      <alignment horizontal="center" vertical="center" wrapText="1"/>
    </xf>
    <xf numFmtId="0" fontId="2" fillId="2" borderId="0" xfId="0" applyFont="1" applyFill="1" applyAlignment="1">
      <alignment horizontal="center" vertical="center"/>
    </xf>
    <xf numFmtId="0" fontId="6"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3" fillId="0" borderId="2" xfId="0" applyFont="1" applyBorder="1" applyAlignment="1">
      <alignment horizontal="center" vertical="center" wrapText="1"/>
    </xf>
    <xf numFmtId="0" fontId="2" fillId="0" borderId="4" xfId="0" applyFont="1" applyBorder="1" applyAlignment="1">
      <alignment horizontal="center" vertical="center"/>
    </xf>
    <xf numFmtId="0" fontId="14" fillId="3" borderId="1" xfId="0" applyFont="1" applyFill="1" applyBorder="1" applyAlignment="1">
      <alignment horizontal="center" vertical="center"/>
    </xf>
    <xf numFmtId="0" fontId="7" fillId="2" borderId="0" xfId="0" applyFont="1" applyFill="1" applyAlignment="1">
      <alignment horizontal="left"/>
    </xf>
    <xf numFmtId="0" fontId="13" fillId="6" borderId="1" xfId="0" applyFont="1" applyFill="1" applyBorder="1" applyAlignment="1">
      <alignment horizontal="center" vertical="center"/>
    </xf>
    <xf numFmtId="0" fontId="5" fillId="6" borderId="1" xfId="0" applyFont="1" applyFill="1" applyBorder="1" applyAlignment="1">
      <alignment horizontal="center" vertical="center"/>
    </xf>
    <xf numFmtId="0" fontId="19" fillId="7" borderId="6" xfId="0" applyFont="1" applyFill="1" applyBorder="1" applyAlignment="1">
      <alignment vertical="center"/>
    </xf>
    <xf numFmtId="0" fontId="11" fillId="7" borderId="6" xfId="0" applyFont="1" applyFill="1" applyBorder="1"/>
    <xf numFmtId="0" fontId="11" fillId="7" borderId="7" xfId="0" applyFont="1" applyFill="1" applyBorder="1"/>
    <xf numFmtId="0" fontId="8" fillId="2" borderId="0" xfId="0" applyFont="1" applyFill="1" applyAlignment="1">
      <alignment horizontal="center"/>
    </xf>
    <xf numFmtId="0" fontId="8" fillId="2" borderId="0" xfId="0" applyFont="1" applyFill="1" applyAlignment="1">
      <alignment horizontal="left"/>
    </xf>
    <xf numFmtId="0" fontId="21" fillId="7" borderId="5" xfId="0" applyFont="1" applyFill="1" applyBorder="1" applyAlignment="1">
      <alignment vertical="center"/>
    </xf>
    <xf numFmtId="0" fontId="18" fillId="2" borderId="0" xfId="1" applyFont="1" applyFill="1" applyBorder="1" applyAlignment="1"/>
    <xf numFmtId="3" fontId="4" fillId="4" borderId="3" xfId="0" applyNumberFormat="1" applyFont="1" applyFill="1" applyBorder="1" applyAlignment="1">
      <alignment horizontal="center" vertical="center"/>
    </xf>
    <xf numFmtId="0" fontId="0" fillId="2" borderId="0" xfId="0" applyFill="1"/>
    <xf numFmtId="0" fontId="20" fillId="0" borderId="23" xfId="0" applyFont="1" applyBorder="1" applyAlignment="1">
      <alignment horizontal="left" vertical="center"/>
    </xf>
    <xf numFmtId="0" fontId="20" fillId="0" borderId="24" xfId="0" applyFont="1" applyBorder="1" applyAlignment="1">
      <alignment horizontal="center" vertical="center" wrapText="1"/>
    </xf>
    <xf numFmtId="0" fontId="20" fillId="0" borderId="25" xfId="0" applyFont="1" applyBorder="1" applyAlignment="1">
      <alignment horizontal="center" vertical="center" wrapText="1"/>
    </xf>
    <xf numFmtId="0" fontId="7" fillId="2" borderId="0" xfId="0" applyFont="1" applyFill="1" applyAlignment="1">
      <alignment horizontal="left" vertical="top"/>
    </xf>
    <xf numFmtId="0" fontId="1" fillId="2" borderId="0" xfId="0" applyFont="1" applyFill="1" applyAlignment="1">
      <alignment horizontal="center" vertical="center"/>
    </xf>
    <xf numFmtId="0" fontId="25" fillId="0" borderId="0" xfId="0" applyFont="1"/>
    <xf numFmtId="0" fontId="20" fillId="0" borderId="27" xfId="0" applyFont="1" applyBorder="1" applyAlignment="1">
      <alignment horizontal="center" vertical="center" wrapText="1"/>
    </xf>
    <xf numFmtId="3" fontId="1" fillId="2" borderId="0" xfId="0" applyNumberFormat="1" applyFont="1" applyFill="1"/>
    <xf numFmtId="3" fontId="1" fillId="2" borderId="0" xfId="0" applyNumberFormat="1" applyFont="1" applyFill="1" applyAlignment="1">
      <alignment horizontal="center"/>
    </xf>
    <xf numFmtId="3" fontId="15" fillId="2" borderId="0" xfId="0" applyNumberFormat="1" applyFont="1" applyFill="1"/>
    <xf numFmtId="3" fontId="0" fillId="2" borderId="0" xfId="0" applyNumberFormat="1" applyFill="1"/>
    <xf numFmtId="3" fontId="1" fillId="2" borderId="0" xfId="0" applyNumberFormat="1" applyFont="1" applyFill="1" applyAlignment="1">
      <alignment vertical="top" wrapText="1"/>
    </xf>
    <xf numFmtId="3" fontId="14" fillId="3" borderId="1" xfId="0" applyNumberFormat="1" applyFont="1" applyFill="1" applyBorder="1" applyAlignment="1">
      <alignment horizontal="center" vertical="center"/>
    </xf>
    <xf numFmtId="3" fontId="19" fillId="7" borderId="6" xfId="0" applyNumberFormat="1" applyFont="1" applyFill="1" applyBorder="1" applyAlignment="1">
      <alignment vertical="center"/>
    </xf>
    <xf numFmtId="3" fontId="11" fillId="2" borderId="0" xfId="0" applyNumberFormat="1" applyFont="1" applyFill="1"/>
    <xf numFmtId="3" fontId="4" fillId="2" borderId="0" xfId="0" applyNumberFormat="1" applyFont="1" applyFill="1" applyAlignment="1">
      <alignment horizontal="center" vertical="center"/>
    </xf>
    <xf numFmtId="0" fontId="15" fillId="2" borderId="24" xfId="0" applyFont="1" applyFill="1" applyBorder="1"/>
    <xf numFmtId="0" fontId="15" fillId="2" borderId="25" xfId="0" applyFont="1" applyFill="1" applyBorder="1"/>
    <xf numFmtId="0" fontId="1" fillId="0" borderId="0" xfId="0" applyFont="1" applyAlignment="1">
      <alignment horizontal="center"/>
    </xf>
    <xf numFmtId="0" fontId="25" fillId="0" borderId="9" xfId="0" applyFont="1" applyBorder="1" applyAlignment="1">
      <alignment wrapText="1"/>
    </xf>
    <xf numFmtId="0" fontId="8" fillId="0" borderId="0" xfId="0" applyFont="1" applyAlignment="1">
      <alignment horizontal="center"/>
    </xf>
    <xf numFmtId="20" fontId="1" fillId="0" borderId="0" xfId="0" applyNumberFormat="1" applyFont="1" applyAlignment="1">
      <alignment horizontal="center"/>
    </xf>
    <xf numFmtId="0" fontId="26" fillId="2" borderId="0" xfId="0" applyFont="1" applyFill="1"/>
    <xf numFmtId="0" fontId="8" fillId="2" borderId="0" xfId="0" applyFont="1" applyFill="1" applyAlignment="1">
      <alignment vertical="center"/>
    </xf>
    <xf numFmtId="0" fontId="8" fillId="2" borderId="0" xfId="0" applyFont="1" applyFill="1" applyAlignment="1">
      <alignment vertical="center" wrapText="1"/>
    </xf>
    <xf numFmtId="0" fontId="25" fillId="0" borderId="8" xfId="0" applyFont="1" applyBorder="1" applyAlignment="1">
      <alignment wrapText="1"/>
    </xf>
    <xf numFmtId="0" fontId="25" fillId="0" borderId="16" xfId="0" applyFont="1" applyBorder="1" applyAlignment="1">
      <alignment wrapText="1"/>
    </xf>
    <xf numFmtId="0" fontId="25" fillId="0" borderId="0" xfId="0" applyFont="1" applyAlignment="1">
      <alignment wrapText="1"/>
    </xf>
    <xf numFmtId="0" fontId="22" fillId="0" borderId="0" xfId="0" applyFont="1" applyAlignment="1">
      <alignment vertical="center"/>
    </xf>
    <xf numFmtId="0" fontId="27" fillId="3" borderId="1" xfId="0" applyFont="1" applyFill="1" applyBorder="1" applyAlignment="1">
      <alignment horizontal="center" vertical="center"/>
    </xf>
    <xf numFmtId="0" fontId="28" fillId="0" borderId="29" xfId="0" applyFont="1" applyBorder="1" applyAlignment="1">
      <alignment horizontal="center" vertical="center" wrapText="1"/>
    </xf>
    <xf numFmtId="0" fontId="28" fillId="0" borderId="0" xfId="0" applyFont="1" applyAlignment="1">
      <alignment horizontal="center" vertical="center" wrapText="1"/>
    </xf>
    <xf numFmtId="6" fontId="28" fillId="0" borderId="0" xfId="0" applyNumberFormat="1" applyFont="1" applyAlignment="1">
      <alignment horizontal="center" vertical="center" wrapText="1"/>
    </xf>
    <xf numFmtId="0" fontId="29" fillId="3" borderId="1" xfId="0" applyFont="1" applyFill="1" applyBorder="1" applyAlignment="1">
      <alignment horizontal="center" vertical="center"/>
    </xf>
    <xf numFmtId="0" fontId="30" fillId="0" borderId="29" xfId="0" applyFont="1" applyBorder="1" applyAlignment="1">
      <alignment horizontal="center" vertical="center" wrapText="1"/>
    </xf>
    <xf numFmtId="6" fontId="30" fillId="0" borderId="29" xfId="0" applyNumberFormat="1" applyFont="1" applyBorder="1" applyAlignment="1">
      <alignment horizontal="center" vertical="center" wrapText="1"/>
    </xf>
    <xf numFmtId="0" fontId="31" fillId="0" borderId="0" xfId="0" applyFont="1" applyAlignment="1">
      <alignment horizontal="center"/>
    </xf>
    <xf numFmtId="0" fontId="32" fillId="0" borderId="29" xfId="0" applyFont="1" applyBorder="1" applyAlignment="1">
      <alignment horizontal="center" vertical="center" wrapText="1"/>
    </xf>
    <xf numFmtId="20" fontId="30" fillId="0" borderId="29" xfId="0" applyNumberFormat="1" applyFont="1" applyBorder="1" applyAlignment="1">
      <alignment horizontal="center" vertical="center" wrapText="1"/>
    </xf>
    <xf numFmtId="0" fontId="25" fillId="0" borderId="0" xfId="0" applyFont="1" applyAlignment="1">
      <alignment horizontal="center" wrapText="1"/>
    </xf>
    <xf numFmtId="0" fontId="15" fillId="2" borderId="0" xfId="0" applyFont="1" applyFill="1" applyAlignment="1">
      <alignment horizontal="left"/>
    </xf>
    <xf numFmtId="20" fontId="30" fillId="0" borderId="0" xfId="0" applyNumberFormat="1" applyFont="1" applyAlignment="1">
      <alignment horizontal="center" vertical="center" wrapText="1"/>
    </xf>
    <xf numFmtId="1" fontId="30" fillId="0" borderId="0" xfId="0" applyNumberFormat="1" applyFont="1" applyAlignment="1">
      <alignment horizontal="center" vertical="center" wrapText="1"/>
    </xf>
    <xf numFmtId="0" fontId="3" fillId="0" borderId="27" xfId="0" applyFont="1" applyBorder="1" applyAlignment="1">
      <alignment horizontal="center" vertical="center" wrapText="1"/>
    </xf>
    <xf numFmtId="0" fontId="1" fillId="2" borderId="0" xfId="0" quotePrefix="1" applyFont="1" applyFill="1" applyAlignment="1">
      <alignment vertical="top" wrapText="1"/>
    </xf>
    <xf numFmtId="0" fontId="25" fillId="0" borderId="0" xfId="0" quotePrefix="1" applyFont="1"/>
    <xf numFmtId="2" fontId="30" fillId="0" borderId="0" xfId="0" applyNumberFormat="1" applyFont="1" applyAlignment="1">
      <alignment horizontal="center" vertical="center" wrapText="1"/>
    </xf>
    <xf numFmtId="0" fontId="33" fillId="0" borderId="0" xfId="2"/>
    <xf numFmtId="164" fontId="33" fillId="0" borderId="0" xfId="2" applyNumberFormat="1"/>
    <xf numFmtId="0" fontId="33" fillId="10" borderId="0" xfId="4"/>
    <xf numFmtId="0" fontId="34" fillId="9" borderId="0" xfId="3"/>
    <xf numFmtId="0" fontId="33" fillId="0" borderId="0" xfId="2" applyAlignment="1">
      <alignment wrapText="1"/>
    </xf>
    <xf numFmtId="0" fontId="35" fillId="0" borderId="29" xfId="0" applyFont="1" applyBorder="1" applyAlignment="1">
      <alignment horizontal="center" vertical="center" wrapText="1"/>
    </xf>
    <xf numFmtId="0" fontId="5" fillId="7" borderId="6" xfId="0" applyFont="1" applyFill="1" applyBorder="1" applyAlignment="1">
      <alignment vertical="center"/>
    </xf>
    <xf numFmtId="3" fontId="5" fillId="7" borderId="6" xfId="0" applyNumberFormat="1" applyFont="1" applyFill="1" applyBorder="1" applyAlignment="1">
      <alignment vertical="center"/>
    </xf>
    <xf numFmtId="0" fontId="1" fillId="2" borderId="0" xfId="0" applyFont="1" applyFill="1" applyAlignment="1">
      <alignment horizontal="center"/>
    </xf>
    <xf numFmtId="0" fontId="23" fillId="8" borderId="0" xfId="0" applyFont="1" applyFill="1" applyAlignment="1">
      <alignment horizontal="center" vertical="center"/>
    </xf>
    <xf numFmtId="0" fontId="22" fillId="8" borderId="0" xfId="0" applyFont="1" applyFill="1" applyAlignment="1">
      <alignment horizontal="center" vertical="center"/>
    </xf>
    <xf numFmtId="0" fontId="22" fillId="8" borderId="16" xfId="0" applyFont="1" applyFill="1" applyBorder="1" applyAlignment="1">
      <alignment horizontal="center" vertical="center"/>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6" xfId="0" applyFont="1" applyFill="1" applyBorder="1" applyAlignment="1">
      <alignment horizontal="left" vertical="top" wrapText="1"/>
    </xf>
    <xf numFmtId="0" fontId="1" fillId="2" borderId="0" xfId="0" applyFont="1" applyFill="1" applyAlignment="1">
      <alignment horizontal="left" vertical="top" wrapText="1"/>
    </xf>
    <xf numFmtId="0" fontId="1" fillId="2" borderId="17" xfId="0" applyFont="1" applyFill="1" applyBorder="1" applyAlignment="1">
      <alignment horizontal="left" vertical="top" wrapText="1"/>
    </xf>
    <xf numFmtId="0" fontId="1" fillId="2" borderId="18" xfId="0" applyFont="1" applyFill="1" applyBorder="1" applyAlignment="1">
      <alignment horizontal="left" vertical="top" wrapText="1"/>
    </xf>
    <xf numFmtId="0" fontId="1" fillId="2" borderId="19" xfId="0" applyFont="1" applyFill="1" applyBorder="1" applyAlignment="1">
      <alignment horizontal="left" vertical="top" wrapText="1"/>
    </xf>
    <xf numFmtId="0" fontId="1" fillId="2" borderId="20" xfId="0" applyFont="1" applyFill="1" applyBorder="1" applyAlignment="1">
      <alignment horizontal="left" vertical="top" wrapText="1"/>
    </xf>
    <xf numFmtId="0" fontId="22" fillId="8" borderId="19" xfId="0" applyFont="1" applyFill="1" applyBorder="1" applyAlignment="1">
      <alignment horizontal="center" vertical="center"/>
    </xf>
    <xf numFmtId="0" fontId="25" fillId="0" borderId="18" xfId="0" applyFont="1" applyBorder="1" applyAlignment="1">
      <alignment horizontal="center" wrapText="1"/>
    </xf>
    <xf numFmtId="0" fontId="25" fillId="0" borderId="19" xfId="0" applyFont="1" applyBorder="1" applyAlignment="1">
      <alignment horizontal="center" wrapText="1"/>
    </xf>
    <xf numFmtId="0" fontId="25" fillId="0" borderId="20" xfId="0" applyFont="1" applyBorder="1" applyAlignment="1">
      <alignment horizontal="center" wrapText="1"/>
    </xf>
    <xf numFmtId="0" fontId="14" fillId="3" borderId="11" xfId="0" applyFont="1" applyFill="1" applyBorder="1" applyAlignment="1">
      <alignment horizontal="left" vertical="center"/>
    </xf>
    <xf numFmtId="0" fontId="14" fillId="3" borderId="12" xfId="0" applyFont="1" applyFill="1" applyBorder="1" applyAlignment="1">
      <alignment horizontal="left" vertical="center"/>
    </xf>
    <xf numFmtId="0" fontId="14" fillId="3" borderId="13" xfId="0" applyFont="1" applyFill="1" applyBorder="1" applyAlignment="1">
      <alignment horizontal="left" vertical="center"/>
    </xf>
    <xf numFmtId="0" fontId="22" fillId="8" borderId="5" xfId="0" applyFont="1" applyFill="1" applyBorder="1" applyAlignment="1">
      <alignment horizontal="center" vertical="center"/>
    </xf>
    <xf numFmtId="0" fontId="22" fillId="8" borderId="6" xfId="0" applyFont="1" applyFill="1" applyBorder="1" applyAlignment="1">
      <alignment horizontal="center" vertical="center"/>
    </xf>
    <xf numFmtId="0" fontId="22" fillId="8" borderId="7" xfId="0" applyFont="1" applyFill="1" applyBorder="1" applyAlignment="1">
      <alignment horizontal="center" vertical="center"/>
    </xf>
    <xf numFmtId="0" fontId="14" fillId="3" borderId="11" xfId="0" applyFont="1" applyFill="1" applyBorder="1" applyAlignment="1">
      <alignment horizontal="center" vertical="center"/>
    </xf>
    <xf numFmtId="0" fontId="14" fillId="3" borderId="12" xfId="0" applyFont="1" applyFill="1" applyBorder="1" applyAlignment="1">
      <alignment horizontal="center" vertical="center"/>
    </xf>
    <xf numFmtId="0" fontId="14" fillId="3" borderId="13" xfId="0" applyFont="1" applyFill="1" applyBorder="1" applyAlignment="1">
      <alignment horizontal="center" vertical="center"/>
    </xf>
    <xf numFmtId="0" fontId="3" fillId="2" borderId="21" xfId="0" quotePrefix="1" applyFont="1" applyFill="1" applyBorder="1" applyAlignment="1">
      <alignment horizontal="left" vertical="center" wrapText="1"/>
    </xf>
    <xf numFmtId="0" fontId="3" fillId="2" borderId="26" xfId="0" applyFont="1" applyFill="1" applyBorder="1" applyAlignment="1">
      <alignment horizontal="left" vertical="center" wrapText="1"/>
    </xf>
    <xf numFmtId="0" fontId="3" fillId="2" borderId="22" xfId="0" applyFont="1" applyFill="1" applyBorder="1" applyAlignment="1">
      <alignment horizontal="left" vertical="center" wrapText="1"/>
    </xf>
    <xf numFmtId="2" fontId="3" fillId="2" borderId="4" xfId="0" quotePrefix="1" applyNumberFormat="1" applyFont="1" applyFill="1" applyBorder="1" applyAlignment="1">
      <alignment horizontal="left" vertical="center" wrapText="1"/>
    </xf>
    <xf numFmtId="2" fontId="3" fillId="2" borderId="14" xfId="0" quotePrefix="1" applyNumberFormat="1" applyFont="1" applyFill="1" applyBorder="1" applyAlignment="1">
      <alignment horizontal="left" vertical="center" wrapText="1"/>
    </xf>
    <xf numFmtId="2" fontId="3" fillId="2" borderId="15" xfId="0" quotePrefix="1" applyNumberFormat="1" applyFont="1" applyFill="1" applyBorder="1" applyAlignment="1">
      <alignment horizontal="left" vertical="center" wrapText="1"/>
    </xf>
    <xf numFmtId="0" fontId="3" fillId="2" borderId="4" xfId="0" quotePrefix="1" applyFont="1" applyFill="1" applyBorder="1" applyAlignment="1">
      <alignment horizontal="left" vertical="center" wrapText="1"/>
    </xf>
    <xf numFmtId="0" fontId="3" fillId="2" borderId="14" xfId="0" quotePrefix="1" applyFont="1" applyFill="1" applyBorder="1" applyAlignment="1">
      <alignment horizontal="left" vertical="center" wrapText="1"/>
    </xf>
    <xf numFmtId="0" fontId="3" fillId="2" borderId="15" xfId="0" quotePrefix="1" applyFont="1" applyFill="1" applyBorder="1" applyAlignment="1">
      <alignment horizontal="left" vertical="center" wrapText="1"/>
    </xf>
    <xf numFmtId="3" fontId="24" fillId="2" borderId="28" xfId="0" applyNumberFormat="1" applyFont="1" applyFill="1" applyBorder="1" applyAlignment="1">
      <alignment horizontal="center" vertical="center"/>
    </xf>
    <xf numFmtId="0" fontId="22" fillId="8" borderId="28" xfId="0" applyFont="1" applyFill="1" applyBorder="1" applyAlignment="1">
      <alignment horizontal="center" vertical="center"/>
    </xf>
    <xf numFmtId="3" fontId="14" fillId="3" borderId="11" xfId="0" applyNumberFormat="1" applyFont="1" applyFill="1" applyBorder="1" applyAlignment="1">
      <alignment horizontal="left" vertical="center"/>
    </xf>
    <xf numFmtId="3" fontId="14" fillId="3" borderId="12" xfId="0" applyNumberFormat="1" applyFont="1" applyFill="1" applyBorder="1" applyAlignment="1">
      <alignment horizontal="left" vertical="center"/>
    </xf>
    <xf numFmtId="3" fontId="14" fillId="3" borderId="13" xfId="0" applyNumberFormat="1" applyFont="1" applyFill="1" applyBorder="1" applyAlignment="1">
      <alignment horizontal="left" vertical="center"/>
    </xf>
  </cellXfs>
  <cellStyles count="5">
    <cellStyle name="Hyperlink 2" xfId="1" xr:uid="{C1B9BA85-4C62-429F-905A-EBA90D38020B}"/>
    <cellStyle name="Intro_Hd" xfId="3" xr:uid="{01AF7EAE-CB85-4D6D-B8FE-45DE2D307247}"/>
    <cellStyle name="Intro_Value" xfId="4" xr:uid="{CD45975F-4F0B-4140-BEE9-F49CE89C429F}"/>
    <cellStyle name="Normal" xfId="0" builtinId="0"/>
    <cellStyle name="Normal 2" xfId="2" xr:uid="{EDE34C5E-6BEB-481A-9346-EA067B118248}"/>
  </cellStyles>
  <dxfs count="5">
    <dxf>
      <font>
        <color rgb="FFC00000"/>
      </font>
    </dxf>
    <dxf>
      <font>
        <color rgb="FF9C0006"/>
      </font>
      <fill>
        <patternFill>
          <bgColor rgb="FFFFC7CE"/>
        </patternFill>
      </fill>
    </dxf>
    <dxf>
      <font>
        <color rgb="FFC00000"/>
      </font>
    </dxf>
    <dxf>
      <font>
        <color rgb="FFC00000"/>
      </font>
    </dxf>
    <dxf>
      <font>
        <color rgb="FFC00000"/>
      </font>
    </dxf>
  </dxfs>
  <tableStyles count="0" defaultTableStyle="TableStyleMedium2" defaultPivotStyle="PivotStyleLight16"/>
  <colors>
    <mruColors>
      <color rgb="FF29B77A"/>
      <color rgb="FFCC3399"/>
      <color rgb="FFFF0000"/>
      <color rgb="FF228AB8"/>
      <color rgb="FF007B00"/>
      <color rgb="FF020024"/>
      <color rgb="FF00007B"/>
      <color rgb="FF0000FF"/>
      <color rgb="FF0EB9EE"/>
      <color rgb="FF3CF4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1</xdr:col>
      <xdr:colOff>1</xdr:colOff>
      <xdr:row>4</xdr:row>
      <xdr:rowOff>12780</xdr:rowOff>
    </xdr:from>
    <xdr:ext cx="14072340" cy="3563993"/>
    <xdr:pic>
      <xdr:nvPicPr>
        <xdr:cNvPr id="2" name="Picture 1">
          <a:extLst>
            <a:ext uri="{FF2B5EF4-FFF2-40B4-BE49-F238E27FC236}">
              <a16:creationId xmlns:a16="http://schemas.microsoft.com/office/drawing/2014/main" id="{3A864C9C-625A-469B-8244-53EDCE097CC4}"/>
            </a:ext>
          </a:extLst>
        </xdr:cNvPr>
        <xdr:cNvPicPr>
          <a:picLocks noChangeAspect="1"/>
        </xdr:cNvPicPr>
      </xdr:nvPicPr>
      <xdr:blipFill>
        <a:blip xmlns:r="http://schemas.openxmlformats.org/officeDocument/2006/relationships" r:embed="rId1"/>
        <a:stretch>
          <a:fillRect/>
        </a:stretch>
      </xdr:blipFill>
      <xdr:spPr>
        <a:xfrm>
          <a:off x="586741" y="744300"/>
          <a:ext cx="14072340" cy="3563993"/>
        </a:xfrm>
        <a:prstGeom prst="rect">
          <a:avLst/>
        </a:prstGeom>
      </xdr:spPr>
    </xdr:pic>
    <xdr:clientData/>
  </xdr:oneCellAnchor>
  <xdr:oneCellAnchor>
    <xdr:from>
      <xdr:col>24</xdr:col>
      <xdr:colOff>0</xdr:colOff>
      <xdr:row>3</xdr:row>
      <xdr:rowOff>418268</xdr:rowOff>
    </xdr:from>
    <xdr:ext cx="3528646" cy="2729377"/>
    <xdr:pic>
      <xdr:nvPicPr>
        <xdr:cNvPr id="3" name="Picture 2">
          <a:extLst>
            <a:ext uri="{FF2B5EF4-FFF2-40B4-BE49-F238E27FC236}">
              <a16:creationId xmlns:a16="http://schemas.microsoft.com/office/drawing/2014/main" id="{36D26677-E258-4C9A-8C66-53D7489F8DD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081760" y="730688"/>
          <a:ext cx="3528646" cy="2729377"/>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24</xdr:col>
      <xdr:colOff>0</xdr:colOff>
      <xdr:row>3</xdr:row>
      <xdr:rowOff>418268</xdr:rowOff>
    </xdr:from>
    <xdr:to>
      <xdr:col>27</xdr:col>
      <xdr:colOff>0</xdr:colOff>
      <xdr:row>10</xdr:row>
      <xdr:rowOff>2720</xdr:rowOff>
    </xdr:to>
    <xdr:pic>
      <xdr:nvPicPr>
        <xdr:cNvPr id="3" name="Picture 2">
          <a:extLst>
            <a:ext uri="{FF2B5EF4-FFF2-40B4-BE49-F238E27FC236}">
              <a16:creationId xmlns:a16="http://schemas.microsoft.com/office/drawing/2014/main" id="{8C228D96-9A86-4C0F-8A14-417A9485AF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20925" y="1837493"/>
          <a:ext cx="3429000" cy="2677356"/>
        </a:xfrm>
        <a:prstGeom prst="rect">
          <a:avLst/>
        </a:prstGeom>
      </xdr:spPr>
    </xdr:pic>
    <xdr:clientData/>
  </xdr:twoCellAnchor>
  <xdr:twoCellAnchor editAs="oneCell">
    <xdr:from>
      <xdr:col>1</xdr:col>
      <xdr:colOff>0</xdr:colOff>
      <xdr:row>4</xdr:row>
      <xdr:rowOff>0</xdr:rowOff>
    </xdr:from>
    <xdr:to>
      <xdr:col>20</xdr:col>
      <xdr:colOff>4647</xdr:colOff>
      <xdr:row>12</xdr:row>
      <xdr:rowOff>178</xdr:rowOff>
    </xdr:to>
    <xdr:pic>
      <xdr:nvPicPr>
        <xdr:cNvPr id="4" name="Picture 3">
          <a:extLst>
            <a:ext uri="{FF2B5EF4-FFF2-40B4-BE49-F238E27FC236}">
              <a16:creationId xmlns:a16="http://schemas.microsoft.com/office/drawing/2014/main" id="{FD9E1BDD-4EC5-4588-B52D-7DD826E8C8B2}"/>
            </a:ext>
          </a:extLst>
        </xdr:cNvPr>
        <xdr:cNvPicPr>
          <a:picLocks noChangeAspect="1"/>
        </xdr:cNvPicPr>
      </xdr:nvPicPr>
      <xdr:blipFill>
        <a:blip xmlns:r="http://schemas.openxmlformats.org/officeDocument/2006/relationships" r:embed="rId2"/>
        <a:stretch>
          <a:fillRect/>
        </a:stretch>
      </xdr:blipFill>
      <xdr:spPr>
        <a:xfrm>
          <a:off x="204107" y="1646464"/>
          <a:ext cx="13611790" cy="353803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bieg\Dropbox\GitHub\PowerQueryBitsAndPieces\ExcelEsport\FMWC_Examples\What%20Is%20My%20Flight%20Number%20-%20Patrick%20Chatain%20-%20With%20Answers.xlsx" TargetMode="External"/><Relationship Id="rId1" Type="http://schemas.openxmlformats.org/officeDocument/2006/relationships/externalLinkPath" Target="What%20Is%20My%20Flight%20Number%20-%20Patrick%20Chatain%20-%20With%20Answ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ase"/>
      <sheetName val="Flight Routes"/>
      <sheetName val="Answers"/>
    </sheetNames>
    <sheetDataSet>
      <sheetData sheetId="0"/>
      <sheetData sheetId="1"/>
      <sheetData sheetId="2">
        <row r="34">
          <cell r="E34">
            <v>29</v>
          </cell>
        </row>
        <row r="35">
          <cell r="E35" t="str">
            <v>Cape Town</v>
          </cell>
        </row>
        <row r="36">
          <cell r="E36">
            <v>95</v>
          </cell>
        </row>
        <row r="47">
          <cell r="E47" t="str">
            <v>Toronto</v>
          </cell>
        </row>
        <row r="49">
          <cell r="E49" t="str">
            <v>Lisbon</v>
          </cell>
        </row>
        <row r="50">
          <cell r="E50" t="str">
            <v>Los Angeles</v>
          </cell>
        </row>
        <row r="51">
          <cell r="E51" t="str">
            <v>Madrid</v>
          </cell>
        </row>
        <row r="52">
          <cell r="E52" t="str">
            <v>London</v>
          </cell>
        </row>
        <row r="53">
          <cell r="E53" t="str">
            <v>Montreal</v>
          </cell>
        </row>
        <row r="54">
          <cell r="E54" t="str">
            <v>Bogota</v>
          </cell>
        </row>
        <row r="55">
          <cell r="E55" t="str">
            <v>Buenos Aires</v>
          </cell>
        </row>
        <row r="56">
          <cell r="E56" t="str">
            <v>Cape Town</v>
          </cell>
        </row>
        <row r="57">
          <cell r="E57" t="str">
            <v>Lisbon</v>
          </cell>
        </row>
        <row r="58">
          <cell r="E58" t="str">
            <v>Buenos Aires</v>
          </cell>
        </row>
        <row r="60">
          <cell r="E60">
            <v>990</v>
          </cell>
        </row>
        <row r="69">
          <cell r="E69">
            <v>85328</v>
          </cell>
        </row>
        <row r="71">
          <cell r="E71">
            <v>64958</v>
          </cell>
        </row>
        <row r="72">
          <cell r="E72">
            <v>79970</v>
          </cell>
        </row>
        <row r="73">
          <cell r="E73">
            <v>73858</v>
          </cell>
        </row>
        <row r="74">
          <cell r="E74">
            <v>77444</v>
          </cell>
        </row>
        <row r="75">
          <cell r="E75">
            <v>79092</v>
          </cell>
        </row>
        <row r="76">
          <cell r="E76">
            <v>93957</v>
          </cell>
        </row>
        <row r="77">
          <cell r="E77">
            <v>74320</v>
          </cell>
        </row>
        <row r="78">
          <cell r="E78">
            <v>66179</v>
          </cell>
        </row>
        <row r="79">
          <cell r="E79">
            <v>81610</v>
          </cell>
        </row>
        <row r="80">
          <cell r="E80">
            <v>81476</v>
          </cell>
        </row>
        <row r="81">
          <cell r="E81">
            <v>71758</v>
          </cell>
        </row>
        <row r="82">
          <cell r="E82">
            <v>78104</v>
          </cell>
        </row>
        <row r="83">
          <cell r="E83">
            <v>80854</v>
          </cell>
        </row>
        <row r="84">
          <cell r="E84">
            <v>104324</v>
          </cell>
        </row>
        <row r="85">
          <cell r="E85">
            <v>82947</v>
          </cell>
        </row>
        <row r="86">
          <cell r="E86">
            <v>96384</v>
          </cell>
        </row>
        <row r="87">
          <cell r="E87">
            <v>72089</v>
          </cell>
        </row>
        <row r="88">
          <cell r="E88">
            <v>89050</v>
          </cell>
        </row>
        <row r="89">
          <cell r="E89">
            <v>100153</v>
          </cell>
        </row>
        <row r="90">
          <cell r="E90">
            <v>88615</v>
          </cell>
        </row>
        <row r="92">
          <cell r="E92">
            <v>1637142</v>
          </cell>
        </row>
        <row r="106">
          <cell r="E106">
            <v>107</v>
          </cell>
        </row>
        <row r="108">
          <cell r="E108">
            <v>75</v>
          </cell>
        </row>
        <row r="109">
          <cell r="E109">
            <v>107</v>
          </cell>
        </row>
        <row r="110">
          <cell r="E110">
            <v>128</v>
          </cell>
        </row>
        <row r="111">
          <cell r="E111">
            <v>107</v>
          </cell>
        </row>
        <row r="112">
          <cell r="E112">
            <v>99</v>
          </cell>
        </row>
        <row r="113">
          <cell r="E113">
            <v>97</v>
          </cell>
        </row>
        <row r="114">
          <cell r="E114">
            <v>69</v>
          </cell>
        </row>
        <row r="115">
          <cell r="E115">
            <v>117</v>
          </cell>
        </row>
        <row r="116">
          <cell r="E116">
            <v>83</v>
          </cell>
        </row>
        <row r="117">
          <cell r="E117">
            <v>102</v>
          </cell>
        </row>
        <row r="118">
          <cell r="E118">
            <v>138</v>
          </cell>
        </row>
        <row r="119">
          <cell r="E119">
            <v>113</v>
          </cell>
        </row>
        <row r="120">
          <cell r="E120">
            <v>89</v>
          </cell>
        </row>
        <row r="121">
          <cell r="E121">
            <v>97</v>
          </cell>
        </row>
        <row r="122">
          <cell r="E122">
            <v>107</v>
          </cell>
        </row>
        <row r="123">
          <cell r="E123">
            <v>89</v>
          </cell>
        </row>
        <row r="124">
          <cell r="E124">
            <v>75</v>
          </cell>
        </row>
        <row r="125">
          <cell r="E125">
            <v>90</v>
          </cell>
        </row>
        <row r="126">
          <cell r="E126">
            <v>118</v>
          </cell>
        </row>
        <row r="127">
          <cell r="E127">
            <v>112</v>
          </cell>
        </row>
        <row r="129">
          <cell r="E129">
            <v>2012</v>
          </cell>
        </row>
        <row r="146">
          <cell r="E146" t="str">
            <v>CPT-YYZ</v>
          </cell>
        </row>
        <row r="148">
          <cell r="E148" t="str">
            <v>LAX-EZE</v>
          </cell>
        </row>
        <row r="149">
          <cell r="E149" t="str">
            <v>YYZ-LAS</v>
          </cell>
        </row>
        <row r="150">
          <cell r="E150" t="str">
            <v>BOG-RIX</v>
          </cell>
        </row>
        <row r="151">
          <cell r="E151" t="str">
            <v>MAD-LAX</v>
          </cell>
        </row>
        <row r="152">
          <cell r="E152" t="str">
            <v>CPT-LAX</v>
          </cell>
        </row>
        <row r="153">
          <cell r="E153" t="str">
            <v>MAD-CPT</v>
          </cell>
        </row>
        <row r="154">
          <cell r="E154" t="str">
            <v>YYZ-RIX</v>
          </cell>
        </row>
        <row r="155">
          <cell r="E155" t="str">
            <v>EZE-YUL</v>
          </cell>
        </row>
        <row r="156">
          <cell r="E156" t="str">
            <v>LIS-LAX</v>
          </cell>
        </row>
        <row r="157">
          <cell r="E157" t="str">
            <v>YYZ-LIS</v>
          </cell>
        </row>
        <row r="158">
          <cell r="E158" t="str">
            <v>LIS-YUL</v>
          </cell>
        </row>
        <row r="159">
          <cell r="E159" t="str">
            <v>MAD-YUL</v>
          </cell>
        </row>
        <row r="160">
          <cell r="E160" t="str">
            <v>YUL-LAS</v>
          </cell>
        </row>
        <row r="161">
          <cell r="E161" t="str">
            <v>RIX-LIS</v>
          </cell>
        </row>
        <row r="162">
          <cell r="E162" t="str">
            <v>CPT-LAX</v>
          </cell>
        </row>
        <row r="163">
          <cell r="E163" t="str">
            <v>YYZ-YUL</v>
          </cell>
        </row>
        <row r="164">
          <cell r="E164" t="str">
            <v>LIS-EZE</v>
          </cell>
        </row>
        <row r="165">
          <cell r="E165" t="str">
            <v>LAX-RIX</v>
          </cell>
        </row>
        <row r="166">
          <cell r="E166" t="str">
            <v>RIX-CPT</v>
          </cell>
        </row>
        <row r="167">
          <cell r="E167" t="str">
            <v>MAD-EZE</v>
          </cell>
        </row>
        <row r="169">
          <cell r="E169">
            <v>3152</v>
          </cell>
        </row>
        <row r="181">
          <cell r="E181" t="str">
            <v>LON-LAX</v>
          </cell>
        </row>
        <row r="183">
          <cell r="E183" t="str">
            <v>BOG-EZE</v>
          </cell>
        </row>
        <row r="184">
          <cell r="E184" t="str">
            <v>MAD-LIS</v>
          </cell>
        </row>
        <row r="185">
          <cell r="E185" t="str">
            <v>LIS-YUL</v>
          </cell>
        </row>
        <row r="186">
          <cell r="E186" t="str">
            <v>EZE-BOG</v>
          </cell>
        </row>
        <row r="187">
          <cell r="E187" t="str">
            <v>BOG-YYZ</v>
          </cell>
        </row>
        <row r="188">
          <cell r="E188" t="str">
            <v>YUL-RIX</v>
          </cell>
        </row>
        <row r="189">
          <cell r="E189" t="str">
            <v>LON-EZE</v>
          </cell>
        </row>
        <row r="190">
          <cell r="E190" t="str">
            <v>LAS-YYZ</v>
          </cell>
        </row>
        <row r="191">
          <cell r="E191" t="str">
            <v>EZE-RIX</v>
          </cell>
        </row>
        <row r="192">
          <cell r="E192" t="str">
            <v>RIX-MAD</v>
          </cell>
        </row>
        <row r="193">
          <cell r="E193" t="str">
            <v>YYZ-LAX</v>
          </cell>
        </row>
        <row r="194">
          <cell r="E194" t="str">
            <v>LON-LAS</v>
          </cell>
        </row>
        <row r="195">
          <cell r="E195" t="str">
            <v>LAX-YYZ</v>
          </cell>
        </row>
        <row r="196">
          <cell r="E196" t="str">
            <v>BOG-RIX</v>
          </cell>
        </row>
        <row r="197">
          <cell r="E197" t="str">
            <v>YUL-YYZ</v>
          </cell>
        </row>
        <row r="198">
          <cell r="E198" t="str">
            <v>LAS-LIS</v>
          </cell>
        </row>
        <row r="199">
          <cell r="E199" t="str">
            <v>RIX-LAS</v>
          </cell>
        </row>
        <row r="200">
          <cell r="E200" t="str">
            <v>SYD-BOG</v>
          </cell>
        </row>
        <row r="201">
          <cell r="E201" t="str">
            <v>BOG-YUL</v>
          </cell>
        </row>
        <row r="202">
          <cell r="E202" t="str">
            <v>LAS-LON</v>
          </cell>
        </row>
        <row r="203">
          <cell r="E203" t="str">
            <v>YYZ-LIS</v>
          </cell>
        </row>
        <row r="204">
          <cell r="E204" t="str">
            <v>YYZ-LIS</v>
          </cell>
        </row>
        <row r="205">
          <cell r="E205" t="str">
            <v>LON-YUL</v>
          </cell>
        </row>
        <row r="206">
          <cell r="E206" t="str">
            <v>MAD-BOG</v>
          </cell>
        </row>
        <row r="207">
          <cell r="E207" t="str">
            <v>LON-RIX</v>
          </cell>
        </row>
        <row r="208">
          <cell r="E208" t="str">
            <v>YYZ-LAS</v>
          </cell>
        </row>
        <row r="209">
          <cell r="E209" t="str">
            <v>LAS-LAX</v>
          </cell>
        </row>
        <row r="210">
          <cell r="E210" t="str">
            <v>YYZ-LIS</v>
          </cell>
        </row>
        <row r="211">
          <cell r="E211" t="str">
            <v>LIS-LAX</v>
          </cell>
        </row>
        <row r="212">
          <cell r="E212" t="str">
            <v>LAS-YUL</v>
          </cell>
        </row>
        <row r="214">
          <cell r="E214">
            <v>4769</v>
          </cell>
        </row>
      </sheetData>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0F547-97A4-4023-9D52-57A423820E20}">
  <dimension ref="A1:AZ216"/>
  <sheetViews>
    <sheetView showGridLines="0" tabSelected="1" topLeftCell="A123" zoomScale="130" zoomScaleNormal="130" workbookViewId="0">
      <selection activeCell="G42" sqref="G42"/>
    </sheetView>
  </sheetViews>
  <sheetFormatPr defaultColWidth="8.5546875" defaultRowHeight="14.4"/>
  <cols>
    <col min="1" max="1" width="3.109375" style="1" customWidth="1"/>
    <col min="2" max="2" width="12.44140625" style="2" customWidth="1"/>
    <col min="3" max="3" width="13" style="2" customWidth="1"/>
    <col min="4" max="4" width="12.109375" style="2" bestFit="1" customWidth="1"/>
    <col min="5" max="5" width="23.44140625" style="40" customWidth="1"/>
    <col min="6" max="6" width="4.88671875" style="2" customWidth="1"/>
    <col min="7" max="7" width="18.77734375" style="1" customWidth="1"/>
    <col min="8" max="8" width="8.109375" style="1" customWidth="1"/>
    <col min="9" max="9" width="14.5546875" style="1" customWidth="1"/>
    <col min="10" max="19" width="8.88671875" style="1" customWidth="1"/>
    <col min="20" max="24" width="9.109375" style="1" bestFit="1" customWidth="1"/>
    <col min="25" max="25" width="14.33203125" style="1" bestFit="1" customWidth="1"/>
    <col min="26" max="26" width="9.109375" style="1" bestFit="1" customWidth="1"/>
    <col min="27" max="27" width="15.44140625" style="1" bestFit="1" customWidth="1"/>
    <col min="28" max="29" width="9.109375" style="1" bestFit="1" customWidth="1"/>
    <col min="30" max="30" width="18.5546875" style="1" customWidth="1"/>
    <col min="31" max="31" width="26.109375" style="1" customWidth="1"/>
    <col min="32" max="51" width="16.21875" style="1" customWidth="1"/>
    <col min="52" max="52" width="41.44140625" style="1" customWidth="1"/>
    <col min="53" max="16384" width="8.5546875" style="6"/>
  </cols>
  <sheetData>
    <row r="1" spans="2:52" ht="15" customHeight="1">
      <c r="B1" s="1"/>
      <c r="C1" s="1"/>
      <c r="D1" s="1"/>
      <c r="E1" s="39"/>
      <c r="F1" s="1"/>
      <c r="Z1" s="4"/>
      <c r="AA1" s="4"/>
      <c r="AB1" s="9"/>
      <c r="AC1" s="9"/>
      <c r="AO1" s="9"/>
      <c r="AP1" s="9"/>
      <c r="AQ1" s="9"/>
      <c r="AR1" s="9"/>
      <c r="AS1" s="9"/>
      <c r="AT1" s="9"/>
      <c r="AU1" s="9"/>
      <c r="AV1" s="9"/>
      <c r="AW1" s="6"/>
      <c r="AX1" s="6"/>
      <c r="AY1" s="6"/>
      <c r="AZ1" s="6"/>
    </row>
    <row r="2" spans="2:52" ht="60.6" customHeight="1">
      <c r="B2" s="88" t="s">
        <v>307</v>
      </c>
      <c r="C2" s="88"/>
      <c r="D2" s="88"/>
      <c r="E2" s="88"/>
      <c r="F2" s="88"/>
      <c r="G2" s="88"/>
      <c r="H2" s="88"/>
      <c r="I2" s="88"/>
      <c r="J2" s="88"/>
      <c r="K2" s="88"/>
      <c r="L2" s="88"/>
      <c r="M2" s="88"/>
      <c r="N2" s="88"/>
      <c r="O2" s="88"/>
      <c r="P2" s="88"/>
      <c r="Q2" s="88"/>
      <c r="R2" s="88"/>
      <c r="S2" s="88"/>
      <c r="T2" s="88"/>
      <c r="U2" s="88"/>
      <c r="V2" s="88"/>
      <c r="W2" s="88"/>
      <c r="X2" s="88"/>
      <c r="Y2" s="88"/>
      <c r="Z2" s="88"/>
      <c r="AA2" s="88"/>
      <c r="AO2" s="3"/>
      <c r="AY2" s="6"/>
      <c r="AZ2" s="6"/>
    </row>
    <row r="3" spans="2:52" ht="21.75" customHeight="1">
      <c r="B3" s="1"/>
      <c r="C3" s="1"/>
      <c r="D3" s="1"/>
      <c r="E3" s="39"/>
      <c r="F3" s="1"/>
      <c r="AO3" s="3"/>
      <c r="AY3" s="6"/>
      <c r="AZ3" s="6"/>
    </row>
    <row r="4" spans="2:52" ht="33.6" customHeight="1">
      <c r="B4" s="89" t="s">
        <v>92</v>
      </c>
      <c r="C4" s="89"/>
      <c r="D4" s="89"/>
      <c r="E4" s="89"/>
      <c r="F4" s="89"/>
      <c r="G4" s="89"/>
      <c r="H4" s="89"/>
      <c r="I4" s="89"/>
      <c r="J4" s="89"/>
      <c r="K4" s="89"/>
      <c r="L4" s="89"/>
      <c r="M4" s="89"/>
      <c r="N4" s="89"/>
      <c r="O4" s="89"/>
      <c r="P4" s="89"/>
      <c r="Q4" s="89"/>
      <c r="R4" s="89"/>
      <c r="S4" s="89"/>
      <c r="T4" s="89"/>
      <c r="Y4" s="100" t="s">
        <v>6</v>
      </c>
      <c r="Z4" s="100"/>
      <c r="AA4" s="89"/>
      <c r="AO4" s="3"/>
      <c r="AY4" s="6"/>
      <c r="AZ4" s="6"/>
    </row>
    <row r="5" spans="2:52" ht="33.6" customHeight="1">
      <c r="B5" s="31"/>
      <c r="C5" s="31"/>
      <c r="D5" s="31"/>
      <c r="E5" s="42"/>
      <c r="F5" s="31"/>
      <c r="G5" s="31"/>
      <c r="H5" s="31"/>
      <c r="I5" s="31"/>
      <c r="J5" s="31"/>
      <c r="K5" s="31"/>
      <c r="L5" s="31"/>
      <c r="M5" s="31"/>
      <c r="N5" s="31"/>
      <c r="O5" s="31"/>
      <c r="P5" s="31"/>
      <c r="Q5" s="31"/>
      <c r="R5" s="31"/>
      <c r="S5" s="31"/>
      <c r="T5" s="31"/>
      <c r="U5" s="31"/>
      <c r="Y5" s="57"/>
      <c r="Z5" s="51"/>
      <c r="AA5" s="59"/>
      <c r="AO5" s="3"/>
      <c r="AY5" s="6"/>
      <c r="AZ5" s="6"/>
    </row>
    <row r="6" spans="2:52" ht="33.6" customHeight="1">
      <c r="B6" s="31"/>
      <c r="C6" s="31"/>
      <c r="D6" s="31"/>
      <c r="E6" s="42"/>
      <c r="F6" s="31"/>
      <c r="G6" s="31"/>
      <c r="H6" s="31"/>
      <c r="I6" s="31"/>
      <c r="J6" s="31"/>
      <c r="K6" s="31"/>
      <c r="L6" s="31"/>
      <c r="M6" s="31"/>
      <c r="N6" s="31"/>
      <c r="O6" s="31"/>
      <c r="P6" s="31"/>
      <c r="Q6" s="31"/>
      <c r="R6" s="31"/>
      <c r="S6" s="31"/>
      <c r="T6" s="31"/>
      <c r="U6" s="31"/>
      <c r="X6" s="59"/>
      <c r="Y6" s="58"/>
      <c r="Z6" s="59"/>
      <c r="AA6" s="59"/>
      <c r="AO6" s="3"/>
      <c r="AY6" s="6"/>
      <c r="AZ6" s="6"/>
    </row>
    <row r="7" spans="2:52" ht="33.6" customHeight="1">
      <c r="B7" s="31"/>
      <c r="C7" s="31"/>
      <c r="D7" s="31"/>
      <c r="E7" s="42"/>
      <c r="F7" s="31"/>
      <c r="G7" s="31"/>
      <c r="H7" s="31"/>
      <c r="I7" s="31"/>
      <c r="J7" s="31"/>
      <c r="K7" s="31"/>
      <c r="L7" s="31"/>
      <c r="M7" s="31"/>
      <c r="N7" s="31"/>
      <c r="O7" s="31"/>
      <c r="P7" s="31"/>
      <c r="Q7" s="31"/>
      <c r="R7" s="31"/>
      <c r="S7" s="31"/>
      <c r="T7" s="31"/>
      <c r="U7" s="31"/>
      <c r="X7" s="59"/>
      <c r="Y7" s="58"/>
      <c r="Z7" s="71"/>
      <c r="AA7" s="59"/>
      <c r="AO7" s="3"/>
      <c r="AY7" s="6"/>
      <c r="AZ7" s="6"/>
    </row>
    <row r="8" spans="2:52" ht="33.6" customHeight="1">
      <c r="B8" s="31"/>
      <c r="C8" s="31"/>
      <c r="D8" s="31"/>
      <c r="E8" s="42"/>
      <c r="F8" s="31"/>
      <c r="G8" s="31"/>
      <c r="H8" s="31"/>
      <c r="I8" s="31"/>
      <c r="J8" s="31"/>
      <c r="K8" s="31"/>
      <c r="L8" s="31"/>
      <c r="M8" s="31"/>
      <c r="N8" s="31"/>
      <c r="O8" s="31"/>
      <c r="P8" s="31"/>
      <c r="Q8" s="31"/>
      <c r="R8" s="31"/>
      <c r="S8" s="31"/>
      <c r="T8" s="31"/>
      <c r="U8" s="31"/>
      <c r="X8" s="59"/>
      <c r="Y8" s="58"/>
      <c r="Z8" s="59"/>
      <c r="AA8" s="59"/>
      <c r="AO8" s="3"/>
      <c r="AY8" s="6"/>
      <c r="AZ8" s="6"/>
    </row>
    <row r="9" spans="2:52" ht="33.6" customHeight="1">
      <c r="B9" s="31"/>
      <c r="C9" s="31"/>
      <c r="D9" s="31"/>
      <c r="E9" s="42"/>
      <c r="F9" s="31"/>
      <c r="G9" s="31"/>
      <c r="H9" s="31"/>
      <c r="I9" s="31"/>
      <c r="J9" s="31"/>
      <c r="K9" s="31"/>
      <c r="L9" s="31"/>
      <c r="M9" s="31"/>
      <c r="N9" s="31"/>
      <c r="O9" s="31"/>
      <c r="P9" s="31"/>
      <c r="Q9" s="31"/>
      <c r="R9" s="31"/>
      <c r="S9" s="31"/>
      <c r="T9" s="31"/>
      <c r="U9" s="31"/>
      <c r="X9" s="59"/>
      <c r="Y9" s="58"/>
      <c r="Z9" s="59"/>
      <c r="AA9" s="59"/>
      <c r="AO9" s="3"/>
      <c r="AY9" s="6"/>
      <c r="AZ9" s="6"/>
    </row>
    <row r="10" spans="2:52" ht="45.75" customHeight="1">
      <c r="B10" s="31"/>
      <c r="C10" s="31"/>
      <c r="D10" s="31"/>
      <c r="E10" s="42"/>
      <c r="F10" s="31"/>
      <c r="G10" s="31"/>
      <c r="H10" s="31"/>
      <c r="I10" s="31"/>
      <c r="J10" s="31"/>
      <c r="K10" s="31"/>
      <c r="L10" s="31"/>
      <c r="M10" s="31"/>
      <c r="N10" s="31"/>
      <c r="O10" s="31"/>
      <c r="P10" s="31"/>
      <c r="Q10" s="31"/>
      <c r="R10" s="31"/>
      <c r="S10" s="31"/>
      <c r="T10" s="31"/>
      <c r="U10" s="31"/>
      <c r="X10" s="59"/>
      <c r="Y10" s="58"/>
      <c r="Z10" s="59"/>
      <c r="AA10" s="59"/>
      <c r="AO10" s="3"/>
      <c r="AY10" s="6"/>
      <c r="AZ10" s="6"/>
    </row>
    <row r="11" spans="2:52" ht="33" customHeight="1">
      <c r="B11" s="31"/>
      <c r="C11" s="31"/>
      <c r="D11" s="31"/>
      <c r="E11" s="42"/>
      <c r="F11" s="31"/>
      <c r="G11" s="31"/>
      <c r="H11" s="31"/>
      <c r="I11" s="31"/>
      <c r="J11" s="31"/>
      <c r="K11" s="31"/>
      <c r="L11" s="31"/>
      <c r="M11" s="31"/>
      <c r="N11" s="31"/>
      <c r="O11" s="31"/>
      <c r="P11" s="31"/>
      <c r="Q11" s="31"/>
      <c r="R11" s="31"/>
      <c r="S11" s="31"/>
      <c r="T11" s="31"/>
      <c r="U11" s="31"/>
      <c r="X11" s="31"/>
      <c r="Y11" s="101" t="s">
        <v>164</v>
      </c>
      <c r="Z11" s="102"/>
      <c r="AA11" s="103"/>
      <c r="AO11" s="3"/>
      <c r="AY11" s="6"/>
      <c r="AZ11" s="6"/>
    </row>
    <row r="12" spans="2:52" ht="33" customHeight="1">
      <c r="B12" s="31"/>
      <c r="C12" s="31"/>
      <c r="D12" s="31"/>
      <c r="E12" s="42"/>
      <c r="F12" s="31"/>
      <c r="G12" s="31"/>
      <c r="H12" s="31"/>
      <c r="I12" s="31"/>
      <c r="J12" s="31"/>
      <c r="K12" s="31"/>
      <c r="L12" s="31"/>
      <c r="M12" s="31"/>
      <c r="N12" s="31"/>
      <c r="O12" s="31"/>
      <c r="P12" s="31"/>
      <c r="Q12" s="31"/>
      <c r="R12" s="31"/>
      <c r="S12" s="31"/>
      <c r="T12" s="31"/>
      <c r="U12" s="31"/>
      <c r="X12" s="31"/>
      <c r="Y12" s="71"/>
      <c r="Z12" s="71"/>
      <c r="AA12" s="71"/>
      <c r="AO12" s="3"/>
      <c r="AY12" s="6"/>
      <c r="AZ12" s="6"/>
    </row>
    <row r="13" spans="2:52" ht="24.9" customHeight="1" thickBot="1">
      <c r="B13" s="90" t="s">
        <v>0</v>
      </c>
      <c r="C13" s="89"/>
      <c r="D13" s="89"/>
      <c r="E13" s="89"/>
      <c r="F13" s="89"/>
      <c r="G13" s="89"/>
      <c r="H13" s="89"/>
      <c r="I13" s="89"/>
      <c r="J13" s="89"/>
      <c r="K13" s="89"/>
      <c r="L13" s="89"/>
      <c r="M13" s="89"/>
      <c r="N13" s="89"/>
      <c r="O13" s="89"/>
      <c r="P13" s="89"/>
      <c r="Q13" s="89"/>
      <c r="R13" s="89"/>
      <c r="S13" s="89"/>
      <c r="T13" s="89"/>
      <c r="U13" s="60"/>
      <c r="Y13" s="90" t="s">
        <v>45</v>
      </c>
      <c r="Z13" s="89"/>
      <c r="AA13" s="89"/>
      <c r="AF13" s="60"/>
      <c r="AG13" s="60"/>
      <c r="AH13" s="60"/>
      <c r="AO13" s="3"/>
      <c r="AP13" s="3"/>
    </row>
    <row r="14" spans="2:52" ht="25.5" customHeight="1" thickTop="1" thickBot="1">
      <c r="B14" s="91" t="s">
        <v>310</v>
      </c>
      <c r="C14" s="92"/>
      <c r="D14" s="92"/>
      <c r="E14" s="92"/>
      <c r="F14" s="92"/>
      <c r="G14" s="92"/>
      <c r="H14" s="92"/>
      <c r="I14" s="92"/>
      <c r="J14" s="92"/>
      <c r="K14" s="92"/>
      <c r="L14" s="92"/>
      <c r="M14" s="92"/>
      <c r="N14" s="92"/>
      <c r="O14" s="92"/>
      <c r="P14" s="92"/>
      <c r="Q14" s="92"/>
      <c r="R14" s="92"/>
      <c r="S14" s="92"/>
      <c r="T14" s="93"/>
      <c r="U14" s="3"/>
      <c r="Y14" s="61" t="s">
        <v>31</v>
      </c>
      <c r="Z14" s="61" t="s">
        <v>46</v>
      </c>
      <c r="AA14" s="61" t="s">
        <v>72</v>
      </c>
      <c r="AF14" s="55"/>
      <c r="AG14" s="56"/>
      <c r="AH14" s="56"/>
      <c r="AP14" s="3"/>
    </row>
    <row r="15" spans="2:52" ht="25.5" customHeight="1" thickTop="1">
      <c r="B15" s="94"/>
      <c r="C15" s="95"/>
      <c r="D15" s="95"/>
      <c r="E15" s="95"/>
      <c r="F15" s="95"/>
      <c r="G15" s="95"/>
      <c r="H15" s="95"/>
      <c r="I15" s="95"/>
      <c r="J15" s="95"/>
      <c r="K15" s="95"/>
      <c r="L15" s="95"/>
      <c r="M15" s="95"/>
      <c r="N15" s="95"/>
      <c r="O15" s="95"/>
      <c r="P15" s="95"/>
      <c r="Q15" s="95"/>
      <c r="R15" s="95"/>
      <c r="S15" s="95"/>
      <c r="T15" s="96"/>
      <c r="U15" s="3"/>
      <c r="Y15" s="62" t="s">
        <v>32</v>
      </c>
      <c r="Z15" s="62" t="s">
        <v>33</v>
      </c>
      <c r="AA15" s="62" t="s">
        <v>76</v>
      </c>
      <c r="AB15" s="1">
        <v>1</v>
      </c>
      <c r="AF15" s="55"/>
      <c r="AG15" s="56"/>
      <c r="AH15" s="56"/>
      <c r="AP15" s="3"/>
    </row>
    <row r="16" spans="2:52" ht="25.5" customHeight="1">
      <c r="B16" s="94"/>
      <c r="C16" s="95"/>
      <c r="D16" s="95"/>
      <c r="E16" s="95"/>
      <c r="F16" s="95"/>
      <c r="G16" s="95"/>
      <c r="H16" s="95"/>
      <c r="I16" s="95"/>
      <c r="J16" s="95"/>
      <c r="K16" s="95"/>
      <c r="L16" s="95"/>
      <c r="M16" s="95"/>
      <c r="N16" s="95"/>
      <c r="O16" s="95"/>
      <c r="P16" s="95"/>
      <c r="Q16" s="95"/>
      <c r="R16" s="95"/>
      <c r="S16" s="95"/>
      <c r="T16" s="96"/>
      <c r="U16" s="3"/>
      <c r="Y16" s="62" t="s">
        <v>47</v>
      </c>
      <c r="Z16" s="62" t="s">
        <v>54</v>
      </c>
      <c r="AA16" s="62" t="s">
        <v>77</v>
      </c>
      <c r="AB16" s="1">
        <v>1</v>
      </c>
      <c r="AG16" s="54"/>
      <c r="AH16" s="54"/>
      <c r="AP16" s="3"/>
    </row>
    <row r="17" spans="2:52" ht="25.5" customHeight="1">
      <c r="B17" s="94"/>
      <c r="C17" s="95"/>
      <c r="D17" s="95"/>
      <c r="E17" s="95"/>
      <c r="F17" s="95"/>
      <c r="G17" s="95"/>
      <c r="H17" s="95"/>
      <c r="I17" s="95"/>
      <c r="J17" s="95"/>
      <c r="K17" s="95"/>
      <c r="L17" s="95"/>
      <c r="M17" s="95"/>
      <c r="N17" s="95"/>
      <c r="O17" s="95"/>
      <c r="P17" s="95"/>
      <c r="Q17" s="95"/>
      <c r="R17" s="95"/>
      <c r="S17" s="95"/>
      <c r="T17" s="96"/>
      <c r="U17" s="3"/>
      <c r="Y17" s="62" t="s">
        <v>39</v>
      </c>
      <c r="Z17" s="62" t="s">
        <v>40</v>
      </c>
      <c r="AA17" s="62" t="s">
        <v>79</v>
      </c>
      <c r="AB17" s="1">
        <v>0</v>
      </c>
      <c r="AG17" s="54"/>
      <c r="AH17" s="54"/>
      <c r="AP17" s="3"/>
    </row>
    <row r="18" spans="2:52" ht="25.5" customHeight="1">
      <c r="B18" s="94"/>
      <c r="C18" s="95"/>
      <c r="D18" s="95"/>
      <c r="E18" s="95"/>
      <c r="F18" s="95"/>
      <c r="G18" s="95"/>
      <c r="H18" s="95"/>
      <c r="I18" s="95"/>
      <c r="J18" s="95"/>
      <c r="K18" s="95"/>
      <c r="L18" s="95"/>
      <c r="M18" s="95"/>
      <c r="N18" s="95"/>
      <c r="O18" s="95"/>
      <c r="P18" s="95"/>
      <c r="Q18" s="95"/>
      <c r="R18" s="95"/>
      <c r="S18" s="95"/>
      <c r="T18" s="96"/>
      <c r="U18" s="3"/>
      <c r="Y18" s="62" t="s">
        <v>35</v>
      </c>
      <c r="Z18" s="62" t="s">
        <v>34</v>
      </c>
      <c r="AA18" s="62" t="s">
        <v>75</v>
      </c>
      <c r="AB18" s="1">
        <v>0</v>
      </c>
      <c r="AG18" s="54"/>
      <c r="AH18" s="54"/>
      <c r="AO18" s="3"/>
    </row>
    <row r="19" spans="2:52" ht="25.5" customHeight="1">
      <c r="B19" s="94"/>
      <c r="C19" s="95"/>
      <c r="D19" s="95"/>
      <c r="E19" s="95"/>
      <c r="F19" s="95"/>
      <c r="G19" s="95"/>
      <c r="H19" s="95"/>
      <c r="I19" s="95"/>
      <c r="J19" s="95"/>
      <c r="K19" s="95"/>
      <c r="L19" s="95"/>
      <c r="M19" s="95"/>
      <c r="N19" s="95"/>
      <c r="O19" s="95"/>
      <c r="P19" s="95"/>
      <c r="Q19" s="95"/>
      <c r="R19" s="95"/>
      <c r="S19" s="95"/>
      <c r="T19" s="96"/>
      <c r="U19" s="3"/>
      <c r="Y19" s="62" t="s">
        <v>42</v>
      </c>
      <c r="Z19" s="62" t="s">
        <v>41</v>
      </c>
      <c r="AA19" s="62" t="s">
        <v>78</v>
      </c>
      <c r="AB19" s="1">
        <v>0</v>
      </c>
      <c r="AG19" s="54"/>
      <c r="AH19" s="54"/>
      <c r="AO19" s="3"/>
    </row>
    <row r="20" spans="2:52" ht="25.5" customHeight="1">
      <c r="B20" s="94"/>
      <c r="C20" s="95"/>
      <c r="D20" s="95"/>
      <c r="E20" s="95"/>
      <c r="F20" s="95"/>
      <c r="G20" s="95"/>
      <c r="H20" s="95"/>
      <c r="I20" s="95"/>
      <c r="J20" s="95"/>
      <c r="K20" s="95"/>
      <c r="L20" s="95"/>
      <c r="M20" s="95"/>
      <c r="N20" s="95"/>
      <c r="O20" s="95"/>
      <c r="P20" s="95"/>
      <c r="Q20" s="95"/>
      <c r="R20" s="95"/>
      <c r="S20" s="95"/>
      <c r="T20" s="96"/>
      <c r="U20" s="3"/>
      <c r="Y20" s="62" t="s">
        <v>48</v>
      </c>
      <c r="Z20" s="62" t="s">
        <v>55</v>
      </c>
      <c r="AA20" s="62" t="s">
        <v>83</v>
      </c>
      <c r="AB20" s="1">
        <v>0</v>
      </c>
      <c r="AO20" s="3"/>
    </row>
    <row r="21" spans="2:52" ht="25.5" customHeight="1">
      <c r="B21" s="94"/>
      <c r="C21" s="95"/>
      <c r="D21" s="95"/>
      <c r="E21" s="95"/>
      <c r="F21" s="95"/>
      <c r="G21" s="95"/>
      <c r="H21" s="95"/>
      <c r="I21" s="95"/>
      <c r="J21" s="95"/>
      <c r="K21" s="95"/>
      <c r="L21" s="95"/>
      <c r="M21" s="95"/>
      <c r="N21" s="95"/>
      <c r="O21" s="95"/>
      <c r="P21" s="95"/>
      <c r="Q21" s="95"/>
      <c r="R21" s="95"/>
      <c r="S21" s="95"/>
      <c r="T21" s="96"/>
      <c r="U21" s="3"/>
      <c r="Y21" s="62" t="s">
        <v>49</v>
      </c>
      <c r="Z21" s="62" t="s">
        <v>56</v>
      </c>
      <c r="AA21" s="62" t="s">
        <v>80</v>
      </c>
      <c r="AB21" s="1">
        <v>0</v>
      </c>
      <c r="AG21" s="54"/>
      <c r="AH21" s="54"/>
      <c r="AO21" s="3"/>
    </row>
    <row r="22" spans="2:52" ht="25.5" customHeight="1">
      <c r="B22" s="94"/>
      <c r="C22" s="95"/>
      <c r="D22" s="95"/>
      <c r="E22" s="95"/>
      <c r="F22" s="95"/>
      <c r="G22" s="95"/>
      <c r="H22" s="95"/>
      <c r="I22" s="95"/>
      <c r="J22" s="95"/>
      <c r="K22" s="95"/>
      <c r="L22" s="95"/>
      <c r="M22" s="95"/>
      <c r="N22" s="95"/>
      <c r="O22" s="95"/>
      <c r="P22" s="95"/>
      <c r="Q22" s="95"/>
      <c r="R22" s="95"/>
      <c r="S22" s="95"/>
      <c r="T22" s="96"/>
      <c r="U22" s="3"/>
      <c r="Y22" s="62" t="s">
        <v>50</v>
      </c>
      <c r="Z22" s="62" t="s">
        <v>60</v>
      </c>
      <c r="AA22" s="62" t="s">
        <v>81</v>
      </c>
      <c r="AB22" s="1">
        <v>0</v>
      </c>
      <c r="AG22" s="54"/>
      <c r="AH22" s="54"/>
      <c r="AO22" s="3"/>
      <c r="AP22" s="3"/>
    </row>
    <row r="23" spans="2:52" ht="25.5" customHeight="1">
      <c r="B23" s="94"/>
      <c r="C23" s="95"/>
      <c r="D23" s="95"/>
      <c r="E23" s="95"/>
      <c r="F23" s="95"/>
      <c r="G23" s="95"/>
      <c r="H23" s="95"/>
      <c r="I23" s="95"/>
      <c r="J23" s="95"/>
      <c r="K23" s="95"/>
      <c r="L23" s="95"/>
      <c r="M23" s="95"/>
      <c r="N23" s="95"/>
      <c r="O23" s="95"/>
      <c r="P23" s="95"/>
      <c r="Q23" s="95"/>
      <c r="R23" s="95"/>
      <c r="S23" s="95"/>
      <c r="T23" s="96"/>
      <c r="U23" s="3"/>
      <c r="Y23" s="62" t="s">
        <v>51</v>
      </c>
      <c r="Z23" s="62" t="s">
        <v>59</v>
      </c>
      <c r="AA23" s="62" t="s">
        <v>82</v>
      </c>
      <c r="AB23" s="1">
        <v>0</v>
      </c>
      <c r="AG23" s="54"/>
      <c r="AH23" s="54"/>
      <c r="AO23" s="3"/>
      <c r="AP23" s="3"/>
    </row>
    <row r="24" spans="2:52" ht="25.5" customHeight="1">
      <c r="B24" s="94"/>
      <c r="C24" s="95"/>
      <c r="D24" s="95"/>
      <c r="E24" s="95"/>
      <c r="F24" s="95"/>
      <c r="G24" s="95"/>
      <c r="H24" s="95"/>
      <c r="I24" s="95"/>
      <c r="J24" s="95"/>
      <c r="K24" s="95"/>
      <c r="L24" s="95"/>
      <c r="M24" s="95"/>
      <c r="N24" s="95"/>
      <c r="O24" s="95"/>
      <c r="P24" s="95"/>
      <c r="Q24" s="95"/>
      <c r="R24" s="95"/>
      <c r="S24" s="95"/>
      <c r="T24" s="96"/>
      <c r="U24" s="3"/>
      <c r="Y24" s="62" t="s">
        <v>52</v>
      </c>
      <c r="Z24" s="62" t="s">
        <v>58</v>
      </c>
      <c r="AA24" s="62" t="s">
        <v>73</v>
      </c>
      <c r="AB24" s="1">
        <v>0</v>
      </c>
      <c r="AG24" s="54"/>
      <c r="AH24" s="54"/>
      <c r="AO24" s="3"/>
      <c r="AP24" s="3"/>
    </row>
    <row r="25" spans="2:52" ht="25.5" customHeight="1">
      <c r="B25" s="94"/>
      <c r="C25" s="95"/>
      <c r="D25" s="95"/>
      <c r="E25" s="95"/>
      <c r="F25" s="95"/>
      <c r="G25" s="95"/>
      <c r="H25" s="95"/>
      <c r="I25" s="95"/>
      <c r="J25" s="95"/>
      <c r="K25" s="95"/>
      <c r="L25" s="95"/>
      <c r="M25" s="95"/>
      <c r="N25" s="95"/>
      <c r="O25" s="95"/>
      <c r="P25" s="95"/>
      <c r="Q25" s="95"/>
      <c r="R25" s="95"/>
      <c r="S25" s="95"/>
      <c r="T25" s="96"/>
      <c r="U25" s="3"/>
      <c r="Y25" s="62" t="s">
        <v>53</v>
      </c>
      <c r="Z25" s="62" t="s">
        <v>57</v>
      </c>
      <c r="AA25" s="62" t="s">
        <v>74</v>
      </c>
      <c r="AB25" s="1">
        <v>0</v>
      </c>
      <c r="AO25" s="3"/>
      <c r="AP25" s="3"/>
    </row>
    <row r="26" spans="2:52" ht="25.5" customHeight="1">
      <c r="B26" s="94"/>
      <c r="C26" s="95"/>
      <c r="D26" s="95"/>
      <c r="E26" s="95"/>
      <c r="F26" s="95"/>
      <c r="G26" s="95"/>
      <c r="H26" s="95"/>
      <c r="I26" s="95"/>
      <c r="J26" s="95"/>
      <c r="K26" s="95"/>
      <c r="L26" s="95"/>
      <c r="M26" s="95"/>
      <c r="N26" s="95"/>
      <c r="O26" s="95"/>
      <c r="P26" s="95"/>
      <c r="Q26" s="95"/>
      <c r="R26" s="95"/>
      <c r="S26" s="95"/>
      <c r="T26" s="96"/>
      <c r="U26" s="3"/>
      <c r="Y26" s="62" t="s">
        <v>105</v>
      </c>
      <c r="Z26" s="62" t="s">
        <v>103</v>
      </c>
      <c r="AA26" s="62" t="s">
        <v>104</v>
      </c>
      <c r="AB26" s="1">
        <v>0</v>
      </c>
      <c r="AE26" s="64"/>
      <c r="AF26" s="2"/>
      <c r="AG26" s="2"/>
      <c r="AH26" s="2"/>
      <c r="AI26" s="2"/>
      <c r="AO26" s="3"/>
      <c r="AP26" s="3"/>
    </row>
    <row r="27" spans="2:52" ht="25.5" customHeight="1">
      <c r="B27" s="94"/>
      <c r="C27" s="95"/>
      <c r="D27" s="95"/>
      <c r="E27" s="95"/>
      <c r="F27" s="95"/>
      <c r="G27" s="95"/>
      <c r="H27" s="95"/>
      <c r="I27" s="95"/>
      <c r="J27" s="95"/>
      <c r="K27" s="95"/>
      <c r="L27" s="95"/>
      <c r="M27" s="95"/>
      <c r="N27" s="95"/>
      <c r="O27" s="95"/>
      <c r="P27" s="95"/>
      <c r="Q27" s="95"/>
      <c r="R27" s="95"/>
      <c r="S27" s="95"/>
      <c r="T27" s="96"/>
      <c r="U27" s="3"/>
      <c r="V27" s="3"/>
      <c r="W27" s="3"/>
      <c r="X27" s="3"/>
      <c r="Y27" s="3"/>
      <c r="Z27" s="3"/>
      <c r="AA27" s="3"/>
      <c r="AC27" s="63"/>
      <c r="AD27" s="63"/>
      <c r="AE27" s="64"/>
      <c r="AF27" s="2"/>
      <c r="AG27" s="2"/>
      <c r="AH27" s="2"/>
      <c r="AI27" s="2"/>
      <c r="AO27" s="3"/>
      <c r="AP27" s="3"/>
    </row>
    <row r="28" spans="2:52" ht="47.25" customHeight="1">
      <c r="B28" s="97"/>
      <c r="C28" s="98"/>
      <c r="D28" s="98"/>
      <c r="E28" s="98"/>
      <c r="F28" s="98"/>
      <c r="G28" s="98"/>
      <c r="H28" s="98"/>
      <c r="I28" s="98"/>
      <c r="J28" s="98"/>
      <c r="K28" s="98"/>
      <c r="L28" s="98"/>
      <c r="M28" s="98"/>
      <c r="N28" s="98"/>
      <c r="O28" s="98"/>
      <c r="P28" s="98"/>
      <c r="Q28" s="98"/>
      <c r="R28" s="98"/>
      <c r="S28" s="98"/>
      <c r="T28" s="99"/>
      <c r="U28" s="3"/>
      <c r="V28" s="3"/>
      <c r="W28" s="3"/>
      <c r="X28" s="3"/>
      <c r="Y28" s="3"/>
      <c r="Z28" s="3"/>
      <c r="AA28" s="3"/>
      <c r="AC28" s="63"/>
      <c r="AD28" s="63"/>
      <c r="AE28" s="64"/>
      <c r="AF28" s="87"/>
      <c r="AG28" s="87"/>
      <c r="AH28" s="87"/>
      <c r="AI28" s="87"/>
      <c r="AO28" s="3"/>
      <c r="AP28" s="3"/>
    </row>
    <row r="29" spans="2:52" ht="25.5" customHeight="1">
      <c r="B29" s="3"/>
      <c r="C29" s="3"/>
      <c r="D29" s="3"/>
      <c r="E29" s="43"/>
      <c r="F29" s="3"/>
      <c r="G29" s="3"/>
      <c r="H29" s="3"/>
      <c r="I29" s="3"/>
      <c r="J29" s="3"/>
      <c r="K29" s="3"/>
      <c r="L29" s="3"/>
      <c r="M29" s="3"/>
      <c r="N29" s="3"/>
      <c r="O29" s="3"/>
      <c r="P29" s="3"/>
      <c r="Q29" s="3"/>
      <c r="U29" s="31"/>
      <c r="V29" s="37"/>
      <c r="W29" s="37"/>
      <c r="X29" s="37"/>
      <c r="Y29" s="37"/>
      <c r="Z29" s="37"/>
      <c r="AA29" s="37"/>
      <c r="AC29" s="63"/>
      <c r="AD29" s="63"/>
      <c r="AE29" s="64"/>
      <c r="AO29" s="3"/>
      <c r="AP29" s="3"/>
      <c r="AQ29" s="3"/>
      <c r="AR29" s="3"/>
      <c r="AS29" s="8"/>
      <c r="AT29" s="8"/>
      <c r="AU29" s="6"/>
      <c r="AV29" s="6"/>
      <c r="AW29" s="6"/>
      <c r="AX29" s="6"/>
      <c r="AY29" s="6"/>
      <c r="AZ29" s="6"/>
    </row>
    <row r="30" spans="2:52" ht="25.5" customHeight="1">
      <c r="B30" s="107" t="s">
        <v>18</v>
      </c>
      <c r="C30" s="108"/>
      <c r="D30" s="108"/>
      <c r="E30" s="108"/>
      <c r="F30" s="108"/>
      <c r="G30" s="108"/>
      <c r="H30" s="108"/>
      <c r="I30" s="108"/>
      <c r="J30" s="108"/>
      <c r="K30" s="108"/>
      <c r="L30" s="108"/>
      <c r="M30" s="108"/>
      <c r="N30" s="108"/>
      <c r="O30" s="108"/>
      <c r="P30" s="108"/>
      <c r="Q30" s="108"/>
      <c r="R30" s="108"/>
      <c r="S30" s="108"/>
      <c r="T30" s="108"/>
      <c r="U30" s="108"/>
      <c r="V30" s="108"/>
      <c r="W30" s="108"/>
      <c r="X30" s="108"/>
      <c r="Y30" s="108"/>
      <c r="Z30" s="108"/>
      <c r="AA30" s="109"/>
      <c r="AC30" s="63"/>
      <c r="AD30" s="63"/>
      <c r="AE30" s="64"/>
    </row>
    <row r="31" spans="2:52" ht="27.75" customHeight="1">
      <c r="D31" s="3"/>
      <c r="E31" s="43"/>
      <c r="F31" s="3"/>
      <c r="G31" s="3"/>
      <c r="H31" s="3"/>
      <c r="I31" s="3"/>
      <c r="J31" s="3"/>
      <c r="K31" s="3"/>
      <c r="L31" s="3"/>
      <c r="M31" s="3"/>
      <c r="N31" s="3"/>
      <c r="O31" s="3"/>
      <c r="P31" s="3"/>
      <c r="Q31" s="3"/>
      <c r="S31" s="29"/>
      <c r="T31" s="29"/>
      <c r="U31" s="29"/>
      <c r="AC31" s="63"/>
      <c r="AD31" s="63"/>
      <c r="AE31" s="64"/>
    </row>
    <row r="32" spans="2:52" ht="25.5" customHeight="1" thickBot="1">
      <c r="B32" s="35" t="s">
        <v>24</v>
      </c>
      <c r="S32" s="29"/>
      <c r="T32" s="29"/>
      <c r="U32" s="29"/>
      <c r="AC32" s="63"/>
      <c r="AD32" s="63"/>
      <c r="AE32" s="64"/>
    </row>
    <row r="33" spans="2:52" ht="25.5" customHeight="1" thickTop="1" thickBot="1">
      <c r="B33" s="19" t="s">
        <v>2</v>
      </c>
      <c r="C33" s="19" t="s">
        <v>3</v>
      </c>
      <c r="D33" s="19" t="s">
        <v>4</v>
      </c>
      <c r="E33" s="44" t="s">
        <v>5</v>
      </c>
      <c r="G33" s="110" t="s">
        <v>23</v>
      </c>
      <c r="H33" s="111"/>
      <c r="I33" s="111"/>
      <c r="J33" s="111"/>
      <c r="K33" s="111"/>
      <c r="L33" s="111"/>
      <c r="M33" s="111"/>
      <c r="N33" s="111"/>
      <c r="O33" s="111"/>
      <c r="P33" s="111"/>
      <c r="Q33" s="111"/>
      <c r="R33" s="111"/>
      <c r="S33" s="111"/>
      <c r="T33" s="111"/>
      <c r="U33" s="111"/>
      <c r="V33" s="111"/>
      <c r="W33" s="111"/>
      <c r="X33" s="111"/>
      <c r="Y33" s="111"/>
      <c r="Z33" s="111"/>
      <c r="AA33" s="112"/>
      <c r="AC33" s="63"/>
      <c r="AD33" s="63"/>
      <c r="AE33" s="64"/>
    </row>
    <row r="34" spans="2:52" ht="33.75" customHeight="1" thickTop="1">
      <c r="B34" s="14" t="s">
        <v>19</v>
      </c>
      <c r="C34" s="15" t="s">
        <v>22</v>
      </c>
      <c r="D34" s="16">
        <v>50</v>
      </c>
      <c r="E34" s="30"/>
      <c r="F34" s="36">
        <f>IF(AND(E34&lt;&gt;"",E34=[1]Answers!E34),1,IF(ISBLANK(E34),0,-1))</f>
        <v>0</v>
      </c>
      <c r="G34" s="113" t="s">
        <v>308</v>
      </c>
      <c r="H34" s="114"/>
      <c r="I34" s="114"/>
      <c r="J34" s="114"/>
      <c r="K34" s="114"/>
      <c r="L34" s="114"/>
      <c r="M34" s="114"/>
      <c r="N34" s="114"/>
      <c r="O34" s="114"/>
      <c r="P34" s="114"/>
      <c r="Q34" s="114"/>
      <c r="R34" s="114"/>
      <c r="S34" s="114"/>
      <c r="T34" s="114"/>
      <c r="U34" s="114"/>
      <c r="V34" s="114"/>
      <c r="W34" s="114"/>
      <c r="X34" s="114"/>
      <c r="Y34" s="114"/>
      <c r="Z34" s="114"/>
      <c r="AA34" s="115"/>
      <c r="AC34" s="63"/>
      <c r="AD34" s="63"/>
      <c r="AE34" s="64"/>
    </row>
    <row r="35" spans="2:52" ht="33.9" customHeight="1">
      <c r="B35" s="14" t="s">
        <v>21</v>
      </c>
      <c r="C35" s="15" t="s">
        <v>22</v>
      </c>
      <c r="D35" s="16">
        <v>80</v>
      </c>
      <c r="E35" s="30"/>
      <c r="F35" s="36">
        <f>IF(AND(E35&lt;&gt;"",E35=[1]Answers!E35),1,IF(ISBLANK(E35),0,-1))</f>
        <v>0</v>
      </c>
      <c r="G35" s="116" t="s">
        <v>299</v>
      </c>
      <c r="H35" s="117"/>
      <c r="I35" s="117"/>
      <c r="J35" s="117"/>
      <c r="K35" s="117"/>
      <c r="L35" s="117"/>
      <c r="M35" s="117"/>
      <c r="N35" s="117"/>
      <c r="O35" s="117"/>
      <c r="P35" s="117"/>
      <c r="Q35" s="117"/>
      <c r="R35" s="117"/>
      <c r="S35" s="117"/>
      <c r="T35" s="117"/>
      <c r="U35" s="117"/>
      <c r="V35" s="117"/>
      <c r="W35" s="117"/>
      <c r="X35" s="117"/>
      <c r="Y35" s="117"/>
      <c r="Z35" s="117"/>
      <c r="AA35" s="118"/>
      <c r="AC35" s="63"/>
      <c r="AD35" s="63"/>
      <c r="AE35" s="64"/>
    </row>
    <row r="36" spans="2:52" ht="33.75" customHeight="1">
      <c r="B36" s="14" t="s">
        <v>20</v>
      </c>
      <c r="C36" s="15" t="s">
        <v>22</v>
      </c>
      <c r="D36" s="16">
        <v>120</v>
      </c>
      <c r="E36" s="30"/>
      <c r="F36" s="36">
        <f>IF(AND(E36&lt;&gt;"",E36=[1]Answers!E36),1,IF(ISBLANK(E36),0,-1))</f>
        <v>0</v>
      </c>
      <c r="G36" s="119" t="s">
        <v>309</v>
      </c>
      <c r="H36" s="120"/>
      <c r="I36" s="120"/>
      <c r="J36" s="120"/>
      <c r="K36" s="120"/>
      <c r="L36" s="120"/>
      <c r="M36" s="120"/>
      <c r="N36" s="120"/>
      <c r="O36" s="120"/>
      <c r="P36" s="120"/>
      <c r="Q36" s="120"/>
      <c r="R36" s="120"/>
      <c r="S36" s="120"/>
      <c r="T36" s="120"/>
      <c r="U36" s="120"/>
      <c r="V36" s="120"/>
      <c r="W36" s="120"/>
      <c r="X36" s="120"/>
      <c r="Y36" s="120"/>
      <c r="Z36" s="120"/>
      <c r="AA36" s="121"/>
      <c r="AC36" s="63"/>
      <c r="AD36" s="63"/>
      <c r="AE36" s="64"/>
    </row>
    <row r="37" spans="2:52" ht="21.75" customHeight="1">
      <c r="B37" s="1"/>
      <c r="C37" s="1"/>
      <c r="D37" s="1"/>
      <c r="E37" s="39"/>
      <c r="F37" s="1"/>
      <c r="AC37" s="63"/>
      <c r="AD37" s="63"/>
      <c r="AE37" s="64"/>
      <c r="AO37" s="3"/>
      <c r="AY37" s="6"/>
      <c r="AZ37" s="6"/>
    </row>
    <row r="38" spans="2:52" ht="21.75" customHeight="1">
      <c r="B38" s="1"/>
      <c r="C38" s="1"/>
      <c r="D38" s="1"/>
      <c r="E38" s="39"/>
      <c r="AC38" s="63"/>
      <c r="AD38" s="63"/>
      <c r="AE38" s="64"/>
      <c r="AO38" s="3"/>
      <c r="AY38" s="6"/>
      <c r="AZ38" s="6"/>
    </row>
    <row r="39" spans="2:52" ht="28.2">
      <c r="B39" s="28" t="s">
        <v>1</v>
      </c>
      <c r="C39" s="85"/>
      <c r="D39" s="85"/>
      <c r="E39" s="86"/>
      <c r="F39" s="85"/>
      <c r="G39" s="85"/>
      <c r="H39" s="85"/>
      <c r="I39" s="85"/>
      <c r="J39" s="24"/>
      <c r="K39" s="24"/>
      <c r="L39" s="24"/>
      <c r="M39" s="24"/>
      <c r="N39" s="24"/>
      <c r="O39" s="24"/>
      <c r="P39" s="24"/>
      <c r="Q39" s="24"/>
      <c r="R39" s="24"/>
      <c r="S39" s="24"/>
      <c r="T39" s="24"/>
      <c r="U39" s="24"/>
      <c r="V39" s="24"/>
      <c r="W39" s="24"/>
      <c r="X39" s="24"/>
      <c r="Y39" s="24"/>
      <c r="Z39" s="24"/>
      <c r="AA39" s="25"/>
      <c r="AC39" s="63"/>
      <c r="AD39" s="63"/>
      <c r="AE39" s="64"/>
    </row>
    <row r="40" spans="2:52" ht="20.25" customHeight="1" thickBot="1">
      <c r="B40" s="10"/>
      <c r="C40" s="10"/>
      <c r="D40" s="10"/>
      <c r="E40" s="46"/>
      <c r="F40" s="10"/>
      <c r="G40" s="10"/>
      <c r="H40" s="10"/>
      <c r="I40" s="10"/>
      <c r="J40" s="10"/>
      <c r="K40" s="10"/>
      <c r="L40" s="10"/>
      <c r="M40" s="10"/>
      <c r="N40" s="10"/>
      <c r="R40" s="10"/>
      <c r="S40" s="10"/>
      <c r="T40" s="10"/>
      <c r="U40" s="10"/>
      <c r="V40" s="10"/>
      <c r="W40" s="10"/>
      <c r="X40" s="10"/>
      <c r="Y40" s="10"/>
      <c r="Z40" s="10"/>
      <c r="AA40" s="10"/>
      <c r="AS40" s="6"/>
      <c r="AT40" s="6"/>
      <c r="AU40" s="6"/>
      <c r="AV40" s="6"/>
      <c r="AW40" s="6"/>
      <c r="AX40" s="6"/>
      <c r="AY40" s="6"/>
      <c r="AZ40" s="6"/>
    </row>
    <row r="41" spans="2:52" ht="24.75" customHeight="1" thickTop="1" thickBot="1">
      <c r="B41" s="22" t="s">
        <v>10</v>
      </c>
      <c r="C41" s="11" t="s">
        <v>17</v>
      </c>
      <c r="J41" s="123" t="s">
        <v>29</v>
      </c>
      <c r="K41" s="123"/>
      <c r="L41" s="123"/>
      <c r="M41" s="123"/>
      <c r="N41" s="123"/>
      <c r="AS41" s="6"/>
      <c r="AT41" s="6"/>
      <c r="AU41" s="6"/>
      <c r="AV41" s="6"/>
      <c r="AW41" s="6"/>
      <c r="AX41" s="6"/>
      <c r="AY41" s="6"/>
      <c r="AZ41" s="6"/>
    </row>
    <row r="42" spans="2:52" ht="15" customHeight="1" thickTop="1">
      <c r="J42" s="122" cm="1">
        <f t="array" ref="J42">SUMPRODUCT(--(F34:F216=1),F34:F216,D34:D216)</f>
        <v>420</v>
      </c>
      <c r="K42" s="122"/>
      <c r="L42" s="122"/>
      <c r="M42" s="122"/>
      <c r="N42" s="122"/>
      <c r="AS42" s="6"/>
      <c r="AT42" s="6"/>
      <c r="AU42" s="6"/>
      <c r="AV42" s="6"/>
      <c r="AW42" s="6"/>
      <c r="AX42" s="6"/>
      <c r="AY42" s="6"/>
      <c r="AZ42" s="6"/>
    </row>
    <row r="43" spans="2:52" ht="15" customHeight="1">
      <c r="B43" s="20" t="s">
        <v>306</v>
      </c>
      <c r="J43" s="122"/>
      <c r="K43" s="122"/>
      <c r="L43" s="122"/>
      <c r="M43" s="122"/>
      <c r="N43" s="122"/>
      <c r="AS43" s="6"/>
      <c r="AT43" s="6"/>
      <c r="AU43" s="6"/>
      <c r="AV43" s="6"/>
      <c r="AW43" s="6"/>
      <c r="AX43" s="6"/>
      <c r="AY43" s="6"/>
      <c r="AZ43" s="6"/>
    </row>
    <row r="44" spans="2:52" ht="15" customHeight="1" thickBot="1">
      <c r="B44" s="20"/>
      <c r="G44" s="27"/>
      <c r="J44" s="122"/>
      <c r="K44" s="122"/>
      <c r="L44" s="122"/>
      <c r="M44" s="122"/>
      <c r="N44" s="122"/>
      <c r="R44" s="6"/>
    </row>
    <row r="45" spans="2:52" ht="25.5" customHeight="1" thickTop="1" thickBot="1">
      <c r="B45" s="19" t="s">
        <v>2</v>
      </c>
      <c r="C45" s="19" t="s">
        <v>3</v>
      </c>
      <c r="D45" s="19" t="s">
        <v>4</v>
      </c>
      <c r="E45" s="44" t="s">
        <v>5</v>
      </c>
      <c r="G45" s="19" t="s">
        <v>63</v>
      </c>
      <c r="H45" s="6"/>
      <c r="I45" s="6"/>
      <c r="J45" s="122"/>
      <c r="K45" s="122"/>
      <c r="L45" s="122"/>
      <c r="M45" s="122"/>
      <c r="N45" s="122"/>
      <c r="R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row>
    <row r="46" spans="2:52" ht="15" thickTop="1">
      <c r="B46" s="1"/>
      <c r="C46" s="1"/>
      <c r="D46" s="1"/>
      <c r="E46" s="39"/>
      <c r="H46" s="6"/>
      <c r="I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row>
    <row r="47" spans="2:52" ht="23.4">
      <c r="B47" s="14" t="s">
        <v>7</v>
      </c>
      <c r="C47" s="15">
        <v>1</v>
      </c>
      <c r="D47" s="16">
        <v>0</v>
      </c>
      <c r="E47" s="30" t="s">
        <v>32</v>
      </c>
      <c r="F47" s="36">
        <f>IF(AND(E47&lt;&gt;"",E47=[1]Answers!E47),1,IF(ISBLANK(E47),0,-1))</f>
        <v>1</v>
      </c>
      <c r="G47" s="38" t="s">
        <v>44</v>
      </c>
      <c r="H47" s="6"/>
      <c r="I47" s="6" t="str">
        <f t="shared" ref="I47:I58" si="0">_xlfn.XLOOKUP(_xlfn.TEXTBEFORE(G47,"-"),_nCode,_nCity)</f>
        <v>Toronto</v>
      </c>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row>
    <row r="48" spans="2:52">
      <c r="B48" s="1"/>
      <c r="C48" s="1"/>
      <c r="D48" s="1"/>
      <c r="E48" s="39"/>
      <c r="H48" s="6"/>
      <c r="I48" s="6" t="e">
        <f t="shared" si="0"/>
        <v>#N/A</v>
      </c>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row>
    <row r="49" spans="2:52" ht="23.4">
      <c r="B49" s="17">
        <v>1</v>
      </c>
      <c r="C49" s="17">
        <v>1</v>
      </c>
      <c r="D49" s="18">
        <v>6</v>
      </c>
      <c r="E49" s="30" t="s">
        <v>42</v>
      </c>
      <c r="F49" s="36">
        <f>IF(AND(E49&lt;&gt;"",E49=[1]Answers!E49),1,IF(ISBLANK(E49),0,-1))</f>
        <v>1</v>
      </c>
      <c r="G49" s="38" t="s">
        <v>165</v>
      </c>
      <c r="H49" s="6"/>
      <c r="I49" s="6" t="str">
        <f t="shared" si="0"/>
        <v>Lisbon</v>
      </c>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row>
    <row r="50" spans="2:52" ht="23.4">
      <c r="B50" s="17">
        <f t="shared" ref="B50:B58" si="1">B49+1</f>
        <v>2</v>
      </c>
      <c r="C50" s="17">
        <v>1</v>
      </c>
      <c r="D50" s="18">
        <v>6</v>
      </c>
      <c r="E50" s="30" t="s">
        <v>50</v>
      </c>
      <c r="F50" s="36">
        <f>IF(AND(E50&lt;&gt;"",E50=[1]Answers!E50),1,IF(ISBLANK(E50),0,-1))</f>
        <v>1</v>
      </c>
      <c r="G50" s="38" t="s">
        <v>173</v>
      </c>
      <c r="H50" s="6"/>
      <c r="I50" s="6" t="str">
        <f t="shared" si="0"/>
        <v>Los Angeles</v>
      </c>
      <c r="J50" s="6"/>
      <c r="K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row>
    <row r="51" spans="2:52" ht="23.4">
      <c r="B51" s="17">
        <f t="shared" si="1"/>
        <v>3</v>
      </c>
      <c r="C51" s="17">
        <v>1</v>
      </c>
      <c r="D51" s="18">
        <v>6</v>
      </c>
      <c r="E51" s="30" t="s">
        <v>48</v>
      </c>
      <c r="F51" s="36">
        <f>IF(AND(E51&lt;&gt;"",E51=[1]Answers!E51),1,IF(ISBLANK(E51),0,-1))</f>
        <v>1</v>
      </c>
      <c r="G51" s="38" t="s">
        <v>174</v>
      </c>
      <c r="H51" s="6"/>
      <c r="I51" s="6" t="str">
        <f t="shared" si="0"/>
        <v>Madrid</v>
      </c>
      <c r="J51" s="6"/>
      <c r="K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row>
    <row r="52" spans="2:52" ht="23.4">
      <c r="B52" s="17">
        <f t="shared" si="1"/>
        <v>4</v>
      </c>
      <c r="C52" s="17">
        <v>1</v>
      </c>
      <c r="D52" s="18">
        <v>6</v>
      </c>
      <c r="E52" s="30" t="s">
        <v>39</v>
      </c>
      <c r="F52" s="36">
        <f>IF(AND(E52&lt;&gt;"",E52=[1]Answers!E52),1,IF(ISBLANK(E52),0,-1))</f>
        <v>1</v>
      </c>
      <c r="G52" s="38" t="s">
        <v>166</v>
      </c>
      <c r="H52" s="6"/>
      <c r="I52" s="6" t="str">
        <f t="shared" si="0"/>
        <v>London</v>
      </c>
      <c r="J52" s="6"/>
      <c r="K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row>
    <row r="53" spans="2:52" ht="23.4">
      <c r="B53" s="17">
        <f t="shared" si="1"/>
        <v>5</v>
      </c>
      <c r="C53" s="17">
        <v>1</v>
      </c>
      <c r="D53" s="18">
        <v>6</v>
      </c>
      <c r="E53" s="30" t="s">
        <v>47</v>
      </c>
      <c r="F53" s="36">
        <f>IF(AND(E53&lt;&gt;"",E53=[1]Answers!E53),1,IF(ISBLANK(E53),0,-1))</f>
        <v>1</v>
      </c>
      <c r="G53" s="38" t="s">
        <v>167</v>
      </c>
      <c r="H53" s="6"/>
      <c r="I53" s="6" t="str">
        <f t="shared" si="0"/>
        <v>Montreal</v>
      </c>
      <c r="J53" s="6"/>
      <c r="K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row>
    <row r="54" spans="2:52" ht="23.4">
      <c r="B54" s="17">
        <f t="shared" si="1"/>
        <v>6</v>
      </c>
      <c r="C54" s="17">
        <v>1</v>
      </c>
      <c r="D54" s="18">
        <v>6</v>
      </c>
      <c r="E54" s="30" t="s">
        <v>35</v>
      </c>
      <c r="F54" s="36">
        <f>IF(AND(E54&lt;&gt;"",E54=[1]Answers!E54),1,IF(ISBLANK(E54),0,-1))</f>
        <v>1</v>
      </c>
      <c r="G54" s="38" t="s">
        <v>168</v>
      </c>
      <c r="H54" s="6"/>
      <c r="I54" s="6" t="str">
        <f t="shared" si="0"/>
        <v>Bogota</v>
      </c>
      <c r="J54" s="6"/>
      <c r="K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row>
    <row r="55" spans="2:52" ht="23.4">
      <c r="B55" s="17">
        <f t="shared" si="1"/>
        <v>7</v>
      </c>
      <c r="C55" s="17">
        <v>1</v>
      </c>
      <c r="D55" s="18">
        <v>6</v>
      </c>
      <c r="E55" s="30" t="s">
        <v>52</v>
      </c>
      <c r="F55" s="36">
        <f>IF(AND(E55&lt;&gt;"",E55=[1]Answers!E55),1,IF(ISBLANK(E55),0,-1))</f>
        <v>1</v>
      </c>
      <c r="G55" s="38" t="s">
        <v>169</v>
      </c>
      <c r="H55" s="6"/>
      <c r="I55" s="6" t="str">
        <f t="shared" si="0"/>
        <v>Buenos Aires</v>
      </c>
      <c r="J55" s="6"/>
      <c r="K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row>
    <row r="56" spans="2:52" ht="23.4">
      <c r="B56" s="17">
        <f t="shared" si="1"/>
        <v>8</v>
      </c>
      <c r="C56" s="17">
        <v>1</v>
      </c>
      <c r="D56" s="18">
        <v>6</v>
      </c>
      <c r="E56" s="30" t="s">
        <v>51</v>
      </c>
      <c r="F56" s="36">
        <f>IF(AND(E56&lt;&gt;"",E56=[1]Answers!E56),1,IF(ISBLANK(E56),0,-1))</f>
        <v>1</v>
      </c>
      <c r="G56" s="38" t="s">
        <v>170</v>
      </c>
      <c r="H56" s="6"/>
      <c r="I56" s="6" t="str">
        <f t="shared" si="0"/>
        <v>Cape Town</v>
      </c>
      <c r="J56" s="6"/>
      <c r="K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row>
    <row r="57" spans="2:52" ht="23.4">
      <c r="B57" s="17">
        <f t="shared" si="1"/>
        <v>9</v>
      </c>
      <c r="C57" s="17">
        <v>1</v>
      </c>
      <c r="D57" s="18">
        <v>6</v>
      </c>
      <c r="E57" s="30" t="s">
        <v>42</v>
      </c>
      <c r="F57" s="36">
        <f>IF(AND(E57&lt;&gt;"",E57=[1]Answers!E57),1,IF(ISBLANK(E57),0,-1))</f>
        <v>1</v>
      </c>
      <c r="G57" s="38" t="s">
        <v>171</v>
      </c>
      <c r="H57" s="6"/>
      <c r="I57" s="6" t="str">
        <f t="shared" si="0"/>
        <v>Lisbon</v>
      </c>
      <c r="J57" s="6"/>
      <c r="K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row>
    <row r="58" spans="2:52" ht="23.4">
      <c r="B58" s="17">
        <f t="shared" si="1"/>
        <v>10</v>
      </c>
      <c r="C58" s="17">
        <v>1</v>
      </c>
      <c r="D58" s="18">
        <v>6</v>
      </c>
      <c r="E58" s="30" t="s">
        <v>52</v>
      </c>
      <c r="F58" s="36">
        <f>IF(AND(E58&lt;&gt;"",E58=[1]Answers!E58),1,IF(ISBLANK(E58),0,-1))</f>
        <v>1</v>
      </c>
      <c r="G58" s="38" t="s">
        <v>172</v>
      </c>
      <c r="H58" s="6"/>
      <c r="I58" s="6" t="str">
        <f t="shared" si="0"/>
        <v>Buenos Aires</v>
      </c>
      <c r="J58" s="6"/>
      <c r="K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row>
    <row r="59" spans="2:52">
      <c r="B59" s="1"/>
      <c r="C59" s="1"/>
      <c r="D59" s="1"/>
      <c r="E59" s="39"/>
      <c r="AB59" s="6"/>
      <c r="AC59" s="6"/>
      <c r="AD59" s="6"/>
      <c r="AE59" s="6"/>
      <c r="AF59" s="6"/>
      <c r="AG59" s="6"/>
      <c r="AH59" s="6"/>
      <c r="AI59" s="6"/>
      <c r="AJ59" s="6"/>
      <c r="AK59" s="6"/>
      <c r="AL59" s="6"/>
      <c r="AM59" s="6"/>
      <c r="AN59" s="6"/>
      <c r="AO59" s="6"/>
      <c r="AP59" s="6"/>
      <c r="AQ59" s="6"/>
      <c r="AR59" s="6"/>
      <c r="AS59" s="6"/>
      <c r="AT59" s="6"/>
      <c r="AU59" s="6"/>
      <c r="AV59" s="6"/>
      <c r="AW59" s="6"/>
      <c r="AX59" s="6"/>
      <c r="AY59" s="6"/>
      <c r="AZ59" s="6"/>
    </row>
    <row r="60" spans="2:52" ht="23.4">
      <c r="B60" s="17" t="s">
        <v>30</v>
      </c>
      <c r="C60" s="17">
        <v>1</v>
      </c>
      <c r="D60" s="18">
        <v>0</v>
      </c>
      <c r="E60" s="30" cm="1">
        <f t="array" ref="E60">IFERROR(_xlfn.REDUCE(0,E49:E58,_xlfn.LAMBDA(_xlpm.a,_xlpm.v,_xlpm.a+CODE(MID(_xlpm.v,4,1)))),0)</f>
        <v>990</v>
      </c>
      <c r="F60" s="36">
        <f>IF(AND(E60&lt;&gt;"",E60=[1]Answers!E60),1,IF(ISBLANK(E60),0,-1))</f>
        <v>1</v>
      </c>
      <c r="AB60" s="6"/>
      <c r="AC60" s="6"/>
      <c r="AD60" s="6"/>
      <c r="AE60" s="6"/>
      <c r="AF60" s="6"/>
      <c r="AG60" s="6"/>
      <c r="AH60" s="6"/>
      <c r="AI60" s="6"/>
      <c r="AJ60" s="6"/>
      <c r="AK60" s="6"/>
      <c r="AL60" s="6"/>
      <c r="AM60" s="6"/>
      <c r="AN60" s="6"/>
      <c r="AO60" s="6"/>
      <c r="AP60" s="6"/>
      <c r="AQ60" s="6"/>
      <c r="AR60" s="6"/>
      <c r="AS60" s="6"/>
      <c r="AT60" s="6"/>
      <c r="AU60" s="6"/>
      <c r="AV60" s="6"/>
      <c r="AW60" s="6"/>
      <c r="AX60" s="6"/>
      <c r="AY60" s="6"/>
      <c r="AZ60" s="6"/>
    </row>
    <row r="61" spans="2:52">
      <c r="B61" s="1"/>
      <c r="C61" s="1"/>
      <c r="D61" s="1"/>
      <c r="E61" s="39"/>
      <c r="AB61" s="6"/>
      <c r="AC61" s="6"/>
      <c r="AD61" s="6"/>
      <c r="AE61" s="6"/>
      <c r="AF61" s="6"/>
      <c r="AG61" s="6"/>
      <c r="AH61" s="6"/>
      <c r="AI61" s="6"/>
      <c r="AJ61" s="6"/>
      <c r="AK61" s="6"/>
      <c r="AL61" s="6"/>
      <c r="AM61" s="6"/>
      <c r="AN61" s="6"/>
      <c r="AO61" s="6"/>
      <c r="AP61" s="6"/>
      <c r="AQ61" s="6"/>
      <c r="AR61" s="6"/>
      <c r="AS61" s="6"/>
      <c r="AT61" s="6"/>
      <c r="AU61" s="6"/>
      <c r="AV61" s="6"/>
      <c r="AW61" s="6"/>
      <c r="AX61" s="6"/>
      <c r="AY61" s="6"/>
      <c r="AZ61" s="6"/>
    </row>
    <row r="62" spans="2:52" ht="15" thickBot="1">
      <c r="B62" s="1"/>
      <c r="C62" s="1"/>
      <c r="D62" s="1"/>
      <c r="E62" s="39"/>
      <c r="AB62" s="6"/>
      <c r="AC62" s="6"/>
      <c r="AD62" s="6"/>
      <c r="AE62" s="6"/>
      <c r="AF62" s="6"/>
      <c r="AG62" s="6"/>
      <c r="AH62" s="6"/>
      <c r="AI62" s="6"/>
      <c r="AJ62" s="6"/>
      <c r="AK62" s="6"/>
      <c r="AL62" s="6"/>
      <c r="AM62" s="6"/>
      <c r="AN62" s="6"/>
      <c r="AO62" s="6"/>
      <c r="AP62" s="6"/>
      <c r="AQ62" s="6"/>
      <c r="AR62" s="6"/>
      <c r="AS62" s="6"/>
      <c r="AT62" s="6"/>
      <c r="AU62" s="6"/>
      <c r="AV62" s="6"/>
      <c r="AW62" s="6"/>
      <c r="AX62" s="6"/>
      <c r="AY62" s="6"/>
      <c r="AZ62" s="6"/>
    </row>
    <row r="63" spans="2:52" ht="25.5" customHeight="1" thickTop="1" thickBot="1">
      <c r="B63" s="22" t="s">
        <v>11</v>
      </c>
      <c r="C63" s="11" t="s">
        <v>12</v>
      </c>
      <c r="D63" s="1"/>
      <c r="E63" s="39"/>
      <c r="AB63" s="6"/>
      <c r="AC63" s="6"/>
      <c r="AD63" s="6"/>
      <c r="AE63" s="6"/>
      <c r="AF63" s="6"/>
      <c r="AG63" s="6"/>
      <c r="AH63" s="6"/>
      <c r="AI63" s="6"/>
      <c r="AJ63" s="6"/>
      <c r="AK63" s="6"/>
      <c r="AL63" s="6"/>
      <c r="AM63" s="6"/>
      <c r="AN63" s="6"/>
      <c r="AO63" s="6"/>
      <c r="AP63" s="6"/>
      <c r="AQ63" s="6"/>
      <c r="AR63" s="6"/>
      <c r="AS63" s="6"/>
      <c r="AT63" s="6"/>
      <c r="AU63" s="6"/>
      <c r="AV63" s="6"/>
      <c r="AW63" s="6"/>
      <c r="AX63" s="6"/>
      <c r="AY63" s="6"/>
      <c r="AZ63" s="6"/>
    </row>
    <row r="64" spans="2:52" ht="15" thickTop="1">
      <c r="B64" s="20"/>
      <c r="C64" s="1"/>
      <c r="D64" s="1"/>
      <c r="E64" s="39"/>
      <c r="AB64" s="6"/>
      <c r="AC64" s="6"/>
      <c r="AD64" s="6"/>
      <c r="AE64" s="6"/>
      <c r="AF64" s="6"/>
      <c r="AG64" s="6"/>
      <c r="AH64" s="6"/>
      <c r="AI64" s="6"/>
      <c r="AJ64" s="6"/>
      <c r="AK64" s="6"/>
      <c r="AL64" s="6"/>
      <c r="AM64" s="6"/>
      <c r="AN64" s="6"/>
      <c r="AO64" s="6"/>
      <c r="AP64" s="6"/>
      <c r="AQ64" s="6"/>
      <c r="AR64" s="6"/>
      <c r="AS64" s="6"/>
      <c r="AT64" s="6"/>
      <c r="AU64" s="6"/>
      <c r="AV64" s="6"/>
      <c r="AW64" s="6"/>
      <c r="AX64" s="6"/>
      <c r="AY64" s="6"/>
      <c r="AZ64" s="6"/>
    </row>
    <row r="65" spans="2:52">
      <c r="B65" s="20" t="s">
        <v>61</v>
      </c>
      <c r="C65" s="1"/>
      <c r="D65" s="1"/>
      <c r="E65" s="39"/>
      <c r="AB65" s="6"/>
      <c r="AC65" s="6"/>
      <c r="AD65" s="6"/>
      <c r="AE65" s="6"/>
      <c r="AF65" s="6"/>
      <c r="AG65" s="6"/>
      <c r="AH65" s="6"/>
      <c r="AI65" s="6"/>
      <c r="AJ65" s="6"/>
      <c r="AK65" s="6"/>
      <c r="AL65" s="6"/>
      <c r="AM65" s="6"/>
      <c r="AN65" s="6"/>
      <c r="AO65" s="6"/>
      <c r="AP65" s="6"/>
      <c r="AQ65" s="6"/>
      <c r="AR65" s="6"/>
      <c r="AS65" s="6"/>
      <c r="AT65" s="6"/>
      <c r="AU65" s="6"/>
      <c r="AV65" s="6"/>
      <c r="AW65" s="6"/>
      <c r="AX65" s="6"/>
      <c r="AY65" s="6"/>
      <c r="AZ65" s="6"/>
    </row>
    <row r="66" spans="2:52" ht="15" thickBot="1">
      <c r="B66" s="20"/>
      <c r="C66" s="1"/>
      <c r="D66" s="1"/>
      <c r="E66" s="39"/>
      <c r="G66" s="27"/>
      <c r="L66" s="26"/>
      <c r="M66" s="27"/>
      <c r="R66" s="26"/>
      <c r="S66" s="26"/>
      <c r="T66" s="26"/>
      <c r="U66" s="26"/>
      <c r="V66" s="26"/>
      <c r="W66" s="26"/>
      <c r="X66" s="26"/>
      <c r="Y66" s="26"/>
      <c r="Z66" s="26"/>
      <c r="AA66" s="26"/>
      <c r="AB66" s="6"/>
      <c r="AC66" s="6"/>
      <c r="AD66" s="6"/>
      <c r="AE66" s="6"/>
      <c r="AF66" s="6"/>
      <c r="AG66" s="6"/>
      <c r="AH66" s="6"/>
      <c r="AI66" s="6"/>
      <c r="AJ66" s="6"/>
      <c r="AK66" s="6"/>
      <c r="AL66" s="6"/>
      <c r="AM66" s="6"/>
      <c r="AN66" s="6"/>
      <c r="AO66" s="6"/>
      <c r="AP66" s="6"/>
      <c r="AQ66" s="6"/>
      <c r="AR66" s="6"/>
      <c r="AS66" s="6"/>
      <c r="AT66" s="6"/>
      <c r="AU66" s="6"/>
      <c r="AV66" s="6"/>
      <c r="AW66" s="6"/>
      <c r="AX66" s="6"/>
      <c r="AY66" s="6"/>
      <c r="AZ66" s="6"/>
    </row>
    <row r="67" spans="2:52" ht="24.9" customHeight="1" thickTop="1" thickBot="1">
      <c r="B67" s="19" t="s">
        <v>2</v>
      </c>
      <c r="C67" s="19" t="s">
        <v>3</v>
      </c>
      <c r="D67" s="19" t="s">
        <v>4</v>
      </c>
      <c r="E67" s="44" t="s">
        <v>5</v>
      </c>
      <c r="G67" s="110" t="s">
        <v>64</v>
      </c>
      <c r="H67" s="111"/>
      <c r="I67" s="111"/>
      <c r="J67" s="111"/>
      <c r="K67" s="111"/>
      <c r="L67" s="111"/>
      <c r="M67" s="111"/>
      <c r="N67" s="111"/>
      <c r="O67" s="111"/>
      <c r="P67" s="111"/>
      <c r="Q67" s="111"/>
      <c r="R67" s="112"/>
      <c r="S67" s="6"/>
      <c r="U67" s="7"/>
      <c r="V67" s="7"/>
      <c r="W67" s="7"/>
      <c r="X67" s="7"/>
      <c r="Y67" s="7"/>
      <c r="Z67" s="7"/>
      <c r="AA67" s="7"/>
      <c r="AB67" s="7"/>
      <c r="AC67" s="7"/>
      <c r="AD67" s="7"/>
      <c r="AE67" s="7"/>
      <c r="AF67" s="7"/>
      <c r="AG67" s="7"/>
      <c r="AH67" s="7"/>
      <c r="AI67" s="7"/>
      <c r="AJ67" s="7"/>
      <c r="AK67" s="7"/>
      <c r="AL67" s="7"/>
      <c r="AM67" s="7"/>
      <c r="AN67" s="7"/>
      <c r="AO67" s="6"/>
      <c r="AP67" s="6"/>
      <c r="AQ67" s="6"/>
      <c r="AR67" s="6"/>
      <c r="AS67" s="6"/>
      <c r="AT67" s="6"/>
      <c r="AU67" s="6"/>
      <c r="AV67" s="6"/>
      <c r="AW67" s="6"/>
      <c r="AX67" s="6"/>
      <c r="AY67" s="6"/>
      <c r="AZ67" s="6"/>
    </row>
    <row r="68" spans="2:52" ht="15" thickTop="1">
      <c r="B68" s="1"/>
      <c r="C68" s="1"/>
      <c r="D68" s="1"/>
      <c r="E68" s="39"/>
      <c r="R68" s="6"/>
      <c r="AO68" s="6"/>
      <c r="AP68" s="6"/>
      <c r="AQ68" s="6"/>
      <c r="AR68" s="6"/>
      <c r="AS68" s="6"/>
      <c r="AT68" s="6"/>
      <c r="AU68" s="6"/>
      <c r="AV68" s="6"/>
      <c r="AW68" s="6"/>
      <c r="AX68" s="6"/>
      <c r="AY68" s="6"/>
      <c r="AZ68" s="6"/>
    </row>
    <row r="69" spans="2:52" ht="25.5" customHeight="1">
      <c r="B69" s="17" t="s">
        <v>8</v>
      </c>
      <c r="C69" s="17">
        <v>2</v>
      </c>
      <c r="D69" s="18">
        <v>0</v>
      </c>
      <c r="E69" s="30">
        <v>85328</v>
      </c>
      <c r="F69" s="36">
        <f>IF(AND(E69&lt;&gt;"",E69=[1]Answers!E69),1,IF(ISBLANK(E69),0,-1))</f>
        <v>1</v>
      </c>
      <c r="G69" s="32" t="s">
        <v>175</v>
      </c>
      <c r="H69" s="33"/>
      <c r="I69" s="33"/>
      <c r="J69" s="33"/>
      <c r="K69" s="33"/>
      <c r="L69" s="33"/>
      <c r="M69" s="33"/>
      <c r="N69" s="33"/>
      <c r="O69" s="33"/>
      <c r="P69" s="33"/>
      <c r="Q69" s="33"/>
      <c r="R69" s="34"/>
      <c r="S69" s="6"/>
      <c r="T69" s="1" cm="1">
        <f t="array" ref="T69">SUM(_xlfn.XLOOKUP(_xlfn.TEXTSPLIT(G69,";"),_nRoutes,_nDistance))</f>
        <v>85328</v>
      </c>
      <c r="AE69" s="7"/>
      <c r="AF69" s="7"/>
      <c r="AG69" s="7"/>
      <c r="AH69" s="7"/>
      <c r="AI69" s="7"/>
      <c r="AJ69" s="7"/>
      <c r="AK69" s="7"/>
      <c r="AL69" s="7"/>
      <c r="AM69" s="7"/>
      <c r="AN69" s="7"/>
      <c r="AO69" s="6"/>
      <c r="AP69" s="6"/>
      <c r="AQ69" s="6"/>
      <c r="AR69" s="6"/>
      <c r="AS69" s="6"/>
      <c r="AT69" s="6"/>
      <c r="AU69" s="6"/>
      <c r="AV69" s="6"/>
      <c r="AW69" s="6"/>
      <c r="AX69" s="6"/>
      <c r="AY69" s="6"/>
      <c r="AZ69" s="6"/>
    </row>
    <row r="70" spans="2:52">
      <c r="B70" s="1"/>
      <c r="C70" s="1"/>
      <c r="D70" s="1"/>
      <c r="E70" s="39"/>
      <c r="R70" s="6"/>
      <c r="S70" s="6"/>
      <c r="T70" s="1" t="e" cm="1">
        <f t="array" ref="T70">SUM(_xlfn.XLOOKUP(_xlfn.TEXTSPLIT(G70,";"),_nRoutes,_nDistance))</f>
        <v>#VALUE!</v>
      </c>
      <c r="U70" s="7"/>
      <c r="V70" s="2"/>
      <c r="W70" s="2"/>
      <c r="X70" s="2"/>
      <c r="Y70" s="2"/>
      <c r="Z70" s="2"/>
      <c r="AA70" s="2"/>
      <c r="AB70" s="2"/>
      <c r="AC70" s="2"/>
      <c r="AD70" s="2"/>
      <c r="AE70" s="2"/>
      <c r="AF70" s="2"/>
      <c r="AG70" s="2"/>
      <c r="AH70" s="2"/>
      <c r="AI70" s="2"/>
      <c r="AJ70" s="2"/>
      <c r="AK70" s="2"/>
      <c r="AL70" s="2"/>
      <c r="AM70" s="2"/>
      <c r="AN70" s="7"/>
      <c r="AO70" s="6"/>
      <c r="AP70" s="6"/>
      <c r="AQ70" s="6"/>
      <c r="AR70" s="6"/>
      <c r="AS70" s="6"/>
      <c r="AT70" s="6"/>
      <c r="AU70" s="6"/>
      <c r="AV70" s="6"/>
      <c r="AW70" s="6"/>
      <c r="AX70" s="6"/>
      <c r="AY70" s="6"/>
      <c r="AZ70" s="6"/>
    </row>
    <row r="71" spans="2:52" ht="25.5" customHeight="1">
      <c r="B71" s="17">
        <v>11</v>
      </c>
      <c r="C71" s="17">
        <v>2</v>
      </c>
      <c r="D71" s="18">
        <v>8</v>
      </c>
      <c r="E71" s="30">
        <v>64958</v>
      </c>
      <c r="F71" s="36">
        <f>IF(AND(E71&lt;&gt;"",E71=[1]Answers!E71),1,IF(ISBLANK(E71),0,-1))</f>
        <v>1</v>
      </c>
      <c r="G71" s="32" t="s">
        <v>176</v>
      </c>
      <c r="H71" s="33"/>
      <c r="I71" s="33"/>
      <c r="J71" s="33"/>
      <c r="K71" s="33"/>
      <c r="L71" s="33"/>
      <c r="M71" s="33"/>
      <c r="N71" s="33"/>
      <c r="O71" s="33"/>
      <c r="P71" s="33"/>
      <c r="Q71" s="33"/>
      <c r="R71" s="34"/>
      <c r="T71" s="1" cm="1">
        <f t="array" ref="T71">SUM(_xlfn.XLOOKUP(_xlfn.TEXTSPLIT(G71,";"),_nRoutes,_nDistance))</f>
        <v>64958</v>
      </c>
      <c r="AE71" s="7"/>
      <c r="AO71" s="6"/>
      <c r="AP71" s="6"/>
      <c r="AQ71" s="6"/>
      <c r="AR71" s="6"/>
      <c r="AS71" s="6"/>
      <c r="AT71" s="6"/>
      <c r="AU71" s="6"/>
      <c r="AV71" s="6"/>
      <c r="AW71" s="6"/>
      <c r="AX71" s="6"/>
      <c r="AY71" s="6"/>
      <c r="AZ71" s="6"/>
    </row>
    <row r="72" spans="2:52" ht="25.5" customHeight="1">
      <c r="B72" s="17">
        <f t="shared" ref="B72:B90" si="2">B71+1</f>
        <v>12</v>
      </c>
      <c r="C72" s="17">
        <v>2</v>
      </c>
      <c r="D72" s="18">
        <v>8</v>
      </c>
      <c r="E72" s="30">
        <v>79970</v>
      </c>
      <c r="F72" s="36">
        <f>IF(AND(E72&lt;&gt;"",E72=[1]Answers!E72),1,IF(ISBLANK(E72),0,-1))</f>
        <v>1</v>
      </c>
      <c r="G72" s="32" t="s">
        <v>177</v>
      </c>
      <c r="H72" s="33"/>
      <c r="I72" s="33"/>
      <c r="J72" s="33"/>
      <c r="K72" s="33"/>
      <c r="L72" s="33"/>
      <c r="M72" s="33"/>
      <c r="N72" s="33"/>
      <c r="O72" s="33"/>
      <c r="P72" s="33"/>
      <c r="Q72" s="33"/>
      <c r="R72" s="34"/>
      <c r="S72" s="6"/>
      <c r="T72" s="1" cm="1">
        <f t="array" ref="T72">SUM(_xlfn.XLOOKUP(_xlfn.TEXTSPLIT(G72,";"),_nRoutes,_nDistance))</f>
        <v>79970</v>
      </c>
      <c r="U72" s="6"/>
      <c r="AE72" s="7"/>
      <c r="AN72" s="6"/>
      <c r="AO72" s="6"/>
      <c r="AP72" s="6"/>
      <c r="AQ72" s="6"/>
      <c r="AR72" s="6"/>
      <c r="AS72" s="6"/>
      <c r="AT72" s="6"/>
      <c r="AU72" s="6"/>
      <c r="AV72" s="6"/>
      <c r="AW72" s="6"/>
      <c r="AX72" s="6"/>
      <c r="AY72" s="6"/>
      <c r="AZ72" s="6"/>
    </row>
    <row r="73" spans="2:52" ht="25.5" customHeight="1">
      <c r="B73" s="17">
        <f t="shared" si="2"/>
        <v>13</v>
      </c>
      <c r="C73" s="17">
        <v>2</v>
      </c>
      <c r="D73" s="18">
        <v>8</v>
      </c>
      <c r="E73" s="30">
        <v>73858</v>
      </c>
      <c r="F73" s="36">
        <f>IF(AND(E73&lt;&gt;"",E73=[1]Answers!E73),1,IF(ISBLANK(E73),0,-1))</f>
        <v>1</v>
      </c>
      <c r="G73" s="32" t="s">
        <v>178</v>
      </c>
      <c r="H73" s="33"/>
      <c r="I73" s="33"/>
      <c r="J73" s="33"/>
      <c r="K73" s="33"/>
      <c r="L73" s="33"/>
      <c r="M73" s="33"/>
      <c r="N73" s="33"/>
      <c r="O73" s="33"/>
      <c r="P73" s="33"/>
      <c r="Q73" s="33"/>
      <c r="R73" s="34"/>
      <c r="S73" s="6"/>
      <c r="T73" s="1" cm="1">
        <f t="array" ref="T73">SUM(_xlfn.XLOOKUP(_xlfn.TEXTSPLIT(G73,";"),_nRoutes,_nDistance))</f>
        <v>73858</v>
      </c>
      <c r="AE73" s="7"/>
      <c r="AN73" s="6"/>
      <c r="AO73" s="6"/>
      <c r="AP73" s="6"/>
      <c r="AQ73" s="6"/>
      <c r="AR73" s="6"/>
      <c r="AS73" s="6"/>
      <c r="AT73" s="6"/>
      <c r="AU73" s="6"/>
      <c r="AV73" s="6"/>
      <c r="AW73" s="6"/>
      <c r="AX73" s="6"/>
      <c r="AY73" s="6"/>
      <c r="AZ73" s="6"/>
    </row>
    <row r="74" spans="2:52" ht="25.5" customHeight="1">
      <c r="B74" s="17">
        <f t="shared" si="2"/>
        <v>14</v>
      </c>
      <c r="C74" s="17">
        <v>2</v>
      </c>
      <c r="D74" s="18">
        <v>8</v>
      </c>
      <c r="E74" s="30">
        <v>77444</v>
      </c>
      <c r="F74" s="36">
        <f>IF(AND(E74&lt;&gt;"",E74=[1]Answers!E74),1,IF(ISBLANK(E74),0,-1))</f>
        <v>1</v>
      </c>
      <c r="G74" s="32" t="s">
        <v>179</v>
      </c>
      <c r="H74" s="33"/>
      <c r="I74" s="33"/>
      <c r="J74" s="33"/>
      <c r="K74" s="33"/>
      <c r="L74" s="33"/>
      <c r="M74" s="33"/>
      <c r="N74" s="33"/>
      <c r="O74" s="33"/>
      <c r="P74" s="33"/>
      <c r="Q74" s="33"/>
      <c r="R74" s="34"/>
      <c r="S74" s="6"/>
      <c r="T74" s="1" cm="1">
        <f t="array" ref="T74">SUM(_xlfn.XLOOKUP(_xlfn.TEXTSPLIT(G74,";"),_nRoutes,_nDistance))</f>
        <v>77444</v>
      </c>
      <c r="AE74" s="7"/>
      <c r="AN74" s="6"/>
      <c r="AO74" s="6"/>
      <c r="AP74" s="6"/>
      <c r="AQ74" s="6"/>
      <c r="AR74" s="6"/>
      <c r="AS74" s="6"/>
      <c r="AT74" s="6"/>
      <c r="AU74" s="6"/>
      <c r="AV74" s="6"/>
      <c r="AW74" s="6"/>
      <c r="AX74" s="6"/>
      <c r="AY74" s="6"/>
      <c r="AZ74" s="6"/>
    </row>
    <row r="75" spans="2:52" ht="25.5" customHeight="1">
      <c r="B75" s="17">
        <f t="shared" si="2"/>
        <v>15</v>
      </c>
      <c r="C75" s="17">
        <v>2</v>
      </c>
      <c r="D75" s="18">
        <v>8</v>
      </c>
      <c r="E75" s="30">
        <v>79092</v>
      </c>
      <c r="F75" s="36">
        <f>IF(AND(E75&lt;&gt;"",E75=[1]Answers!E75),1,IF(ISBLANK(E75),0,-1))</f>
        <v>1</v>
      </c>
      <c r="G75" s="32" t="s">
        <v>180</v>
      </c>
      <c r="H75" s="33"/>
      <c r="I75" s="33"/>
      <c r="J75" s="33"/>
      <c r="K75" s="33"/>
      <c r="L75" s="33"/>
      <c r="M75" s="33"/>
      <c r="N75" s="33"/>
      <c r="O75" s="33"/>
      <c r="P75" s="33"/>
      <c r="Q75" s="33"/>
      <c r="R75" s="34"/>
      <c r="S75" s="6"/>
      <c r="T75" s="1" cm="1">
        <f t="array" ref="T75">SUM(_xlfn.XLOOKUP(_xlfn.TEXTSPLIT(G75,";"),_nRoutes,_nDistance))</f>
        <v>79092</v>
      </c>
      <c r="U75" s="7"/>
      <c r="V75" s="7"/>
      <c r="W75" s="7"/>
      <c r="X75" s="7"/>
      <c r="Y75" s="7"/>
      <c r="Z75" s="7"/>
      <c r="AA75" s="7"/>
      <c r="AB75" s="7"/>
      <c r="AC75" s="7"/>
      <c r="AD75" s="7"/>
      <c r="AE75" s="7"/>
      <c r="AF75" s="7"/>
      <c r="AG75" s="7"/>
      <c r="AH75" s="7"/>
      <c r="AI75" s="7"/>
      <c r="AJ75" s="7"/>
      <c r="AK75" s="7"/>
      <c r="AL75" s="7"/>
      <c r="AM75" s="7"/>
      <c r="AN75" s="6"/>
      <c r="AO75" s="6"/>
      <c r="AP75" s="6"/>
      <c r="AQ75" s="6"/>
      <c r="AR75" s="6"/>
      <c r="AS75" s="6"/>
      <c r="AT75" s="6"/>
      <c r="AU75" s="6"/>
      <c r="AV75" s="6"/>
      <c r="AW75" s="6"/>
      <c r="AX75" s="6"/>
      <c r="AY75" s="6"/>
      <c r="AZ75" s="6"/>
    </row>
    <row r="76" spans="2:52" ht="25.5" customHeight="1">
      <c r="B76" s="17">
        <f t="shared" si="2"/>
        <v>16</v>
      </c>
      <c r="C76" s="17">
        <v>2</v>
      </c>
      <c r="D76" s="18">
        <v>8</v>
      </c>
      <c r="E76" s="30">
        <v>93957</v>
      </c>
      <c r="F76" s="36">
        <f>IF(AND(E76&lt;&gt;"",E76=[1]Answers!E76),1,IF(ISBLANK(E76),0,-1))</f>
        <v>1</v>
      </c>
      <c r="G76" s="32" t="s">
        <v>181</v>
      </c>
      <c r="H76" s="33"/>
      <c r="I76" s="33"/>
      <c r="J76" s="33"/>
      <c r="K76" s="33"/>
      <c r="L76" s="33"/>
      <c r="M76" s="33"/>
      <c r="N76" s="33"/>
      <c r="O76" s="33"/>
      <c r="P76" s="33"/>
      <c r="Q76" s="33"/>
      <c r="R76" s="34"/>
      <c r="S76" s="6"/>
      <c r="T76" s="1" cm="1">
        <f t="array" ref="T76">SUM(_xlfn.XLOOKUP(_xlfn.TEXTSPLIT(G76,";"),_nRoutes,_nDistance))</f>
        <v>93957</v>
      </c>
      <c r="V76" s="7"/>
      <c r="W76" s="7"/>
      <c r="X76" s="7"/>
      <c r="Y76" s="7"/>
      <c r="Z76" s="7"/>
      <c r="AA76" s="7"/>
      <c r="AB76" s="7"/>
      <c r="AC76" s="7"/>
      <c r="AD76" s="7"/>
      <c r="AE76" s="7"/>
      <c r="AF76" s="7"/>
      <c r="AG76" s="7"/>
      <c r="AH76" s="7"/>
      <c r="AI76" s="7"/>
      <c r="AJ76" s="7"/>
      <c r="AK76" s="7"/>
      <c r="AL76" s="7"/>
      <c r="AM76" s="7"/>
      <c r="AN76" s="6"/>
      <c r="AO76" s="6"/>
      <c r="AP76" s="6"/>
      <c r="AQ76" s="6"/>
      <c r="AR76" s="6"/>
      <c r="AS76" s="6"/>
      <c r="AT76" s="6"/>
      <c r="AU76" s="6"/>
      <c r="AV76" s="6"/>
      <c r="AW76" s="6"/>
      <c r="AX76" s="6"/>
      <c r="AY76" s="6"/>
      <c r="AZ76" s="6"/>
    </row>
    <row r="77" spans="2:52" ht="25.5" customHeight="1">
      <c r="B77" s="17">
        <f t="shared" si="2"/>
        <v>17</v>
      </c>
      <c r="C77" s="17">
        <v>2</v>
      </c>
      <c r="D77" s="18">
        <v>8</v>
      </c>
      <c r="E77" s="30">
        <v>74320</v>
      </c>
      <c r="F77" s="36">
        <f>IF(AND(E77&lt;&gt;"",E77=[1]Answers!E77),1,IF(ISBLANK(E77),0,-1))</f>
        <v>1</v>
      </c>
      <c r="G77" s="32" t="s">
        <v>182</v>
      </c>
      <c r="H77" s="33"/>
      <c r="I77" s="33"/>
      <c r="J77" s="33"/>
      <c r="K77" s="33"/>
      <c r="L77" s="33"/>
      <c r="M77" s="33"/>
      <c r="N77" s="33"/>
      <c r="O77" s="33"/>
      <c r="P77" s="33"/>
      <c r="Q77" s="33"/>
      <c r="R77" s="34"/>
      <c r="S77" s="6"/>
      <c r="T77" s="1" cm="1">
        <f t="array" ref="T77">SUM(_xlfn.XLOOKUP(_xlfn.TEXTSPLIT(G77,";"),_nRoutes,_nDistance))</f>
        <v>74320</v>
      </c>
      <c r="U77" s="7"/>
      <c r="V77" s="7"/>
      <c r="W77" s="7"/>
      <c r="X77" s="7"/>
      <c r="Y77" s="7"/>
      <c r="Z77" s="7"/>
      <c r="AA77" s="7"/>
      <c r="AB77" s="7"/>
      <c r="AC77" s="7"/>
      <c r="AD77" s="7"/>
      <c r="AE77" s="7"/>
      <c r="AF77" s="7"/>
      <c r="AG77" s="7"/>
      <c r="AH77" s="7"/>
      <c r="AI77" s="7"/>
      <c r="AJ77" s="7"/>
      <c r="AK77" s="7"/>
      <c r="AL77" s="7"/>
      <c r="AM77" s="7"/>
      <c r="AN77" s="6"/>
      <c r="AO77" s="6"/>
      <c r="AP77" s="6"/>
      <c r="AQ77" s="6"/>
      <c r="AR77" s="6"/>
      <c r="AS77" s="6"/>
      <c r="AT77" s="6"/>
      <c r="AU77" s="6"/>
      <c r="AV77" s="6"/>
      <c r="AW77" s="6"/>
      <c r="AX77" s="6"/>
      <c r="AY77" s="6"/>
      <c r="AZ77" s="6"/>
    </row>
    <row r="78" spans="2:52" ht="25.5" customHeight="1">
      <c r="B78" s="17">
        <f t="shared" si="2"/>
        <v>18</v>
      </c>
      <c r="C78" s="17">
        <v>2</v>
      </c>
      <c r="D78" s="18">
        <v>8</v>
      </c>
      <c r="E78" s="30">
        <v>66179</v>
      </c>
      <c r="F78" s="36">
        <f>IF(AND(E78&lt;&gt;"",E78=[1]Answers!E78),1,IF(ISBLANK(E78),0,-1))</f>
        <v>1</v>
      </c>
      <c r="G78" s="32" t="s">
        <v>195</v>
      </c>
      <c r="H78" s="33"/>
      <c r="I78" s="33"/>
      <c r="J78" s="33"/>
      <c r="K78" s="33"/>
      <c r="L78" s="33"/>
      <c r="M78" s="33"/>
      <c r="N78" s="33"/>
      <c r="O78" s="33"/>
      <c r="P78" s="33"/>
      <c r="Q78" s="33"/>
      <c r="R78" s="34"/>
      <c r="S78" s="6"/>
      <c r="T78" s="1" cm="1">
        <f t="array" ref="T78">SUM(_xlfn.XLOOKUP(_xlfn.TEXTSPLIT(G78,";"),_nRoutes,_nDistance))</f>
        <v>66179</v>
      </c>
      <c r="U78" s="7"/>
      <c r="V78" s="7"/>
      <c r="W78" s="7"/>
      <c r="X78" s="7"/>
      <c r="Y78" s="7"/>
      <c r="Z78" s="7"/>
      <c r="AA78" s="7"/>
      <c r="AB78" s="7"/>
      <c r="AC78" s="7"/>
      <c r="AD78" s="7"/>
      <c r="AE78" s="7"/>
      <c r="AF78" s="7"/>
      <c r="AG78" s="7"/>
      <c r="AH78" s="7"/>
      <c r="AI78" s="7"/>
      <c r="AJ78" s="7"/>
      <c r="AK78" s="7"/>
      <c r="AL78" s="7"/>
      <c r="AM78" s="7"/>
      <c r="AN78" s="6"/>
      <c r="AO78" s="6"/>
      <c r="AP78" s="6"/>
      <c r="AQ78" s="6"/>
      <c r="AR78" s="6"/>
      <c r="AS78" s="6"/>
      <c r="AT78" s="6"/>
      <c r="AU78" s="6"/>
      <c r="AV78" s="6"/>
      <c r="AW78" s="6"/>
      <c r="AX78" s="6"/>
      <c r="AY78" s="6"/>
      <c r="AZ78" s="6"/>
    </row>
    <row r="79" spans="2:52" ht="25.5" customHeight="1">
      <c r="B79" s="17">
        <f t="shared" si="2"/>
        <v>19</v>
      </c>
      <c r="C79" s="17">
        <v>2</v>
      </c>
      <c r="D79" s="18">
        <v>8</v>
      </c>
      <c r="E79" s="30">
        <v>81610</v>
      </c>
      <c r="F79" s="36">
        <f>IF(AND(E79&lt;&gt;"",E79=[1]Answers!E79),1,IF(ISBLANK(E79),0,-1))</f>
        <v>1</v>
      </c>
      <c r="G79" s="32" t="s">
        <v>183</v>
      </c>
      <c r="H79" s="33"/>
      <c r="I79" s="33"/>
      <c r="J79" s="33"/>
      <c r="K79" s="33"/>
      <c r="L79" s="33"/>
      <c r="M79" s="33"/>
      <c r="N79" s="33"/>
      <c r="O79" s="33"/>
      <c r="P79" s="33"/>
      <c r="Q79" s="33"/>
      <c r="R79" s="34"/>
      <c r="S79" s="6"/>
      <c r="T79" s="1" cm="1">
        <f t="array" ref="T79">SUM(_xlfn.XLOOKUP(_xlfn.TEXTSPLIT(G79,";"),_nRoutes,_nDistance))</f>
        <v>81610</v>
      </c>
      <c r="U79" s="7"/>
      <c r="V79" s="7"/>
      <c r="W79" s="7"/>
      <c r="X79" s="7"/>
      <c r="Y79" s="7"/>
      <c r="Z79" s="7"/>
      <c r="AA79" s="7"/>
      <c r="AB79" s="7"/>
      <c r="AC79" s="7"/>
      <c r="AD79" s="7"/>
      <c r="AE79" s="7"/>
      <c r="AF79" s="7"/>
      <c r="AG79" s="7"/>
      <c r="AH79" s="7"/>
      <c r="AI79" s="7"/>
      <c r="AJ79" s="7"/>
      <c r="AK79" s="7"/>
      <c r="AL79" s="7"/>
      <c r="AM79" s="7"/>
      <c r="AN79" s="6"/>
      <c r="AO79" s="6"/>
      <c r="AP79" s="6"/>
      <c r="AQ79" s="6"/>
      <c r="AR79" s="6"/>
      <c r="AS79" s="6"/>
      <c r="AT79" s="6"/>
      <c r="AU79" s="6"/>
      <c r="AV79" s="6"/>
      <c r="AW79" s="6"/>
      <c r="AX79" s="6"/>
      <c r="AY79" s="6"/>
      <c r="AZ79" s="6"/>
    </row>
    <row r="80" spans="2:52" ht="25.5" customHeight="1">
      <c r="B80" s="17">
        <f t="shared" si="2"/>
        <v>20</v>
      </c>
      <c r="C80" s="17">
        <v>2</v>
      </c>
      <c r="D80" s="18">
        <v>8</v>
      </c>
      <c r="E80" s="30">
        <v>81476</v>
      </c>
      <c r="F80" s="36">
        <f>IF(AND(E80&lt;&gt;"",E80=[1]Answers!E80),1,IF(ISBLANK(E80),0,-1))</f>
        <v>1</v>
      </c>
      <c r="G80" s="32" t="s">
        <v>184</v>
      </c>
      <c r="H80" s="33"/>
      <c r="I80" s="33"/>
      <c r="J80" s="33"/>
      <c r="K80" s="33"/>
      <c r="L80" s="33"/>
      <c r="M80" s="33"/>
      <c r="N80" s="33"/>
      <c r="O80" s="33"/>
      <c r="P80" s="33"/>
      <c r="Q80" s="33"/>
      <c r="R80" s="34"/>
      <c r="S80" s="6"/>
      <c r="T80" s="1" cm="1">
        <f t="array" ref="T80">SUM(_xlfn.XLOOKUP(_xlfn.TEXTSPLIT(G80,";"),_nRoutes,_nDistance))</f>
        <v>81476</v>
      </c>
      <c r="U80" s="7"/>
      <c r="V80" s="7"/>
      <c r="W80" s="7"/>
      <c r="X80" s="7"/>
      <c r="Y80" s="7"/>
      <c r="Z80" s="7"/>
      <c r="AA80" s="7"/>
      <c r="AB80" s="7"/>
      <c r="AC80" s="7"/>
      <c r="AD80" s="7"/>
      <c r="AE80" s="7"/>
      <c r="AF80" s="7"/>
      <c r="AG80" s="7"/>
      <c r="AH80" s="7"/>
      <c r="AI80" s="7"/>
      <c r="AJ80" s="7"/>
      <c r="AK80" s="7"/>
      <c r="AL80" s="7"/>
      <c r="AM80" s="7"/>
      <c r="AN80" s="6"/>
      <c r="AO80" s="6"/>
      <c r="AP80" s="6"/>
      <c r="AQ80" s="6"/>
      <c r="AR80" s="6"/>
      <c r="AS80" s="6"/>
      <c r="AT80" s="6"/>
      <c r="AU80" s="6"/>
      <c r="AV80" s="6"/>
      <c r="AW80" s="6"/>
      <c r="AX80" s="6"/>
      <c r="AY80" s="6"/>
      <c r="AZ80" s="6"/>
    </row>
    <row r="81" spans="2:52" ht="25.5" customHeight="1">
      <c r="B81" s="17">
        <f t="shared" si="2"/>
        <v>21</v>
      </c>
      <c r="C81" s="17">
        <v>2</v>
      </c>
      <c r="D81" s="18">
        <v>8</v>
      </c>
      <c r="E81" s="30">
        <v>71758</v>
      </c>
      <c r="F81" s="36">
        <f>IF(AND(E81&lt;&gt;"",E81=[1]Answers!E81),1,IF(ISBLANK(E81),0,-1))</f>
        <v>1</v>
      </c>
      <c r="G81" s="32" t="s">
        <v>185</v>
      </c>
      <c r="H81" s="33"/>
      <c r="I81" s="33"/>
      <c r="J81" s="33"/>
      <c r="K81" s="33"/>
      <c r="L81" s="33"/>
      <c r="M81" s="33"/>
      <c r="N81" s="33"/>
      <c r="O81" s="33"/>
      <c r="P81" s="33"/>
      <c r="Q81" s="33"/>
      <c r="R81" s="34"/>
      <c r="S81" s="6"/>
      <c r="T81" s="1" cm="1">
        <f t="array" ref="T81">SUM(_xlfn.XLOOKUP(_xlfn.TEXTSPLIT(G81,";"),_nRoutes,_nDistance))</f>
        <v>71758</v>
      </c>
      <c r="U81" s="7"/>
      <c r="V81" s="7"/>
      <c r="W81" s="7"/>
      <c r="X81" s="7"/>
      <c r="Y81" s="7"/>
      <c r="Z81" s="7"/>
      <c r="AA81" s="7"/>
      <c r="AB81" s="7"/>
      <c r="AC81" s="7"/>
      <c r="AD81" s="7"/>
      <c r="AE81" s="7"/>
      <c r="AF81" s="7"/>
      <c r="AG81" s="7"/>
      <c r="AH81" s="7"/>
      <c r="AI81" s="7"/>
      <c r="AJ81" s="7"/>
      <c r="AK81" s="7"/>
      <c r="AL81" s="7"/>
      <c r="AM81" s="7"/>
      <c r="AN81" s="6"/>
      <c r="AO81" s="6"/>
      <c r="AP81" s="6"/>
      <c r="AQ81" s="6"/>
      <c r="AR81" s="6"/>
      <c r="AS81" s="6"/>
      <c r="AT81" s="6"/>
      <c r="AU81" s="6"/>
      <c r="AV81" s="6"/>
      <c r="AW81" s="6"/>
      <c r="AX81" s="6"/>
      <c r="AY81" s="6"/>
      <c r="AZ81" s="6"/>
    </row>
    <row r="82" spans="2:52" ht="25.5" customHeight="1">
      <c r="B82" s="17">
        <f t="shared" si="2"/>
        <v>22</v>
      </c>
      <c r="C82" s="17">
        <v>2</v>
      </c>
      <c r="D82" s="18">
        <v>8</v>
      </c>
      <c r="E82" s="30">
        <v>78104</v>
      </c>
      <c r="F82" s="36">
        <f>IF(AND(E82&lt;&gt;"",E82=[1]Answers!E82),1,IF(ISBLANK(E82),0,-1))</f>
        <v>1</v>
      </c>
      <c r="G82" s="32" t="s">
        <v>186</v>
      </c>
      <c r="H82" s="33"/>
      <c r="I82" s="33"/>
      <c r="J82" s="33"/>
      <c r="K82" s="33"/>
      <c r="L82" s="33"/>
      <c r="M82" s="33"/>
      <c r="N82" s="33"/>
      <c r="O82" s="33"/>
      <c r="P82" s="33"/>
      <c r="Q82" s="33"/>
      <c r="R82" s="34"/>
      <c r="S82" s="6"/>
      <c r="T82" s="1" cm="1">
        <f t="array" ref="T82">SUM(_xlfn.XLOOKUP(_xlfn.TEXTSPLIT(G82,";"),_nRoutes,_nDistance))</f>
        <v>78104</v>
      </c>
      <c r="U82" s="7"/>
      <c r="V82" s="7"/>
      <c r="W82" s="7"/>
      <c r="X82" s="7"/>
      <c r="Y82" s="7"/>
      <c r="Z82" s="7"/>
      <c r="AA82" s="7"/>
      <c r="AB82" s="7"/>
      <c r="AC82" s="7"/>
      <c r="AD82" s="7"/>
      <c r="AE82" s="7"/>
      <c r="AF82" s="7"/>
      <c r="AG82" s="7"/>
      <c r="AH82" s="7"/>
      <c r="AI82" s="7"/>
      <c r="AJ82" s="7"/>
      <c r="AK82" s="7"/>
      <c r="AL82" s="7"/>
      <c r="AM82" s="7"/>
      <c r="AN82" s="6"/>
      <c r="AO82" s="6"/>
      <c r="AP82" s="6"/>
      <c r="AQ82" s="6"/>
      <c r="AR82" s="6"/>
      <c r="AS82" s="6"/>
      <c r="AT82" s="6"/>
      <c r="AU82" s="6"/>
      <c r="AV82" s="6"/>
      <c r="AW82" s="6"/>
      <c r="AX82" s="6"/>
      <c r="AY82" s="6"/>
      <c r="AZ82" s="6"/>
    </row>
    <row r="83" spans="2:52" ht="25.5" customHeight="1">
      <c r="B83" s="17">
        <f t="shared" si="2"/>
        <v>23</v>
      </c>
      <c r="C83" s="17">
        <v>2</v>
      </c>
      <c r="D83" s="18">
        <v>8</v>
      </c>
      <c r="E83" s="30">
        <v>80854</v>
      </c>
      <c r="F83" s="36">
        <f>IF(AND(E83&lt;&gt;"",E83=[1]Answers!E83),1,IF(ISBLANK(E83),0,-1))</f>
        <v>1</v>
      </c>
      <c r="G83" s="32" t="s">
        <v>187</v>
      </c>
      <c r="H83" s="33"/>
      <c r="I83" s="33"/>
      <c r="J83" s="33"/>
      <c r="K83" s="33"/>
      <c r="L83" s="33"/>
      <c r="M83" s="33"/>
      <c r="N83" s="33"/>
      <c r="O83" s="33"/>
      <c r="P83" s="33"/>
      <c r="Q83" s="33"/>
      <c r="R83" s="34"/>
      <c r="S83" s="6"/>
      <c r="T83" s="1" cm="1">
        <f t="array" ref="T83">SUM(_xlfn.XLOOKUP(_xlfn.TEXTSPLIT(G83,";"),_nRoutes,_nDistance))</f>
        <v>80854</v>
      </c>
      <c r="U83" s="7"/>
      <c r="V83" s="7"/>
      <c r="W83" s="7"/>
      <c r="X83" s="7"/>
      <c r="Y83" s="7"/>
      <c r="Z83" s="7"/>
      <c r="AA83" s="7"/>
      <c r="AB83" s="7"/>
      <c r="AC83" s="7"/>
      <c r="AD83" s="7"/>
      <c r="AE83" s="7"/>
      <c r="AF83" s="7"/>
      <c r="AG83" s="7"/>
      <c r="AH83" s="7"/>
      <c r="AI83" s="7"/>
      <c r="AJ83" s="7"/>
      <c r="AK83" s="7"/>
      <c r="AL83" s="7"/>
      <c r="AM83" s="7"/>
      <c r="AN83" s="6"/>
      <c r="AO83" s="6"/>
      <c r="AP83" s="6"/>
      <c r="AQ83" s="6"/>
      <c r="AR83" s="6"/>
      <c r="AS83" s="6"/>
      <c r="AT83" s="6"/>
      <c r="AU83" s="6"/>
      <c r="AV83" s="6"/>
      <c r="AW83" s="6"/>
      <c r="AX83" s="6"/>
      <c r="AY83" s="6"/>
      <c r="AZ83" s="6"/>
    </row>
    <row r="84" spans="2:52" ht="25.5" customHeight="1">
      <c r="B84" s="17">
        <f t="shared" si="2"/>
        <v>24</v>
      </c>
      <c r="C84" s="17">
        <v>2</v>
      </c>
      <c r="D84" s="18">
        <v>8</v>
      </c>
      <c r="E84" s="30">
        <v>104324</v>
      </c>
      <c r="F84" s="36">
        <f>IF(AND(E84&lt;&gt;"",E84=[1]Answers!E84),1,IF(ISBLANK(E84),0,-1))</f>
        <v>1</v>
      </c>
      <c r="G84" s="32" t="s">
        <v>188</v>
      </c>
      <c r="H84" s="33"/>
      <c r="I84" s="33"/>
      <c r="J84" s="33"/>
      <c r="K84" s="33"/>
      <c r="L84" s="33"/>
      <c r="M84" s="33"/>
      <c r="N84" s="33"/>
      <c r="O84" s="33"/>
      <c r="P84" s="33"/>
      <c r="Q84" s="33"/>
      <c r="R84" s="34"/>
      <c r="S84" s="6"/>
      <c r="T84" s="1" cm="1">
        <f t="array" ref="T84">SUM(_xlfn.XLOOKUP(_xlfn.TEXTSPLIT(G84,";"),_nRoutes,_nDistance))</f>
        <v>104324</v>
      </c>
      <c r="U84" s="7"/>
      <c r="V84" s="7"/>
      <c r="W84" s="7"/>
      <c r="X84" s="7"/>
      <c r="Y84" s="7"/>
      <c r="Z84" s="7"/>
      <c r="AA84" s="7"/>
      <c r="AB84" s="7"/>
      <c r="AC84" s="7"/>
      <c r="AD84" s="7"/>
      <c r="AE84" s="7"/>
      <c r="AF84" s="7"/>
      <c r="AG84" s="7"/>
      <c r="AH84" s="7"/>
      <c r="AI84" s="7"/>
      <c r="AJ84" s="7"/>
      <c r="AK84" s="7"/>
      <c r="AL84" s="7"/>
      <c r="AM84" s="7"/>
      <c r="AN84" s="6"/>
      <c r="AO84" s="6"/>
      <c r="AP84" s="6"/>
      <c r="AQ84" s="6"/>
      <c r="AR84" s="6"/>
      <c r="AS84" s="6"/>
      <c r="AT84" s="6"/>
      <c r="AU84" s="6"/>
      <c r="AV84" s="6"/>
      <c r="AW84" s="6"/>
      <c r="AX84" s="6"/>
      <c r="AY84" s="6"/>
      <c r="AZ84" s="6"/>
    </row>
    <row r="85" spans="2:52" ht="25.5" customHeight="1">
      <c r="B85" s="17">
        <f t="shared" si="2"/>
        <v>25</v>
      </c>
      <c r="C85" s="17">
        <v>2</v>
      </c>
      <c r="D85" s="18">
        <v>8</v>
      </c>
      <c r="E85" s="30">
        <v>82947</v>
      </c>
      <c r="F85" s="36">
        <f>IF(AND(E85&lt;&gt;"",E85=[1]Answers!E85),1,IF(ISBLANK(E85),0,-1))</f>
        <v>1</v>
      </c>
      <c r="G85" s="32" t="s">
        <v>189</v>
      </c>
      <c r="H85" s="33"/>
      <c r="I85" s="33"/>
      <c r="J85" s="33"/>
      <c r="K85" s="33"/>
      <c r="L85" s="33"/>
      <c r="M85" s="33"/>
      <c r="N85" s="33"/>
      <c r="O85" s="33"/>
      <c r="P85" s="33"/>
      <c r="Q85" s="33"/>
      <c r="R85" s="34"/>
      <c r="S85" s="6"/>
      <c r="T85" s="1" cm="1">
        <f t="array" ref="T85">SUM(_xlfn.XLOOKUP(_xlfn.TEXTSPLIT(G85,";"),_nRoutes,_nDistance))</f>
        <v>82947</v>
      </c>
      <c r="U85" s="7"/>
      <c r="V85" s="7"/>
      <c r="W85" s="7"/>
      <c r="X85" s="7"/>
      <c r="Y85" s="7"/>
      <c r="Z85" s="7"/>
      <c r="AA85" s="7"/>
      <c r="AB85" s="7"/>
      <c r="AC85" s="7"/>
      <c r="AD85" s="7"/>
      <c r="AE85" s="7"/>
      <c r="AF85" s="7"/>
      <c r="AG85" s="7"/>
      <c r="AH85" s="7"/>
      <c r="AI85" s="7"/>
      <c r="AJ85" s="7"/>
      <c r="AK85" s="7"/>
      <c r="AL85" s="7"/>
      <c r="AM85" s="7"/>
      <c r="AN85" s="6"/>
      <c r="AO85" s="6"/>
      <c r="AP85" s="6"/>
      <c r="AQ85" s="6"/>
      <c r="AR85" s="6"/>
      <c r="AS85" s="6"/>
      <c r="AT85" s="6"/>
      <c r="AU85" s="6"/>
      <c r="AV85" s="6"/>
      <c r="AW85" s="6"/>
      <c r="AX85" s="6"/>
      <c r="AY85" s="6"/>
      <c r="AZ85" s="6"/>
    </row>
    <row r="86" spans="2:52" ht="25.5" customHeight="1">
      <c r="B86" s="17">
        <f t="shared" si="2"/>
        <v>26</v>
      </c>
      <c r="C86" s="17">
        <v>2</v>
      </c>
      <c r="D86" s="18">
        <v>8</v>
      </c>
      <c r="E86" s="30">
        <v>96384</v>
      </c>
      <c r="F86" s="36">
        <f>IF(AND(E86&lt;&gt;"",E86=[1]Answers!E86),1,IF(ISBLANK(E86),0,-1))</f>
        <v>1</v>
      </c>
      <c r="G86" s="32" t="s">
        <v>190</v>
      </c>
      <c r="H86" s="33"/>
      <c r="I86" s="33"/>
      <c r="J86" s="33"/>
      <c r="K86" s="33"/>
      <c r="L86" s="33"/>
      <c r="M86" s="33"/>
      <c r="N86" s="33"/>
      <c r="O86" s="33"/>
      <c r="P86" s="33"/>
      <c r="Q86" s="33"/>
      <c r="R86" s="34"/>
      <c r="S86" s="6"/>
      <c r="T86" s="1" cm="1">
        <f t="array" ref="T86">SUM(_xlfn.XLOOKUP(_xlfn.TEXTSPLIT(G86,";"),_nRoutes,_nDistance))</f>
        <v>96384</v>
      </c>
      <c r="U86" s="7"/>
      <c r="V86" s="7"/>
      <c r="W86" s="7"/>
      <c r="X86" s="7"/>
      <c r="Y86" s="7"/>
      <c r="Z86" s="7"/>
      <c r="AA86" s="7"/>
      <c r="AB86" s="7"/>
      <c r="AC86" s="7"/>
      <c r="AD86" s="7"/>
      <c r="AE86" s="7"/>
      <c r="AF86" s="7"/>
      <c r="AG86" s="7"/>
      <c r="AH86" s="7"/>
      <c r="AI86" s="7"/>
      <c r="AJ86" s="7"/>
      <c r="AK86" s="7"/>
      <c r="AL86" s="7"/>
      <c r="AM86" s="7"/>
      <c r="AN86" s="6"/>
      <c r="AO86" s="6"/>
      <c r="AP86" s="6"/>
      <c r="AQ86" s="6"/>
      <c r="AR86" s="6"/>
      <c r="AS86" s="6"/>
      <c r="AT86" s="6"/>
      <c r="AU86" s="6"/>
      <c r="AV86" s="6"/>
      <c r="AW86" s="6"/>
      <c r="AX86" s="6"/>
      <c r="AY86" s="6"/>
      <c r="AZ86" s="6"/>
    </row>
    <row r="87" spans="2:52" ht="25.5" customHeight="1">
      <c r="B87" s="17">
        <f t="shared" si="2"/>
        <v>27</v>
      </c>
      <c r="C87" s="17">
        <v>2</v>
      </c>
      <c r="D87" s="18">
        <v>8</v>
      </c>
      <c r="E87" s="30">
        <v>72089</v>
      </c>
      <c r="F87" s="36">
        <f>IF(AND(E87&lt;&gt;"",E87=[1]Answers!E87),1,IF(ISBLANK(E87),0,-1))</f>
        <v>1</v>
      </c>
      <c r="G87" s="32" t="s">
        <v>191</v>
      </c>
      <c r="H87" s="33"/>
      <c r="I87" s="33"/>
      <c r="J87" s="33"/>
      <c r="K87" s="33"/>
      <c r="L87" s="33"/>
      <c r="M87" s="33"/>
      <c r="N87" s="33"/>
      <c r="O87" s="33"/>
      <c r="P87" s="33"/>
      <c r="Q87" s="33"/>
      <c r="R87" s="34"/>
      <c r="S87" s="6"/>
      <c r="T87" s="1" cm="1">
        <f t="array" ref="T87">SUM(_xlfn.XLOOKUP(_xlfn.TEXTSPLIT(G87,";"),_nRoutes,_nDistance))</f>
        <v>72089</v>
      </c>
      <c r="U87" s="7"/>
      <c r="V87" s="7"/>
      <c r="W87" s="7"/>
      <c r="X87" s="7"/>
      <c r="Y87" s="7"/>
      <c r="Z87" s="7"/>
      <c r="AA87" s="7"/>
      <c r="AB87" s="7"/>
      <c r="AC87" s="7"/>
      <c r="AD87" s="7"/>
      <c r="AE87" s="7"/>
      <c r="AF87" s="7"/>
      <c r="AG87" s="7"/>
      <c r="AH87" s="7"/>
      <c r="AI87" s="7"/>
      <c r="AJ87" s="7"/>
      <c r="AK87" s="7"/>
      <c r="AL87" s="7"/>
      <c r="AM87" s="7"/>
      <c r="AN87" s="6"/>
      <c r="AO87" s="6"/>
      <c r="AP87" s="6"/>
      <c r="AQ87" s="6"/>
      <c r="AR87" s="6"/>
      <c r="AS87" s="6"/>
      <c r="AT87" s="6"/>
      <c r="AU87" s="6"/>
      <c r="AV87" s="6"/>
      <c r="AW87" s="6"/>
      <c r="AX87" s="6"/>
      <c r="AY87" s="6"/>
      <c r="AZ87" s="6"/>
    </row>
    <row r="88" spans="2:52" ht="25.5" customHeight="1">
      <c r="B88" s="17">
        <f t="shared" si="2"/>
        <v>28</v>
      </c>
      <c r="C88" s="17">
        <v>2</v>
      </c>
      <c r="D88" s="18">
        <v>8</v>
      </c>
      <c r="E88" s="30">
        <v>89050</v>
      </c>
      <c r="F88" s="36">
        <f>IF(AND(E88&lt;&gt;"",E88=[1]Answers!E88),1,IF(ISBLANK(E88),0,-1))</f>
        <v>1</v>
      </c>
      <c r="G88" s="32" t="s">
        <v>192</v>
      </c>
      <c r="H88" s="33"/>
      <c r="I88" s="33"/>
      <c r="J88" s="33"/>
      <c r="K88" s="33"/>
      <c r="L88" s="33"/>
      <c r="M88" s="33"/>
      <c r="N88" s="33"/>
      <c r="O88" s="33"/>
      <c r="P88" s="33"/>
      <c r="Q88" s="33"/>
      <c r="R88" s="34"/>
      <c r="S88" s="6"/>
      <c r="T88" s="1" cm="1">
        <f t="array" ref="T88">SUM(_xlfn.XLOOKUP(_xlfn.TEXTSPLIT(G88,";"),_nRoutes,_nDistance))</f>
        <v>89050</v>
      </c>
      <c r="U88" s="7"/>
      <c r="V88" s="7"/>
      <c r="W88" s="7"/>
      <c r="X88" s="7"/>
      <c r="Y88" s="7"/>
      <c r="Z88" s="7"/>
      <c r="AA88" s="7"/>
      <c r="AB88" s="7"/>
      <c r="AC88" s="7"/>
      <c r="AD88" s="7"/>
      <c r="AE88" s="7"/>
      <c r="AF88" s="7"/>
      <c r="AG88" s="7"/>
      <c r="AH88" s="7"/>
      <c r="AI88" s="7"/>
      <c r="AJ88" s="7"/>
      <c r="AK88" s="7"/>
      <c r="AL88" s="7"/>
      <c r="AM88" s="7"/>
      <c r="AN88" s="6"/>
      <c r="AO88" s="6"/>
      <c r="AP88" s="6"/>
      <c r="AQ88" s="6"/>
      <c r="AR88" s="6"/>
      <c r="AS88" s="6"/>
      <c r="AT88" s="6"/>
      <c r="AU88" s="6"/>
      <c r="AV88" s="6"/>
      <c r="AW88" s="6"/>
      <c r="AX88" s="6"/>
      <c r="AY88" s="6"/>
      <c r="AZ88" s="6"/>
    </row>
    <row r="89" spans="2:52" ht="25.5" customHeight="1">
      <c r="B89" s="17">
        <f t="shared" si="2"/>
        <v>29</v>
      </c>
      <c r="C89" s="17">
        <v>2</v>
      </c>
      <c r="D89" s="18">
        <v>8</v>
      </c>
      <c r="E89" s="30">
        <v>100153</v>
      </c>
      <c r="F89" s="36">
        <f>IF(AND(E89&lt;&gt;"",E89=[1]Answers!E89),1,IF(ISBLANK(E89),0,-1))</f>
        <v>1</v>
      </c>
      <c r="G89" s="32" t="s">
        <v>193</v>
      </c>
      <c r="H89" s="33"/>
      <c r="I89" s="33"/>
      <c r="J89" s="33"/>
      <c r="K89" s="33"/>
      <c r="L89" s="33"/>
      <c r="M89" s="33"/>
      <c r="N89" s="33"/>
      <c r="O89" s="33"/>
      <c r="P89" s="33"/>
      <c r="Q89" s="33"/>
      <c r="R89" s="34"/>
      <c r="S89" s="6"/>
      <c r="T89" s="1" cm="1">
        <f t="array" ref="T89">SUM(_xlfn.XLOOKUP(_xlfn.TEXTSPLIT(G89,";"),_nRoutes,_nDistance))</f>
        <v>100153</v>
      </c>
      <c r="U89" s="7"/>
      <c r="V89" s="7"/>
      <c r="W89" s="7"/>
      <c r="X89" s="7"/>
      <c r="Y89" s="7"/>
      <c r="Z89" s="7"/>
      <c r="AA89" s="7"/>
      <c r="AB89" s="7"/>
      <c r="AC89" s="7"/>
      <c r="AD89" s="7"/>
      <c r="AE89" s="7"/>
      <c r="AF89" s="7"/>
      <c r="AG89" s="7"/>
      <c r="AH89" s="7"/>
      <c r="AI89" s="7"/>
      <c r="AJ89" s="7"/>
      <c r="AK89" s="7"/>
      <c r="AL89" s="7"/>
      <c r="AM89" s="7"/>
      <c r="AN89" s="6"/>
      <c r="AO89" s="6"/>
      <c r="AP89" s="6"/>
      <c r="AQ89" s="6"/>
      <c r="AR89" s="6"/>
      <c r="AS89" s="6"/>
      <c r="AT89" s="6"/>
      <c r="AU89" s="6"/>
      <c r="AV89" s="6"/>
      <c r="AW89" s="6"/>
      <c r="AX89" s="6"/>
      <c r="AY89" s="6"/>
      <c r="AZ89" s="6"/>
    </row>
    <row r="90" spans="2:52" ht="25.5" customHeight="1">
      <c r="B90" s="17">
        <f t="shared" si="2"/>
        <v>30</v>
      </c>
      <c r="C90" s="17">
        <v>2</v>
      </c>
      <c r="D90" s="18">
        <v>8</v>
      </c>
      <c r="E90" s="30">
        <v>88615</v>
      </c>
      <c r="F90" s="36">
        <f>IF(AND(E90&lt;&gt;"",E90=[1]Answers!E90),1,IF(ISBLANK(E90),0,-1))</f>
        <v>1</v>
      </c>
      <c r="G90" s="32" t="s">
        <v>194</v>
      </c>
      <c r="H90" s="33"/>
      <c r="I90" s="33"/>
      <c r="J90" s="33"/>
      <c r="K90" s="33"/>
      <c r="L90" s="33"/>
      <c r="M90" s="33"/>
      <c r="N90" s="33"/>
      <c r="O90" s="33"/>
      <c r="P90" s="33"/>
      <c r="Q90" s="33"/>
      <c r="R90" s="34"/>
      <c r="S90" s="6"/>
      <c r="T90" s="1" cm="1">
        <f t="array" ref="T90">SUM(_xlfn.XLOOKUP(_xlfn.TEXTSPLIT(G90,";"),_nRoutes,_nDistance))</f>
        <v>88615</v>
      </c>
      <c r="U90" s="7"/>
      <c r="V90" s="7"/>
      <c r="W90" s="7"/>
      <c r="X90" s="7"/>
      <c r="Y90" s="7"/>
      <c r="Z90" s="7"/>
      <c r="AA90" s="7"/>
      <c r="AB90" s="7"/>
      <c r="AC90" s="7"/>
      <c r="AD90" s="7"/>
      <c r="AE90" s="7"/>
      <c r="AF90" s="7"/>
      <c r="AG90" s="7"/>
      <c r="AH90" s="7"/>
      <c r="AI90" s="7"/>
      <c r="AJ90" s="7"/>
      <c r="AK90" s="7"/>
      <c r="AL90" s="7"/>
      <c r="AM90" s="7"/>
      <c r="AN90" s="6"/>
      <c r="AO90" s="6"/>
      <c r="AP90" s="6"/>
      <c r="AQ90" s="6"/>
      <c r="AR90" s="6"/>
      <c r="AS90" s="6"/>
      <c r="AT90" s="6"/>
      <c r="AU90" s="6"/>
      <c r="AV90" s="6"/>
      <c r="AW90" s="6"/>
      <c r="AX90" s="6"/>
      <c r="AY90" s="6"/>
      <c r="AZ90" s="6"/>
    </row>
    <row r="91" spans="2:52" ht="23.4">
      <c r="B91" s="12"/>
      <c r="C91" s="12"/>
      <c r="D91" s="13"/>
      <c r="E91" s="47"/>
      <c r="L91" s="26"/>
      <c r="R91" s="2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row>
    <row r="92" spans="2:52" ht="23.4">
      <c r="B92" s="17" t="s">
        <v>26</v>
      </c>
      <c r="C92" s="17">
        <v>2</v>
      </c>
      <c r="D92" s="18">
        <v>0</v>
      </c>
      <c r="E92" s="30">
        <f>SUM(E71:E90)</f>
        <v>1637142</v>
      </c>
      <c r="F92" s="36">
        <f>IF(AND(E92&lt;&gt;"",E92=[1]Answers!E92),1,IF(ISBLANK(E92),0,-1))</f>
        <v>1</v>
      </c>
      <c r="L92" s="26"/>
      <c r="R92" s="2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row>
    <row r="93" spans="2:52" ht="23.4">
      <c r="B93" s="12"/>
      <c r="C93" s="12"/>
      <c r="D93" s="13"/>
      <c r="E93" s="47"/>
      <c r="L93" s="26"/>
      <c r="R93" s="2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row>
    <row r="94" spans="2:52" ht="15" thickBot="1">
      <c r="B94" s="6"/>
      <c r="C94" s="6"/>
      <c r="D94" s="6"/>
      <c r="E94" s="41"/>
      <c r="F94" s="7"/>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row>
    <row r="95" spans="2:52" ht="19.2" thickTop="1" thickBot="1">
      <c r="B95" s="22" t="s">
        <v>13</v>
      </c>
      <c r="C95" s="11" t="s">
        <v>25</v>
      </c>
      <c r="D95" s="6"/>
      <c r="E95" s="41"/>
      <c r="F95" s="7"/>
      <c r="G95" s="6"/>
      <c r="H95" s="6"/>
      <c r="I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row>
    <row r="96" spans="2:52" ht="15" thickTop="1">
      <c r="B96" s="20"/>
      <c r="C96" s="6"/>
      <c r="D96" s="6"/>
      <c r="E96" s="41"/>
      <c r="F96" s="7"/>
      <c r="G96" s="6"/>
      <c r="H96" s="6"/>
      <c r="I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row>
    <row r="97" spans="2:52">
      <c r="B97" s="20" t="s">
        <v>85</v>
      </c>
      <c r="C97" s="1"/>
      <c r="D97" s="1"/>
      <c r="E97" s="39"/>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row>
    <row r="98" spans="2:52">
      <c r="B98" s="20" t="s">
        <v>86</v>
      </c>
      <c r="C98" s="1"/>
      <c r="D98" s="1"/>
      <c r="E98" s="39"/>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row>
    <row r="99" spans="2:52">
      <c r="B99" s="6"/>
      <c r="C99" s="72" t="s">
        <v>303</v>
      </c>
      <c r="D99" s="1"/>
      <c r="E99" s="39"/>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row>
    <row r="100" spans="2:52">
      <c r="B100" s="20"/>
      <c r="C100" s="1" t="s">
        <v>87</v>
      </c>
      <c r="D100" s="1"/>
      <c r="E100" s="39"/>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row>
    <row r="101" spans="2:52">
      <c r="B101" s="20"/>
      <c r="C101" s="1"/>
      <c r="D101" s="1"/>
      <c r="E101" s="39"/>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row>
    <row r="102" spans="2:52">
      <c r="B102" s="20" t="s">
        <v>88</v>
      </c>
      <c r="C102" s="1"/>
      <c r="D102" s="1"/>
      <c r="E102" s="39"/>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row>
    <row r="103" spans="2:52" ht="15" thickBot="1">
      <c r="B103" s="6"/>
      <c r="C103" s="6"/>
      <c r="D103" s="6"/>
      <c r="E103" s="41"/>
      <c r="F103" s="7"/>
      <c r="G103" s="27"/>
      <c r="L103" s="26"/>
      <c r="M103" s="27"/>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row>
    <row r="104" spans="2:52" ht="25.5" customHeight="1" thickTop="1" thickBot="1">
      <c r="B104" s="19" t="s">
        <v>2</v>
      </c>
      <c r="C104" s="19" t="s">
        <v>3</v>
      </c>
      <c r="D104" s="19" t="s">
        <v>4</v>
      </c>
      <c r="E104" s="44"/>
      <c r="G104" s="124" t="s">
        <v>64</v>
      </c>
      <c r="H104" s="125"/>
      <c r="I104" s="125"/>
      <c r="J104" s="125"/>
      <c r="K104" s="125"/>
      <c r="L104" s="125"/>
      <c r="M104" s="125"/>
      <c r="N104" s="125"/>
      <c r="O104" s="125"/>
      <c r="P104" s="125"/>
      <c r="Q104" s="125"/>
      <c r="R104" s="125"/>
      <c r="S104" s="125"/>
      <c r="T104" s="125"/>
      <c r="U104" s="125"/>
      <c r="V104" s="125"/>
      <c r="W104" s="125"/>
      <c r="X104" s="125"/>
      <c r="Y104" s="125"/>
      <c r="Z104" s="125"/>
      <c r="AA104" s="125"/>
      <c r="AB104" s="125"/>
      <c r="AC104" s="125"/>
      <c r="AD104" s="125"/>
      <c r="AE104" s="125"/>
      <c r="AF104" s="125"/>
      <c r="AG104" s="126"/>
      <c r="AH104" s="6"/>
      <c r="AI104" s="6"/>
      <c r="AJ104" s="6"/>
      <c r="AK104" s="6"/>
      <c r="AL104" s="6"/>
      <c r="AM104" s="6"/>
      <c r="AN104" s="6"/>
      <c r="AO104" s="6"/>
      <c r="AP104" s="6"/>
      <c r="AQ104" s="6"/>
      <c r="AR104" s="6"/>
      <c r="AS104" s="6"/>
      <c r="AT104" s="6"/>
      <c r="AU104" s="6"/>
      <c r="AV104" s="6"/>
      <c r="AW104" s="6"/>
      <c r="AX104" s="6"/>
      <c r="AY104" s="6"/>
      <c r="AZ104" s="6"/>
    </row>
    <row r="105" spans="2:52" ht="15" thickTop="1">
      <c r="B105" s="1"/>
      <c r="C105" s="1"/>
      <c r="D105" s="1"/>
      <c r="E105" s="39"/>
      <c r="L105" s="2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row>
    <row r="106" spans="2:52" ht="23.4">
      <c r="B106" s="17" t="s">
        <v>9</v>
      </c>
      <c r="C106" s="17">
        <v>3</v>
      </c>
      <c r="D106" s="18">
        <v>0</v>
      </c>
      <c r="E106" s="30">
        <v>107</v>
      </c>
      <c r="F106" s="36">
        <f>IF(AND(E106&lt;&gt;"",E106=[1]Answers!E106),1,IF(ISBLANK(E106),0,-1))</f>
        <v>1</v>
      </c>
      <c r="G106" s="32" t="s">
        <v>106</v>
      </c>
      <c r="H106" s="33"/>
      <c r="I106" s="33"/>
      <c r="J106" s="33"/>
      <c r="K106" s="33"/>
      <c r="L106" s="33"/>
      <c r="M106" s="33"/>
      <c r="N106" s="33"/>
      <c r="O106" s="33"/>
      <c r="P106" s="33"/>
      <c r="Q106" s="33"/>
      <c r="R106" s="33"/>
      <c r="S106" s="48"/>
      <c r="T106" s="49"/>
      <c r="U106" s="49"/>
      <c r="V106" s="49"/>
      <c r="W106" s="49"/>
      <c r="X106" s="49"/>
      <c r="Y106" s="49"/>
      <c r="Z106" s="49"/>
      <c r="AA106" s="49"/>
      <c r="AB106" s="49"/>
      <c r="AC106" s="49"/>
      <c r="AD106" s="49"/>
      <c r="AE106" s="48"/>
      <c r="AF106" s="48"/>
      <c r="AG106" s="49"/>
    </row>
    <row r="107" spans="2:52">
      <c r="B107" s="1"/>
      <c r="C107" s="1"/>
      <c r="D107" s="1"/>
      <c r="E107" s="39"/>
      <c r="R107" s="6"/>
      <c r="S107" s="6"/>
      <c r="T107" s="6"/>
      <c r="U107" s="6"/>
      <c r="V107" s="6"/>
      <c r="W107" s="6"/>
      <c r="X107" s="6"/>
      <c r="Y107" s="6"/>
      <c r="Z107" s="6"/>
      <c r="AA107" s="6"/>
      <c r="AB107" s="6"/>
      <c r="AC107" s="6"/>
      <c r="AD107" s="6"/>
      <c r="AE107" s="6"/>
      <c r="AF107" s="6"/>
      <c r="AG107" s="6"/>
    </row>
    <row r="108" spans="2:52" ht="23.4">
      <c r="B108" s="17">
        <v>31</v>
      </c>
      <c r="C108" s="17">
        <v>3</v>
      </c>
      <c r="D108" s="18">
        <v>10</v>
      </c>
      <c r="E108" s="30">
        <v>75</v>
      </c>
      <c r="F108" s="36">
        <f>IF(AND(E108&lt;&gt;"",E108=[1]Answers!E108),1,IF(ISBLANK(E108),0,-1))</f>
        <v>1</v>
      </c>
      <c r="G108" s="32" t="s">
        <v>214</v>
      </c>
      <c r="H108" s="33"/>
      <c r="I108" s="33"/>
      <c r="J108" s="33"/>
      <c r="K108" s="33"/>
      <c r="L108" s="33"/>
      <c r="M108" s="33"/>
      <c r="N108" s="33"/>
      <c r="O108" s="33"/>
      <c r="P108" s="33"/>
      <c r="Q108" s="33"/>
      <c r="R108" s="33"/>
      <c r="S108" s="48"/>
      <c r="T108" s="49"/>
      <c r="U108" s="49"/>
      <c r="V108" s="49"/>
      <c r="W108" s="49"/>
      <c r="X108" s="49"/>
      <c r="Y108" s="49"/>
      <c r="Z108" s="49"/>
      <c r="AA108" s="49"/>
      <c r="AB108" s="49"/>
      <c r="AC108" s="49"/>
      <c r="AD108" s="49"/>
      <c r="AE108" s="48"/>
      <c r="AF108" s="48"/>
      <c r="AG108" s="49"/>
    </row>
    <row r="109" spans="2:52" ht="23.4">
      <c r="B109" s="17">
        <f t="shared" ref="B109:B127" si="3">B108+1</f>
        <v>32</v>
      </c>
      <c r="C109" s="17">
        <v>3</v>
      </c>
      <c r="D109" s="18">
        <v>10</v>
      </c>
      <c r="E109" s="30">
        <v>107</v>
      </c>
      <c r="F109" s="36">
        <f>IF(AND(E109&lt;&gt;"",E109=[1]Answers!E109),1,IF(ISBLANK(E109),0,-1))</f>
        <v>1</v>
      </c>
      <c r="G109" s="32" t="s">
        <v>196</v>
      </c>
      <c r="H109" s="33"/>
      <c r="I109" s="33"/>
      <c r="J109" s="33"/>
      <c r="K109" s="33"/>
      <c r="L109" s="33"/>
      <c r="M109" s="33"/>
      <c r="N109" s="33"/>
      <c r="O109" s="33"/>
      <c r="P109" s="33"/>
      <c r="Q109" s="33"/>
      <c r="R109" s="33"/>
      <c r="S109" s="48"/>
      <c r="T109" s="49"/>
      <c r="U109" s="49"/>
      <c r="V109" s="49"/>
      <c r="W109" s="49"/>
      <c r="X109" s="49"/>
      <c r="Y109" s="49"/>
      <c r="Z109" s="49"/>
      <c r="AA109" s="49"/>
      <c r="AB109" s="49"/>
      <c r="AC109" s="49"/>
      <c r="AD109" s="49"/>
      <c r="AE109" s="48"/>
      <c r="AF109" s="48"/>
      <c r="AG109" s="49"/>
    </row>
    <row r="110" spans="2:52" ht="23.4">
      <c r="B110" s="17">
        <f t="shared" si="3"/>
        <v>33</v>
      </c>
      <c r="C110" s="17">
        <v>3</v>
      </c>
      <c r="D110" s="18">
        <v>10</v>
      </c>
      <c r="E110" s="30">
        <v>128</v>
      </c>
      <c r="F110" s="36">
        <f>IF(AND(E110&lt;&gt;"",E110=[1]Answers!E110),1,IF(ISBLANK(E110),0,-1))</f>
        <v>1</v>
      </c>
      <c r="G110" s="32" t="s">
        <v>197</v>
      </c>
      <c r="H110" s="33"/>
      <c r="I110" s="33"/>
      <c r="J110" s="33"/>
      <c r="K110" s="33"/>
      <c r="L110" s="33"/>
      <c r="M110" s="33"/>
      <c r="N110" s="33"/>
      <c r="O110" s="33"/>
      <c r="P110" s="33"/>
      <c r="Q110" s="33"/>
      <c r="R110" s="33"/>
      <c r="S110" s="48"/>
      <c r="T110" s="49"/>
      <c r="U110" s="49"/>
      <c r="V110" s="49"/>
      <c r="W110" s="49"/>
      <c r="X110" s="49"/>
      <c r="Y110" s="49"/>
      <c r="Z110" s="49"/>
      <c r="AA110" s="49"/>
      <c r="AB110" s="49"/>
      <c r="AC110" s="49"/>
      <c r="AD110" s="49"/>
      <c r="AE110" s="48"/>
      <c r="AF110" s="48"/>
      <c r="AG110" s="49"/>
    </row>
    <row r="111" spans="2:52" ht="23.4">
      <c r="B111" s="17">
        <f t="shared" si="3"/>
        <v>34</v>
      </c>
      <c r="C111" s="17">
        <v>3</v>
      </c>
      <c r="D111" s="18">
        <v>10</v>
      </c>
      <c r="E111" s="30">
        <v>107</v>
      </c>
      <c r="F111" s="36">
        <f>IF(AND(E111&lt;&gt;"",E111=[1]Answers!E111),1,IF(ISBLANK(E111),0,-1))</f>
        <v>1</v>
      </c>
      <c r="G111" s="32" t="s">
        <v>198</v>
      </c>
      <c r="H111" s="33"/>
      <c r="I111" s="33"/>
      <c r="J111" s="33"/>
      <c r="K111" s="33"/>
      <c r="L111" s="33"/>
      <c r="M111" s="33"/>
      <c r="N111" s="33"/>
      <c r="O111" s="33"/>
      <c r="P111" s="33"/>
      <c r="Q111" s="33"/>
      <c r="R111" s="33"/>
      <c r="S111" s="48"/>
      <c r="T111" s="49"/>
      <c r="U111" s="49"/>
      <c r="V111" s="49"/>
      <c r="W111" s="49"/>
      <c r="X111" s="49"/>
      <c r="Y111" s="49"/>
      <c r="Z111" s="49"/>
      <c r="AA111" s="49"/>
      <c r="AB111" s="49"/>
      <c r="AC111" s="49"/>
      <c r="AD111" s="49"/>
      <c r="AE111" s="48"/>
      <c r="AF111" s="48"/>
      <c r="AG111" s="49"/>
    </row>
    <row r="112" spans="2:52" ht="23.4">
      <c r="B112" s="17">
        <f t="shared" si="3"/>
        <v>35</v>
      </c>
      <c r="C112" s="17">
        <v>3</v>
      </c>
      <c r="D112" s="18">
        <v>10</v>
      </c>
      <c r="E112" s="30">
        <v>99</v>
      </c>
      <c r="F112" s="36">
        <f>IF(AND(E112&lt;&gt;"",E112=[1]Answers!E112),1,IF(ISBLANK(E112),0,-1))</f>
        <v>1</v>
      </c>
      <c r="G112" s="32" t="s">
        <v>199</v>
      </c>
      <c r="H112" s="33"/>
      <c r="I112" s="33"/>
      <c r="J112" s="33"/>
      <c r="K112" s="33"/>
      <c r="L112" s="33"/>
      <c r="M112" s="33"/>
      <c r="N112" s="33"/>
      <c r="O112" s="33"/>
      <c r="P112" s="33"/>
      <c r="Q112" s="33"/>
      <c r="R112" s="33"/>
      <c r="S112" s="48"/>
      <c r="T112" s="49"/>
      <c r="U112" s="49"/>
      <c r="V112" s="49"/>
      <c r="W112" s="49"/>
      <c r="X112" s="49"/>
      <c r="Y112" s="49"/>
      <c r="Z112" s="49"/>
      <c r="AA112" s="49"/>
      <c r="AB112" s="49"/>
      <c r="AC112" s="49"/>
      <c r="AD112" s="49"/>
      <c r="AE112" s="48"/>
      <c r="AF112" s="48"/>
      <c r="AG112" s="49"/>
    </row>
    <row r="113" spans="2:33" ht="23.4">
      <c r="B113" s="17">
        <f t="shared" si="3"/>
        <v>36</v>
      </c>
      <c r="C113" s="17">
        <v>3</v>
      </c>
      <c r="D113" s="18">
        <v>10</v>
      </c>
      <c r="E113" s="30">
        <v>97</v>
      </c>
      <c r="F113" s="36">
        <f>IF(AND(E113&lt;&gt;"",E113=[1]Answers!E113),1,IF(ISBLANK(E113),0,-1))</f>
        <v>1</v>
      </c>
      <c r="G113" s="32" t="s">
        <v>200</v>
      </c>
      <c r="H113" s="33"/>
      <c r="I113" s="33"/>
      <c r="J113" s="33"/>
      <c r="K113" s="33"/>
      <c r="L113" s="33"/>
      <c r="M113" s="33"/>
      <c r="N113" s="33"/>
      <c r="O113" s="33"/>
      <c r="P113" s="33"/>
      <c r="Q113" s="33"/>
      <c r="R113" s="33"/>
      <c r="S113" s="48"/>
      <c r="T113" s="49"/>
      <c r="U113" s="49"/>
      <c r="V113" s="49"/>
      <c r="W113" s="49"/>
      <c r="X113" s="49"/>
      <c r="Y113" s="49"/>
      <c r="Z113" s="49"/>
      <c r="AA113" s="49"/>
      <c r="AB113" s="49"/>
      <c r="AC113" s="49"/>
      <c r="AD113" s="49"/>
      <c r="AE113" s="48"/>
      <c r="AF113" s="48"/>
      <c r="AG113" s="49"/>
    </row>
    <row r="114" spans="2:33" ht="23.4">
      <c r="B114" s="17">
        <f t="shared" si="3"/>
        <v>37</v>
      </c>
      <c r="C114" s="17">
        <v>3</v>
      </c>
      <c r="D114" s="18">
        <v>10</v>
      </c>
      <c r="E114" s="30">
        <v>69</v>
      </c>
      <c r="F114" s="36">
        <f>IF(AND(E114&lt;&gt;"",E114=[1]Answers!E114),1,IF(ISBLANK(E114),0,-1))</f>
        <v>1</v>
      </c>
      <c r="G114" s="32" t="s">
        <v>215</v>
      </c>
      <c r="H114" s="33"/>
      <c r="I114" s="33"/>
      <c r="J114" s="33"/>
      <c r="K114" s="33"/>
      <c r="L114" s="33"/>
      <c r="M114" s="33"/>
      <c r="N114" s="33"/>
      <c r="O114" s="33"/>
      <c r="P114" s="33"/>
      <c r="Q114" s="33"/>
      <c r="R114" s="33"/>
      <c r="S114" s="48"/>
      <c r="T114" s="49"/>
      <c r="U114" s="49"/>
      <c r="V114" s="49"/>
      <c r="W114" s="49"/>
      <c r="X114" s="49"/>
      <c r="Y114" s="49"/>
      <c r="Z114" s="49"/>
      <c r="AA114" s="49"/>
      <c r="AB114" s="49"/>
      <c r="AC114" s="49"/>
      <c r="AD114" s="49"/>
      <c r="AE114" s="48"/>
      <c r="AF114" s="48"/>
      <c r="AG114" s="49"/>
    </row>
    <row r="115" spans="2:33" ht="23.4">
      <c r="B115" s="17">
        <f t="shared" si="3"/>
        <v>38</v>
      </c>
      <c r="C115" s="17">
        <v>3</v>
      </c>
      <c r="D115" s="18">
        <v>10</v>
      </c>
      <c r="E115" s="30">
        <v>117</v>
      </c>
      <c r="F115" s="36">
        <f>IF(AND(E115&lt;&gt;"",E115=[1]Answers!E115),1,IF(ISBLANK(E115),0,-1))</f>
        <v>1</v>
      </c>
      <c r="G115" s="32" t="s">
        <v>201</v>
      </c>
      <c r="H115" s="33"/>
      <c r="I115" s="33"/>
      <c r="J115" s="33"/>
      <c r="K115" s="33"/>
      <c r="L115" s="33"/>
      <c r="M115" s="33"/>
      <c r="N115" s="33"/>
      <c r="O115" s="33"/>
      <c r="P115" s="33"/>
      <c r="Q115" s="33"/>
      <c r="R115" s="33"/>
      <c r="S115" s="48"/>
      <c r="T115" s="49"/>
      <c r="U115" s="49"/>
      <c r="V115" s="49"/>
      <c r="W115" s="49"/>
      <c r="X115" s="49"/>
      <c r="Y115" s="49"/>
      <c r="Z115" s="49"/>
      <c r="AA115" s="49"/>
      <c r="AB115" s="49"/>
      <c r="AC115" s="49"/>
      <c r="AD115" s="49"/>
      <c r="AE115" s="48"/>
      <c r="AF115" s="48"/>
      <c r="AG115" s="49"/>
    </row>
    <row r="116" spans="2:33" ht="23.4">
      <c r="B116" s="17">
        <f t="shared" si="3"/>
        <v>39</v>
      </c>
      <c r="C116" s="17">
        <v>3</v>
      </c>
      <c r="D116" s="18">
        <v>10</v>
      </c>
      <c r="E116" s="30">
        <v>83</v>
      </c>
      <c r="F116" s="36">
        <f>IF(AND(E116&lt;&gt;"",E116=[1]Answers!E116),1,IF(ISBLANK(E116),0,-1))</f>
        <v>1</v>
      </c>
      <c r="G116" s="32" t="s">
        <v>202</v>
      </c>
      <c r="H116" s="33"/>
      <c r="I116" s="33"/>
      <c r="J116" s="33"/>
      <c r="K116" s="33"/>
      <c r="L116" s="33"/>
      <c r="M116" s="33"/>
      <c r="N116" s="33"/>
      <c r="O116" s="33"/>
      <c r="P116" s="33"/>
      <c r="Q116" s="33"/>
      <c r="R116" s="33"/>
      <c r="S116" s="48"/>
      <c r="T116" s="49"/>
      <c r="U116" s="49"/>
      <c r="V116" s="49"/>
      <c r="W116" s="49"/>
      <c r="X116" s="49"/>
      <c r="Y116" s="49"/>
      <c r="Z116" s="49"/>
      <c r="AA116" s="49"/>
      <c r="AB116" s="49"/>
      <c r="AC116" s="49"/>
      <c r="AD116" s="49"/>
      <c r="AE116" s="48"/>
      <c r="AF116" s="48"/>
      <c r="AG116" s="49"/>
    </row>
    <row r="117" spans="2:33" ht="23.4">
      <c r="B117" s="17">
        <f t="shared" si="3"/>
        <v>40</v>
      </c>
      <c r="C117" s="17">
        <v>3</v>
      </c>
      <c r="D117" s="18">
        <v>10</v>
      </c>
      <c r="E117" s="30">
        <v>102</v>
      </c>
      <c r="F117" s="36">
        <f>IF(AND(E117&lt;&gt;"",E117=[1]Answers!E117),1,IF(ISBLANK(E117),0,-1))</f>
        <v>1</v>
      </c>
      <c r="G117" s="32" t="s">
        <v>203</v>
      </c>
      <c r="H117" s="33"/>
      <c r="I117" s="33"/>
      <c r="J117" s="33"/>
      <c r="K117" s="33"/>
      <c r="L117" s="33"/>
      <c r="M117" s="33"/>
      <c r="N117" s="33"/>
      <c r="O117" s="33"/>
      <c r="P117" s="33"/>
      <c r="Q117" s="33"/>
      <c r="R117" s="33"/>
      <c r="S117" s="48"/>
      <c r="T117" s="49"/>
      <c r="U117" s="49"/>
      <c r="V117" s="49"/>
      <c r="W117" s="49"/>
      <c r="X117" s="49"/>
      <c r="Y117" s="49"/>
      <c r="Z117" s="49"/>
      <c r="AA117" s="49"/>
      <c r="AB117" s="49"/>
      <c r="AC117" s="49"/>
      <c r="AD117" s="49"/>
      <c r="AE117" s="48"/>
      <c r="AF117" s="48"/>
      <c r="AG117" s="49"/>
    </row>
    <row r="118" spans="2:33" ht="23.4">
      <c r="B118" s="17">
        <f t="shared" si="3"/>
        <v>41</v>
      </c>
      <c r="C118" s="17">
        <v>3</v>
      </c>
      <c r="D118" s="18">
        <v>10</v>
      </c>
      <c r="E118" s="30">
        <v>138</v>
      </c>
      <c r="F118" s="36">
        <f>IF(AND(E118&lt;&gt;"",E118=[1]Answers!E118),1,IF(ISBLANK(E118),0,-1))</f>
        <v>1</v>
      </c>
      <c r="G118" s="32" t="s">
        <v>204</v>
      </c>
      <c r="H118" s="33"/>
      <c r="I118" s="33"/>
      <c r="J118" s="33"/>
      <c r="K118" s="33"/>
      <c r="L118" s="33"/>
      <c r="M118" s="33"/>
      <c r="N118" s="33"/>
      <c r="O118" s="33"/>
      <c r="P118" s="33"/>
      <c r="Q118" s="33"/>
      <c r="R118" s="33"/>
      <c r="S118" s="48"/>
      <c r="T118" s="49"/>
      <c r="U118" s="49"/>
      <c r="V118" s="49"/>
      <c r="W118" s="49"/>
      <c r="X118" s="49"/>
      <c r="Y118" s="49"/>
      <c r="Z118" s="49"/>
      <c r="AA118" s="49"/>
      <c r="AB118" s="49"/>
      <c r="AC118" s="49"/>
      <c r="AD118" s="49"/>
      <c r="AE118" s="48"/>
      <c r="AF118" s="48"/>
      <c r="AG118" s="49"/>
    </row>
    <row r="119" spans="2:33" ht="23.4">
      <c r="B119" s="17">
        <f t="shared" si="3"/>
        <v>42</v>
      </c>
      <c r="C119" s="17">
        <v>3</v>
      </c>
      <c r="D119" s="18">
        <v>10</v>
      </c>
      <c r="E119" s="30">
        <v>113</v>
      </c>
      <c r="F119" s="36">
        <f>IF(AND(E119&lt;&gt;"",E119=[1]Answers!E119),1,IF(ISBLANK(E119),0,-1))</f>
        <v>1</v>
      </c>
      <c r="G119" s="32" t="s">
        <v>205</v>
      </c>
      <c r="H119" s="33"/>
      <c r="I119" s="33"/>
      <c r="J119" s="33"/>
      <c r="K119" s="33"/>
      <c r="L119" s="33"/>
      <c r="M119" s="33"/>
      <c r="N119" s="33"/>
      <c r="O119" s="33"/>
      <c r="P119" s="33"/>
      <c r="Q119" s="33"/>
      <c r="R119" s="33"/>
      <c r="S119" s="48"/>
      <c r="T119" s="49"/>
      <c r="U119" s="49"/>
      <c r="V119" s="49"/>
      <c r="W119" s="49"/>
      <c r="X119" s="49"/>
      <c r="Y119" s="49"/>
      <c r="Z119" s="49"/>
      <c r="AA119" s="49"/>
      <c r="AB119" s="49"/>
      <c r="AC119" s="49"/>
      <c r="AD119" s="49"/>
      <c r="AE119" s="48"/>
      <c r="AF119" s="48"/>
      <c r="AG119" s="49"/>
    </row>
    <row r="120" spans="2:33" ht="23.4">
      <c r="B120" s="17">
        <f t="shared" si="3"/>
        <v>43</v>
      </c>
      <c r="C120" s="17">
        <v>3</v>
      </c>
      <c r="D120" s="18">
        <v>10</v>
      </c>
      <c r="E120" s="30">
        <v>89</v>
      </c>
      <c r="F120" s="36">
        <f>IF(AND(E120&lt;&gt;"",E120=[1]Answers!E120),1,IF(ISBLANK(E120),0,-1))</f>
        <v>1</v>
      </c>
      <c r="G120" s="32" t="s">
        <v>206</v>
      </c>
      <c r="H120" s="33"/>
      <c r="I120" s="33"/>
      <c r="J120" s="33"/>
      <c r="K120" s="33"/>
      <c r="L120" s="33"/>
      <c r="M120" s="33"/>
      <c r="N120" s="33"/>
      <c r="O120" s="33"/>
      <c r="P120" s="33"/>
      <c r="Q120" s="33"/>
      <c r="R120" s="33"/>
      <c r="S120" s="48"/>
      <c r="T120" s="49"/>
      <c r="U120" s="49"/>
      <c r="V120" s="49"/>
      <c r="W120" s="49"/>
      <c r="X120" s="49"/>
      <c r="Y120" s="49"/>
      <c r="Z120" s="49"/>
      <c r="AA120" s="49"/>
      <c r="AB120" s="49"/>
      <c r="AC120" s="49"/>
      <c r="AD120" s="49"/>
      <c r="AE120" s="48"/>
      <c r="AF120" s="48"/>
      <c r="AG120" s="49"/>
    </row>
    <row r="121" spans="2:33" ht="23.4">
      <c r="B121" s="17">
        <f t="shared" si="3"/>
        <v>44</v>
      </c>
      <c r="C121" s="17">
        <v>3</v>
      </c>
      <c r="D121" s="18">
        <v>10</v>
      </c>
      <c r="E121" s="30">
        <v>97</v>
      </c>
      <c r="F121" s="36">
        <f>IF(AND(E121&lt;&gt;"",E121=[1]Answers!E121),1,IF(ISBLANK(E121),0,-1))</f>
        <v>1</v>
      </c>
      <c r="G121" s="32" t="s">
        <v>207</v>
      </c>
      <c r="H121" s="33"/>
      <c r="I121" s="33"/>
      <c r="J121" s="33"/>
      <c r="K121" s="33"/>
      <c r="L121" s="33"/>
      <c r="M121" s="33"/>
      <c r="N121" s="33"/>
      <c r="O121" s="33"/>
      <c r="P121" s="33"/>
      <c r="Q121" s="33"/>
      <c r="R121" s="33"/>
      <c r="S121" s="48"/>
      <c r="T121" s="49"/>
      <c r="U121" s="49"/>
      <c r="V121" s="49"/>
      <c r="W121" s="49"/>
      <c r="X121" s="49"/>
      <c r="Y121" s="49"/>
      <c r="Z121" s="49"/>
      <c r="AA121" s="49"/>
      <c r="AB121" s="49"/>
      <c r="AC121" s="49"/>
      <c r="AD121" s="49"/>
      <c r="AE121" s="48"/>
      <c r="AF121" s="48"/>
      <c r="AG121" s="49"/>
    </row>
    <row r="122" spans="2:33" ht="23.4">
      <c r="B122" s="17">
        <f t="shared" si="3"/>
        <v>45</v>
      </c>
      <c r="C122" s="17">
        <v>3</v>
      </c>
      <c r="D122" s="18">
        <v>10</v>
      </c>
      <c r="E122" s="30">
        <v>107</v>
      </c>
      <c r="F122" s="36">
        <f>IF(AND(E122&lt;&gt;"",E122=[1]Answers!E122),1,IF(ISBLANK(E122),0,-1))</f>
        <v>1</v>
      </c>
      <c r="G122" s="32" t="s">
        <v>208</v>
      </c>
      <c r="H122" s="33"/>
      <c r="I122" s="33"/>
      <c r="J122" s="33"/>
      <c r="K122" s="33"/>
      <c r="L122" s="33"/>
      <c r="M122" s="33"/>
      <c r="N122" s="33"/>
      <c r="O122" s="33"/>
      <c r="P122" s="33"/>
      <c r="Q122" s="33"/>
      <c r="R122" s="33"/>
      <c r="S122" s="48"/>
      <c r="T122" s="49"/>
      <c r="U122" s="49"/>
      <c r="V122" s="49"/>
      <c r="W122" s="49"/>
      <c r="X122" s="49"/>
      <c r="Y122" s="49"/>
      <c r="Z122" s="49"/>
      <c r="AA122" s="49"/>
      <c r="AB122" s="49"/>
      <c r="AC122" s="49"/>
      <c r="AD122" s="49"/>
      <c r="AE122" s="48"/>
      <c r="AF122" s="48"/>
      <c r="AG122" s="49"/>
    </row>
    <row r="123" spans="2:33" ht="23.4">
      <c r="B123" s="17">
        <f t="shared" si="3"/>
        <v>46</v>
      </c>
      <c r="C123" s="17">
        <v>3</v>
      </c>
      <c r="D123" s="18">
        <v>10</v>
      </c>
      <c r="E123" s="30">
        <v>89</v>
      </c>
      <c r="F123" s="36">
        <f>IF(AND(E123&lt;&gt;"",E123=[1]Answers!E123),1,IF(ISBLANK(E123),0,-1))</f>
        <v>1</v>
      </c>
      <c r="G123" s="32" t="s">
        <v>209</v>
      </c>
      <c r="H123" s="33"/>
      <c r="I123" s="33"/>
      <c r="J123" s="33"/>
      <c r="K123" s="33"/>
      <c r="L123" s="33"/>
      <c r="M123" s="33"/>
      <c r="N123" s="33"/>
      <c r="O123" s="33"/>
      <c r="P123" s="33"/>
      <c r="Q123" s="33"/>
      <c r="R123" s="33"/>
      <c r="S123" s="48"/>
      <c r="T123" s="49"/>
      <c r="U123" s="49"/>
      <c r="V123" s="49"/>
      <c r="W123" s="49"/>
      <c r="X123" s="49"/>
      <c r="Y123" s="49"/>
      <c r="Z123" s="49"/>
      <c r="AA123" s="49"/>
      <c r="AB123" s="49"/>
      <c r="AC123" s="49"/>
      <c r="AD123" s="49"/>
      <c r="AE123" s="48"/>
      <c r="AF123" s="48"/>
      <c r="AG123" s="49"/>
    </row>
    <row r="124" spans="2:33" ht="23.4">
      <c r="B124" s="17">
        <f t="shared" si="3"/>
        <v>47</v>
      </c>
      <c r="C124" s="17">
        <v>3</v>
      </c>
      <c r="D124" s="18">
        <v>10</v>
      </c>
      <c r="E124" s="30">
        <v>75</v>
      </c>
      <c r="F124" s="36">
        <f>IF(AND(E124&lt;&gt;"",E124=[1]Answers!E124),1,IF(ISBLANK(E124),0,-1))</f>
        <v>1</v>
      </c>
      <c r="G124" s="32" t="s">
        <v>213</v>
      </c>
      <c r="H124" s="33"/>
      <c r="I124" s="33"/>
      <c r="J124" s="33"/>
      <c r="K124" s="33"/>
      <c r="L124" s="33"/>
      <c r="M124" s="33"/>
      <c r="N124" s="33"/>
      <c r="O124" s="33"/>
      <c r="P124" s="33"/>
      <c r="Q124" s="33"/>
      <c r="R124" s="33"/>
      <c r="S124" s="48"/>
      <c r="T124" s="49"/>
      <c r="U124" s="49"/>
      <c r="V124" s="49"/>
      <c r="W124" s="49"/>
      <c r="X124" s="49"/>
      <c r="Y124" s="49"/>
      <c r="Z124" s="49"/>
      <c r="AA124" s="49"/>
      <c r="AB124" s="49"/>
      <c r="AC124" s="49"/>
      <c r="AD124" s="49"/>
      <c r="AE124" s="48"/>
      <c r="AF124" s="48"/>
      <c r="AG124" s="49"/>
    </row>
    <row r="125" spans="2:33" ht="23.4">
      <c r="B125" s="17">
        <f t="shared" si="3"/>
        <v>48</v>
      </c>
      <c r="C125" s="17">
        <v>3</v>
      </c>
      <c r="D125" s="18">
        <v>10</v>
      </c>
      <c r="E125" s="30">
        <v>90</v>
      </c>
      <c r="F125" s="36">
        <f>IF(AND(E125&lt;&gt;"",E125=[1]Answers!E125),1,IF(ISBLANK(E125),0,-1))</f>
        <v>1</v>
      </c>
      <c r="G125" s="32" t="s">
        <v>210</v>
      </c>
      <c r="H125" s="33"/>
      <c r="I125" s="33"/>
      <c r="J125" s="33"/>
      <c r="K125" s="33"/>
      <c r="L125" s="33"/>
      <c r="M125" s="33"/>
      <c r="N125" s="33"/>
      <c r="O125" s="33"/>
      <c r="P125" s="33"/>
      <c r="Q125" s="33"/>
      <c r="R125" s="33"/>
      <c r="S125" s="48"/>
      <c r="T125" s="49"/>
      <c r="U125" s="49"/>
      <c r="V125" s="49"/>
      <c r="W125" s="49"/>
      <c r="X125" s="49"/>
      <c r="Y125" s="49"/>
      <c r="Z125" s="49"/>
      <c r="AA125" s="49"/>
      <c r="AB125" s="49"/>
      <c r="AC125" s="49"/>
      <c r="AD125" s="49"/>
      <c r="AE125" s="48"/>
      <c r="AF125" s="48"/>
      <c r="AG125" s="49"/>
    </row>
    <row r="126" spans="2:33" ht="23.4">
      <c r="B126" s="17">
        <f t="shared" si="3"/>
        <v>49</v>
      </c>
      <c r="C126" s="17">
        <v>3</v>
      </c>
      <c r="D126" s="18">
        <v>10</v>
      </c>
      <c r="E126" s="30">
        <v>118</v>
      </c>
      <c r="F126" s="36">
        <f>IF(AND(E126&lt;&gt;"",E126=[1]Answers!E126),1,IF(ISBLANK(E126),0,-1))</f>
        <v>1</v>
      </c>
      <c r="G126" s="32" t="s">
        <v>211</v>
      </c>
      <c r="H126" s="33"/>
      <c r="I126" s="33"/>
      <c r="J126" s="33"/>
      <c r="K126" s="33"/>
      <c r="L126" s="33"/>
      <c r="M126" s="33"/>
      <c r="N126" s="33"/>
      <c r="O126" s="33"/>
      <c r="P126" s="33"/>
      <c r="Q126" s="33"/>
      <c r="R126" s="33"/>
      <c r="S126" s="48"/>
      <c r="T126" s="49"/>
      <c r="U126" s="49"/>
      <c r="V126" s="49"/>
      <c r="W126" s="49"/>
      <c r="X126" s="49"/>
      <c r="Y126" s="49"/>
      <c r="Z126" s="49"/>
      <c r="AA126" s="49"/>
      <c r="AB126" s="49"/>
      <c r="AC126" s="49"/>
      <c r="AD126" s="49"/>
      <c r="AE126" s="48"/>
      <c r="AF126" s="48"/>
      <c r="AG126" s="49"/>
    </row>
    <row r="127" spans="2:33" ht="23.4">
      <c r="B127" s="17">
        <f t="shared" si="3"/>
        <v>50</v>
      </c>
      <c r="C127" s="17">
        <v>3</v>
      </c>
      <c r="D127" s="18">
        <v>10</v>
      </c>
      <c r="E127" s="30">
        <v>112</v>
      </c>
      <c r="F127" s="36">
        <f>IF(AND(E127&lt;&gt;"",E127=[1]Answers!E127),1,IF(ISBLANK(E127),0,-1))</f>
        <v>1</v>
      </c>
      <c r="G127" s="32" t="s">
        <v>212</v>
      </c>
      <c r="H127" s="33"/>
      <c r="I127" s="33"/>
      <c r="J127" s="33"/>
      <c r="K127" s="33"/>
      <c r="L127" s="33"/>
      <c r="M127" s="33"/>
      <c r="N127" s="33"/>
      <c r="O127" s="33"/>
      <c r="P127" s="33"/>
      <c r="Q127" s="33"/>
      <c r="R127" s="33"/>
      <c r="S127" s="48"/>
      <c r="T127" s="49"/>
      <c r="U127" s="49"/>
      <c r="V127" s="49"/>
      <c r="W127" s="49"/>
      <c r="X127" s="49"/>
      <c r="Y127" s="49"/>
      <c r="Z127" s="49"/>
      <c r="AA127" s="49"/>
      <c r="AB127" s="49"/>
      <c r="AC127" s="49"/>
      <c r="AD127" s="49"/>
      <c r="AE127" s="48"/>
      <c r="AF127" s="48"/>
      <c r="AG127" s="49"/>
    </row>
    <row r="128" spans="2:33">
      <c r="B128" s="6"/>
      <c r="C128" s="6"/>
      <c r="D128" s="6"/>
      <c r="E128" s="41"/>
      <c r="F128" s="7"/>
      <c r="S128" s="6"/>
      <c r="T128" s="6"/>
      <c r="U128" s="6"/>
      <c r="AE128" s="6"/>
      <c r="AF128" s="6"/>
      <c r="AG128" s="6"/>
    </row>
    <row r="129" spans="2:52" ht="23.4">
      <c r="B129" s="17" t="s">
        <v>26</v>
      </c>
      <c r="C129" s="17">
        <v>3</v>
      </c>
      <c r="D129" s="18">
        <v>0</v>
      </c>
      <c r="E129" s="30">
        <f>SUM(E108:E127)</f>
        <v>2012</v>
      </c>
      <c r="F129" s="36">
        <f>IF(AND(E129&lt;&gt;"",E129=[1]Answers!E129),1,IF(ISBLANK(E129),0,-1))</f>
        <v>1</v>
      </c>
      <c r="S129" s="6"/>
      <c r="T129" s="6"/>
      <c r="U129" s="6"/>
      <c r="AE129" s="6"/>
      <c r="AF129" s="6"/>
      <c r="AG129" s="6"/>
    </row>
    <row r="130" spans="2:52">
      <c r="B130" s="6"/>
      <c r="C130" s="6"/>
      <c r="D130" s="6"/>
      <c r="E130" s="41"/>
      <c r="F130" s="7"/>
      <c r="S130" s="6"/>
      <c r="T130" s="6"/>
      <c r="U130" s="6"/>
    </row>
    <row r="131" spans="2:52" ht="15" thickBot="1">
      <c r="B131" s="6"/>
      <c r="C131" s="6"/>
      <c r="D131" s="6"/>
      <c r="E131" s="41"/>
      <c r="F131" s="7"/>
      <c r="S131" s="6"/>
      <c r="T131" s="6"/>
      <c r="U131" s="6"/>
    </row>
    <row r="132" spans="2:52" ht="19.2" thickTop="1" thickBot="1">
      <c r="B132" s="22" t="s">
        <v>14</v>
      </c>
      <c r="C132" s="11" t="s">
        <v>15</v>
      </c>
      <c r="D132" s="6"/>
      <c r="E132" s="41"/>
      <c r="F132" s="7"/>
      <c r="G132" s="6"/>
      <c r="H132" s="6"/>
      <c r="I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row>
    <row r="133" spans="2:52" ht="15" thickTop="1">
      <c r="B133" s="20"/>
      <c r="C133" s="6"/>
      <c r="D133" s="6"/>
      <c r="E133" s="41"/>
      <c r="F133" s="7"/>
      <c r="G133" s="6"/>
      <c r="H133" s="6"/>
      <c r="I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row>
    <row r="134" spans="2:52">
      <c r="B134" s="20" t="s">
        <v>311</v>
      </c>
      <c r="C134" s="1"/>
      <c r="D134" s="1"/>
      <c r="E134" s="39"/>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row>
    <row r="135" spans="2:52">
      <c r="B135" s="20"/>
      <c r="C135" s="1" t="s">
        <v>312</v>
      </c>
      <c r="D135" s="1"/>
      <c r="E135" s="39"/>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row>
    <row r="136" spans="2:52">
      <c r="B136" s="20"/>
      <c r="C136" s="1" t="s">
        <v>313</v>
      </c>
      <c r="D136" s="1"/>
      <c r="E136" s="39"/>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row>
    <row r="137" spans="2:52">
      <c r="B137" s="20"/>
      <c r="C137" s="1" t="s">
        <v>304</v>
      </c>
      <c r="D137" s="1"/>
      <c r="E137" s="39"/>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row>
    <row r="138" spans="2:52">
      <c r="B138" s="20" t="s">
        <v>89</v>
      </c>
      <c r="C138" s="1"/>
      <c r="D138" s="1"/>
      <c r="E138" s="39"/>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row>
    <row r="139" spans="2:52">
      <c r="B139" s="20"/>
      <c r="C139" s="1" t="s">
        <v>305</v>
      </c>
      <c r="D139" s="1"/>
      <c r="E139" s="39"/>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row>
    <row r="140" spans="2:52">
      <c r="B140" s="20"/>
      <c r="C140" s="1" t="s">
        <v>314</v>
      </c>
      <c r="D140" s="1"/>
      <c r="E140" s="39"/>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row>
    <row r="141" spans="2:52">
      <c r="B141" s="20"/>
      <c r="C141" s="1"/>
      <c r="D141" s="1"/>
      <c r="E141" s="39"/>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row>
    <row r="142" spans="2:52">
      <c r="B142" s="20" t="s">
        <v>90</v>
      </c>
      <c r="C142" s="1"/>
      <c r="D142" s="1"/>
      <c r="E142" s="39"/>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row>
    <row r="143" spans="2:52" ht="15" thickBot="1">
      <c r="B143" s="6"/>
      <c r="C143" s="6"/>
      <c r="D143" s="6"/>
      <c r="E143" s="41"/>
      <c r="F143" s="7"/>
      <c r="G143" s="27"/>
      <c r="L143" s="26"/>
      <c r="M143" s="27"/>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row>
    <row r="144" spans="2:52" ht="25.5" customHeight="1" thickTop="1" thickBot="1">
      <c r="B144" s="19" t="s">
        <v>2</v>
      </c>
      <c r="C144" s="19" t="s">
        <v>3</v>
      </c>
      <c r="D144" s="19" t="s">
        <v>4</v>
      </c>
      <c r="E144" s="44" t="s">
        <v>5</v>
      </c>
      <c r="G144" s="19" t="s">
        <v>70</v>
      </c>
      <c r="I144" s="104" t="s">
        <v>64</v>
      </c>
      <c r="J144" s="105"/>
      <c r="K144" s="105"/>
      <c r="L144" s="105"/>
      <c r="M144" s="105"/>
      <c r="N144" s="105"/>
      <c r="O144" s="105"/>
      <c r="P144" s="105"/>
      <c r="Q144" s="105"/>
      <c r="R144" s="105"/>
      <c r="S144" s="105"/>
      <c r="T144" s="105"/>
      <c r="U144" s="105"/>
      <c r="V144" s="105"/>
      <c r="W144" s="105"/>
      <c r="X144" s="105"/>
      <c r="Y144" s="105"/>
      <c r="Z144" s="105"/>
      <c r="AA144" s="105"/>
      <c r="AB144" s="105"/>
      <c r="AC144" s="105"/>
      <c r="AD144" s="105"/>
      <c r="AE144" s="105"/>
      <c r="AF144" s="105"/>
      <c r="AG144" s="105"/>
      <c r="AH144" s="105"/>
      <c r="AI144" s="105"/>
      <c r="AJ144" s="105"/>
      <c r="AK144" s="105"/>
      <c r="AL144" s="105"/>
      <c r="AM144" s="105"/>
      <c r="AN144" s="105"/>
      <c r="AO144" s="105"/>
      <c r="AP144" s="105"/>
      <c r="AQ144" s="105"/>
      <c r="AR144" s="105"/>
      <c r="AS144" s="105"/>
      <c r="AT144" s="105"/>
      <c r="AU144" s="105"/>
      <c r="AV144" s="106"/>
      <c r="AW144" s="6"/>
      <c r="AX144" s="6"/>
      <c r="AY144" s="6"/>
      <c r="AZ144" s="6"/>
    </row>
    <row r="145" spans="2:52" ht="15" thickTop="1">
      <c r="B145" s="1"/>
      <c r="C145" s="1"/>
      <c r="D145" s="1"/>
      <c r="E145" s="39"/>
      <c r="L145" s="2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row>
    <row r="146" spans="2:52" ht="23.4">
      <c r="B146" s="17" t="s">
        <v>28</v>
      </c>
      <c r="C146" s="17">
        <v>4</v>
      </c>
      <c r="D146" s="18">
        <v>0</v>
      </c>
      <c r="E146" s="30" t="s">
        <v>217</v>
      </c>
      <c r="F146" s="36">
        <f>IF(AND(E146&lt;&gt;"",E146=[1]Answers!E146),1,IF(ISBLANK(E146),0,-1))</f>
        <v>1</v>
      </c>
      <c r="G146" s="75">
        <v>30</v>
      </c>
      <c r="H146" s="6"/>
      <c r="I146" s="32" t="s">
        <v>107</v>
      </c>
      <c r="J146" s="33"/>
      <c r="K146" s="33"/>
      <c r="L146" s="33"/>
      <c r="M146" s="33"/>
      <c r="N146" s="33"/>
      <c r="O146" s="33"/>
      <c r="P146" s="33"/>
      <c r="Q146" s="33"/>
      <c r="R146" s="33"/>
      <c r="S146" s="33"/>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row>
    <row r="147" spans="2:52">
      <c r="B147" s="1"/>
      <c r="C147" s="1"/>
      <c r="D147" s="1"/>
      <c r="E147" s="39"/>
      <c r="G147" s="6"/>
      <c r="H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row>
    <row r="148" spans="2:52" ht="23.4">
      <c r="B148" s="17">
        <v>51</v>
      </c>
      <c r="C148" s="17">
        <v>4</v>
      </c>
      <c r="D148" s="18">
        <v>11</v>
      </c>
      <c r="E148" s="30"/>
      <c r="F148" s="36">
        <f>IF(AND(E148&lt;&gt;"",E148=[1]Answers!E148),1,IF(ISBLANK(E148),0,-1))</f>
        <v>0</v>
      </c>
      <c r="G148" s="75">
        <v>60</v>
      </c>
      <c r="H148" s="6"/>
      <c r="I148" s="32" t="s">
        <v>218</v>
      </c>
      <c r="J148" s="33"/>
      <c r="K148" s="33"/>
      <c r="L148" s="33"/>
      <c r="M148" s="33"/>
      <c r="N148" s="33"/>
      <c r="O148" s="33"/>
      <c r="P148" s="33"/>
      <c r="Q148" s="33"/>
      <c r="R148" s="33"/>
      <c r="S148" s="33"/>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row>
    <row r="149" spans="2:52" ht="23.4">
      <c r="B149" s="17">
        <f t="shared" ref="B149:B167" si="4">B148+1</f>
        <v>52</v>
      </c>
      <c r="C149" s="17">
        <v>4</v>
      </c>
      <c r="D149" s="18">
        <v>11</v>
      </c>
      <c r="E149" s="30"/>
      <c r="F149" s="36">
        <f>IF(AND(E149&lt;&gt;"",E149=[1]Answers!E149),1,IF(ISBLANK(E149),0,-1))</f>
        <v>0</v>
      </c>
      <c r="G149" s="75">
        <v>40</v>
      </c>
      <c r="H149" s="6"/>
      <c r="I149" s="32" t="s">
        <v>219</v>
      </c>
      <c r="J149" s="33"/>
      <c r="K149" s="33"/>
      <c r="L149" s="33"/>
      <c r="M149" s="33"/>
      <c r="N149" s="33"/>
      <c r="O149" s="33"/>
      <c r="P149" s="33"/>
      <c r="Q149" s="33"/>
      <c r="R149" s="33"/>
      <c r="S149" s="33"/>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row>
    <row r="150" spans="2:52" ht="23.4">
      <c r="B150" s="17">
        <f t="shared" si="4"/>
        <v>53</v>
      </c>
      <c r="C150" s="17">
        <v>4</v>
      </c>
      <c r="D150" s="18">
        <v>11</v>
      </c>
      <c r="E150" s="30"/>
      <c r="F150" s="36">
        <f>IF(AND(E150&lt;&gt;"",E150=[1]Answers!E150),1,IF(ISBLANK(E150),0,-1))</f>
        <v>0</v>
      </c>
      <c r="G150" s="75">
        <v>34</v>
      </c>
      <c r="H150" s="6"/>
      <c r="I150" s="32" t="s">
        <v>220</v>
      </c>
      <c r="J150" s="33"/>
      <c r="K150" s="33"/>
      <c r="L150" s="33"/>
      <c r="M150" s="33"/>
      <c r="N150" s="33"/>
      <c r="O150" s="33"/>
      <c r="P150" s="33"/>
      <c r="Q150" s="33"/>
      <c r="R150" s="33"/>
      <c r="S150" s="33"/>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row>
    <row r="151" spans="2:52" ht="23.4">
      <c r="B151" s="17">
        <f t="shared" si="4"/>
        <v>54</v>
      </c>
      <c r="C151" s="17">
        <v>4</v>
      </c>
      <c r="D151" s="18">
        <v>11</v>
      </c>
      <c r="E151" s="30"/>
      <c r="F151" s="36">
        <f>IF(AND(E151&lt;&gt;"",E151=[1]Answers!E151),1,IF(ISBLANK(E151),0,-1))</f>
        <v>0</v>
      </c>
      <c r="G151" s="75">
        <v>70</v>
      </c>
      <c r="H151" s="6"/>
      <c r="I151" s="32" t="s">
        <v>221</v>
      </c>
      <c r="J151" s="33"/>
      <c r="K151" s="33"/>
      <c r="L151" s="33"/>
      <c r="M151" s="33"/>
      <c r="N151" s="33"/>
      <c r="O151" s="33"/>
      <c r="P151" s="33"/>
      <c r="Q151" s="33"/>
      <c r="R151" s="33"/>
      <c r="S151" s="33"/>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row>
    <row r="152" spans="2:52" ht="23.4">
      <c r="B152" s="17">
        <f t="shared" si="4"/>
        <v>55</v>
      </c>
      <c r="C152" s="17">
        <v>4</v>
      </c>
      <c r="D152" s="18">
        <v>11</v>
      </c>
      <c r="E152" s="30"/>
      <c r="F152" s="36">
        <f>IF(AND(E152&lt;&gt;"",E152=[1]Answers!E152),1,IF(ISBLANK(E152),0,-1))</f>
        <v>0</v>
      </c>
      <c r="G152" s="75">
        <v>65</v>
      </c>
      <c r="H152" s="6"/>
      <c r="I152" s="32" t="s">
        <v>222</v>
      </c>
      <c r="J152" s="33"/>
      <c r="K152" s="33"/>
      <c r="L152" s="33"/>
      <c r="M152" s="33"/>
      <c r="N152" s="33"/>
      <c r="O152" s="33"/>
      <c r="P152" s="33"/>
      <c r="Q152" s="33"/>
      <c r="R152" s="33"/>
      <c r="S152" s="33"/>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row>
    <row r="153" spans="2:52" ht="23.4">
      <c r="B153" s="17">
        <f t="shared" si="4"/>
        <v>56</v>
      </c>
      <c r="C153" s="17">
        <v>4</v>
      </c>
      <c r="D153" s="18">
        <v>11</v>
      </c>
      <c r="E153" s="30"/>
      <c r="F153" s="36">
        <f>IF(AND(E153&lt;&gt;"",E153=[1]Answers!E153),1,IF(ISBLANK(E153),0,-1))</f>
        <v>0</v>
      </c>
      <c r="G153" s="75">
        <v>66</v>
      </c>
      <c r="H153" s="6"/>
      <c r="I153" s="32" t="s">
        <v>223</v>
      </c>
      <c r="J153" s="33"/>
      <c r="K153" s="33"/>
      <c r="L153" s="33"/>
      <c r="M153" s="33"/>
      <c r="N153" s="33"/>
      <c r="O153" s="33"/>
      <c r="P153" s="33"/>
      <c r="Q153" s="33"/>
      <c r="R153" s="33"/>
      <c r="S153" s="33"/>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row>
    <row r="154" spans="2:52" ht="23.4">
      <c r="B154" s="17">
        <f t="shared" si="4"/>
        <v>57</v>
      </c>
      <c r="C154" s="17">
        <v>4</v>
      </c>
      <c r="D154" s="18">
        <v>11</v>
      </c>
      <c r="E154" s="30"/>
      <c r="F154" s="36">
        <f>IF(AND(E154&lt;&gt;"",E154=[1]Answers!E154),1,IF(ISBLANK(E154),0,-1))</f>
        <v>0</v>
      </c>
      <c r="G154" s="75">
        <v>19</v>
      </c>
      <c r="H154" s="6"/>
      <c r="I154" s="32" t="s">
        <v>224</v>
      </c>
      <c r="J154" s="33"/>
      <c r="K154" s="33"/>
      <c r="L154" s="33"/>
      <c r="M154" s="33"/>
      <c r="N154" s="33"/>
      <c r="O154" s="33"/>
      <c r="P154" s="33"/>
      <c r="Q154" s="33"/>
      <c r="R154" s="33"/>
      <c r="S154" s="33"/>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row>
    <row r="155" spans="2:52" ht="23.4">
      <c r="B155" s="17">
        <f t="shared" si="4"/>
        <v>58</v>
      </c>
      <c r="C155" s="17">
        <v>4</v>
      </c>
      <c r="D155" s="18">
        <v>11</v>
      </c>
      <c r="E155" s="30"/>
      <c r="F155" s="36">
        <f>IF(AND(E155&lt;&gt;"",E155=[1]Answers!E155),1,IF(ISBLANK(E155),0,-1))</f>
        <v>0</v>
      </c>
      <c r="G155" s="75">
        <v>8</v>
      </c>
      <c r="H155" s="6"/>
      <c r="I155" s="32" t="s">
        <v>225</v>
      </c>
      <c r="J155" s="33"/>
      <c r="K155" s="33"/>
      <c r="L155" s="33"/>
      <c r="M155" s="33"/>
      <c r="N155" s="33"/>
      <c r="O155" s="33"/>
      <c r="P155" s="33"/>
      <c r="Q155" s="33"/>
      <c r="R155" s="33"/>
      <c r="S155" s="33"/>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row>
    <row r="156" spans="2:52" ht="23.4">
      <c r="B156" s="17">
        <f t="shared" si="4"/>
        <v>59</v>
      </c>
      <c r="C156" s="17">
        <v>4</v>
      </c>
      <c r="D156" s="18">
        <v>11</v>
      </c>
      <c r="E156" s="30"/>
      <c r="F156" s="36">
        <f>IF(AND(E156&lt;&gt;"",E156=[1]Answers!E156),1,IF(ISBLANK(E156),0,-1))</f>
        <v>0</v>
      </c>
      <c r="G156" s="75">
        <v>12</v>
      </c>
      <c r="H156" s="6"/>
      <c r="I156" s="32" t="s">
        <v>226</v>
      </c>
      <c r="J156" s="33"/>
      <c r="K156" s="33"/>
      <c r="L156" s="33"/>
      <c r="M156" s="33"/>
      <c r="N156" s="33"/>
      <c r="O156" s="33"/>
      <c r="P156" s="33"/>
      <c r="Q156" s="33"/>
      <c r="R156" s="33"/>
      <c r="S156" s="33"/>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row>
    <row r="157" spans="2:52" ht="23.4">
      <c r="B157" s="17">
        <f t="shared" si="4"/>
        <v>60</v>
      </c>
      <c r="C157" s="17">
        <v>4</v>
      </c>
      <c r="D157" s="18">
        <v>11</v>
      </c>
      <c r="E157" s="30"/>
      <c r="F157" s="36">
        <f>IF(AND(E157&lt;&gt;"",E157=[1]Answers!E157),1,IF(ISBLANK(E157),0,-1))</f>
        <v>0</v>
      </c>
      <c r="G157" s="75">
        <v>30</v>
      </c>
      <c r="H157" s="6"/>
      <c r="I157" s="32" t="s">
        <v>227</v>
      </c>
      <c r="J157" s="33"/>
      <c r="K157" s="33"/>
      <c r="L157" s="33"/>
      <c r="M157" s="33"/>
      <c r="N157" s="33"/>
      <c r="O157" s="33"/>
      <c r="P157" s="33"/>
      <c r="Q157" s="33"/>
      <c r="R157" s="33"/>
      <c r="S157" s="33"/>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row>
    <row r="158" spans="2:52" ht="23.4">
      <c r="B158" s="17">
        <f t="shared" si="4"/>
        <v>61</v>
      </c>
      <c r="C158" s="17">
        <v>4</v>
      </c>
      <c r="D158" s="18">
        <v>11</v>
      </c>
      <c r="E158" s="30"/>
      <c r="F158" s="36">
        <f>IF(AND(E158&lt;&gt;"",E158=[1]Answers!E158),1,IF(ISBLANK(E158),0,-1))</f>
        <v>0</v>
      </c>
      <c r="G158" s="75">
        <v>37</v>
      </c>
      <c r="H158" s="6"/>
      <c r="I158" s="32" t="s">
        <v>228</v>
      </c>
      <c r="J158" s="33"/>
      <c r="K158" s="33"/>
      <c r="L158" s="33"/>
      <c r="M158" s="33"/>
      <c r="N158" s="33"/>
      <c r="O158" s="33"/>
      <c r="P158" s="33"/>
      <c r="Q158" s="33"/>
      <c r="R158" s="33"/>
      <c r="S158" s="33"/>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row>
    <row r="159" spans="2:52" ht="23.4">
      <c r="B159" s="17">
        <f t="shared" si="4"/>
        <v>62</v>
      </c>
      <c r="C159" s="17">
        <v>4</v>
      </c>
      <c r="D159" s="18">
        <v>11</v>
      </c>
      <c r="E159" s="30"/>
      <c r="F159" s="36">
        <f>IF(AND(E159&lt;&gt;"",E159=[1]Answers!E159),1,IF(ISBLANK(E159),0,-1))</f>
        <v>0</v>
      </c>
      <c r="G159" s="75">
        <v>2</v>
      </c>
      <c r="H159" s="6"/>
      <c r="I159" s="32" t="s">
        <v>229</v>
      </c>
      <c r="J159" s="33"/>
      <c r="K159" s="33"/>
      <c r="L159" s="33"/>
      <c r="M159" s="33"/>
      <c r="N159" s="33"/>
      <c r="O159" s="33"/>
      <c r="P159" s="33"/>
      <c r="Q159" s="33"/>
      <c r="R159" s="33"/>
      <c r="S159" s="33"/>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row>
    <row r="160" spans="2:52" ht="23.4">
      <c r="B160" s="17">
        <f t="shared" si="4"/>
        <v>63</v>
      </c>
      <c r="C160" s="17">
        <v>4</v>
      </c>
      <c r="D160" s="18">
        <v>11</v>
      </c>
      <c r="E160" s="30"/>
      <c r="F160" s="36">
        <f>IF(AND(E160&lt;&gt;"",E160=[1]Answers!E160),1,IF(ISBLANK(E160),0,-1))</f>
        <v>0</v>
      </c>
      <c r="G160" s="75">
        <v>11</v>
      </c>
      <c r="H160" s="6"/>
      <c r="I160" s="32" t="s">
        <v>230</v>
      </c>
      <c r="J160" s="33"/>
      <c r="K160" s="33"/>
      <c r="L160" s="33"/>
      <c r="M160" s="33"/>
      <c r="N160" s="33"/>
      <c r="O160" s="33"/>
      <c r="P160" s="33"/>
      <c r="Q160" s="33"/>
      <c r="R160" s="33"/>
      <c r="S160" s="33"/>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row>
    <row r="161" spans="2:48" ht="23.4">
      <c r="B161" s="17">
        <f t="shared" si="4"/>
        <v>64</v>
      </c>
      <c r="C161" s="17">
        <v>4</v>
      </c>
      <c r="D161" s="18">
        <v>11</v>
      </c>
      <c r="E161" s="30"/>
      <c r="F161" s="36">
        <f>IF(AND(E161&lt;&gt;"",E161=[1]Answers!E161),1,IF(ISBLANK(E161),0,-1))</f>
        <v>0</v>
      </c>
      <c r="G161" s="75">
        <v>67</v>
      </c>
      <c r="H161" s="6"/>
      <c r="I161" s="32" t="s">
        <v>231</v>
      </c>
      <c r="J161" s="33"/>
      <c r="K161" s="33"/>
      <c r="L161" s="33"/>
      <c r="M161" s="33"/>
      <c r="N161" s="33"/>
      <c r="O161" s="33"/>
      <c r="P161" s="33"/>
      <c r="Q161" s="33"/>
      <c r="R161" s="33"/>
      <c r="S161" s="33"/>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row>
    <row r="162" spans="2:48" ht="23.4">
      <c r="B162" s="17">
        <f t="shared" si="4"/>
        <v>65</v>
      </c>
      <c r="C162" s="17">
        <v>4</v>
      </c>
      <c r="D162" s="18">
        <v>11</v>
      </c>
      <c r="E162" s="30"/>
      <c r="F162" s="36">
        <f>IF(AND(E162&lt;&gt;"",E162=[1]Answers!E162),1,IF(ISBLANK(E162),0,-1))</f>
        <v>0</v>
      </c>
      <c r="G162" s="75">
        <v>22</v>
      </c>
      <c r="H162" s="6"/>
      <c r="I162" s="32" t="s">
        <v>232</v>
      </c>
      <c r="J162" s="33"/>
      <c r="K162" s="33"/>
      <c r="L162" s="33"/>
      <c r="M162" s="33"/>
      <c r="N162" s="33"/>
      <c r="O162" s="33"/>
      <c r="P162" s="33"/>
      <c r="Q162" s="33"/>
      <c r="R162" s="33"/>
      <c r="S162" s="33"/>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row>
    <row r="163" spans="2:48" ht="23.4">
      <c r="B163" s="17">
        <f t="shared" si="4"/>
        <v>66</v>
      </c>
      <c r="C163" s="17">
        <v>4</v>
      </c>
      <c r="D163" s="18">
        <v>11</v>
      </c>
      <c r="E163" s="30"/>
      <c r="F163" s="36">
        <f>IF(AND(E163&lt;&gt;"",E163=[1]Answers!E163),1,IF(ISBLANK(E163),0,-1))</f>
        <v>0</v>
      </c>
      <c r="G163" s="75">
        <v>61</v>
      </c>
      <c r="H163" s="6"/>
      <c r="I163" s="32" t="s">
        <v>233</v>
      </c>
      <c r="J163" s="33"/>
      <c r="K163" s="33"/>
      <c r="L163" s="33"/>
      <c r="M163" s="33"/>
      <c r="N163" s="33"/>
      <c r="O163" s="33"/>
      <c r="P163" s="33"/>
      <c r="Q163" s="33"/>
      <c r="R163" s="33"/>
      <c r="S163" s="33"/>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row>
    <row r="164" spans="2:48" ht="23.4">
      <c r="B164" s="17">
        <f t="shared" si="4"/>
        <v>67</v>
      </c>
      <c r="C164" s="17">
        <v>4</v>
      </c>
      <c r="D164" s="18">
        <v>11</v>
      </c>
      <c r="E164" s="30"/>
      <c r="F164" s="36">
        <f>IF(AND(E164&lt;&gt;"",E164=[1]Answers!E164),1,IF(ISBLANK(E164),0,-1))</f>
        <v>0</v>
      </c>
      <c r="G164" s="75">
        <v>44</v>
      </c>
      <c r="H164" s="6"/>
      <c r="I164" s="32" t="s">
        <v>234</v>
      </c>
      <c r="J164" s="33"/>
      <c r="K164" s="33"/>
      <c r="L164" s="33"/>
      <c r="M164" s="33"/>
      <c r="N164" s="33"/>
      <c r="O164" s="33"/>
      <c r="P164" s="33"/>
      <c r="Q164" s="33"/>
      <c r="R164" s="33"/>
      <c r="S164" s="33"/>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row>
    <row r="165" spans="2:48" ht="23.4">
      <c r="B165" s="17">
        <f t="shared" si="4"/>
        <v>68</v>
      </c>
      <c r="C165" s="17">
        <v>4</v>
      </c>
      <c r="D165" s="18">
        <v>11</v>
      </c>
      <c r="E165" s="30"/>
      <c r="F165" s="36">
        <f>IF(AND(E165&lt;&gt;"",E165=[1]Answers!E165),1,IF(ISBLANK(E165),0,-1))</f>
        <v>0</v>
      </c>
      <c r="G165" s="75">
        <v>28</v>
      </c>
      <c r="H165" s="6"/>
      <c r="I165" s="32" t="s">
        <v>235</v>
      </c>
      <c r="J165" s="33"/>
      <c r="K165" s="33"/>
      <c r="L165" s="33"/>
      <c r="M165" s="33"/>
      <c r="N165" s="33"/>
      <c r="O165" s="33"/>
      <c r="P165" s="33"/>
      <c r="Q165" s="33"/>
      <c r="R165" s="33"/>
      <c r="S165" s="33"/>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AV165" s="34"/>
    </row>
    <row r="166" spans="2:48" ht="23.4">
      <c r="B166" s="17">
        <f t="shared" si="4"/>
        <v>69</v>
      </c>
      <c r="C166" s="17">
        <v>4</v>
      </c>
      <c r="D166" s="18">
        <v>11</v>
      </c>
      <c r="E166" s="30"/>
      <c r="F166" s="36">
        <f>IF(AND(E166&lt;&gt;"",E166=[1]Answers!E166),1,IF(ISBLANK(E166),0,-1))</f>
        <v>0</v>
      </c>
      <c r="G166" s="75">
        <v>17</v>
      </c>
      <c r="H166" s="6"/>
      <c r="I166" s="32" t="s">
        <v>236</v>
      </c>
      <c r="J166" s="33"/>
      <c r="K166" s="33"/>
      <c r="L166" s="33"/>
      <c r="M166" s="33"/>
      <c r="N166" s="33"/>
      <c r="O166" s="33"/>
      <c r="P166" s="33"/>
      <c r="Q166" s="33"/>
      <c r="R166" s="33"/>
      <c r="S166" s="33"/>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row>
    <row r="167" spans="2:48" ht="23.4">
      <c r="B167" s="17">
        <f t="shared" si="4"/>
        <v>70</v>
      </c>
      <c r="C167" s="17">
        <v>4</v>
      </c>
      <c r="D167" s="18">
        <v>11</v>
      </c>
      <c r="E167" s="30"/>
      <c r="F167" s="36">
        <f>IF(AND(E167&lt;&gt;"",E167=[1]Answers!E167),1,IF(ISBLANK(E167),0,-1))</f>
        <v>0</v>
      </c>
      <c r="G167" s="75">
        <v>51</v>
      </c>
      <c r="H167" s="6"/>
      <c r="I167" s="32" t="s">
        <v>237</v>
      </c>
      <c r="J167" s="33"/>
      <c r="K167" s="33"/>
      <c r="L167" s="33"/>
      <c r="M167" s="33"/>
      <c r="N167" s="33"/>
      <c r="O167" s="33"/>
      <c r="P167" s="33"/>
      <c r="Q167" s="33"/>
      <c r="R167" s="33"/>
      <c r="S167" s="33"/>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AV167" s="34"/>
    </row>
    <row r="168" spans="2:48">
      <c r="B168" s="6"/>
      <c r="C168" s="6"/>
      <c r="D168" s="6"/>
      <c r="E168" s="41"/>
      <c r="F168" s="7"/>
      <c r="S168" s="6"/>
      <c r="T168" s="6"/>
      <c r="U168" s="6"/>
    </row>
    <row r="169" spans="2:48" ht="23.4">
      <c r="B169" s="17" t="s">
        <v>26</v>
      </c>
      <c r="C169" s="17">
        <v>3</v>
      </c>
      <c r="D169" s="18">
        <v>0</v>
      </c>
      <c r="E169" s="30" cm="1">
        <f t="array" ref="E169">IFERROR(_xlfn.REDUCE(0,E148:E167,_xlfn.LAMBDA(_xlpm.a,_xlpm.v,_xlpm.a+CODE(MID(_xlpm.v,2,1))+CODE(MID(_xlpm.v,7,1)))),0)</f>
        <v>0</v>
      </c>
      <c r="F169" s="36">
        <f>IF(AND(E169&lt;&gt;"",E169=[1]Answers!E169),1,IF(ISBLANK(E169),0,-1))</f>
        <v>-1</v>
      </c>
      <c r="S169" s="6"/>
      <c r="T169" s="6"/>
      <c r="U169" s="6"/>
    </row>
    <row r="170" spans="2:48">
      <c r="B170" s="6"/>
      <c r="C170" s="6"/>
      <c r="D170" s="6"/>
      <c r="E170" s="41"/>
      <c r="F170" s="7"/>
      <c r="S170" s="6"/>
      <c r="T170" s="6"/>
      <c r="U170" s="6"/>
    </row>
    <row r="171" spans="2:48" ht="15" thickBot="1">
      <c r="B171" s="6"/>
      <c r="C171" s="6"/>
      <c r="D171" s="6"/>
      <c r="E171" s="41"/>
      <c r="F171" s="7"/>
      <c r="S171" s="6"/>
      <c r="T171" s="6"/>
      <c r="U171" s="6"/>
    </row>
    <row r="172" spans="2:48" ht="19.2" thickTop="1" thickBot="1">
      <c r="B172" s="22" t="s">
        <v>16</v>
      </c>
      <c r="C172" s="11" t="s">
        <v>91</v>
      </c>
      <c r="D172" s="6"/>
      <c r="E172" s="41"/>
      <c r="F172" s="7"/>
      <c r="G172" s="6"/>
      <c r="H172" s="6"/>
      <c r="I172" s="6"/>
      <c r="S172" s="6"/>
      <c r="T172" s="6"/>
      <c r="U172" s="6"/>
    </row>
    <row r="173" spans="2:48" ht="15" thickTop="1">
      <c r="B173" s="20"/>
      <c r="C173" s="6"/>
      <c r="D173" s="6"/>
      <c r="E173" s="41"/>
      <c r="F173" s="7"/>
      <c r="G173" s="6"/>
      <c r="H173" s="6"/>
      <c r="I173" s="6"/>
      <c r="S173" s="6"/>
      <c r="T173" s="6"/>
      <c r="U173" s="6"/>
    </row>
    <row r="174" spans="2:48">
      <c r="B174" s="20" t="s">
        <v>162</v>
      </c>
      <c r="C174" s="1"/>
      <c r="D174" s="1"/>
      <c r="E174" s="39"/>
      <c r="S174" s="6"/>
      <c r="T174" s="6"/>
      <c r="U174" s="6"/>
    </row>
    <row r="175" spans="2:48">
      <c r="B175" s="20" t="s">
        <v>163</v>
      </c>
      <c r="C175" s="1"/>
      <c r="D175" s="1"/>
      <c r="E175" s="39"/>
      <c r="S175" s="6"/>
      <c r="T175" s="6"/>
      <c r="U175" s="6"/>
    </row>
    <row r="176" spans="2:48">
      <c r="B176" s="20"/>
      <c r="C176" s="1"/>
      <c r="D176" s="1"/>
      <c r="E176" s="39"/>
      <c r="S176" s="6"/>
      <c r="T176" s="6"/>
      <c r="U176" s="6"/>
    </row>
    <row r="177" spans="2:52">
      <c r="B177" s="20" t="s">
        <v>93</v>
      </c>
      <c r="C177" s="1"/>
      <c r="D177" s="1"/>
      <c r="E177" s="39"/>
      <c r="S177" s="6"/>
      <c r="T177" s="6"/>
      <c r="U177" s="6"/>
    </row>
    <row r="178" spans="2:52" ht="15" thickBot="1">
      <c r="B178" s="6"/>
      <c r="C178" s="6"/>
      <c r="D178" s="6"/>
      <c r="E178" s="41"/>
      <c r="F178" s="7"/>
      <c r="G178" s="27"/>
      <c r="L178" s="26"/>
      <c r="M178" s="27"/>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row>
    <row r="179" spans="2:52" ht="25.5" customHeight="1" thickTop="1" thickBot="1">
      <c r="B179" s="19" t="s">
        <v>2</v>
      </c>
      <c r="C179" s="19" t="s">
        <v>3</v>
      </c>
      <c r="D179" s="19" t="s">
        <v>4</v>
      </c>
      <c r="E179" s="44" t="s">
        <v>5</v>
      </c>
      <c r="G179" s="19" t="s">
        <v>70</v>
      </c>
      <c r="I179" s="104" t="s">
        <v>64</v>
      </c>
      <c r="J179" s="105"/>
      <c r="K179" s="105"/>
      <c r="L179" s="105"/>
      <c r="M179" s="105"/>
      <c r="N179" s="105"/>
      <c r="O179" s="105"/>
      <c r="P179" s="105"/>
      <c r="Q179" s="105"/>
      <c r="R179" s="105"/>
      <c r="S179" s="105"/>
      <c r="T179" s="105"/>
      <c r="U179" s="105"/>
      <c r="V179" s="105"/>
      <c r="W179" s="105"/>
      <c r="X179" s="105"/>
      <c r="Y179" s="105"/>
      <c r="Z179" s="105"/>
      <c r="AA179" s="105"/>
      <c r="AB179" s="105"/>
      <c r="AC179" s="105"/>
      <c r="AD179" s="105"/>
      <c r="AE179" s="105"/>
      <c r="AF179" s="105"/>
      <c r="AG179" s="105"/>
      <c r="AH179" s="105"/>
      <c r="AI179" s="105"/>
      <c r="AJ179" s="105"/>
      <c r="AK179" s="105"/>
      <c r="AL179" s="105"/>
      <c r="AM179" s="105"/>
      <c r="AN179" s="105"/>
      <c r="AO179" s="105"/>
      <c r="AP179" s="105"/>
      <c r="AQ179" s="105"/>
      <c r="AR179" s="105"/>
      <c r="AS179" s="105"/>
      <c r="AT179" s="105"/>
      <c r="AU179" s="105"/>
      <c r="AV179" s="105"/>
      <c r="AW179" s="105"/>
      <c r="AX179" s="105"/>
      <c r="AY179" s="105"/>
      <c r="AZ179" s="106"/>
    </row>
    <row r="180" spans="2:52" ht="15" thickTop="1">
      <c r="B180" s="1"/>
      <c r="C180" s="1"/>
      <c r="D180" s="1"/>
      <c r="E180" s="39"/>
      <c r="L180" s="2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row>
    <row r="181" spans="2:52" ht="23.4">
      <c r="B181" s="17" t="s">
        <v>27</v>
      </c>
      <c r="C181" s="17">
        <v>5</v>
      </c>
      <c r="D181" s="18">
        <v>0</v>
      </c>
      <c r="E181" s="30" t="s">
        <v>285</v>
      </c>
      <c r="F181" s="36">
        <f>IF(AND(E181&lt;&gt;"",E181=[1]Answers!E181),1,IF(ISBLANK(E181),0,-1))</f>
        <v>1</v>
      </c>
      <c r="G181" s="75">
        <v>52</v>
      </c>
      <c r="H181" s="6"/>
      <c r="I181" s="32" t="s">
        <v>284</v>
      </c>
      <c r="J181" s="33"/>
      <c r="K181" s="33"/>
      <c r="L181" s="33"/>
      <c r="M181" s="33"/>
      <c r="N181" s="33"/>
      <c r="O181" s="33"/>
      <c r="P181" s="33"/>
      <c r="Q181" s="33"/>
      <c r="R181" s="33"/>
      <c r="S181" s="33"/>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row>
    <row r="182" spans="2:52">
      <c r="B182" s="1"/>
      <c r="C182" s="1"/>
      <c r="D182" s="1"/>
      <c r="E182" s="39"/>
      <c r="G182" s="6"/>
      <c r="H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row>
    <row r="183" spans="2:52" ht="23.4">
      <c r="B183" s="17">
        <v>71</v>
      </c>
      <c r="C183" s="17">
        <v>5</v>
      </c>
      <c r="D183" s="18">
        <v>12</v>
      </c>
      <c r="E183" s="30"/>
      <c r="F183" s="36">
        <f>IF(AND(E183&lt;&gt;"",E183=[1]Answers!E183),1,IF(ISBLANK(E183),0,-1))</f>
        <v>0</v>
      </c>
      <c r="G183" s="75">
        <v>11</v>
      </c>
      <c r="H183" s="6"/>
      <c r="I183" s="32" t="s">
        <v>254</v>
      </c>
      <c r="J183" s="33"/>
      <c r="K183" s="33"/>
      <c r="L183" s="33"/>
      <c r="M183" s="33"/>
      <c r="N183" s="33"/>
      <c r="O183" s="33"/>
      <c r="P183" s="33"/>
      <c r="Q183" s="33"/>
      <c r="R183" s="33"/>
      <c r="S183" s="33"/>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row>
    <row r="184" spans="2:52" ht="23.4">
      <c r="B184" s="17">
        <f t="shared" ref="B184:B212" si="5">B183+1</f>
        <v>72</v>
      </c>
      <c r="C184" s="17">
        <v>5</v>
      </c>
      <c r="D184" s="18">
        <v>12</v>
      </c>
      <c r="E184" s="30"/>
      <c r="F184" s="36">
        <f>IF(AND(E184&lt;&gt;"",E184=[1]Answers!E184),1,IF(ISBLANK(E184),0,-1))</f>
        <v>0</v>
      </c>
      <c r="G184" s="75">
        <v>44</v>
      </c>
      <c r="H184" s="6"/>
      <c r="I184" s="32" t="s">
        <v>255</v>
      </c>
      <c r="J184" s="33"/>
      <c r="K184" s="33"/>
      <c r="L184" s="33"/>
      <c r="M184" s="33"/>
      <c r="N184" s="33"/>
      <c r="O184" s="33"/>
      <c r="P184" s="33"/>
      <c r="Q184" s="33"/>
      <c r="R184" s="33"/>
      <c r="S184" s="33"/>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row>
    <row r="185" spans="2:52" ht="23.4">
      <c r="B185" s="17">
        <f t="shared" si="5"/>
        <v>73</v>
      </c>
      <c r="C185" s="17">
        <v>5</v>
      </c>
      <c r="D185" s="18">
        <v>12</v>
      </c>
      <c r="E185" s="30"/>
      <c r="F185" s="36">
        <f>IF(AND(E185&lt;&gt;"",E185=[1]Answers!E185),1,IF(ISBLANK(E185),0,-1))</f>
        <v>0</v>
      </c>
      <c r="G185" s="75">
        <v>39</v>
      </c>
      <c r="H185" s="6"/>
      <c r="I185" s="32" t="s">
        <v>256</v>
      </c>
      <c r="J185" s="33"/>
      <c r="K185" s="33"/>
      <c r="L185" s="33"/>
      <c r="M185" s="33"/>
      <c r="N185" s="33"/>
      <c r="O185" s="33"/>
      <c r="P185" s="33"/>
      <c r="Q185" s="33"/>
      <c r="R185" s="33"/>
      <c r="S185" s="33"/>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row>
    <row r="186" spans="2:52" ht="23.4">
      <c r="B186" s="17">
        <f t="shared" si="5"/>
        <v>74</v>
      </c>
      <c r="C186" s="17">
        <v>5</v>
      </c>
      <c r="D186" s="18">
        <v>12</v>
      </c>
      <c r="E186" s="30"/>
      <c r="F186" s="36">
        <f>IF(AND(E186&lt;&gt;"",E186=[1]Answers!E186),1,IF(ISBLANK(E186),0,-1))</f>
        <v>0</v>
      </c>
      <c r="G186" s="75">
        <v>12</v>
      </c>
      <c r="H186" s="6"/>
      <c r="I186" s="32" t="s">
        <v>257</v>
      </c>
      <c r="J186" s="33"/>
      <c r="K186" s="33"/>
      <c r="L186" s="33"/>
      <c r="M186" s="33"/>
      <c r="N186" s="33"/>
      <c r="O186" s="33"/>
      <c r="P186" s="33"/>
      <c r="Q186" s="33"/>
      <c r="R186" s="33"/>
      <c r="S186" s="33"/>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row>
    <row r="187" spans="2:52" ht="23.4">
      <c r="B187" s="17">
        <f t="shared" si="5"/>
        <v>75</v>
      </c>
      <c r="C187" s="17">
        <v>5</v>
      </c>
      <c r="D187" s="18">
        <v>12</v>
      </c>
      <c r="E187" s="30"/>
      <c r="F187" s="36">
        <f>IF(AND(E187&lt;&gt;"",E187=[1]Answers!E187),1,IF(ISBLANK(E187),0,-1))</f>
        <v>0</v>
      </c>
      <c r="G187" s="75">
        <v>5</v>
      </c>
      <c r="H187" s="6"/>
      <c r="I187" s="32" t="s">
        <v>258</v>
      </c>
      <c r="J187" s="33"/>
      <c r="K187" s="33"/>
      <c r="L187" s="33"/>
      <c r="M187" s="33"/>
      <c r="N187" s="33"/>
      <c r="O187" s="33"/>
      <c r="P187" s="33"/>
      <c r="Q187" s="33"/>
      <c r="R187" s="33"/>
      <c r="S187" s="33"/>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row>
    <row r="188" spans="2:52" ht="23.4">
      <c r="B188" s="17">
        <f t="shared" si="5"/>
        <v>76</v>
      </c>
      <c r="C188" s="17">
        <v>5</v>
      </c>
      <c r="D188" s="18">
        <v>12</v>
      </c>
      <c r="E188" s="30"/>
      <c r="F188" s="36">
        <f>IF(AND(E188&lt;&gt;"",E188=[1]Answers!E188),1,IF(ISBLANK(E188),0,-1))</f>
        <v>0</v>
      </c>
      <c r="G188" s="75">
        <v>61</v>
      </c>
      <c r="H188" s="6"/>
      <c r="I188" s="32" t="s">
        <v>259</v>
      </c>
      <c r="J188" s="33"/>
      <c r="K188" s="33"/>
      <c r="L188" s="33"/>
      <c r="M188" s="33"/>
      <c r="N188" s="33"/>
      <c r="O188" s="33"/>
      <c r="P188" s="33"/>
      <c r="Q188" s="33"/>
      <c r="R188" s="33"/>
      <c r="S188" s="33"/>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row>
    <row r="189" spans="2:52" ht="23.4">
      <c r="B189" s="17">
        <f t="shared" si="5"/>
        <v>77</v>
      </c>
      <c r="C189" s="17">
        <v>5</v>
      </c>
      <c r="D189" s="18">
        <v>12</v>
      </c>
      <c r="E189" s="30"/>
      <c r="F189" s="36">
        <f>IF(AND(E189&lt;&gt;"",E189=[1]Answers!E189),1,IF(ISBLANK(E189),0,-1))</f>
        <v>0</v>
      </c>
      <c r="G189" s="75">
        <v>52</v>
      </c>
      <c r="H189" s="6"/>
      <c r="I189" s="32" t="s">
        <v>260</v>
      </c>
      <c r="J189" s="33"/>
      <c r="K189" s="33"/>
      <c r="L189" s="33"/>
      <c r="M189" s="33"/>
      <c r="N189" s="33"/>
      <c r="O189" s="33"/>
      <c r="P189" s="33"/>
      <c r="Q189" s="33"/>
      <c r="R189" s="33"/>
      <c r="S189" s="33"/>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row>
    <row r="190" spans="2:52" ht="23.4">
      <c r="B190" s="17">
        <f t="shared" si="5"/>
        <v>78</v>
      </c>
      <c r="C190" s="17">
        <v>5</v>
      </c>
      <c r="D190" s="18">
        <v>12</v>
      </c>
      <c r="E190" s="30"/>
      <c r="F190" s="36">
        <f>IF(AND(E190&lt;&gt;"",E190=[1]Answers!E190),1,IF(ISBLANK(E190),0,-1))</f>
        <v>0</v>
      </c>
      <c r="G190" s="75">
        <v>28</v>
      </c>
      <c r="H190" s="6"/>
      <c r="I190" s="32" t="s">
        <v>261</v>
      </c>
      <c r="J190" s="33"/>
      <c r="K190" s="33"/>
      <c r="L190" s="33"/>
      <c r="M190" s="33"/>
      <c r="N190" s="33"/>
      <c r="O190" s="33"/>
      <c r="P190" s="33"/>
      <c r="Q190" s="33"/>
      <c r="R190" s="33"/>
      <c r="S190" s="33"/>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row>
    <row r="191" spans="2:52" ht="23.4">
      <c r="B191" s="17">
        <f t="shared" si="5"/>
        <v>79</v>
      </c>
      <c r="C191" s="17">
        <v>5</v>
      </c>
      <c r="D191" s="18">
        <v>12</v>
      </c>
      <c r="E191" s="30"/>
      <c r="F191" s="36">
        <f>IF(AND(E191&lt;&gt;"",E191=[1]Answers!E191),1,IF(ISBLANK(E191),0,-1))</f>
        <v>0</v>
      </c>
      <c r="G191" s="75">
        <v>50</v>
      </c>
      <c r="H191" s="6"/>
      <c r="I191" s="32" t="s">
        <v>262</v>
      </c>
      <c r="J191" s="33"/>
      <c r="K191" s="33"/>
      <c r="L191" s="33"/>
      <c r="M191" s="33"/>
      <c r="N191" s="33"/>
      <c r="O191" s="33"/>
      <c r="P191" s="33"/>
      <c r="Q191" s="33"/>
      <c r="R191" s="33"/>
      <c r="S191" s="33"/>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row>
    <row r="192" spans="2:52" ht="23.4">
      <c r="B192" s="17">
        <f t="shared" si="5"/>
        <v>80</v>
      </c>
      <c r="C192" s="17">
        <v>5</v>
      </c>
      <c r="D192" s="18">
        <v>12</v>
      </c>
      <c r="E192" s="30"/>
      <c r="F192" s="36">
        <f>IF(AND(E192&lt;&gt;"",E192=[1]Answers!E192),1,IF(ISBLANK(E192),0,-1))</f>
        <v>0</v>
      </c>
      <c r="G192" s="75">
        <v>27</v>
      </c>
      <c r="H192" s="6"/>
      <c r="I192" s="32" t="s">
        <v>263</v>
      </c>
      <c r="J192" s="33"/>
      <c r="K192" s="33"/>
      <c r="L192" s="33"/>
      <c r="M192" s="33"/>
      <c r="N192" s="33"/>
      <c r="O192" s="33"/>
      <c r="P192" s="33"/>
      <c r="Q192" s="33"/>
      <c r="R192" s="33"/>
      <c r="S192" s="33"/>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row>
    <row r="193" spans="2:52" ht="23.4">
      <c r="B193" s="17">
        <f t="shared" si="5"/>
        <v>81</v>
      </c>
      <c r="C193" s="17">
        <v>5</v>
      </c>
      <c r="D193" s="18">
        <v>12</v>
      </c>
      <c r="E193" s="30"/>
      <c r="F193" s="36">
        <f>IF(AND(E193&lt;&gt;"",E193=[1]Answers!E193),1,IF(ISBLANK(E193),0,-1))</f>
        <v>0</v>
      </c>
      <c r="G193" s="75">
        <v>45</v>
      </c>
      <c r="H193" s="6"/>
      <c r="I193" s="32" t="s">
        <v>264</v>
      </c>
      <c r="J193" s="33"/>
      <c r="K193" s="33"/>
      <c r="L193" s="33"/>
      <c r="M193" s="33"/>
      <c r="N193" s="33"/>
      <c r="O193" s="33"/>
      <c r="P193" s="33"/>
      <c r="Q193" s="33"/>
      <c r="R193" s="33"/>
      <c r="S193" s="33"/>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row>
    <row r="194" spans="2:52" ht="23.4">
      <c r="B194" s="17">
        <f t="shared" si="5"/>
        <v>82</v>
      </c>
      <c r="C194" s="17">
        <v>5</v>
      </c>
      <c r="D194" s="18">
        <v>12</v>
      </c>
      <c r="E194" s="30"/>
      <c r="F194" s="36">
        <f>IF(AND(E194&lt;&gt;"",E194=[1]Answers!E194),1,IF(ISBLANK(E194),0,-1))</f>
        <v>0</v>
      </c>
      <c r="G194" s="75">
        <v>36</v>
      </c>
      <c r="H194" s="6"/>
      <c r="I194" s="32" t="s">
        <v>265</v>
      </c>
      <c r="J194" s="33"/>
      <c r="K194" s="33"/>
      <c r="L194" s="33"/>
      <c r="M194" s="33"/>
      <c r="N194" s="33"/>
      <c r="O194" s="33"/>
      <c r="P194" s="33"/>
      <c r="Q194" s="33"/>
      <c r="R194" s="33"/>
      <c r="S194" s="33"/>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row>
    <row r="195" spans="2:52" ht="23.4">
      <c r="B195" s="17">
        <f t="shared" si="5"/>
        <v>83</v>
      </c>
      <c r="C195" s="17">
        <v>5</v>
      </c>
      <c r="D195" s="18">
        <v>12</v>
      </c>
      <c r="E195" s="30"/>
      <c r="F195" s="36">
        <f>IF(AND(E195&lt;&gt;"",E195=[1]Answers!E195),1,IF(ISBLANK(E195),0,-1))</f>
        <v>0</v>
      </c>
      <c r="G195" s="75">
        <v>50</v>
      </c>
      <c r="H195" s="6"/>
      <c r="I195" s="32" t="s">
        <v>266</v>
      </c>
      <c r="J195" s="33"/>
      <c r="K195" s="33"/>
      <c r="L195" s="33"/>
      <c r="M195" s="33"/>
      <c r="N195" s="33"/>
      <c r="O195" s="33"/>
      <c r="P195" s="33"/>
      <c r="Q195" s="33"/>
      <c r="R195" s="33"/>
      <c r="S195" s="33"/>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row>
    <row r="196" spans="2:52" ht="23.4">
      <c r="B196" s="17">
        <f t="shared" si="5"/>
        <v>84</v>
      </c>
      <c r="C196" s="17">
        <v>5</v>
      </c>
      <c r="D196" s="18">
        <v>12</v>
      </c>
      <c r="E196" s="30"/>
      <c r="F196" s="36">
        <f>IF(AND(E196&lt;&gt;"",E196=[1]Answers!E196),1,IF(ISBLANK(E196),0,-1))</f>
        <v>0</v>
      </c>
      <c r="G196" s="75">
        <v>28</v>
      </c>
      <c r="H196" s="6"/>
      <c r="I196" s="32" t="s">
        <v>267</v>
      </c>
      <c r="J196" s="33"/>
      <c r="K196" s="33"/>
      <c r="L196" s="33"/>
      <c r="M196" s="33"/>
      <c r="N196" s="33"/>
      <c r="O196" s="33"/>
      <c r="P196" s="33"/>
      <c r="Q196" s="33"/>
      <c r="R196" s="33"/>
      <c r="S196" s="33"/>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row>
    <row r="197" spans="2:52" ht="23.4">
      <c r="B197" s="17">
        <f t="shared" si="5"/>
        <v>85</v>
      </c>
      <c r="C197" s="17">
        <v>5</v>
      </c>
      <c r="D197" s="18">
        <v>12</v>
      </c>
      <c r="E197" s="30"/>
      <c r="F197" s="36">
        <f>IF(AND(E197&lt;&gt;"",E197=[1]Answers!E197),1,IF(ISBLANK(E197),0,-1))</f>
        <v>0</v>
      </c>
      <c r="G197" s="75">
        <v>54</v>
      </c>
      <c r="H197" s="6"/>
      <c r="I197" s="32" t="s">
        <v>268</v>
      </c>
      <c r="J197" s="33"/>
      <c r="K197" s="33"/>
      <c r="L197" s="33"/>
      <c r="M197" s="33"/>
      <c r="N197" s="33"/>
      <c r="O197" s="33"/>
      <c r="P197" s="33"/>
      <c r="Q197" s="33"/>
      <c r="R197" s="33"/>
      <c r="S197" s="33"/>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row>
    <row r="198" spans="2:52" ht="23.4">
      <c r="B198" s="17">
        <f t="shared" si="5"/>
        <v>86</v>
      </c>
      <c r="C198" s="17">
        <v>5</v>
      </c>
      <c r="D198" s="18">
        <v>12</v>
      </c>
      <c r="E198" s="30"/>
      <c r="F198" s="36">
        <f>IF(AND(E198&lt;&gt;"",E198=[1]Answers!E198),1,IF(ISBLANK(E198),0,-1))</f>
        <v>0</v>
      </c>
      <c r="G198" s="75">
        <v>47</v>
      </c>
      <c r="H198" s="6"/>
      <c r="I198" s="32" t="s">
        <v>269</v>
      </c>
      <c r="J198" s="33"/>
      <c r="K198" s="33"/>
      <c r="L198" s="33"/>
      <c r="M198" s="33"/>
      <c r="N198" s="33"/>
      <c r="O198" s="33"/>
      <c r="P198" s="33"/>
      <c r="Q198" s="33"/>
      <c r="R198" s="33"/>
      <c r="S198" s="33"/>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row>
    <row r="199" spans="2:52" ht="23.4">
      <c r="B199" s="17">
        <f t="shared" si="5"/>
        <v>87</v>
      </c>
      <c r="C199" s="17">
        <v>5</v>
      </c>
      <c r="D199" s="18">
        <v>12</v>
      </c>
      <c r="E199" s="30"/>
      <c r="F199" s="36">
        <f>IF(AND(E199&lt;&gt;"",E199=[1]Answers!E199),1,IF(ISBLANK(E199),0,-1))</f>
        <v>0</v>
      </c>
      <c r="G199" s="75">
        <v>62</v>
      </c>
      <c r="H199" s="6"/>
      <c r="I199" s="32" t="s">
        <v>270</v>
      </c>
      <c r="J199" s="33"/>
      <c r="K199" s="33"/>
      <c r="L199" s="33"/>
      <c r="M199" s="33"/>
      <c r="N199" s="33"/>
      <c r="O199" s="33"/>
      <c r="P199" s="33"/>
      <c r="Q199" s="33"/>
      <c r="R199" s="33"/>
      <c r="S199" s="33"/>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row>
    <row r="200" spans="2:52" ht="23.4">
      <c r="B200" s="17">
        <f t="shared" si="5"/>
        <v>88</v>
      </c>
      <c r="C200" s="17">
        <v>5</v>
      </c>
      <c r="D200" s="18">
        <v>12</v>
      </c>
      <c r="E200" s="30"/>
      <c r="F200" s="36">
        <f>IF(AND(E200&lt;&gt;"",E200=[1]Answers!E200),1,IF(ISBLANK(E200),0,-1))</f>
        <v>0</v>
      </c>
      <c r="G200" s="75">
        <v>41</v>
      </c>
      <c r="H200" s="6"/>
      <c r="I200" s="32" t="s">
        <v>271</v>
      </c>
      <c r="J200" s="33"/>
      <c r="K200" s="33"/>
      <c r="L200" s="33"/>
      <c r="M200" s="33"/>
      <c r="N200" s="33"/>
      <c r="O200" s="33"/>
      <c r="P200" s="33"/>
      <c r="Q200" s="33"/>
      <c r="R200" s="33"/>
      <c r="S200" s="33"/>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row>
    <row r="201" spans="2:52" ht="23.4">
      <c r="B201" s="17">
        <f t="shared" si="5"/>
        <v>89</v>
      </c>
      <c r="C201" s="17">
        <v>5</v>
      </c>
      <c r="D201" s="18">
        <v>12</v>
      </c>
      <c r="E201" s="30"/>
      <c r="F201" s="36">
        <f>IF(AND(E201&lt;&gt;"",E201=[1]Answers!E201),1,IF(ISBLANK(E201),0,-1))</f>
        <v>0</v>
      </c>
      <c r="G201" s="75">
        <v>37</v>
      </c>
      <c r="H201" s="6"/>
      <c r="I201" s="32" t="s">
        <v>272</v>
      </c>
      <c r="J201" s="33"/>
      <c r="K201" s="33"/>
      <c r="L201" s="33"/>
      <c r="M201" s="33"/>
      <c r="N201" s="33"/>
      <c r="O201" s="33"/>
      <c r="P201" s="33"/>
      <c r="Q201" s="33"/>
      <c r="R201" s="33"/>
      <c r="S201" s="33"/>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row>
    <row r="202" spans="2:52" ht="23.4">
      <c r="B202" s="17">
        <f t="shared" si="5"/>
        <v>90</v>
      </c>
      <c r="C202" s="17">
        <v>5</v>
      </c>
      <c r="D202" s="18">
        <v>12</v>
      </c>
      <c r="E202" s="30"/>
      <c r="F202" s="36">
        <f>IF(AND(E202&lt;&gt;"",E202=[1]Answers!E202),1,IF(ISBLANK(E202),0,-1))</f>
        <v>0</v>
      </c>
      <c r="G202" s="75">
        <v>36</v>
      </c>
      <c r="H202" s="6"/>
      <c r="I202" s="32" t="s">
        <v>273</v>
      </c>
      <c r="J202" s="33"/>
      <c r="K202" s="33"/>
      <c r="L202" s="33"/>
      <c r="M202" s="33"/>
      <c r="N202" s="33"/>
      <c r="O202" s="33"/>
      <c r="P202" s="33"/>
      <c r="Q202" s="33"/>
      <c r="R202" s="33"/>
      <c r="S202" s="33"/>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row>
    <row r="203" spans="2:52" ht="23.4">
      <c r="B203" s="17">
        <f t="shared" si="5"/>
        <v>91</v>
      </c>
      <c r="C203" s="17">
        <v>5</v>
      </c>
      <c r="D203" s="18">
        <v>12</v>
      </c>
      <c r="E203" s="30"/>
      <c r="F203" s="36">
        <f>IF(AND(E203&lt;&gt;"",E203=[1]Answers!E203),1,IF(ISBLANK(E203),0,-1))</f>
        <v>0</v>
      </c>
      <c r="G203" s="75">
        <v>27</v>
      </c>
      <c r="H203" s="6"/>
      <c r="I203" s="32" t="s">
        <v>274</v>
      </c>
      <c r="J203" s="33"/>
      <c r="K203" s="33"/>
      <c r="L203" s="33"/>
      <c r="M203" s="33"/>
      <c r="N203" s="33"/>
      <c r="O203" s="33"/>
      <c r="P203" s="33"/>
      <c r="Q203" s="33"/>
      <c r="R203" s="33"/>
      <c r="S203" s="33"/>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row>
    <row r="204" spans="2:52" ht="23.4">
      <c r="B204" s="17">
        <f t="shared" si="5"/>
        <v>92</v>
      </c>
      <c r="C204" s="17">
        <v>5</v>
      </c>
      <c r="D204" s="18">
        <v>12</v>
      </c>
      <c r="E204" s="30"/>
      <c r="F204" s="36">
        <f>IF(AND(E204&lt;&gt;"",E204=[1]Answers!E204),1,IF(ISBLANK(E204),0,-1))</f>
        <v>0</v>
      </c>
      <c r="G204" s="75">
        <v>22</v>
      </c>
      <c r="H204" s="6"/>
      <c r="I204" s="32" t="s">
        <v>275</v>
      </c>
      <c r="J204" s="33"/>
      <c r="K204" s="33"/>
      <c r="L204" s="33"/>
      <c r="M204" s="33"/>
      <c r="N204" s="33"/>
      <c r="O204" s="33"/>
      <c r="P204" s="33"/>
      <c r="Q204" s="33"/>
      <c r="R204" s="33"/>
      <c r="S204" s="33"/>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row>
    <row r="205" spans="2:52" ht="23.4">
      <c r="B205" s="17">
        <f t="shared" si="5"/>
        <v>93</v>
      </c>
      <c r="C205" s="17">
        <v>5</v>
      </c>
      <c r="D205" s="18">
        <v>12</v>
      </c>
      <c r="E205" s="30"/>
      <c r="F205" s="36">
        <f>IF(AND(E205&lt;&gt;"",E205=[1]Answers!E205),1,IF(ISBLANK(E205),0,-1))</f>
        <v>0</v>
      </c>
      <c r="G205" s="75">
        <v>7</v>
      </c>
      <c r="H205" s="6"/>
      <c r="I205" s="32" t="s">
        <v>276</v>
      </c>
      <c r="J205" s="33"/>
      <c r="K205" s="33"/>
      <c r="L205" s="33"/>
      <c r="M205" s="33"/>
      <c r="N205" s="33"/>
      <c r="O205" s="33"/>
      <c r="P205" s="33"/>
      <c r="Q205" s="33"/>
      <c r="R205" s="33"/>
      <c r="S205" s="33"/>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row>
    <row r="206" spans="2:52" ht="23.4">
      <c r="B206" s="17">
        <f t="shared" si="5"/>
        <v>94</v>
      </c>
      <c r="C206" s="17">
        <v>5</v>
      </c>
      <c r="D206" s="18">
        <v>12</v>
      </c>
      <c r="E206" s="30"/>
      <c r="F206" s="36">
        <f>IF(AND(E206&lt;&gt;"",E206=[1]Answers!E206),1,IF(ISBLANK(E206),0,-1))</f>
        <v>0</v>
      </c>
      <c r="G206" s="75">
        <v>20</v>
      </c>
      <c r="H206" s="6"/>
      <c r="I206" s="32" t="s">
        <v>277</v>
      </c>
      <c r="J206" s="33"/>
      <c r="K206" s="33"/>
      <c r="L206" s="33"/>
      <c r="M206" s="33"/>
      <c r="N206" s="33"/>
      <c r="O206" s="33"/>
      <c r="P206" s="33"/>
      <c r="Q206" s="33"/>
      <c r="R206" s="33"/>
      <c r="S206" s="33"/>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row>
    <row r="207" spans="2:52" ht="23.4">
      <c r="B207" s="17">
        <f t="shared" si="5"/>
        <v>95</v>
      </c>
      <c r="C207" s="17">
        <v>5</v>
      </c>
      <c r="D207" s="18">
        <v>12</v>
      </c>
      <c r="E207" s="30"/>
      <c r="F207" s="36">
        <f>IF(AND(E207&lt;&gt;"",E207=[1]Answers!E207),1,IF(ISBLANK(E207),0,-1))</f>
        <v>0</v>
      </c>
      <c r="G207" s="75">
        <v>16</v>
      </c>
      <c r="H207" s="6"/>
      <c r="I207" s="32" t="s">
        <v>278</v>
      </c>
      <c r="J207" s="33"/>
      <c r="K207" s="33"/>
      <c r="L207" s="33"/>
      <c r="M207" s="33"/>
      <c r="N207" s="33"/>
      <c r="O207" s="33"/>
      <c r="P207" s="33"/>
      <c r="Q207" s="33"/>
      <c r="R207" s="33"/>
      <c r="S207" s="33"/>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row>
    <row r="208" spans="2:52" ht="23.4">
      <c r="B208" s="17">
        <f t="shared" si="5"/>
        <v>96</v>
      </c>
      <c r="C208" s="17">
        <v>5</v>
      </c>
      <c r="D208" s="18">
        <v>12</v>
      </c>
      <c r="E208" s="30"/>
      <c r="F208" s="36">
        <f>IF(AND(E208&lt;&gt;"",E208=[1]Answers!E208),1,IF(ISBLANK(E208),0,-1))</f>
        <v>0</v>
      </c>
      <c r="G208" s="75">
        <v>45</v>
      </c>
      <c r="H208" s="6"/>
      <c r="I208" s="32" t="s">
        <v>279</v>
      </c>
      <c r="J208" s="33"/>
      <c r="K208" s="33"/>
      <c r="L208" s="33"/>
      <c r="M208" s="33"/>
      <c r="N208" s="33"/>
      <c r="O208" s="33"/>
      <c r="P208" s="33"/>
      <c r="Q208" s="33"/>
      <c r="R208" s="33"/>
      <c r="S208" s="33"/>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row>
    <row r="209" spans="2:52" ht="23.4">
      <c r="B209" s="17">
        <f t="shared" si="5"/>
        <v>97</v>
      </c>
      <c r="C209" s="17">
        <v>5</v>
      </c>
      <c r="D209" s="18">
        <v>12</v>
      </c>
      <c r="E209" s="30"/>
      <c r="F209" s="36">
        <f>IF(AND(E209&lt;&gt;"",E209=[1]Answers!E209),1,IF(ISBLANK(E209),0,-1))</f>
        <v>0</v>
      </c>
      <c r="G209" s="75">
        <v>1</v>
      </c>
      <c r="H209" s="6"/>
      <c r="I209" s="32" t="s">
        <v>280</v>
      </c>
      <c r="J209" s="33"/>
      <c r="K209" s="33"/>
      <c r="L209" s="33"/>
      <c r="M209" s="33"/>
      <c r="N209" s="33"/>
      <c r="O209" s="33"/>
      <c r="P209" s="33"/>
      <c r="Q209" s="33"/>
      <c r="R209" s="33"/>
      <c r="S209" s="33"/>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row>
    <row r="210" spans="2:52" ht="23.4">
      <c r="B210" s="17">
        <f t="shared" si="5"/>
        <v>98</v>
      </c>
      <c r="C210" s="17">
        <v>5</v>
      </c>
      <c r="D210" s="18">
        <v>12</v>
      </c>
      <c r="E210" s="30"/>
      <c r="F210" s="36">
        <f>IF(AND(E210&lt;&gt;"",E210=[1]Answers!E210),1,IF(ISBLANK(E210),0,-1))</f>
        <v>0</v>
      </c>
      <c r="G210" s="75">
        <v>31</v>
      </c>
      <c r="H210" s="6"/>
      <c r="I210" s="32" t="s">
        <v>281</v>
      </c>
      <c r="J210" s="33"/>
      <c r="K210" s="33"/>
      <c r="L210" s="33"/>
      <c r="M210" s="33"/>
      <c r="N210" s="33"/>
      <c r="O210" s="33"/>
      <c r="P210" s="33"/>
      <c r="Q210" s="33"/>
      <c r="R210" s="33"/>
      <c r="S210" s="33"/>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row>
    <row r="211" spans="2:52" ht="23.4">
      <c r="B211" s="17">
        <f t="shared" si="5"/>
        <v>99</v>
      </c>
      <c r="C211" s="17">
        <v>5</v>
      </c>
      <c r="D211" s="18">
        <v>12</v>
      </c>
      <c r="E211" s="30"/>
      <c r="F211" s="36">
        <f>IF(AND(E211&lt;&gt;"",E211=[1]Answers!E211),1,IF(ISBLANK(E211),0,-1))</f>
        <v>0</v>
      </c>
      <c r="G211" s="75">
        <v>11</v>
      </c>
      <c r="H211" s="6"/>
      <c r="I211" s="32" t="s">
        <v>282</v>
      </c>
      <c r="J211" s="33"/>
      <c r="K211" s="33"/>
      <c r="L211" s="33"/>
      <c r="M211" s="33"/>
      <c r="N211" s="33"/>
      <c r="O211" s="33"/>
      <c r="P211" s="33"/>
      <c r="Q211" s="33"/>
      <c r="R211" s="33"/>
      <c r="S211" s="33"/>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row>
    <row r="212" spans="2:52" ht="23.4">
      <c r="B212" s="17">
        <f t="shared" si="5"/>
        <v>100</v>
      </c>
      <c r="C212" s="17">
        <v>5</v>
      </c>
      <c r="D212" s="18">
        <v>12</v>
      </c>
      <c r="E212" s="30"/>
      <c r="F212" s="36">
        <f>IF(AND(E212&lt;&gt;"",E212=[1]Answers!E212),1,IF(ISBLANK(E212),0,-1))</f>
        <v>0</v>
      </c>
      <c r="G212" s="75">
        <v>41</v>
      </c>
      <c r="H212" s="6"/>
      <c r="I212" s="32" t="s">
        <v>283</v>
      </c>
      <c r="J212" s="33"/>
      <c r="K212" s="33"/>
      <c r="L212" s="33"/>
      <c r="M212" s="33"/>
      <c r="N212" s="33"/>
      <c r="O212" s="33"/>
      <c r="P212" s="33"/>
      <c r="Q212" s="33"/>
      <c r="R212" s="33"/>
      <c r="S212" s="33"/>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row>
    <row r="213" spans="2:52">
      <c r="AW213" s="6"/>
      <c r="AX213" s="6"/>
      <c r="AY213" s="6"/>
      <c r="AZ213" s="6"/>
    </row>
    <row r="214" spans="2:52" ht="23.4">
      <c r="B214" s="17" t="s">
        <v>26</v>
      </c>
      <c r="C214" s="17">
        <v>5</v>
      </c>
      <c r="D214" s="18">
        <v>0</v>
      </c>
      <c r="E214" s="30" cm="1">
        <f t="array" ref="E214">IFERROR(_xlfn.REDUCE(0,E183:E212,_xlfn.LAMBDA(_xlpm.a,_xlpm.v,_xlpm.a+CODE(MID(_xlpm.v,2,1))+CODE(MID(_xlpm.v,7,1)))),0)</f>
        <v>0</v>
      </c>
      <c r="F214" s="36">
        <f>IF(AND(E214&lt;&gt;"",E214=[1]Answers!E214),1,IF(ISBLANK(E214),0,-1))</f>
        <v>-1</v>
      </c>
      <c r="AW214" s="6"/>
      <c r="AX214" s="6"/>
      <c r="AY214" s="6"/>
      <c r="AZ214" s="6"/>
    </row>
    <row r="215" spans="2:52">
      <c r="AW215" s="6"/>
      <c r="AX215" s="6"/>
      <c r="AY215" s="6"/>
      <c r="AZ215" s="6"/>
    </row>
    <row r="216" spans="2:52">
      <c r="AW216" s="6"/>
      <c r="AX216" s="6"/>
      <c r="AY216" s="6"/>
      <c r="AZ216" s="6"/>
    </row>
  </sheetData>
  <mergeCells count="20">
    <mergeCell ref="I144:AV144"/>
    <mergeCell ref="I179:AZ179"/>
    <mergeCell ref="B30:AA30"/>
    <mergeCell ref="G33:AA33"/>
    <mergeCell ref="G34:AA34"/>
    <mergeCell ref="G35:AA35"/>
    <mergeCell ref="G36:AA36"/>
    <mergeCell ref="G67:R67"/>
    <mergeCell ref="J42:N45"/>
    <mergeCell ref="J41:N41"/>
    <mergeCell ref="G104:AG104"/>
    <mergeCell ref="AH28:AI28"/>
    <mergeCell ref="AF28:AG28"/>
    <mergeCell ref="B2:AA2"/>
    <mergeCell ref="B4:T4"/>
    <mergeCell ref="B13:T13"/>
    <mergeCell ref="B14:T28"/>
    <mergeCell ref="Y13:AA13"/>
    <mergeCell ref="Y4:AA4"/>
    <mergeCell ref="Y11:AA11"/>
  </mergeCells>
  <conditionalFormatting sqref="Y15:AA26 AE26 AC27:AE39">
    <cfRule type="expression" dxfId="4" priority="16">
      <formula>OR(RIGHT(Y15,1)="♥",RIGHT(Y15,1)="♦")</formula>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7" id="{532F7C00-1FB1-4664-8DED-8911299960B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F34:F36</xm:sqref>
        </x14:conditionalFormatting>
        <x14:conditionalFormatting xmlns:xm="http://schemas.microsoft.com/office/excel/2006/main">
          <x14:cfRule type="iconSet" priority="15" id="{5E420ABF-E819-4E0F-98F4-D9E5C1B9D1C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14" id="{CDAE7634-19A0-481A-98C3-AF689F414EE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13" id="{2F4354AD-870D-446D-8699-C1FB42ED7CB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F60</xm:sqref>
        </x14:conditionalFormatting>
        <x14:conditionalFormatting xmlns:xm="http://schemas.microsoft.com/office/excel/2006/main">
          <x14:cfRule type="iconSet" priority="12" id="{C0FF00F3-38C9-4B97-8455-25F97B7547C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1" id="{B0FFC5D9-1CB9-44C7-97F4-0EDCC52A0D9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F71:F90</xm:sqref>
        </x14:conditionalFormatting>
        <x14:conditionalFormatting xmlns:xm="http://schemas.microsoft.com/office/excel/2006/main">
          <x14:cfRule type="iconSet" priority="10" id="{D206B3A0-B7B8-46CE-B806-F760454D1C1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9" id="{CD250FE3-C16D-450D-BD94-9B28C49171F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F106</xm:sqref>
        </x14:conditionalFormatting>
        <x14:conditionalFormatting xmlns:xm="http://schemas.microsoft.com/office/excel/2006/main">
          <x14:cfRule type="iconSet" priority="8" id="{67A79B0F-DEFB-4168-97B8-9B5879BA706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F108:F127</xm:sqref>
        </x14:conditionalFormatting>
        <x14:conditionalFormatting xmlns:xm="http://schemas.microsoft.com/office/excel/2006/main">
          <x14:cfRule type="iconSet" priority="7" id="{ED65F37F-43CF-43DA-BC93-2D2D44A4B5F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F129</xm:sqref>
        </x14:conditionalFormatting>
        <x14:conditionalFormatting xmlns:xm="http://schemas.microsoft.com/office/excel/2006/main">
          <x14:cfRule type="iconSet" priority="6" id="{F39DA148-9122-4EE2-916B-E748E6EC853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F146</xm:sqref>
        </x14:conditionalFormatting>
        <x14:conditionalFormatting xmlns:xm="http://schemas.microsoft.com/office/excel/2006/main">
          <x14:cfRule type="iconSet" priority="5" id="{C5F0444C-9807-403F-A5B2-FF44C90B4C1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F148:F167</xm:sqref>
        </x14:conditionalFormatting>
        <x14:conditionalFormatting xmlns:xm="http://schemas.microsoft.com/office/excel/2006/main">
          <x14:cfRule type="iconSet" priority="4" id="{1ECCB97C-03B8-4EA2-9634-E3501B9FEA8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F169</xm:sqref>
        </x14:conditionalFormatting>
        <x14:conditionalFormatting xmlns:xm="http://schemas.microsoft.com/office/excel/2006/main">
          <x14:cfRule type="iconSet" priority="3" id="{925F1CDB-915E-4AC4-ACE5-CF50E29E6A5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F181</xm:sqref>
        </x14:conditionalFormatting>
        <x14:conditionalFormatting xmlns:xm="http://schemas.microsoft.com/office/excel/2006/main">
          <x14:cfRule type="iconSet" priority="2" id="{F514ECFE-172E-42B4-B62C-142F6534AD6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F183:F212</xm:sqref>
        </x14:conditionalFormatting>
        <x14:conditionalFormatting xmlns:xm="http://schemas.microsoft.com/office/excel/2006/main">
          <x14:cfRule type="iconSet" priority="1" id="{29EC11A1-0F3A-4F92-8AAC-BC3B320F0F1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8403B-4487-431F-AC3B-28496984B7AF}">
  <dimension ref="A1:BT116"/>
  <sheetViews>
    <sheetView workbookViewId="0">
      <selection activeCell="F20" sqref="F20"/>
    </sheetView>
  </sheetViews>
  <sheetFormatPr defaultColWidth="9.109375" defaultRowHeight="13.8"/>
  <cols>
    <col min="1" max="16384" width="9.109375" style="79"/>
  </cols>
  <sheetData>
    <row r="1" spans="1:10">
      <c r="A1" s="82" t="s">
        <v>329</v>
      </c>
      <c r="B1" s="81" t="s">
        <v>328</v>
      </c>
      <c r="C1" s="81"/>
    </row>
    <row r="2" spans="1:10" ht="15.6">
      <c r="A2" s="82" t="s">
        <v>327</v>
      </c>
      <c r="B2" s="81"/>
      <c r="C2" s="81"/>
      <c r="H2" s="84" t="s">
        <v>33</v>
      </c>
      <c r="I2" s="79">
        <f>COUNTIF(B17:BT116,H2)</f>
        <v>210</v>
      </c>
      <c r="J2" s="79" t="e">
        <f t="shared" ref="J2:J13" si="0">_xlfn.XLOOKUP(H2,_nIATA,_nCity)</f>
        <v>#REF!</v>
      </c>
    </row>
    <row r="3" spans="1:10" ht="15.6">
      <c r="A3" s="82" t="s">
        <v>326</v>
      </c>
      <c r="B3" s="81" t="str" cm="1">
        <f t="array" aca="1" ref="B3" ca="1">HD_Date</f>
        <v>20-Jan-2024</v>
      </c>
      <c r="C3" s="81"/>
      <c r="H3" s="84" t="s">
        <v>54</v>
      </c>
      <c r="I3" s="79">
        <f t="shared" ref="I3:I13" si="1">COUNTIF(B18:BT117,H3)</f>
        <v>311</v>
      </c>
      <c r="J3" s="79" t="e">
        <f t="shared" si="0"/>
        <v>#REF!</v>
      </c>
    </row>
    <row r="4" spans="1:10" ht="15.6">
      <c r="A4"/>
      <c r="B4"/>
      <c r="C4"/>
      <c r="H4" s="84" t="s">
        <v>40</v>
      </c>
      <c r="I4" s="79">
        <f t="shared" si="1"/>
        <v>243</v>
      </c>
      <c r="J4" s="79" t="e">
        <f t="shared" si="0"/>
        <v>#REF!</v>
      </c>
    </row>
    <row r="5" spans="1:10" ht="15.6">
      <c r="A5"/>
      <c r="B5"/>
      <c r="C5"/>
      <c r="H5" s="84" t="s">
        <v>34</v>
      </c>
      <c r="I5" s="79">
        <f t="shared" si="1"/>
        <v>308</v>
      </c>
      <c r="J5" s="79" t="e">
        <f t="shared" si="0"/>
        <v>#REF!</v>
      </c>
    </row>
    <row r="6" spans="1:10" ht="15.6">
      <c r="A6"/>
      <c r="B6"/>
      <c r="C6"/>
      <c r="H6" s="84" t="s">
        <v>41</v>
      </c>
      <c r="I6" s="79">
        <f t="shared" si="1"/>
        <v>333</v>
      </c>
      <c r="J6" s="79" t="e">
        <f t="shared" si="0"/>
        <v>#REF!</v>
      </c>
    </row>
    <row r="7" spans="1:10" ht="15.6">
      <c r="A7"/>
      <c r="B7"/>
      <c r="C7"/>
      <c r="H7" s="84" t="s">
        <v>55</v>
      </c>
      <c r="I7" s="79">
        <f t="shared" si="1"/>
        <v>258</v>
      </c>
      <c r="J7" s="79" t="e">
        <f t="shared" si="0"/>
        <v>#REF!</v>
      </c>
    </row>
    <row r="8" spans="1:10" ht="15.6">
      <c r="A8"/>
      <c r="B8"/>
      <c r="C8"/>
      <c r="H8" s="84" t="s">
        <v>56</v>
      </c>
      <c r="I8" s="79">
        <f t="shared" si="1"/>
        <v>262</v>
      </c>
      <c r="J8" s="79" t="e">
        <f t="shared" si="0"/>
        <v>#REF!</v>
      </c>
    </row>
    <row r="9" spans="1:10" ht="15.6">
      <c r="A9"/>
      <c r="B9"/>
      <c r="C9"/>
      <c r="H9" s="84" t="s">
        <v>60</v>
      </c>
      <c r="I9" s="79">
        <f t="shared" si="1"/>
        <v>298</v>
      </c>
      <c r="J9" s="79" t="e">
        <f t="shared" si="0"/>
        <v>#REF!</v>
      </c>
    </row>
    <row r="10" spans="1:10" ht="15.6">
      <c r="A10"/>
      <c r="B10"/>
      <c r="C10"/>
      <c r="H10" s="84" t="s">
        <v>59</v>
      </c>
      <c r="I10" s="79">
        <f t="shared" si="1"/>
        <v>357</v>
      </c>
      <c r="J10" s="79" t="e">
        <f t="shared" si="0"/>
        <v>#REF!</v>
      </c>
    </row>
    <row r="11" spans="1:10" ht="15.6">
      <c r="A11"/>
      <c r="B11"/>
      <c r="C11"/>
      <c r="H11" s="84" t="s">
        <v>58</v>
      </c>
      <c r="I11" s="79">
        <f t="shared" si="1"/>
        <v>301</v>
      </c>
      <c r="J11" s="79" t="e">
        <f t="shared" si="0"/>
        <v>#REF!</v>
      </c>
    </row>
    <row r="12" spans="1:10" ht="15.6">
      <c r="A12"/>
      <c r="B12"/>
      <c r="C12"/>
      <c r="H12" s="84" t="s">
        <v>57</v>
      </c>
      <c r="I12" s="79">
        <f t="shared" si="1"/>
        <v>335</v>
      </c>
      <c r="J12" s="79" t="e">
        <f t="shared" si="0"/>
        <v>#REF!</v>
      </c>
    </row>
    <row r="13" spans="1:10" ht="15.6">
      <c r="A13"/>
      <c r="B13"/>
      <c r="C13"/>
      <c r="H13" s="84" t="s">
        <v>103</v>
      </c>
      <c r="I13" s="79">
        <f t="shared" si="1"/>
        <v>291</v>
      </c>
      <c r="J13" s="79" t="e">
        <f t="shared" si="0"/>
        <v>#REF!</v>
      </c>
    </row>
    <row r="14" spans="1:10" ht="14.4">
      <c r="A14"/>
      <c r="B14"/>
      <c r="C14"/>
    </row>
    <row r="17" spans="2:12" ht="12" customHeight="1">
      <c r="B17" s="83" t="s">
        <v>165</v>
      </c>
      <c r="C17" s="79" t="str" cm="1">
        <f t="array" ref="C17">_xlfn.TEXTAFTER(_xlfn.TEXTSPLIT(B17,";"),"-")</f>
        <v>SYD</v>
      </c>
      <c r="D17" s="79" t="e">
        <f>_xlfn.TEXTAFTER(C17,,"-")</f>
        <v>#VALUE!</v>
      </c>
    </row>
    <row r="18" spans="2:12" ht="12" customHeight="1">
      <c r="B18" s="83" t="s">
        <v>173</v>
      </c>
      <c r="C18" s="79" t="str" cm="1">
        <f t="array" ref="C18">_xlfn.TEXTAFTER(_xlfn.TEXTSPLIT(B18,";"),"-")</f>
        <v>RIX</v>
      </c>
      <c r="D18" s="79" t="e">
        <f t="shared" ref="D18:D26" si="2">_xlfn.TEXTAFTER(C18,"-")</f>
        <v>#N/A</v>
      </c>
    </row>
    <row r="19" spans="2:12" ht="12" customHeight="1">
      <c r="B19" s="83" t="s">
        <v>174</v>
      </c>
      <c r="C19" s="79" t="str" cm="1">
        <f t="array" ref="C19">_xlfn.TEXTAFTER(_xlfn.TEXTSPLIT(B19,";"),"-")</f>
        <v>LON</v>
      </c>
      <c r="D19" s="79" t="e">
        <f t="shared" si="2"/>
        <v>#N/A</v>
      </c>
    </row>
    <row r="20" spans="2:12" ht="12" customHeight="1">
      <c r="B20" s="83" t="s">
        <v>166</v>
      </c>
      <c r="C20" s="79" t="str" cm="1">
        <f t="array" ref="C20">_xlfn.TEXTAFTER(_xlfn.TEXTSPLIT(B20,";"),"-")</f>
        <v>LAS</v>
      </c>
      <c r="D20" s="79" t="e">
        <f t="shared" si="2"/>
        <v>#N/A</v>
      </c>
    </row>
    <row r="21" spans="2:12" ht="12" customHeight="1">
      <c r="B21" s="83" t="s">
        <v>167</v>
      </c>
      <c r="C21" s="79" t="str" cm="1">
        <f t="array" ref="C21">_xlfn.TEXTAFTER(_xlfn.TEXTSPLIT(B21,";"),"-")</f>
        <v>YYZ</v>
      </c>
      <c r="D21" s="79" t="e">
        <f t="shared" si="2"/>
        <v>#N/A</v>
      </c>
    </row>
    <row r="22" spans="2:12" ht="12" customHeight="1">
      <c r="B22" s="83" t="s">
        <v>168</v>
      </c>
      <c r="C22" s="79" t="str" cm="1">
        <f t="array" ref="C22">_xlfn.TEXTAFTER(_xlfn.TEXTSPLIT(B22,";"),"-")</f>
        <v>EZE</v>
      </c>
      <c r="D22" s="79" t="e">
        <f t="shared" si="2"/>
        <v>#N/A</v>
      </c>
    </row>
    <row r="23" spans="2:12" ht="12" customHeight="1">
      <c r="B23" s="83" t="s">
        <v>169</v>
      </c>
      <c r="C23" s="79" t="str" cm="1">
        <f t="array" ref="C23">_xlfn.TEXTAFTER(_xlfn.TEXTSPLIT(B23,";"),"-")</f>
        <v>CPT</v>
      </c>
      <c r="D23" s="79" t="e">
        <f t="shared" si="2"/>
        <v>#N/A</v>
      </c>
    </row>
    <row r="24" spans="2:12" ht="12" customHeight="1">
      <c r="B24" s="83" t="s">
        <v>170</v>
      </c>
      <c r="C24" s="79" t="str" cm="1">
        <f t="array" ref="C24">_xlfn.TEXTAFTER(_xlfn.TEXTSPLIT(B24,";"),"-")</f>
        <v>RIX</v>
      </c>
      <c r="D24" s="79" t="e">
        <f t="shared" si="2"/>
        <v>#N/A</v>
      </c>
    </row>
    <row r="25" spans="2:12" ht="12" customHeight="1">
      <c r="B25" s="83" t="s">
        <v>171</v>
      </c>
      <c r="C25" s="79" t="str" cm="1">
        <f t="array" ref="C25">_xlfn.TEXTAFTER(_xlfn.TEXTSPLIT(B25,";"),"-")</f>
        <v>LAX</v>
      </c>
      <c r="D25" s="79" t="e">
        <f t="shared" si="2"/>
        <v>#N/A</v>
      </c>
    </row>
    <row r="26" spans="2:12" ht="12" customHeight="1">
      <c r="B26" s="83" t="s">
        <v>172</v>
      </c>
      <c r="C26" s="79" t="str" cm="1">
        <f t="array" ref="C26">_xlfn.TEXTAFTER(_xlfn.TEXTSPLIT(B26,";"),"-")</f>
        <v>RIX</v>
      </c>
      <c r="D26" s="79" t="e">
        <f t="shared" si="2"/>
        <v>#N/A</v>
      </c>
    </row>
    <row r="27" spans="2:12" ht="12" customHeight="1">
      <c r="B27" s="83" t="s">
        <v>176</v>
      </c>
      <c r="C27" s="79" t="str" cm="1">
        <f t="array" ref="C27:L27">_xlfn.TEXTAFTER(_xlfn.TEXTSPLIT(B27,";"),"-")</f>
        <v>LIS</v>
      </c>
      <c r="D27" s="79" t="str">
        <v>YYZ</v>
      </c>
      <c r="E27" s="79" t="str">
        <v>LAX</v>
      </c>
      <c r="F27" s="79" t="str">
        <v>LIS</v>
      </c>
      <c r="G27" s="79" t="str">
        <v>MAD</v>
      </c>
      <c r="H27" s="79" t="str">
        <v>RIX</v>
      </c>
      <c r="I27" s="79" t="str">
        <v>BOG</v>
      </c>
      <c r="J27" s="79" t="str">
        <v>LIS</v>
      </c>
      <c r="K27" s="79" t="str">
        <v>LAS</v>
      </c>
      <c r="L27" s="79" t="str">
        <v>CPT</v>
      </c>
    </row>
    <row r="28" spans="2:12" ht="12" customHeight="1">
      <c r="B28" s="83" t="s">
        <v>177</v>
      </c>
      <c r="C28" s="79" t="str" cm="1">
        <f t="array" ref="C28:L28">_xlfn.TEXTAFTER(_xlfn.TEXTSPLIT(B28,";"),"-")</f>
        <v>SYD</v>
      </c>
      <c r="D28" s="79" t="str">
        <v>CPT</v>
      </c>
      <c r="E28" s="79" t="str">
        <v>MAD</v>
      </c>
      <c r="F28" s="79" t="str">
        <v>SYD</v>
      </c>
      <c r="G28" s="79" t="str">
        <v>YUL</v>
      </c>
      <c r="H28" s="79" t="str">
        <v>LAS</v>
      </c>
      <c r="I28" s="79" t="str">
        <v>LAX</v>
      </c>
      <c r="J28" s="79" t="str">
        <v>CPT</v>
      </c>
      <c r="K28" s="79" t="str">
        <v>YYZ</v>
      </c>
      <c r="L28" s="79" t="str">
        <v>LIS</v>
      </c>
    </row>
    <row r="29" spans="2:12" ht="12" customHeight="1">
      <c r="B29" s="83" t="s">
        <v>178</v>
      </c>
      <c r="C29" s="79" t="str" cm="1">
        <f t="array" ref="C29:L29">_xlfn.TEXTAFTER(_xlfn.TEXTSPLIT(B29,";"),"-")</f>
        <v>CPT</v>
      </c>
      <c r="D29" s="79" t="str">
        <v>YYZ</v>
      </c>
      <c r="E29" s="79" t="str">
        <v>LAX</v>
      </c>
      <c r="F29" s="79" t="str">
        <v>YUL</v>
      </c>
      <c r="G29" s="79" t="str">
        <v>EZE</v>
      </c>
      <c r="H29" s="79" t="str">
        <v>YYZ</v>
      </c>
      <c r="I29" s="79" t="str">
        <v>SYD</v>
      </c>
      <c r="J29" s="79" t="str">
        <v>LAS</v>
      </c>
      <c r="K29" s="79" t="str">
        <v>LIS</v>
      </c>
      <c r="L29" s="79" t="str">
        <v>EZE</v>
      </c>
    </row>
    <row r="30" spans="2:12" ht="12" customHeight="1">
      <c r="B30" s="83" t="s">
        <v>179</v>
      </c>
      <c r="C30" s="79" t="str" cm="1">
        <f t="array" ref="C30:L30">_xlfn.TEXTAFTER(_xlfn.TEXTSPLIT(B30,";"),"-")</f>
        <v>LAX</v>
      </c>
      <c r="D30" s="79" t="str">
        <v>CPT</v>
      </c>
      <c r="E30" s="79" t="str">
        <v>BOG</v>
      </c>
      <c r="F30" s="79" t="str">
        <v>EZE</v>
      </c>
      <c r="G30" s="79" t="str">
        <v>MAD</v>
      </c>
      <c r="H30" s="79" t="str">
        <v>SYD</v>
      </c>
      <c r="I30" s="79" t="str">
        <v>RIX</v>
      </c>
      <c r="J30" s="79" t="str">
        <v>RIX</v>
      </c>
      <c r="K30" s="79" t="str">
        <v>YUL</v>
      </c>
      <c r="L30" s="79" t="str">
        <v>CPT</v>
      </c>
    </row>
    <row r="31" spans="2:12" ht="12" customHeight="1">
      <c r="B31" s="83" t="s">
        <v>180</v>
      </c>
      <c r="C31" s="79" t="str" cm="1">
        <f t="array" ref="C31:L31">_xlfn.TEXTAFTER(_xlfn.TEXTSPLIT(B31,";"),"-")</f>
        <v>EZE</v>
      </c>
      <c r="D31" s="79" t="str">
        <v>CPT</v>
      </c>
      <c r="E31" s="79" t="str">
        <v>LAS</v>
      </c>
      <c r="F31" s="79" t="str">
        <v>YUL</v>
      </c>
      <c r="G31" s="79" t="str">
        <v>MAD</v>
      </c>
      <c r="H31" s="79" t="str">
        <v>YYZ</v>
      </c>
      <c r="I31" s="79" t="str">
        <v>CPT</v>
      </c>
      <c r="J31" s="79" t="str">
        <v>EZE</v>
      </c>
      <c r="K31" s="79" t="str">
        <v>LAS</v>
      </c>
      <c r="L31" s="79" t="str">
        <v>RIX</v>
      </c>
    </row>
    <row r="32" spans="2:12" ht="12" customHeight="1">
      <c r="B32" s="83" t="s">
        <v>181</v>
      </c>
      <c r="C32" s="79" t="str" cm="1">
        <f t="array" ref="C32:L32">_xlfn.TEXTAFTER(_xlfn.TEXTSPLIT(B32,";"),"-")</f>
        <v>EZE</v>
      </c>
      <c r="D32" s="79" t="str">
        <v>RIX</v>
      </c>
      <c r="E32" s="79" t="str">
        <v>LAX</v>
      </c>
      <c r="F32" s="79" t="str">
        <v>CPT</v>
      </c>
      <c r="G32" s="79" t="str">
        <v>MAD</v>
      </c>
      <c r="H32" s="79" t="str">
        <v>LAX</v>
      </c>
      <c r="I32" s="79" t="str">
        <v>CPT</v>
      </c>
      <c r="J32" s="79" t="str">
        <v>LAS</v>
      </c>
      <c r="K32" s="79" t="str">
        <v>RIX</v>
      </c>
      <c r="L32" s="79" t="str">
        <v>LAS</v>
      </c>
    </row>
    <row r="33" spans="2:42" ht="12" customHeight="1">
      <c r="B33" s="83" t="s">
        <v>182</v>
      </c>
      <c r="C33" s="79" t="str" cm="1">
        <f t="array" ref="C33:L33">_xlfn.TEXTAFTER(_xlfn.TEXTSPLIT(B33,";"),"-")</f>
        <v>CPT</v>
      </c>
      <c r="D33" s="79" t="str">
        <v>LIS</v>
      </c>
      <c r="E33" s="79" t="str">
        <v>BOG</v>
      </c>
      <c r="F33" s="79" t="str">
        <v>LAX</v>
      </c>
      <c r="G33" s="79" t="str">
        <v>LAX</v>
      </c>
      <c r="H33" s="79" t="str">
        <v>CPT</v>
      </c>
      <c r="I33" s="79" t="str">
        <v>SYD</v>
      </c>
      <c r="J33" s="79" t="str">
        <v>BOG</v>
      </c>
      <c r="K33" s="79" t="str">
        <v>LAS</v>
      </c>
      <c r="L33" s="79" t="str">
        <v>LAX</v>
      </c>
    </row>
    <row r="34" spans="2:42" ht="12" customHeight="1">
      <c r="B34" s="83" t="s">
        <v>195</v>
      </c>
      <c r="C34" s="79" t="str" cm="1">
        <f t="array" ref="C34:L34">_xlfn.TEXTAFTER(_xlfn.TEXTSPLIT(B34,";"),"-")</f>
        <v>LAS</v>
      </c>
      <c r="D34" s="79" t="str">
        <v>BOG</v>
      </c>
      <c r="E34" s="79" t="str">
        <v>LAS</v>
      </c>
      <c r="F34" s="79" t="str">
        <v>CPT</v>
      </c>
      <c r="G34" s="79" t="str">
        <v>CPT</v>
      </c>
      <c r="H34" s="79" t="str">
        <v>LAX</v>
      </c>
      <c r="I34" s="79" t="str">
        <v>RIX</v>
      </c>
      <c r="J34" s="79" t="str">
        <v>CPT</v>
      </c>
      <c r="K34" s="79" t="str">
        <v>CPT</v>
      </c>
      <c r="L34" s="79" t="str">
        <v>LIS</v>
      </c>
    </row>
    <row r="35" spans="2:42" ht="12" customHeight="1">
      <c r="B35" s="83" t="s">
        <v>183</v>
      </c>
      <c r="C35" s="79" t="str" cm="1">
        <f t="array" ref="C35:L35">_xlfn.TEXTAFTER(_xlfn.TEXTSPLIT(B35,";"),"-")</f>
        <v>RIX</v>
      </c>
      <c r="D35" s="79" t="str">
        <v>CPT</v>
      </c>
      <c r="E35" s="79" t="str">
        <v>LIS</v>
      </c>
      <c r="F35" s="79" t="str">
        <v>LAX</v>
      </c>
      <c r="G35" s="79" t="str">
        <v>CPT</v>
      </c>
      <c r="H35" s="79" t="str">
        <v>BOG</v>
      </c>
      <c r="I35" s="79" t="str">
        <v>LIS</v>
      </c>
      <c r="J35" s="79" t="str">
        <v>BOG</v>
      </c>
      <c r="K35" s="79" t="str">
        <v>CPT</v>
      </c>
      <c r="L35" s="79" t="str">
        <v>BOG</v>
      </c>
    </row>
    <row r="36" spans="2:42" ht="12" customHeight="1">
      <c r="B36" s="83" t="s">
        <v>184</v>
      </c>
      <c r="C36" s="79" t="str" cm="1">
        <f t="array" ref="C36:L36">_xlfn.TEXTAFTER(_xlfn.TEXTSPLIT(B36,";"),"-")</f>
        <v>LAS</v>
      </c>
      <c r="D36" s="79" t="str">
        <v>YUL</v>
      </c>
      <c r="E36" s="79" t="str">
        <v>LAX</v>
      </c>
      <c r="F36" s="79" t="str">
        <v>CPT</v>
      </c>
      <c r="G36" s="79" t="str">
        <v>LON</v>
      </c>
      <c r="H36" s="79" t="str">
        <v>BOG</v>
      </c>
      <c r="I36" s="79" t="str">
        <v>BOG</v>
      </c>
      <c r="J36" s="79" t="str">
        <v>EZE</v>
      </c>
      <c r="K36" s="79" t="str">
        <v>BOG</v>
      </c>
      <c r="L36" s="79" t="str">
        <v>RIX</v>
      </c>
    </row>
    <row r="37" spans="2:42" ht="12" customHeight="1">
      <c r="B37" s="83" t="s">
        <v>185</v>
      </c>
      <c r="C37" s="79" t="str" cm="1">
        <f t="array" ref="C37:L37">_xlfn.TEXTAFTER(_xlfn.TEXTSPLIT(B37,";"),"-")</f>
        <v>LAX</v>
      </c>
      <c r="D37" s="79" t="str">
        <v>CPT</v>
      </c>
      <c r="E37" s="79" t="str">
        <v>MAD</v>
      </c>
      <c r="F37" s="79" t="str">
        <v>YUL</v>
      </c>
      <c r="G37" s="79" t="str">
        <v>CPT</v>
      </c>
      <c r="H37" s="79" t="str">
        <v>LAS</v>
      </c>
      <c r="I37" s="79" t="str">
        <v>YUL</v>
      </c>
      <c r="J37" s="79" t="str">
        <v>MAD</v>
      </c>
      <c r="K37" s="79" t="str">
        <v>LAX</v>
      </c>
      <c r="L37" s="79" t="str">
        <v>RIX</v>
      </c>
    </row>
    <row r="38" spans="2:42" ht="12" customHeight="1">
      <c r="B38" s="83" t="s">
        <v>186</v>
      </c>
      <c r="C38" s="79" t="str" cm="1">
        <f t="array" ref="C38:L38">_xlfn.TEXTAFTER(_xlfn.TEXTSPLIT(B38,";"),"-")</f>
        <v>LAX</v>
      </c>
      <c r="D38" s="79" t="str">
        <v>MAD</v>
      </c>
      <c r="E38" s="79" t="str">
        <v>RIX</v>
      </c>
      <c r="F38" s="79" t="str">
        <v>LIS</v>
      </c>
      <c r="G38" s="79" t="str">
        <v>CPT</v>
      </c>
      <c r="H38" s="79" t="str">
        <v>YYZ</v>
      </c>
      <c r="I38" s="79" t="str">
        <v>CPT</v>
      </c>
      <c r="J38" s="79" t="str">
        <v>LAS</v>
      </c>
      <c r="K38" s="79" t="str">
        <v>LAX</v>
      </c>
      <c r="L38" s="79" t="str">
        <v>MAD</v>
      </c>
    </row>
    <row r="39" spans="2:42" ht="12" customHeight="1">
      <c r="B39" s="83" t="s">
        <v>187</v>
      </c>
      <c r="C39" s="79" t="str" cm="1">
        <f t="array" ref="C39:L39">_xlfn.TEXTAFTER(_xlfn.TEXTSPLIT(B39,";"),"-")</f>
        <v>EZE</v>
      </c>
      <c r="D39" s="79" t="str">
        <v>SYD</v>
      </c>
      <c r="E39" s="79" t="str">
        <v>BOG</v>
      </c>
      <c r="F39" s="79" t="str">
        <v>LON</v>
      </c>
      <c r="G39" s="79" t="str">
        <v>RIX</v>
      </c>
      <c r="H39" s="79" t="str">
        <v>RIX</v>
      </c>
      <c r="I39" s="79" t="str">
        <v>SYD</v>
      </c>
      <c r="J39" s="79" t="str">
        <v>CPT</v>
      </c>
      <c r="K39" s="79" t="str">
        <v>BOG</v>
      </c>
      <c r="L39" s="79" t="str">
        <v>LAS</v>
      </c>
    </row>
    <row r="40" spans="2:42" ht="12" customHeight="1">
      <c r="B40" s="83" t="s">
        <v>188</v>
      </c>
      <c r="C40" s="79" t="str" cm="1">
        <f t="array" ref="C40:L40">_xlfn.TEXTAFTER(_xlfn.TEXTSPLIT(B40,";"),"-")</f>
        <v>RIX</v>
      </c>
      <c r="D40" s="79" t="str">
        <v>YYZ</v>
      </c>
      <c r="E40" s="79" t="str">
        <v>BOG</v>
      </c>
      <c r="F40" s="79" t="str">
        <v>CPT</v>
      </c>
      <c r="G40" s="79" t="str">
        <v>EZE</v>
      </c>
      <c r="H40" s="79" t="str">
        <v>CPT</v>
      </c>
      <c r="I40" s="79" t="str">
        <v>YUL</v>
      </c>
      <c r="J40" s="79" t="str">
        <v>RIX</v>
      </c>
      <c r="K40" s="79" t="str">
        <v>LON</v>
      </c>
      <c r="L40" s="79" t="str">
        <v>YUL</v>
      </c>
    </row>
    <row r="41" spans="2:42" ht="12" customHeight="1">
      <c r="B41" s="83" t="s">
        <v>189</v>
      </c>
      <c r="C41" s="79" t="str" cm="1">
        <f t="array" ref="C41:L41">_xlfn.TEXTAFTER(_xlfn.TEXTSPLIT(B41,";"),"-")</f>
        <v>MAD</v>
      </c>
      <c r="D41" s="79" t="str">
        <v>RIX</v>
      </c>
      <c r="E41" s="79" t="str">
        <v>LON</v>
      </c>
      <c r="F41" s="79" t="str">
        <v>SYD</v>
      </c>
      <c r="G41" s="79" t="str">
        <v>RIX</v>
      </c>
      <c r="H41" s="79" t="str">
        <v>LAS</v>
      </c>
      <c r="I41" s="79" t="str">
        <v>SYD</v>
      </c>
      <c r="J41" s="79" t="str">
        <v>LIS</v>
      </c>
      <c r="K41" s="79" t="str">
        <v>LAS</v>
      </c>
      <c r="L41" s="79" t="str">
        <v>LAS</v>
      </c>
    </row>
    <row r="42" spans="2:42" ht="12" customHeight="1">
      <c r="B42" s="83" t="s">
        <v>190</v>
      </c>
      <c r="C42" s="79" t="str" cm="1">
        <f t="array" ref="C42:L42">_xlfn.TEXTAFTER(_xlfn.TEXTSPLIT(B42,";"),"-")</f>
        <v>CPT</v>
      </c>
      <c r="D42" s="79" t="str">
        <v>EZE</v>
      </c>
      <c r="E42" s="79" t="str">
        <v>LON</v>
      </c>
      <c r="F42" s="79" t="str">
        <v>RIX</v>
      </c>
      <c r="G42" s="79" t="str">
        <v>SYD</v>
      </c>
      <c r="H42" s="79" t="str">
        <v>BOG</v>
      </c>
      <c r="I42" s="79" t="str">
        <v>SYD</v>
      </c>
      <c r="J42" s="79" t="str">
        <v>MAD</v>
      </c>
      <c r="K42" s="79" t="str">
        <v>CPT</v>
      </c>
      <c r="L42" s="79" t="str">
        <v>BOG</v>
      </c>
    </row>
    <row r="43" spans="2:42" ht="12" customHeight="1">
      <c r="B43" s="83" t="s">
        <v>191</v>
      </c>
      <c r="C43" s="79" t="str" cm="1">
        <f t="array" ref="C43:L43">_xlfn.TEXTAFTER(_xlfn.TEXTSPLIT(B43,";"),"-")</f>
        <v>LAS</v>
      </c>
      <c r="D43" s="79" t="str">
        <v>LAX</v>
      </c>
      <c r="E43" s="79" t="str">
        <v>YYZ</v>
      </c>
      <c r="F43" s="79" t="str">
        <v>YUL</v>
      </c>
      <c r="G43" s="79" t="str">
        <v>LIS</v>
      </c>
      <c r="H43" s="79" t="str">
        <v>LON</v>
      </c>
      <c r="I43" s="79" t="str">
        <v>BOG</v>
      </c>
      <c r="J43" s="79" t="str">
        <v>YYZ</v>
      </c>
      <c r="K43" s="79" t="str">
        <v>CPT</v>
      </c>
      <c r="L43" s="79" t="str">
        <v>SYD</v>
      </c>
    </row>
    <row r="44" spans="2:42" ht="12" customHeight="1">
      <c r="B44" s="83" t="s">
        <v>192</v>
      </c>
      <c r="C44" s="79" t="str" cm="1">
        <f t="array" ref="C44:L44">_xlfn.TEXTAFTER(_xlfn.TEXTSPLIT(B44,";"),"-")</f>
        <v>LON</v>
      </c>
      <c r="D44" s="79" t="str">
        <v>CPT</v>
      </c>
      <c r="E44" s="79" t="str">
        <v>MAD</v>
      </c>
      <c r="F44" s="79" t="str">
        <v>CPT</v>
      </c>
      <c r="G44" s="79" t="str">
        <v>BOG</v>
      </c>
      <c r="H44" s="79" t="str">
        <v>RIX</v>
      </c>
      <c r="I44" s="79" t="str">
        <v>LIS</v>
      </c>
      <c r="J44" s="79" t="str">
        <v>LAS</v>
      </c>
      <c r="K44" s="79" t="str">
        <v>YUL</v>
      </c>
      <c r="L44" s="79" t="str">
        <v>RIX</v>
      </c>
    </row>
    <row r="45" spans="2:42" ht="12" customHeight="1">
      <c r="B45" s="83" t="s">
        <v>193</v>
      </c>
      <c r="C45" s="79" t="str" cm="1">
        <f t="array" ref="C45:L45">_xlfn.TEXTAFTER(_xlfn.TEXTSPLIT(B45,";"),"-")</f>
        <v>YUL</v>
      </c>
      <c r="D45" s="79" t="str">
        <v>LIS</v>
      </c>
      <c r="E45" s="79" t="str">
        <v>SYD</v>
      </c>
      <c r="F45" s="79" t="str">
        <v>YUL</v>
      </c>
      <c r="G45" s="79" t="str">
        <v>CPT</v>
      </c>
      <c r="H45" s="79" t="str">
        <v>SYD</v>
      </c>
      <c r="I45" s="79" t="str">
        <v>LIS</v>
      </c>
      <c r="J45" s="79" t="str">
        <v>YUL</v>
      </c>
      <c r="K45" s="79" t="str">
        <v>CPT</v>
      </c>
      <c r="L45" s="79" t="str">
        <v>LAX</v>
      </c>
    </row>
    <row r="46" spans="2:42" ht="12" customHeight="1">
      <c r="B46" s="83" t="s">
        <v>194</v>
      </c>
      <c r="C46" s="79" t="str" cm="1">
        <f t="array" ref="C46:L46">_xlfn.TEXTAFTER(_xlfn.TEXTSPLIT(B46,";"),"-")</f>
        <v>LAS</v>
      </c>
      <c r="D46" s="79" t="str">
        <v>EZE</v>
      </c>
      <c r="E46" s="79" t="str">
        <v>LAS</v>
      </c>
      <c r="F46" s="79" t="str">
        <v>SYD</v>
      </c>
      <c r="G46" s="79" t="str">
        <v>RIX</v>
      </c>
      <c r="H46" s="79" t="str">
        <v>RIX</v>
      </c>
      <c r="I46" s="79" t="str">
        <v>YUL</v>
      </c>
      <c r="J46" s="79" t="str">
        <v>RIX</v>
      </c>
      <c r="K46" s="79" t="str">
        <v>CPT</v>
      </c>
      <c r="L46" s="79" t="str">
        <v>MAD</v>
      </c>
    </row>
    <row r="47" spans="2:42" ht="12" customHeight="1">
      <c r="B47" s="83" t="s">
        <v>214</v>
      </c>
      <c r="C47" s="79" t="str" cm="1">
        <f t="array" ref="C47:AP47">_xlfn.TEXTAFTER(_xlfn.TEXTSPLIT(B47,";"),"-")</f>
        <v>LON</v>
      </c>
      <c r="D47" s="79" t="str">
        <v>EZE</v>
      </c>
      <c r="E47" s="79" t="str">
        <v>LIS</v>
      </c>
      <c r="F47" s="79" t="str">
        <v>MAD</v>
      </c>
      <c r="G47" s="79" t="str">
        <v>CPT</v>
      </c>
      <c r="H47" s="79" t="str">
        <v>YUL</v>
      </c>
      <c r="I47" s="79" t="str">
        <v>MAD</v>
      </c>
      <c r="J47" s="79" t="str">
        <v>LON</v>
      </c>
      <c r="K47" s="79" t="str">
        <v>LAS</v>
      </c>
      <c r="L47" s="79" t="str">
        <v>MAD</v>
      </c>
      <c r="M47" s="79" t="str">
        <v>EZE</v>
      </c>
      <c r="N47" s="79" t="str">
        <v>EZE</v>
      </c>
      <c r="O47" s="79" t="str">
        <v>RIX</v>
      </c>
      <c r="P47" s="79" t="str">
        <v>BOG</v>
      </c>
      <c r="Q47" s="79" t="str">
        <v>LAS</v>
      </c>
      <c r="R47" s="79" t="str">
        <v>RIX</v>
      </c>
      <c r="S47" s="79" t="str">
        <v>LAS</v>
      </c>
      <c r="T47" s="79" t="str">
        <v>EZE</v>
      </c>
      <c r="U47" s="79" t="str">
        <v>CPT</v>
      </c>
      <c r="V47" s="79" t="str">
        <v>YUL</v>
      </c>
      <c r="W47" s="79" t="str">
        <v>SYD</v>
      </c>
      <c r="X47" s="79" t="str">
        <v>LIS</v>
      </c>
      <c r="Y47" s="79" t="str">
        <v>YUL</v>
      </c>
      <c r="Z47" s="79" t="str">
        <v>RIX</v>
      </c>
      <c r="AA47" s="79" t="str">
        <v>BOG</v>
      </c>
      <c r="AB47" s="79" t="str">
        <v>CPT</v>
      </c>
      <c r="AC47" s="79" t="str">
        <v>MAD</v>
      </c>
      <c r="AD47" s="79" t="str">
        <v>LON</v>
      </c>
      <c r="AE47" s="79" t="str">
        <v>BOG</v>
      </c>
      <c r="AF47" s="79" t="str">
        <v>YYZ</v>
      </c>
      <c r="AG47" s="79" t="str">
        <v>RIX</v>
      </c>
      <c r="AH47" s="79" t="str">
        <v>MAD</v>
      </c>
      <c r="AI47" s="79" t="str">
        <v>LIS</v>
      </c>
      <c r="AJ47" s="79" t="str">
        <v>MAD</v>
      </c>
      <c r="AK47" s="79" t="str">
        <v>LIS</v>
      </c>
      <c r="AL47" s="79" t="str">
        <v>SYD</v>
      </c>
      <c r="AM47" s="79" t="str">
        <v>EZE</v>
      </c>
      <c r="AN47" s="79" t="str">
        <v>EZE</v>
      </c>
      <c r="AO47" s="79" t="str">
        <v>LON</v>
      </c>
      <c r="AP47" s="79" t="str">
        <v>SYD</v>
      </c>
    </row>
    <row r="48" spans="2:42" ht="12" customHeight="1">
      <c r="B48" s="83" t="s">
        <v>196</v>
      </c>
      <c r="C48" s="79" t="str" cm="1">
        <f t="array" ref="C48:AP48">_xlfn.TEXTAFTER(_xlfn.TEXTSPLIT(B48,";"),"-")</f>
        <v>SYD</v>
      </c>
      <c r="D48" s="79" t="str">
        <v>YYZ</v>
      </c>
      <c r="E48" s="79" t="str">
        <v>LON</v>
      </c>
      <c r="F48" s="79" t="str">
        <v>RIX</v>
      </c>
      <c r="G48" s="79" t="str">
        <v>EZE</v>
      </c>
      <c r="H48" s="79" t="str">
        <v>LIS</v>
      </c>
      <c r="I48" s="79" t="str">
        <v>MAD</v>
      </c>
      <c r="J48" s="79" t="str">
        <v>CPT</v>
      </c>
      <c r="K48" s="79" t="str">
        <v>EZE</v>
      </c>
      <c r="L48" s="79" t="str">
        <v>EZE</v>
      </c>
      <c r="M48" s="79" t="str">
        <v>LIS</v>
      </c>
      <c r="N48" s="79" t="str">
        <v>RIX</v>
      </c>
      <c r="O48" s="79" t="str">
        <v>LAS</v>
      </c>
      <c r="P48" s="79" t="str">
        <v>EZE</v>
      </c>
      <c r="Q48" s="79" t="str">
        <v>RIX</v>
      </c>
      <c r="R48" s="79" t="str">
        <v>MAD</v>
      </c>
      <c r="S48" s="79" t="str">
        <v>LAS</v>
      </c>
      <c r="T48" s="79" t="str">
        <v>LAX</v>
      </c>
      <c r="U48" s="79" t="str">
        <v>YUL</v>
      </c>
      <c r="V48" s="79" t="str">
        <v>LON</v>
      </c>
      <c r="W48" s="79" t="str">
        <v>BOG</v>
      </c>
      <c r="X48" s="79" t="str">
        <v>LIS</v>
      </c>
      <c r="Y48" s="79" t="str">
        <v>RIX</v>
      </c>
      <c r="Z48" s="79" t="str">
        <v>LON</v>
      </c>
      <c r="AA48" s="79" t="str">
        <v>MAD</v>
      </c>
      <c r="AB48" s="79" t="str">
        <v>CPT</v>
      </c>
      <c r="AC48" s="79" t="str">
        <v>SYD</v>
      </c>
      <c r="AD48" s="79" t="str">
        <v>BOG</v>
      </c>
      <c r="AE48" s="79" t="str">
        <v>EZE</v>
      </c>
      <c r="AF48" s="79" t="str">
        <v>YYZ</v>
      </c>
      <c r="AG48" s="79" t="str">
        <v>LAX</v>
      </c>
      <c r="AH48" s="79" t="str">
        <v>CPT</v>
      </c>
      <c r="AI48" s="79" t="str">
        <v>YUL</v>
      </c>
      <c r="AJ48" s="79" t="str">
        <v>LAX</v>
      </c>
      <c r="AK48" s="79" t="str">
        <v>YUL</v>
      </c>
      <c r="AL48" s="79" t="str">
        <v>LON</v>
      </c>
      <c r="AM48" s="79" t="str">
        <v>LON</v>
      </c>
      <c r="AN48" s="79" t="str">
        <v>CPT</v>
      </c>
      <c r="AO48" s="79" t="str">
        <v>YUL</v>
      </c>
      <c r="AP48" s="79" t="str">
        <v>LON</v>
      </c>
    </row>
    <row r="49" spans="2:42" ht="12" customHeight="1">
      <c r="B49" s="83" t="s">
        <v>197</v>
      </c>
      <c r="C49" s="79" t="str" cm="1">
        <f t="array" ref="C49:AP49">_xlfn.TEXTAFTER(_xlfn.TEXTSPLIT(B49,";"),"-")</f>
        <v>RIX</v>
      </c>
      <c r="D49" s="79" t="str">
        <v>LIS</v>
      </c>
      <c r="E49" s="79" t="str">
        <v>LAX</v>
      </c>
      <c r="F49" s="79" t="str">
        <v>MAD</v>
      </c>
      <c r="G49" s="79" t="str">
        <v>CPT</v>
      </c>
      <c r="H49" s="79" t="str">
        <v>YUL</v>
      </c>
      <c r="I49" s="79" t="str">
        <v>LON</v>
      </c>
      <c r="J49" s="79" t="str">
        <v>YYZ</v>
      </c>
      <c r="K49" s="79" t="str">
        <v>YUL</v>
      </c>
      <c r="L49" s="79" t="str">
        <v>LIS</v>
      </c>
      <c r="M49" s="79" t="str">
        <v>MAD</v>
      </c>
      <c r="N49" s="79" t="str">
        <v>LIS</v>
      </c>
      <c r="O49" s="79" t="str">
        <v>SYD</v>
      </c>
      <c r="P49" s="79" t="str">
        <v>CPT</v>
      </c>
      <c r="Q49" s="79" t="str">
        <v>EZE</v>
      </c>
      <c r="R49" s="79" t="str">
        <v>LON</v>
      </c>
      <c r="S49" s="79" t="str">
        <v>MAD</v>
      </c>
      <c r="T49" s="79" t="str">
        <v>BOG</v>
      </c>
      <c r="U49" s="79" t="str">
        <v>SYD</v>
      </c>
      <c r="V49" s="79" t="str">
        <v>RIX</v>
      </c>
      <c r="W49" s="79" t="str">
        <v>RIX</v>
      </c>
      <c r="X49" s="79" t="str">
        <v>LAX</v>
      </c>
      <c r="Y49" s="79" t="str">
        <v>LAS</v>
      </c>
      <c r="Z49" s="79" t="str">
        <v>SYD</v>
      </c>
      <c r="AA49" s="79" t="str">
        <v>LAS</v>
      </c>
      <c r="AB49" s="79" t="str">
        <v>LIS</v>
      </c>
      <c r="AC49" s="79" t="str">
        <v>RIX</v>
      </c>
      <c r="AD49" s="79" t="str">
        <v>BOG</v>
      </c>
      <c r="AE49" s="79" t="str">
        <v>CPT</v>
      </c>
      <c r="AF49" s="79" t="str">
        <v>EZE</v>
      </c>
      <c r="AG49" s="79" t="str">
        <v>LAX</v>
      </c>
      <c r="AH49" s="79" t="str">
        <v>LON</v>
      </c>
      <c r="AI49" s="79" t="str">
        <v>LIS</v>
      </c>
      <c r="AJ49" s="79" t="str">
        <v>EZE</v>
      </c>
      <c r="AK49" s="79" t="str">
        <v>BOG</v>
      </c>
      <c r="AL49" s="79" t="str">
        <v>CPT</v>
      </c>
      <c r="AM49" s="79" t="str">
        <v>SYD</v>
      </c>
      <c r="AN49" s="79" t="str">
        <v>YUL</v>
      </c>
      <c r="AO49" s="79" t="str">
        <v>YYZ</v>
      </c>
      <c r="AP49" s="79" t="str">
        <v>LAS</v>
      </c>
    </row>
    <row r="50" spans="2:42" ht="12" customHeight="1">
      <c r="B50" s="83" t="s">
        <v>198</v>
      </c>
      <c r="C50" s="79" t="str" cm="1">
        <f t="array" ref="C50:AP50">_xlfn.TEXTAFTER(_xlfn.TEXTSPLIT(B50,";"),"-")</f>
        <v>BOG</v>
      </c>
      <c r="D50" s="79" t="str">
        <v>SYD</v>
      </c>
      <c r="E50" s="79" t="str">
        <v>BOG</v>
      </c>
      <c r="F50" s="79" t="str">
        <v>LIS</v>
      </c>
      <c r="G50" s="79" t="str">
        <v>LIS</v>
      </c>
      <c r="H50" s="79" t="str">
        <v>LON</v>
      </c>
      <c r="I50" s="79" t="str">
        <v>RIX</v>
      </c>
      <c r="J50" s="79" t="str">
        <v>CPT</v>
      </c>
      <c r="K50" s="79" t="str">
        <v>RIX</v>
      </c>
      <c r="L50" s="79" t="str">
        <v>SYD</v>
      </c>
      <c r="M50" s="79" t="str">
        <v>EZE</v>
      </c>
      <c r="N50" s="79" t="str">
        <v>MAD</v>
      </c>
      <c r="O50" s="79" t="str">
        <v>EZE</v>
      </c>
      <c r="P50" s="79" t="str">
        <v>LON</v>
      </c>
      <c r="Q50" s="79" t="str">
        <v>MAD</v>
      </c>
      <c r="R50" s="79" t="str">
        <v>RIX</v>
      </c>
      <c r="S50" s="79" t="str">
        <v>LIS</v>
      </c>
      <c r="T50" s="79" t="str">
        <v>BOG</v>
      </c>
      <c r="U50" s="79" t="str">
        <v>EZE</v>
      </c>
      <c r="V50" s="79" t="str">
        <v>BOG</v>
      </c>
      <c r="W50" s="79" t="str">
        <v>SYD</v>
      </c>
      <c r="X50" s="79" t="str">
        <v>YUL</v>
      </c>
      <c r="Y50" s="79" t="str">
        <v>LAS</v>
      </c>
      <c r="Z50" s="79" t="str">
        <v>MAD</v>
      </c>
      <c r="AA50" s="79" t="str">
        <v>BOG</v>
      </c>
      <c r="AB50" s="79" t="str">
        <v>LON</v>
      </c>
      <c r="AC50" s="79" t="str">
        <v>YYZ</v>
      </c>
      <c r="AD50" s="79" t="str">
        <v>LAX</v>
      </c>
      <c r="AE50" s="79" t="str">
        <v>EZE</v>
      </c>
      <c r="AF50" s="79" t="str">
        <v>RIX</v>
      </c>
      <c r="AG50" s="79" t="str">
        <v>LIS</v>
      </c>
      <c r="AH50" s="79" t="str">
        <v>YYZ</v>
      </c>
      <c r="AI50" s="79" t="str">
        <v>MAD</v>
      </c>
      <c r="AJ50" s="79" t="str">
        <v>LIS</v>
      </c>
      <c r="AK50" s="79" t="str">
        <v>LAX</v>
      </c>
      <c r="AL50" s="79" t="str">
        <v>LON</v>
      </c>
      <c r="AM50" s="79" t="str">
        <v>MAD</v>
      </c>
      <c r="AN50" s="79" t="str">
        <v>YUL</v>
      </c>
      <c r="AO50" s="79" t="str">
        <v>CPT</v>
      </c>
      <c r="AP50" s="79" t="str">
        <v>LON</v>
      </c>
    </row>
    <row r="51" spans="2:42" ht="12" customHeight="1">
      <c r="B51" s="83" t="s">
        <v>199</v>
      </c>
      <c r="C51" s="79" t="str" cm="1">
        <f t="array" ref="C51:AP51">_xlfn.TEXTAFTER(_xlfn.TEXTSPLIT(B51,";"),"-")</f>
        <v>LAS</v>
      </c>
      <c r="D51" s="79" t="str">
        <v>LIS</v>
      </c>
      <c r="E51" s="79" t="str">
        <v>CPT</v>
      </c>
      <c r="F51" s="79" t="str">
        <v>LON</v>
      </c>
      <c r="G51" s="79" t="str">
        <v>EZE</v>
      </c>
      <c r="H51" s="79" t="str">
        <v>RIX</v>
      </c>
      <c r="I51" s="79" t="str">
        <v>MAD</v>
      </c>
      <c r="J51" s="79" t="str">
        <v>YYZ</v>
      </c>
      <c r="K51" s="79" t="str">
        <v>EZE</v>
      </c>
      <c r="L51" s="79" t="str">
        <v>YUL</v>
      </c>
      <c r="M51" s="79" t="str">
        <v>MAD</v>
      </c>
      <c r="N51" s="79" t="str">
        <v>LAS</v>
      </c>
      <c r="O51" s="79" t="str">
        <v>LON</v>
      </c>
      <c r="P51" s="79" t="str">
        <v>LAS</v>
      </c>
      <c r="Q51" s="79" t="str">
        <v>EZE</v>
      </c>
      <c r="R51" s="79" t="str">
        <v>YUL</v>
      </c>
      <c r="S51" s="79" t="str">
        <v>BOG</v>
      </c>
      <c r="T51" s="79" t="str">
        <v>LAX</v>
      </c>
      <c r="U51" s="79" t="str">
        <v>LON</v>
      </c>
      <c r="V51" s="79" t="str">
        <v>BOG</v>
      </c>
      <c r="W51" s="79" t="str">
        <v>MAD</v>
      </c>
      <c r="X51" s="79" t="str">
        <v>LAX</v>
      </c>
      <c r="Y51" s="79" t="str">
        <v>BOG</v>
      </c>
      <c r="Z51" s="79" t="str">
        <v>LIS</v>
      </c>
      <c r="AA51" s="79" t="str">
        <v>CPT</v>
      </c>
      <c r="AB51" s="79" t="str">
        <v>EZE</v>
      </c>
      <c r="AC51" s="79" t="str">
        <v>RIX</v>
      </c>
      <c r="AD51" s="79" t="str">
        <v>LIS</v>
      </c>
      <c r="AE51" s="79" t="str">
        <v>LAS</v>
      </c>
      <c r="AF51" s="79" t="str">
        <v>LAX</v>
      </c>
      <c r="AG51" s="79" t="str">
        <v>LON</v>
      </c>
      <c r="AH51" s="79" t="str">
        <v>RIX</v>
      </c>
      <c r="AI51" s="79" t="str">
        <v>MAD</v>
      </c>
      <c r="AJ51" s="79" t="str">
        <v>LIS</v>
      </c>
      <c r="AK51" s="79" t="str">
        <v>CPT</v>
      </c>
      <c r="AL51" s="79" t="str">
        <v>RIX</v>
      </c>
      <c r="AM51" s="79" t="str">
        <v>CPT</v>
      </c>
      <c r="AN51" s="79" t="str">
        <v>BOG</v>
      </c>
      <c r="AO51" s="79" t="str">
        <v>LIS</v>
      </c>
      <c r="AP51" s="79" t="str">
        <v>LAX</v>
      </c>
    </row>
    <row r="52" spans="2:42" ht="12" customHeight="1">
      <c r="B52" s="83" t="s">
        <v>200</v>
      </c>
      <c r="C52" s="79" t="str" cm="1">
        <f t="array" ref="C52:AP52">_xlfn.TEXTAFTER(_xlfn.TEXTSPLIT(B52,";"),"-")</f>
        <v>EZE</v>
      </c>
      <c r="D52" s="79" t="str">
        <v>MAD</v>
      </c>
      <c r="E52" s="79" t="str">
        <v>LIS</v>
      </c>
      <c r="F52" s="79" t="str">
        <v>CPT</v>
      </c>
      <c r="G52" s="79" t="str">
        <v>LAX</v>
      </c>
      <c r="H52" s="79" t="str">
        <v>YYZ</v>
      </c>
      <c r="I52" s="79" t="str">
        <v>EZE</v>
      </c>
      <c r="J52" s="79" t="str">
        <v>CPT</v>
      </c>
      <c r="K52" s="79" t="str">
        <v>LAX</v>
      </c>
      <c r="L52" s="79" t="str">
        <v>LAS</v>
      </c>
      <c r="M52" s="79" t="str">
        <v>LIS</v>
      </c>
      <c r="N52" s="79" t="str">
        <v>YUL</v>
      </c>
      <c r="O52" s="79" t="str">
        <v>RIX</v>
      </c>
      <c r="P52" s="79" t="str">
        <v>LAS</v>
      </c>
      <c r="Q52" s="79" t="str">
        <v>LIS</v>
      </c>
      <c r="R52" s="79" t="str">
        <v>LIS</v>
      </c>
      <c r="S52" s="79" t="str">
        <v>BOG</v>
      </c>
      <c r="T52" s="79" t="str">
        <v>SYD</v>
      </c>
      <c r="U52" s="79" t="str">
        <v>LON</v>
      </c>
      <c r="V52" s="79" t="str">
        <v>MAD</v>
      </c>
      <c r="W52" s="79" t="str">
        <v>EZE</v>
      </c>
      <c r="X52" s="79" t="str">
        <v>CPT</v>
      </c>
      <c r="Y52" s="79" t="str">
        <v>SYD</v>
      </c>
      <c r="Z52" s="79" t="str">
        <v>SYD</v>
      </c>
      <c r="AA52" s="79" t="str">
        <v>RIX</v>
      </c>
      <c r="AB52" s="79" t="str">
        <v>RIX</v>
      </c>
      <c r="AC52" s="79" t="str">
        <v>LON</v>
      </c>
      <c r="AD52" s="79" t="str">
        <v>YUL</v>
      </c>
      <c r="AE52" s="79" t="str">
        <v>BOG</v>
      </c>
      <c r="AF52" s="79" t="str">
        <v>CPT</v>
      </c>
      <c r="AG52" s="79" t="str">
        <v>LAX</v>
      </c>
      <c r="AH52" s="79" t="str">
        <v>SYD</v>
      </c>
      <c r="AI52" s="79" t="str">
        <v>RIX</v>
      </c>
      <c r="AJ52" s="79" t="str">
        <v>LON</v>
      </c>
      <c r="AK52" s="79" t="str">
        <v>RIX</v>
      </c>
      <c r="AL52" s="79" t="str">
        <v>YUL</v>
      </c>
      <c r="AM52" s="79" t="str">
        <v>SYD</v>
      </c>
      <c r="AN52" s="79" t="str">
        <v>MAD</v>
      </c>
      <c r="AO52" s="79" t="str">
        <v>LAX</v>
      </c>
      <c r="AP52" s="79" t="str">
        <v>SYD</v>
      </c>
    </row>
    <row r="53" spans="2:42" ht="12" customHeight="1">
      <c r="B53" s="83" t="s">
        <v>215</v>
      </c>
      <c r="C53" s="79" t="str" cm="1">
        <f t="array" ref="C53:AP53">_xlfn.TEXTAFTER(_xlfn.TEXTSPLIT(B53,";"),"-")</f>
        <v>SYD</v>
      </c>
      <c r="D53" s="79" t="str">
        <v>CPT</v>
      </c>
      <c r="E53" s="79" t="str">
        <v>LAX</v>
      </c>
      <c r="F53" s="79" t="str">
        <v>MAD</v>
      </c>
      <c r="G53" s="79" t="str">
        <v>BOG</v>
      </c>
      <c r="H53" s="79" t="str">
        <v>LAS</v>
      </c>
      <c r="I53" s="79" t="str">
        <v>BOG</v>
      </c>
      <c r="J53" s="79" t="str">
        <v>LIS</v>
      </c>
      <c r="K53" s="79" t="str">
        <v>LAS</v>
      </c>
      <c r="L53" s="79" t="str">
        <v>LON</v>
      </c>
      <c r="M53" s="79" t="str">
        <v>MAD</v>
      </c>
      <c r="N53" s="79" t="str">
        <v>LIS</v>
      </c>
      <c r="O53" s="79" t="str">
        <v>EZE</v>
      </c>
      <c r="P53" s="79" t="str">
        <v>YUL</v>
      </c>
      <c r="Q53" s="79" t="str">
        <v>LIS</v>
      </c>
      <c r="R53" s="79" t="str">
        <v>SYD</v>
      </c>
      <c r="S53" s="79" t="str">
        <v>LAX</v>
      </c>
      <c r="T53" s="79" t="str">
        <v>YYZ</v>
      </c>
      <c r="U53" s="79" t="str">
        <v>EZE</v>
      </c>
      <c r="V53" s="79" t="str">
        <v>BOG</v>
      </c>
      <c r="W53" s="79" t="str">
        <v>RIX</v>
      </c>
      <c r="X53" s="79" t="str">
        <v>EZE</v>
      </c>
      <c r="Y53" s="79" t="str">
        <v>LON</v>
      </c>
      <c r="Z53" s="79" t="str">
        <v>MAD</v>
      </c>
      <c r="AA53" s="79" t="str">
        <v>YUL</v>
      </c>
      <c r="AB53" s="79" t="str">
        <v>YUL</v>
      </c>
      <c r="AC53" s="79" t="str">
        <v>SYD</v>
      </c>
      <c r="AD53" s="79" t="str">
        <v>MAD</v>
      </c>
      <c r="AE53" s="79" t="str">
        <v>MAD</v>
      </c>
      <c r="AF53" s="79" t="str">
        <v>EZE</v>
      </c>
      <c r="AG53" s="79" t="str">
        <v>CPT</v>
      </c>
      <c r="AH53" s="79" t="str">
        <v>LAX</v>
      </c>
      <c r="AI53" s="79" t="str">
        <v>LIS</v>
      </c>
      <c r="AJ53" s="79" t="str">
        <v>RIX</v>
      </c>
      <c r="AK53" s="79" t="str">
        <v>RIX</v>
      </c>
      <c r="AL53" s="79" t="str">
        <v>SYD</v>
      </c>
      <c r="AM53" s="79" t="str">
        <v>LAS</v>
      </c>
      <c r="AN53" s="79" t="str">
        <v>YYZ</v>
      </c>
      <c r="AO53" s="79" t="str">
        <v>CPT</v>
      </c>
      <c r="AP53" s="79" t="str">
        <v>RIX</v>
      </c>
    </row>
    <row r="54" spans="2:42" ht="12" customHeight="1">
      <c r="B54" s="83" t="s">
        <v>201</v>
      </c>
      <c r="C54" s="79" t="str" cm="1">
        <f t="array" ref="C54:AP54">_xlfn.TEXTAFTER(_xlfn.TEXTSPLIT(B54,";"),"-")</f>
        <v>YUL</v>
      </c>
      <c r="D54" s="79" t="str">
        <v>LON</v>
      </c>
      <c r="E54" s="79" t="str">
        <v>SYD</v>
      </c>
      <c r="F54" s="79" t="str">
        <v>EZE</v>
      </c>
      <c r="G54" s="79" t="str">
        <v>YYZ</v>
      </c>
      <c r="H54" s="79" t="str">
        <v>RIX</v>
      </c>
      <c r="I54" s="79" t="str">
        <v>CPT</v>
      </c>
      <c r="J54" s="79" t="str">
        <v>EZE</v>
      </c>
      <c r="K54" s="79" t="str">
        <v>EZE</v>
      </c>
      <c r="L54" s="79" t="str">
        <v>LAS</v>
      </c>
      <c r="M54" s="79" t="str">
        <v>RIX</v>
      </c>
      <c r="N54" s="79" t="str">
        <v>LIS</v>
      </c>
      <c r="O54" s="79" t="str">
        <v>EZE</v>
      </c>
      <c r="P54" s="79" t="str">
        <v>LON</v>
      </c>
      <c r="Q54" s="79" t="str">
        <v>BOG</v>
      </c>
      <c r="R54" s="79" t="str">
        <v>EZE</v>
      </c>
      <c r="S54" s="79" t="str">
        <v>BOG</v>
      </c>
      <c r="T54" s="79" t="str">
        <v>YUL</v>
      </c>
      <c r="U54" s="79" t="str">
        <v>LAS</v>
      </c>
      <c r="V54" s="79" t="str">
        <v>CPT</v>
      </c>
      <c r="W54" s="79" t="str">
        <v>LAX</v>
      </c>
      <c r="X54" s="79" t="str">
        <v>SYD</v>
      </c>
      <c r="Y54" s="79" t="str">
        <v>BOG</v>
      </c>
      <c r="Z54" s="79" t="str">
        <v>YUL</v>
      </c>
      <c r="AA54" s="79" t="str">
        <v>YYZ</v>
      </c>
      <c r="AB54" s="79" t="str">
        <v>CPT</v>
      </c>
      <c r="AC54" s="79" t="str">
        <v>LIS</v>
      </c>
      <c r="AD54" s="79" t="str">
        <v>LIS</v>
      </c>
      <c r="AE54" s="79" t="str">
        <v>RIX</v>
      </c>
      <c r="AF54" s="79" t="str">
        <v>LIS</v>
      </c>
      <c r="AG54" s="79" t="str">
        <v>LAX</v>
      </c>
      <c r="AH54" s="79" t="str">
        <v>RIX</v>
      </c>
      <c r="AI54" s="79" t="str">
        <v>RIX</v>
      </c>
      <c r="AJ54" s="79" t="str">
        <v>LAS</v>
      </c>
      <c r="AK54" s="79" t="str">
        <v>BOG</v>
      </c>
      <c r="AL54" s="79" t="str">
        <v>YUL</v>
      </c>
      <c r="AM54" s="79" t="str">
        <v>LIS</v>
      </c>
      <c r="AN54" s="79" t="str">
        <v>RIX</v>
      </c>
      <c r="AO54" s="79" t="str">
        <v>RIX</v>
      </c>
      <c r="AP54" s="79" t="str">
        <v>YUL</v>
      </c>
    </row>
    <row r="55" spans="2:42" ht="12" customHeight="1">
      <c r="B55" s="83" t="s">
        <v>202</v>
      </c>
      <c r="C55" s="79" t="str" cm="1">
        <f t="array" ref="C55:AP55">_xlfn.TEXTAFTER(_xlfn.TEXTSPLIT(B55,";"),"-")</f>
        <v>LAS</v>
      </c>
      <c r="D55" s="79" t="str">
        <v>LAS</v>
      </c>
      <c r="E55" s="79" t="str">
        <v>LIS</v>
      </c>
      <c r="F55" s="79" t="str">
        <v>LAS</v>
      </c>
      <c r="G55" s="79" t="str">
        <v>EZE</v>
      </c>
      <c r="H55" s="79" t="str">
        <v>MAD</v>
      </c>
      <c r="I55" s="79" t="str">
        <v>RIX</v>
      </c>
      <c r="J55" s="79" t="str">
        <v>MAD</v>
      </c>
      <c r="K55" s="79" t="str">
        <v>RIX</v>
      </c>
      <c r="L55" s="79" t="str">
        <v>RIX</v>
      </c>
      <c r="M55" s="79" t="str">
        <v>LON</v>
      </c>
      <c r="N55" s="79" t="str">
        <v>LAS</v>
      </c>
      <c r="O55" s="79" t="str">
        <v>YUL</v>
      </c>
      <c r="P55" s="79" t="str">
        <v>SYD</v>
      </c>
      <c r="Q55" s="79" t="str">
        <v>SYD</v>
      </c>
      <c r="R55" s="79" t="str">
        <v>MAD</v>
      </c>
      <c r="S55" s="79" t="str">
        <v>CPT</v>
      </c>
      <c r="T55" s="79" t="str">
        <v>LAX</v>
      </c>
      <c r="U55" s="79" t="str">
        <v>CPT</v>
      </c>
      <c r="V55" s="79" t="str">
        <v>YUL</v>
      </c>
      <c r="W55" s="79" t="str">
        <v>RIX</v>
      </c>
      <c r="X55" s="79" t="str">
        <v>LIS</v>
      </c>
      <c r="Y55" s="79" t="str">
        <v>LON</v>
      </c>
      <c r="Z55" s="79" t="str">
        <v>YUL</v>
      </c>
      <c r="AA55" s="79" t="str">
        <v>LAX</v>
      </c>
      <c r="AB55" s="79" t="str">
        <v>CPT</v>
      </c>
      <c r="AC55" s="79" t="str">
        <v>LAS</v>
      </c>
      <c r="AD55" s="79" t="str">
        <v>SYD</v>
      </c>
      <c r="AE55" s="79" t="str">
        <v>RIX</v>
      </c>
      <c r="AF55" s="79" t="str">
        <v>LON</v>
      </c>
      <c r="AG55" s="79" t="str">
        <v>SYD</v>
      </c>
      <c r="AH55" s="79" t="str">
        <v>LAX</v>
      </c>
      <c r="AI55" s="79" t="str">
        <v>LAS</v>
      </c>
      <c r="AJ55" s="79" t="str">
        <v>EZE</v>
      </c>
      <c r="AK55" s="79" t="str">
        <v>YYZ</v>
      </c>
      <c r="AL55" s="79" t="str">
        <v>RIX</v>
      </c>
      <c r="AM55" s="79" t="str">
        <v>LIS</v>
      </c>
      <c r="AN55" s="79" t="str">
        <v>RIX</v>
      </c>
      <c r="AO55" s="79" t="str">
        <v>CPT</v>
      </c>
      <c r="AP55" s="79" t="str">
        <v>SYD</v>
      </c>
    </row>
    <row r="56" spans="2:42" ht="12" customHeight="1">
      <c r="B56" s="83" t="s">
        <v>203</v>
      </c>
      <c r="C56" s="79" t="str" cm="1">
        <f t="array" ref="C56:AP56">_xlfn.TEXTAFTER(_xlfn.TEXTSPLIT(B56,";"),"-")</f>
        <v>RIX</v>
      </c>
      <c r="D56" s="79" t="str">
        <v>YUL</v>
      </c>
      <c r="E56" s="79" t="str">
        <v>BOG</v>
      </c>
      <c r="F56" s="79" t="str">
        <v>LAS</v>
      </c>
      <c r="G56" s="79" t="str">
        <v>EZE</v>
      </c>
      <c r="H56" s="79" t="str">
        <v>BOG</v>
      </c>
      <c r="I56" s="79" t="str">
        <v>BOG</v>
      </c>
      <c r="J56" s="79" t="str">
        <v>SYD</v>
      </c>
      <c r="K56" s="79" t="str">
        <v>LIS</v>
      </c>
      <c r="L56" s="79" t="str">
        <v>YUL</v>
      </c>
      <c r="M56" s="79" t="str">
        <v>BOG</v>
      </c>
      <c r="N56" s="79" t="str">
        <v>EZE</v>
      </c>
      <c r="O56" s="79" t="str">
        <v>MAD</v>
      </c>
      <c r="P56" s="79" t="str">
        <v>LAX</v>
      </c>
      <c r="Q56" s="79" t="str">
        <v>EZE</v>
      </c>
      <c r="R56" s="79" t="str">
        <v>MAD</v>
      </c>
      <c r="S56" s="79" t="str">
        <v>CPT</v>
      </c>
      <c r="T56" s="79" t="str">
        <v>LAS</v>
      </c>
      <c r="U56" s="79" t="str">
        <v>LON</v>
      </c>
      <c r="V56" s="79" t="str">
        <v>MAD</v>
      </c>
      <c r="W56" s="79" t="str">
        <v>LON</v>
      </c>
      <c r="X56" s="79" t="str">
        <v>LIS</v>
      </c>
      <c r="Y56" s="79" t="str">
        <v>CPT</v>
      </c>
      <c r="Z56" s="79" t="str">
        <v>MAD</v>
      </c>
      <c r="AA56" s="79" t="str">
        <v>RIX</v>
      </c>
      <c r="AB56" s="79" t="str">
        <v>LON</v>
      </c>
      <c r="AC56" s="79" t="str">
        <v>MAD</v>
      </c>
      <c r="AD56" s="79" t="str">
        <v>LIS</v>
      </c>
      <c r="AE56" s="79" t="str">
        <v>LAS</v>
      </c>
      <c r="AF56" s="79" t="str">
        <v>CPT</v>
      </c>
      <c r="AG56" s="79" t="str">
        <v>RIX</v>
      </c>
      <c r="AH56" s="79" t="str">
        <v>SYD</v>
      </c>
      <c r="AI56" s="79" t="str">
        <v>YYZ</v>
      </c>
      <c r="AJ56" s="79" t="str">
        <v>RIX</v>
      </c>
      <c r="AK56" s="79" t="str">
        <v>LON</v>
      </c>
      <c r="AL56" s="79" t="str">
        <v>LIS</v>
      </c>
      <c r="AM56" s="79" t="str">
        <v>LAS</v>
      </c>
      <c r="AN56" s="79" t="str">
        <v>SYD</v>
      </c>
      <c r="AO56" s="79" t="str">
        <v>LIS</v>
      </c>
      <c r="AP56" s="79" t="str">
        <v>LAX</v>
      </c>
    </row>
    <row r="57" spans="2:42" ht="12" customHeight="1">
      <c r="B57" s="83" t="s">
        <v>204</v>
      </c>
      <c r="C57" s="79" t="str" cm="1">
        <f t="array" ref="C57:AP57">_xlfn.TEXTAFTER(_xlfn.TEXTSPLIT(B57,";"),"-")</f>
        <v>MAD</v>
      </c>
      <c r="D57" s="79" t="str">
        <v>RIX</v>
      </c>
      <c r="E57" s="79" t="str">
        <v>YYZ</v>
      </c>
      <c r="F57" s="79" t="str">
        <v>RIX</v>
      </c>
      <c r="G57" s="79" t="str">
        <v>LIS</v>
      </c>
      <c r="H57" s="79" t="str">
        <v>LAX</v>
      </c>
      <c r="I57" s="79" t="str">
        <v>YUL</v>
      </c>
      <c r="J57" s="79" t="str">
        <v>LON</v>
      </c>
      <c r="K57" s="79" t="str">
        <v>MAD</v>
      </c>
      <c r="L57" s="79" t="str">
        <v>MAD</v>
      </c>
      <c r="M57" s="79" t="str">
        <v>SYD</v>
      </c>
      <c r="N57" s="79" t="str">
        <v>MAD</v>
      </c>
      <c r="O57" s="79" t="str">
        <v>CPT</v>
      </c>
      <c r="P57" s="79" t="str">
        <v>LON</v>
      </c>
      <c r="Q57" s="79" t="str">
        <v>LIS</v>
      </c>
      <c r="R57" s="79" t="str">
        <v>LIS</v>
      </c>
      <c r="S57" s="79" t="str">
        <v>CPT</v>
      </c>
      <c r="T57" s="79" t="str">
        <v>SYD</v>
      </c>
      <c r="U57" s="79" t="str">
        <v>YYZ</v>
      </c>
      <c r="V57" s="79" t="str">
        <v>YUL</v>
      </c>
      <c r="W57" s="79" t="str">
        <v>BOG</v>
      </c>
      <c r="X57" s="79" t="str">
        <v>LON</v>
      </c>
      <c r="Y57" s="79" t="str">
        <v>LIS</v>
      </c>
      <c r="Z57" s="79" t="str">
        <v>BOG</v>
      </c>
      <c r="AA57" s="79" t="str">
        <v>SYD</v>
      </c>
      <c r="AB57" s="79" t="str">
        <v>SYD</v>
      </c>
      <c r="AC57" s="79" t="str">
        <v>EZE</v>
      </c>
      <c r="AD57" s="79" t="str">
        <v>YYZ</v>
      </c>
      <c r="AE57" s="79" t="str">
        <v>SYD</v>
      </c>
      <c r="AF57" s="79" t="str">
        <v>YYZ</v>
      </c>
      <c r="AG57" s="79" t="str">
        <v>LAX</v>
      </c>
      <c r="AH57" s="79" t="str">
        <v>LAX</v>
      </c>
      <c r="AI57" s="79" t="str">
        <v>LON</v>
      </c>
      <c r="AJ57" s="79" t="str">
        <v>RIX</v>
      </c>
      <c r="AK57" s="79" t="str">
        <v>YYZ</v>
      </c>
      <c r="AL57" s="79" t="str">
        <v>RIX</v>
      </c>
      <c r="AM57" s="79" t="str">
        <v>CPT</v>
      </c>
      <c r="AN57" s="79" t="str">
        <v>LIS</v>
      </c>
      <c r="AO57" s="79" t="str">
        <v>YUL</v>
      </c>
      <c r="AP57" s="79" t="str">
        <v>SYD</v>
      </c>
    </row>
    <row r="58" spans="2:42" ht="12" customHeight="1">
      <c r="B58" s="83" t="s">
        <v>205</v>
      </c>
      <c r="C58" s="79" t="str" cm="1">
        <f t="array" ref="C58:AP58">_xlfn.TEXTAFTER(_xlfn.TEXTSPLIT(B58,";"),"-")</f>
        <v>LAS</v>
      </c>
      <c r="D58" s="79" t="str">
        <v>YYZ</v>
      </c>
      <c r="E58" s="79" t="str">
        <v>SYD</v>
      </c>
      <c r="F58" s="79" t="str">
        <v>LON</v>
      </c>
      <c r="G58" s="79" t="str">
        <v>MAD</v>
      </c>
      <c r="H58" s="79" t="str">
        <v>RIX</v>
      </c>
      <c r="I58" s="79" t="str">
        <v>BOG</v>
      </c>
      <c r="J58" s="79" t="str">
        <v>BOG</v>
      </c>
      <c r="K58" s="79" t="str">
        <v>LIS</v>
      </c>
      <c r="L58" s="79" t="str">
        <v>LAS</v>
      </c>
      <c r="M58" s="79" t="str">
        <v>LIS</v>
      </c>
      <c r="N58" s="79" t="str">
        <v>YUL</v>
      </c>
      <c r="O58" s="79" t="str">
        <v>BOG</v>
      </c>
      <c r="P58" s="79" t="str">
        <v>EZE</v>
      </c>
      <c r="Q58" s="79" t="str">
        <v>YUL</v>
      </c>
      <c r="R58" s="79" t="str">
        <v>LAS</v>
      </c>
      <c r="S58" s="79" t="str">
        <v>YYZ</v>
      </c>
      <c r="T58" s="79" t="str">
        <v>LON</v>
      </c>
      <c r="U58" s="79" t="str">
        <v>EZE</v>
      </c>
      <c r="V58" s="79" t="str">
        <v>YYZ</v>
      </c>
      <c r="W58" s="79" t="str">
        <v>CPT</v>
      </c>
      <c r="X58" s="79" t="str">
        <v>YUL</v>
      </c>
      <c r="Y58" s="79" t="str">
        <v>LIS</v>
      </c>
      <c r="Z58" s="79" t="str">
        <v>CPT</v>
      </c>
      <c r="AA58" s="79" t="str">
        <v>CPT</v>
      </c>
      <c r="AB58" s="79" t="str">
        <v>LAX</v>
      </c>
      <c r="AC58" s="79" t="str">
        <v>EZE</v>
      </c>
      <c r="AD58" s="79" t="str">
        <v>MAD</v>
      </c>
      <c r="AE58" s="79" t="str">
        <v>LAX</v>
      </c>
      <c r="AF58" s="79" t="str">
        <v>YUL</v>
      </c>
      <c r="AG58" s="79" t="str">
        <v>LAS</v>
      </c>
      <c r="AH58" s="79" t="str">
        <v>YUL</v>
      </c>
      <c r="AI58" s="79" t="str">
        <v>BOG</v>
      </c>
      <c r="AJ58" s="79" t="str">
        <v>BOG</v>
      </c>
      <c r="AK58" s="79" t="str">
        <v>CPT</v>
      </c>
      <c r="AL58" s="79" t="str">
        <v>MAD</v>
      </c>
      <c r="AM58" s="79" t="str">
        <v>RIX</v>
      </c>
      <c r="AN58" s="79" t="str">
        <v>MAD</v>
      </c>
      <c r="AO58" s="79" t="str">
        <v>LAX</v>
      </c>
      <c r="AP58" s="79" t="str">
        <v>LAS</v>
      </c>
    </row>
    <row r="59" spans="2:42" ht="12" customHeight="1">
      <c r="B59" s="83" t="s">
        <v>206</v>
      </c>
      <c r="C59" s="79" t="str" cm="1">
        <f t="array" ref="C59:AP59">_xlfn.TEXTAFTER(_xlfn.TEXTSPLIT(B59,";"),"-")</f>
        <v>LON</v>
      </c>
      <c r="D59" s="79" t="str">
        <v>RIX</v>
      </c>
      <c r="E59" s="79" t="str">
        <v>CPT</v>
      </c>
      <c r="F59" s="79" t="str">
        <v>LAX</v>
      </c>
      <c r="G59" s="79" t="str">
        <v>CPT</v>
      </c>
      <c r="H59" s="79" t="str">
        <v>LON</v>
      </c>
      <c r="I59" s="79" t="str">
        <v>CPT</v>
      </c>
      <c r="J59" s="79" t="str">
        <v>LAX</v>
      </c>
      <c r="K59" s="79" t="str">
        <v>SYD</v>
      </c>
      <c r="L59" s="79" t="str">
        <v>BOG</v>
      </c>
      <c r="M59" s="79" t="str">
        <v>RIX</v>
      </c>
      <c r="N59" s="79" t="str">
        <v>LON</v>
      </c>
      <c r="O59" s="79" t="str">
        <v>EZE</v>
      </c>
      <c r="P59" s="79" t="str">
        <v>CPT</v>
      </c>
      <c r="Q59" s="79" t="str">
        <v>MAD</v>
      </c>
      <c r="R59" s="79" t="str">
        <v>BOG</v>
      </c>
      <c r="S59" s="79" t="str">
        <v>MAD</v>
      </c>
      <c r="T59" s="79" t="str">
        <v>BOG</v>
      </c>
      <c r="U59" s="79" t="str">
        <v>RIX</v>
      </c>
      <c r="V59" s="79" t="str">
        <v>MAD</v>
      </c>
      <c r="W59" s="79" t="str">
        <v>LAS</v>
      </c>
      <c r="X59" s="79" t="str">
        <v>CPT</v>
      </c>
      <c r="Y59" s="79" t="str">
        <v>YUL</v>
      </c>
      <c r="Z59" s="79" t="str">
        <v>LIS</v>
      </c>
      <c r="AA59" s="79" t="str">
        <v>LIS</v>
      </c>
      <c r="AB59" s="79" t="str">
        <v>BOG</v>
      </c>
      <c r="AC59" s="79" t="str">
        <v>EZE</v>
      </c>
      <c r="AD59" s="79" t="str">
        <v>LAX</v>
      </c>
      <c r="AE59" s="79" t="str">
        <v>LON</v>
      </c>
      <c r="AF59" s="79" t="str">
        <v>YUL</v>
      </c>
      <c r="AG59" s="79" t="str">
        <v>MAD</v>
      </c>
      <c r="AH59" s="79" t="str">
        <v>EZE</v>
      </c>
      <c r="AI59" s="79" t="str">
        <v>LIS</v>
      </c>
      <c r="AJ59" s="79" t="str">
        <v>LON</v>
      </c>
      <c r="AK59" s="79" t="str">
        <v>YUL</v>
      </c>
      <c r="AL59" s="79" t="str">
        <v>RIX</v>
      </c>
      <c r="AM59" s="79" t="str">
        <v>YUL</v>
      </c>
      <c r="AN59" s="79" t="str">
        <v>YUL</v>
      </c>
      <c r="AO59" s="79" t="str">
        <v>LIS</v>
      </c>
      <c r="AP59" s="79" t="str">
        <v>CPT</v>
      </c>
    </row>
    <row r="60" spans="2:42" ht="12" customHeight="1">
      <c r="B60" s="83" t="s">
        <v>207</v>
      </c>
      <c r="C60" s="79" t="str" cm="1">
        <f t="array" ref="C60:AP60">_xlfn.TEXTAFTER(_xlfn.TEXTSPLIT(B60,";"),"-")</f>
        <v>RIX</v>
      </c>
      <c r="D60" s="79" t="str">
        <v>YUL</v>
      </c>
      <c r="E60" s="79" t="str">
        <v>LAS</v>
      </c>
      <c r="F60" s="79" t="str">
        <v>BOG</v>
      </c>
      <c r="G60" s="79" t="str">
        <v>YUL</v>
      </c>
      <c r="H60" s="79" t="str">
        <v>LAS</v>
      </c>
      <c r="I60" s="79" t="str">
        <v>LIS</v>
      </c>
      <c r="J60" s="79" t="str">
        <v>EZE</v>
      </c>
      <c r="K60" s="79" t="str">
        <v>YUL</v>
      </c>
      <c r="L60" s="79" t="str">
        <v>LON</v>
      </c>
      <c r="M60" s="79" t="str">
        <v>LIS</v>
      </c>
      <c r="N60" s="79" t="str">
        <v>SYD</v>
      </c>
      <c r="O60" s="79" t="str">
        <v>LIS</v>
      </c>
      <c r="P60" s="79" t="str">
        <v>CPT</v>
      </c>
      <c r="Q60" s="79" t="str">
        <v>RIX</v>
      </c>
      <c r="R60" s="79" t="str">
        <v>CPT</v>
      </c>
      <c r="S60" s="79" t="str">
        <v>EZE</v>
      </c>
      <c r="T60" s="79" t="str">
        <v>BOG</v>
      </c>
      <c r="U60" s="79" t="str">
        <v>LAS</v>
      </c>
      <c r="V60" s="79" t="str">
        <v>BOG</v>
      </c>
      <c r="W60" s="79" t="str">
        <v>MAD</v>
      </c>
      <c r="X60" s="79" t="str">
        <v>LON</v>
      </c>
      <c r="Y60" s="79" t="str">
        <v>SYD</v>
      </c>
      <c r="Z60" s="79" t="str">
        <v>YUL</v>
      </c>
      <c r="AA60" s="79" t="str">
        <v>SYD</v>
      </c>
      <c r="AB60" s="79" t="str">
        <v>YYZ</v>
      </c>
      <c r="AC60" s="79" t="str">
        <v>YUL</v>
      </c>
      <c r="AD60" s="79" t="str">
        <v>LAS</v>
      </c>
      <c r="AE60" s="79" t="str">
        <v>RIX</v>
      </c>
      <c r="AF60" s="79" t="str">
        <v>BOG</v>
      </c>
      <c r="AG60" s="79" t="str">
        <v>YUL</v>
      </c>
      <c r="AH60" s="79" t="str">
        <v>LAS</v>
      </c>
      <c r="AI60" s="79" t="str">
        <v>RIX</v>
      </c>
      <c r="AJ60" s="79" t="str">
        <v>MAD</v>
      </c>
      <c r="AK60" s="79" t="str">
        <v>SYD</v>
      </c>
      <c r="AL60" s="79" t="str">
        <v>CPT</v>
      </c>
      <c r="AM60" s="79" t="str">
        <v>CPT</v>
      </c>
      <c r="AN60" s="79" t="str">
        <v>LIS</v>
      </c>
      <c r="AO60" s="79" t="str">
        <v>EZE</v>
      </c>
      <c r="AP60" s="79" t="str">
        <v>LAX</v>
      </c>
    </row>
    <row r="61" spans="2:42" ht="12" customHeight="1">
      <c r="B61" s="83" t="s">
        <v>208</v>
      </c>
      <c r="C61" s="79" t="str" cm="1">
        <f t="array" ref="C61:AP61">_xlfn.TEXTAFTER(_xlfn.TEXTSPLIT(B61,";"),"-")</f>
        <v>LON</v>
      </c>
      <c r="D61" s="79" t="str">
        <v>SYD</v>
      </c>
      <c r="E61" s="79" t="str">
        <v>YYZ</v>
      </c>
      <c r="F61" s="79" t="str">
        <v>RIX</v>
      </c>
      <c r="G61" s="79" t="str">
        <v>MAD</v>
      </c>
      <c r="H61" s="79" t="str">
        <v>BOG</v>
      </c>
      <c r="I61" s="79" t="str">
        <v>LAS</v>
      </c>
      <c r="J61" s="79" t="str">
        <v>LAS</v>
      </c>
      <c r="K61" s="79" t="str">
        <v>MAD</v>
      </c>
      <c r="L61" s="79" t="str">
        <v>YUL</v>
      </c>
      <c r="M61" s="79" t="str">
        <v>YUL</v>
      </c>
      <c r="N61" s="79" t="str">
        <v>SYD</v>
      </c>
      <c r="O61" s="79" t="str">
        <v>BOG</v>
      </c>
      <c r="P61" s="79" t="str">
        <v>RIX</v>
      </c>
      <c r="Q61" s="79" t="str">
        <v>CPT</v>
      </c>
      <c r="R61" s="79" t="str">
        <v>CPT</v>
      </c>
      <c r="S61" s="79" t="str">
        <v>LIS</v>
      </c>
      <c r="T61" s="79" t="str">
        <v>LIS</v>
      </c>
      <c r="U61" s="79" t="str">
        <v>YUL</v>
      </c>
      <c r="V61" s="79" t="str">
        <v>RIX</v>
      </c>
      <c r="W61" s="79" t="str">
        <v>LON</v>
      </c>
      <c r="X61" s="79" t="str">
        <v>RIX</v>
      </c>
      <c r="Y61" s="79" t="str">
        <v>YYZ</v>
      </c>
      <c r="Z61" s="79" t="str">
        <v>LAS</v>
      </c>
      <c r="AA61" s="79" t="str">
        <v>SYD</v>
      </c>
      <c r="AB61" s="79" t="str">
        <v>EZE</v>
      </c>
      <c r="AC61" s="79" t="str">
        <v>LAX</v>
      </c>
      <c r="AD61" s="79" t="str">
        <v>LON</v>
      </c>
      <c r="AE61" s="79" t="str">
        <v>EZE</v>
      </c>
      <c r="AF61" s="79" t="str">
        <v>EZE</v>
      </c>
      <c r="AG61" s="79" t="str">
        <v>CPT</v>
      </c>
      <c r="AH61" s="79" t="str">
        <v>LON</v>
      </c>
      <c r="AI61" s="79" t="str">
        <v>SYD</v>
      </c>
      <c r="AJ61" s="79" t="str">
        <v>LAX</v>
      </c>
      <c r="AK61" s="79" t="str">
        <v>LAS</v>
      </c>
      <c r="AL61" s="79" t="str">
        <v>LAX</v>
      </c>
      <c r="AM61" s="79" t="str">
        <v>YYZ</v>
      </c>
      <c r="AN61" s="79" t="str">
        <v>LAX</v>
      </c>
      <c r="AO61" s="79" t="str">
        <v>EZE</v>
      </c>
      <c r="AP61" s="79" t="str">
        <v>YUL</v>
      </c>
    </row>
    <row r="62" spans="2:42" ht="12" customHeight="1">
      <c r="B62" s="83" t="s">
        <v>209</v>
      </c>
      <c r="C62" s="79" t="str" cm="1">
        <f t="array" ref="C62:AP62">_xlfn.TEXTAFTER(_xlfn.TEXTSPLIT(B62,";"),"-")</f>
        <v>LIS</v>
      </c>
      <c r="D62" s="79" t="str">
        <v>BOG</v>
      </c>
      <c r="E62" s="79" t="str">
        <v>CPT</v>
      </c>
      <c r="F62" s="79" t="str">
        <v>YUL</v>
      </c>
      <c r="G62" s="79" t="str">
        <v>MAD</v>
      </c>
      <c r="H62" s="79" t="str">
        <v>LAS</v>
      </c>
      <c r="I62" s="79" t="str">
        <v>LAX</v>
      </c>
      <c r="J62" s="79" t="str">
        <v>LIS</v>
      </c>
      <c r="K62" s="79" t="str">
        <v>MAD</v>
      </c>
      <c r="L62" s="79" t="str">
        <v>LON</v>
      </c>
      <c r="M62" s="79" t="str">
        <v>CPT</v>
      </c>
      <c r="N62" s="79" t="str">
        <v>LON</v>
      </c>
      <c r="O62" s="79" t="str">
        <v>MAD</v>
      </c>
      <c r="P62" s="79" t="str">
        <v>MAD</v>
      </c>
      <c r="Q62" s="79" t="str">
        <v>SYD</v>
      </c>
      <c r="R62" s="79" t="str">
        <v>BOG</v>
      </c>
      <c r="S62" s="79" t="str">
        <v>LON</v>
      </c>
      <c r="T62" s="79" t="str">
        <v>YUL</v>
      </c>
      <c r="U62" s="79" t="str">
        <v>LIS</v>
      </c>
      <c r="V62" s="79" t="str">
        <v>SYD</v>
      </c>
      <c r="W62" s="79" t="str">
        <v>LIS</v>
      </c>
      <c r="X62" s="79" t="str">
        <v>EZE</v>
      </c>
      <c r="Y62" s="79" t="str">
        <v>LAS</v>
      </c>
      <c r="Z62" s="79" t="str">
        <v>LON</v>
      </c>
      <c r="AA62" s="79" t="str">
        <v>SYD</v>
      </c>
      <c r="AB62" s="79" t="str">
        <v>LAS</v>
      </c>
      <c r="AC62" s="79" t="str">
        <v>LAS</v>
      </c>
      <c r="AD62" s="79" t="str">
        <v>RIX</v>
      </c>
      <c r="AE62" s="79" t="str">
        <v>LAS</v>
      </c>
      <c r="AF62" s="79" t="str">
        <v>CPT</v>
      </c>
      <c r="AG62" s="79" t="str">
        <v>EZE</v>
      </c>
      <c r="AH62" s="79" t="str">
        <v>SYD</v>
      </c>
      <c r="AI62" s="79" t="str">
        <v>CPT</v>
      </c>
      <c r="AJ62" s="79" t="str">
        <v>LAX</v>
      </c>
      <c r="AK62" s="79" t="str">
        <v>RIX</v>
      </c>
      <c r="AL62" s="79" t="str">
        <v>LAX</v>
      </c>
      <c r="AM62" s="79" t="str">
        <v>RIX</v>
      </c>
      <c r="AN62" s="79" t="str">
        <v>LAX</v>
      </c>
      <c r="AO62" s="79" t="str">
        <v>MAD</v>
      </c>
      <c r="AP62" s="79" t="str">
        <v>EZE</v>
      </c>
    </row>
    <row r="63" spans="2:42" ht="12" customHeight="1">
      <c r="B63" s="83" t="s">
        <v>213</v>
      </c>
      <c r="C63" s="79" t="str" cm="1">
        <f t="array" ref="C63:AP63">_xlfn.TEXTAFTER(_xlfn.TEXTSPLIT(B63,";"),"-")</f>
        <v>SYD</v>
      </c>
      <c r="D63" s="79" t="str">
        <v>EZE</v>
      </c>
      <c r="E63" s="79" t="str">
        <v>LAX</v>
      </c>
      <c r="F63" s="79" t="str">
        <v>EZE</v>
      </c>
      <c r="G63" s="79" t="str">
        <v>RIX</v>
      </c>
      <c r="H63" s="79" t="str">
        <v>LAS</v>
      </c>
      <c r="I63" s="79" t="str">
        <v>YYZ</v>
      </c>
      <c r="J63" s="79" t="str">
        <v>LAS</v>
      </c>
      <c r="K63" s="79" t="str">
        <v>BOG</v>
      </c>
      <c r="L63" s="79" t="str">
        <v>CPT</v>
      </c>
      <c r="M63" s="79" t="str">
        <v>LAS</v>
      </c>
      <c r="N63" s="79" t="str">
        <v>LAX</v>
      </c>
      <c r="O63" s="79" t="str">
        <v>CPT</v>
      </c>
      <c r="P63" s="79" t="str">
        <v>LIS</v>
      </c>
      <c r="Q63" s="79" t="str">
        <v>MAD</v>
      </c>
      <c r="R63" s="79" t="str">
        <v>EZE</v>
      </c>
      <c r="S63" s="79" t="str">
        <v>LON</v>
      </c>
      <c r="T63" s="79" t="str">
        <v>MAD</v>
      </c>
      <c r="U63" s="79" t="str">
        <v>YUL</v>
      </c>
      <c r="V63" s="79" t="str">
        <v>LON</v>
      </c>
      <c r="W63" s="79" t="str">
        <v>BOG</v>
      </c>
      <c r="X63" s="79" t="str">
        <v>MAD</v>
      </c>
      <c r="Y63" s="79" t="str">
        <v>MAD</v>
      </c>
      <c r="Z63" s="79" t="str">
        <v>LAS</v>
      </c>
      <c r="AA63" s="79" t="str">
        <v>BOG</v>
      </c>
      <c r="AB63" s="79" t="str">
        <v>LAX</v>
      </c>
      <c r="AC63" s="79" t="str">
        <v>MAD</v>
      </c>
      <c r="AD63" s="79" t="str">
        <v>YUL</v>
      </c>
      <c r="AE63" s="79" t="str">
        <v>LIS</v>
      </c>
      <c r="AF63" s="79" t="str">
        <v>CPT</v>
      </c>
      <c r="AG63" s="79" t="str">
        <v>YYZ</v>
      </c>
      <c r="AH63" s="79" t="str">
        <v>YUL</v>
      </c>
      <c r="AI63" s="79" t="str">
        <v>CPT</v>
      </c>
      <c r="AJ63" s="79" t="str">
        <v>LAX</v>
      </c>
      <c r="AK63" s="79" t="str">
        <v>SYD</v>
      </c>
      <c r="AL63" s="79" t="str">
        <v>EZE</v>
      </c>
      <c r="AM63" s="79" t="str">
        <v>EZE</v>
      </c>
      <c r="AN63" s="79" t="str">
        <v>SYD</v>
      </c>
      <c r="AO63" s="79" t="str">
        <v>EZE</v>
      </c>
      <c r="AP63" s="79" t="str">
        <v>LON</v>
      </c>
    </row>
    <row r="64" spans="2:42" ht="12" customHeight="1">
      <c r="B64" s="83" t="s">
        <v>210</v>
      </c>
      <c r="C64" s="79" t="str" cm="1">
        <f t="array" ref="C64:AP64">_xlfn.TEXTAFTER(_xlfn.TEXTSPLIT(B64,";"),"-")</f>
        <v>LAS</v>
      </c>
      <c r="D64" s="79" t="str">
        <v>SYD</v>
      </c>
      <c r="E64" s="79" t="str">
        <v>LIS</v>
      </c>
      <c r="F64" s="79" t="str">
        <v>CPT</v>
      </c>
      <c r="G64" s="79" t="str">
        <v>LON</v>
      </c>
      <c r="H64" s="79" t="str">
        <v>YYZ</v>
      </c>
      <c r="I64" s="79" t="str">
        <v>LAX</v>
      </c>
      <c r="J64" s="79" t="str">
        <v>EZE</v>
      </c>
      <c r="K64" s="79" t="str">
        <v>CPT</v>
      </c>
      <c r="L64" s="79" t="str">
        <v>BOG</v>
      </c>
      <c r="M64" s="79" t="str">
        <v>YUL</v>
      </c>
      <c r="N64" s="79" t="str">
        <v>LAS</v>
      </c>
      <c r="O64" s="79" t="str">
        <v>YUL</v>
      </c>
      <c r="P64" s="79" t="str">
        <v>LAS</v>
      </c>
      <c r="Q64" s="79" t="str">
        <v>YUL</v>
      </c>
      <c r="R64" s="79" t="str">
        <v>BOG</v>
      </c>
      <c r="S64" s="79" t="str">
        <v>EZE</v>
      </c>
      <c r="T64" s="79" t="str">
        <v>BOG</v>
      </c>
      <c r="U64" s="79" t="str">
        <v>LIS</v>
      </c>
      <c r="V64" s="79" t="str">
        <v>RIX</v>
      </c>
      <c r="W64" s="79" t="str">
        <v>LAX</v>
      </c>
      <c r="X64" s="79" t="str">
        <v>LON</v>
      </c>
      <c r="Y64" s="79" t="str">
        <v>YYZ</v>
      </c>
      <c r="Z64" s="79" t="str">
        <v>YYZ</v>
      </c>
      <c r="AA64" s="79" t="str">
        <v>RIX</v>
      </c>
      <c r="AB64" s="79" t="str">
        <v>LAS</v>
      </c>
      <c r="AC64" s="79" t="str">
        <v>LIS</v>
      </c>
      <c r="AD64" s="79" t="str">
        <v>CPT</v>
      </c>
      <c r="AE64" s="79" t="str">
        <v>EZE</v>
      </c>
      <c r="AF64" s="79" t="str">
        <v>LAS</v>
      </c>
      <c r="AG64" s="79" t="str">
        <v>SYD</v>
      </c>
      <c r="AH64" s="79" t="str">
        <v>LIS</v>
      </c>
      <c r="AI64" s="79" t="str">
        <v>SYD</v>
      </c>
      <c r="AJ64" s="79" t="str">
        <v>RIX</v>
      </c>
      <c r="AK64" s="79" t="str">
        <v>LIS</v>
      </c>
      <c r="AL64" s="79" t="str">
        <v>RIX</v>
      </c>
      <c r="AM64" s="79" t="str">
        <v>YUL</v>
      </c>
      <c r="AN64" s="79" t="str">
        <v>BOG</v>
      </c>
      <c r="AO64" s="79" t="str">
        <v>RIX</v>
      </c>
      <c r="AP64" s="79" t="str">
        <v>LAX</v>
      </c>
    </row>
    <row r="65" spans="2:72" ht="12" customHeight="1">
      <c r="B65" s="83" t="s">
        <v>211</v>
      </c>
      <c r="C65" s="79" t="str" cm="1">
        <f t="array" ref="C65:AP65">_xlfn.TEXTAFTER(_xlfn.TEXTSPLIT(B65,";"),"-")</f>
        <v>LIS</v>
      </c>
      <c r="D65" s="79" t="str">
        <v>SYD</v>
      </c>
      <c r="E65" s="79" t="str">
        <v>LAS</v>
      </c>
      <c r="F65" s="79" t="str">
        <v>RIX</v>
      </c>
      <c r="G65" s="79" t="str">
        <v>BOG</v>
      </c>
      <c r="H65" s="79" t="str">
        <v>EZE</v>
      </c>
      <c r="I65" s="79" t="str">
        <v>CPT</v>
      </c>
      <c r="J65" s="79" t="str">
        <v>BOG</v>
      </c>
      <c r="K65" s="79" t="str">
        <v>LAX</v>
      </c>
      <c r="L65" s="79" t="str">
        <v>YYZ</v>
      </c>
      <c r="M65" s="79" t="str">
        <v>LIS</v>
      </c>
      <c r="N65" s="79" t="str">
        <v>EZE</v>
      </c>
      <c r="O65" s="79" t="str">
        <v>MAD</v>
      </c>
      <c r="P65" s="79" t="str">
        <v>LON</v>
      </c>
      <c r="Q65" s="79" t="str">
        <v>LAX</v>
      </c>
      <c r="R65" s="79" t="str">
        <v>YUL</v>
      </c>
      <c r="S65" s="79" t="str">
        <v>LIS</v>
      </c>
      <c r="T65" s="79" t="str">
        <v>LON</v>
      </c>
      <c r="U65" s="79" t="str">
        <v>LON</v>
      </c>
      <c r="V65" s="79" t="str">
        <v>SYD</v>
      </c>
      <c r="W65" s="79" t="str">
        <v>RIX</v>
      </c>
      <c r="X65" s="79" t="str">
        <v>MAD</v>
      </c>
      <c r="Y65" s="79" t="str">
        <v>RIX</v>
      </c>
      <c r="Z65" s="79" t="str">
        <v>CPT</v>
      </c>
      <c r="AA65" s="79" t="str">
        <v>EZE</v>
      </c>
      <c r="AB65" s="79" t="str">
        <v>YUL</v>
      </c>
      <c r="AC65" s="79" t="str">
        <v>EZE</v>
      </c>
      <c r="AD65" s="79" t="str">
        <v>LAS</v>
      </c>
      <c r="AE65" s="79" t="str">
        <v>RIX</v>
      </c>
      <c r="AF65" s="79" t="str">
        <v>BOG</v>
      </c>
      <c r="AG65" s="79" t="str">
        <v>LIS</v>
      </c>
      <c r="AH65" s="79" t="str">
        <v>LAS</v>
      </c>
      <c r="AI65" s="79" t="str">
        <v>BOG</v>
      </c>
      <c r="AJ65" s="79" t="str">
        <v>LAS</v>
      </c>
      <c r="AK65" s="79" t="str">
        <v>EZE</v>
      </c>
      <c r="AL65" s="79" t="str">
        <v>EZE</v>
      </c>
      <c r="AM65" s="79" t="str">
        <v>YUL</v>
      </c>
      <c r="AN65" s="79" t="str">
        <v>CPT</v>
      </c>
      <c r="AO65" s="79" t="str">
        <v>YUL</v>
      </c>
      <c r="AP65" s="79" t="str">
        <v>RIX</v>
      </c>
    </row>
    <row r="66" spans="2:72" ht="12" customHeight="1">
      <c r="B66" s="83" t="s">
        <v>212</v>
      </c>
      <c r="C66" s="79" t="str" cm="1">
        <f t="array" ref="C66:AP66">_xlfn.TEXTAFTER(_xlfn.TEXTSPLIT(B66,";"),"-")</f>
        <v>BOG</v>
      </c>
      <c r="D66" s="79" t="str">
        <v>EZE</v>
      </c>
      <c r="E66" s="79" t="str">
        <v>LAX</v>
      </c>
      <c r="F66" s="79" t="str">
        <v>MAD</v>
      </c>
      <c r="G66" s="79" t="str">
        <v>LIS</v>
      </c>
      <c r="H66" s="79" t="str">
        <v>CPT</v>
      </c>
      <c r="I66" s="79" t="str">
        <v>MAD</v>
      </c>
      <c r="J66" s="79" t="str">
        <v>SYD</v>
      </c>
      <c r="K66" s="79" t="str">
        <v>BOG</v>
      </c>
      <c r="L66" s="79" t="str">
        <v>LIS</v>
      </c>
      <c r="M66" s="79" t="str">
        <v>YUL</v>
      </c>
      <c r="N66" s="79" t="str">
        <v>LIS</v>
      </c>
      <c r="O66" s="79" t="str">
        <v>YYZ</v>
      </c>
      <c r="P66" s="79" t="str">
        <v>CPT</v>
      </c>
      <c r="Q66" s="79" t="str">
        <v>LAS</v>
      </c>
      <c r="R66" s="79" t="str">
        <v>EZE</v>
      </c>
      <c r="S66" s="79" t="str">
        <v>MAD</v>
      </c>
      <c r="T66" s="79" t="str">
        <v>BOG</v>
      </c>
      <c r="U66" s="79" t="str">
        <v>MAD</v>
      </c>
      <c r="V66" s="79" t="str">
        <v>YUL</v>
      </c>
      <c r="W66" s="79" t="str">
        <v>BOG</v>
      </c>
      <c r="X66" s="79" t="str">
        <v>YUL</v>
      </c>
      <c r="Y66" s="79" t="str">
        <v>BOG</v>
      </c>
      <c r="Z66" s="79" t="str">
        <v>LAS</v>
      </c>
      <c r="AA66" s="79" t="str">
        <v>YYZ</v>
      </c>
      <c r="AB66" s="79" t="str">
        <v>SYD</v>
      </c>
      <c r="AC66" s="79" t="str">
        <v>LIS</v>
      </c>
      <c r="AD66" s="79" t="str">
        <v>LIS</v>
      </c>
      <c r="AE66" s="79" t="str">
        <v>BOG</v>
      </c>
      <c r="AF66" s="79" t="str">
        <v>SYD</v>
      </c>
      <c r="AG66" s="79" t="str">
        <v>LAS</v>
      </c>
      <c r="AH66" s="79" t="str">
        <v>MAD</v>
      </c>
      <c r="AI66" s="79" t="str">
        <v>YYZ</v>
      </c>
      <c r="AJ66" s="79" t="str">
        <v>LAS</v>
      </c>
      <c r="AK66" s="79" t="str">
        <v>YUL</v>
      </c>
      <c r="AL66" s="79" t="str">
        <v>RIX</v>
      </c>
      <c r="AM66" s="79" t="str">
        <v>MAD</v>
      </c>
      <c r="AN66" s="79" t="str">
        <v>RIX</v>
      </c>
      <c r="AO66" s="79" t="str">
        <v>LON</v>
      </c>
      <c r="AP66" s="79" t="str">
        <v>EZE</v>
      </c>
    </row>
    <row r="67" spans="2:72" ht="12" customHeight="1">
      <c r="B67" s="83" t="s">
        <v>218</v>
      </c>
      <c r="C67" s="79" t="str" cm="1">
        <f t="array" ref="C67:BT67">_xlfn.TEXTAFTER(_xlfn.TEXTSPLIT(B67,";"),"-")</f>
        <v>RIX</v>
      </c>
      <c r="D67" s="79" t="str">
        <v>SYD</v>
      </c>
      <c r="E67" s="79" t="str">
        <v>SYD</v>
      </c>
      <c r="F67" s="79" t="str">
        <v>LON</v>
      </c>
      <c r="G67" s="79" t="str">
        <v>YUL</v>
      </c>
      <c r="H67" s="79" t="str">
        <v>LIS</v>
      </c>
      <c r="I67" s="79" t="str">
        <v>YUL</v>
      </c>
      <c r="J67" s="79" t="str">
        <v>LIS</v>
      </c>
      <c r="K67" s="79" t="str">
        <v>BOG</v>
      </c>
      <c r="L67" s="79" t="str">
        <v>LAX</v>
      </c>
      <c r="M67" s="79" t="str">
        <v>BOG</v>
      </c>
      <c r="N67" s="79" t="str">
        <v>CPT</v>
      </c>
      <c r="O67" s="79" t="str">
        <v>LAS</v>
      </c>
      <c r="P67" s="79" t="str">
        <v>LAS</v>
      </c>
      <c r="Q67" s="79" t="str">
        <v>RIX</v>
      </c>
      <c r="R67" s="79" t="str">
        <v>LAX</v>
      </c>
      <c r="S67" s="79" t="str">
        <v>LIS</v>
      </c>
      <c r="T67" s="79" t="str">
        <v>BOG</v>
      </c>
      <c r="U67" s="79" t="str">
        <v>YYZ</v>
      </c>
      <c r="V67" s="79" t="str">
        <v>YUL</v>
      </c>
      <c r="W67" s="79" t="str">
        <v>EZE</v>
      </c>
      <c r="X67" s="79" t="str">
        <v>YYZ</v>
      </c>
      <c r="Y67" s="79" t="str">
        <v>LAS</v>
      </c>
      <c r="Z67" s="79" t="str">
        <v>LIS</v>
      </c>
      <c r="AA67" s="79" t="str">
        <v>SYD</v>
      </c>
      <c r="AB67" s="79" t="str">
        <v>MAD</v>
      </c>
      <c r="AC67" s="79" t="str">
        <v>YUL</v>
      </c>
      <c r="AD67" s="79" t="str">
        <v>LON</v>
      </c>
      <c r="AE67" s="79" t="str">
        <v>SYD</v>
      </c>
      <c r="AF67" s="79" t="str">
        <v>LAX</v>
      </c>
      <c r="AG67" s="79" t="str">
        <v>RIX</v>
      </c>
      <c r="AH67" s="79" t="str">
        <v>LAS</v>
      </c>
      <c r="AI67" s="79" t="str">
        <v>EZE</v>
      </c>
      <c r="AJ67" s="79" t="str">
        <v>LAX</v>
      </c>
      <c r="AK67" s="79" t="str">
        <v>LON</v>
      </c>
      <c r="AL67" s="79" t="str">
        <v>YYZ</v>
      </c>
      <c r="AM67" s="79" t="str">
        <v>LIS</v>
      </c>
      <c r="AN67" s="79" t="str">
        <v>LAX</v>
      </c>
      <c r="AO67" s="79" t="str">
        <v>RIX</v>
      </c>
      <c r="AP67" s="79" t="str">
        <v>EZE</v>
      </c>
      <c r="AQ67" s="79" t="str">
        <v>YYZ</v>
      </c>
      <c r="AR67" s="79" t="str">
        <v>LAX</v>
      </c>
      <c r="AS67" s="79" t="str">
        <v>MAD</v>
      </c>
      <c r="AT67" s="79" t="str">
        <v>RIX</v>
      </c>
      <c r="AU67" s="79" t="str">
        <v>YUL</v>
      </c>
      <c r="AV67" s="79" t="str">
        <v>RIX</v>
      </c>
      <c r="AW67" s="79" t="str">
        <v>EZE</v>
      </c>
      <c r="AX67" s="79" t="str">
        <v>RIX</v>
      </c>
      <c r="AY67" s="79" t="str">
        <v>BOG</v>
      </c>
      <c r="AZ67" s="79" t="str">
        <v>MAD</v>
      </c>
      <c r="BA67" s="79" t="str">
        <v>EZE</v>
      </c>
      <c r="BB67" s="79" t="str">
        <v>YUL</v>
      </c>
      <c r="BC67" s="79" t="str">
        <v>LAS</v>
      </c>
      <c r="BD67" s="79" t="str">
        <v>CPT</v>
      </c>
      <c r="BE67" s="79" t="str">
        <v>SYD</v>
      </c>
      <c r="BF67" s="79" t="str">
        <v>YUL</v>
      </c>
      <c r="BG67" s="79" t="str">
        <v>LIS</v>
      </c>
      <c r="BH67" s="79" t="str">
        <v>YYZ</v>
      </c>
      <c r="BI67" s="79" t="str">
        <v>EZE</v>
      </c>
      <c r="BJ67" s="79" t="str">
        <v>LON</v>
      </c>
      <c r="BK67" s="79" t="str">
        <v>CPT</v>
      </c>
      <c r="BL67" s="79" t="str">
        <v>LON</v>
      </c>
      <c r="BM67" s="79" t="str">
        <v>LAS</v>
      </c>
      <c r="BN67" s="79" t="str">
        <v>YYZ</v>
      </c>
      <c r="BO67" s="79" t="str">
        <v>LIS</v>
      </c>
      <c r="BP67" s="79" t="str">
        <v>BOG</v>
      </c>
      <c r="BQ67" s="79" t="str">
        <v>BOG</v>
      </c>
      <c r="BR67" s="79" t="str">
        <v>SYD</v>
      </c>
      <c r="BS67" s="79" t="str">
        <v>RIX</v>
      </c>
      <c r="BT67" s="79" t="str">
        <v>RIX</v>
      </c>
    </row>
    <row r="68" spans="2:72" ht="12" customHeight="1">
      <c r="B68" s="83" t="s">
        <v>219</v>
      </c>
      <c r="C68" s="79" t="str" cm="1">
        <f t="array" ref="C68:BT68">_xlfn.TEXTAFTER(_xlfn.TEXTSPLIT(B68,";"),"-")</f>
        <v>LAX</v>
      </c>
      <c r="D68" s="79" t="str">
        <v>SYD</v>
      </c>
      <c r="E68" s="79" t="str">
        <v>YYZ</v>
      </c>
      <c r="F68" s="79" t="str">
        <v>YUL</v>
      </c>
      <c r="G68" s="79" t="str">
        <v>CPT</v>
      </c>
      <c r="H68" s="79" t="str">
        <v>SYD</v>
      </c>
      <c r="I68" s="79" t="str">
        <v>EZE</v>
      </c>
      <c r="J68" s="79" t="str">
        <v>LAS</v>
      </c>
      <c r="K68" s="79" t="str">
        <v>BOG</v>
      </c>
      <c r="L68" s="79" t="str">
        <v>CPT</v>
      </c>
      <c r="M68" s="79" t="str">
        <v>EZE</v>
      </c>
      <c r="N68" s="79" t="str">
        <v>RIX</v>
      </c>
      <c r="O68" s="79" t="str">
        <v>YYZ</v>
      </c>
      <c r="P68" s="79" t="str">
        <v>BOG</v>
      </c>
      <c r="Q68" s="79" t="str">
        <v>YUL</v>
      </c>
      <c r="R68" s="79" t="str">
        <v>RIX</v>
      </c>
      <c r="S68" s="79" t="str">
        <v>YYZ</v>
      </c>
      <c r="T68" s="79" t="str">
        <v>RIX</v>
      </c>
      <c r="U68" s="79" t="str">
        <v>SYD</v>
      </c>
      <c r="V68" s="79" t="str">
        <v>LAS</v>
      </c>
      <c r="W68" s="79" t="str">
        <v>MAD</v>
      </c>
      <c r="X68" s="79" t="str">
        <v>LIS</v>
      </c>
      <c r="Y68" s="79" t="str">
        <v>YYZ</v>
      </c>
      <c r="Z68" s="79" t="str">
        <v>LIS</v>
      </c>
      <c r="AA68" s="79" t="str">
        <v>BOG</v>
      </c>
      <c r="AB68" s="79" t="str">
        <v>BOG</v>
      </c>
      <c r="AC68" s="79" t="str">
        <v>LAS</v>
      </c>
      <c r="AD68" s="79" t="str">
        <v>LAS</v>
      </c>
      <c r="AE68" s="79" t="str">
        <v>LIS</v>
      </c>
      <c r="AF68" s="79" t="str">
        <v>LON</v>
      </c>
      <c r="AG68" s="79" t="str">
        <v>LIS</v>
      </c>
      <c r="AH68" s="79" t="str">
        <v>LAX</v>
      </c>
      <c r="AI68" s="79" t="str">
        <v>LON</v>
      </c>
      <c r="AJ68" s="79" t="str">
        <v>LAX</v>
      </c>
      <c r="AK68" s="79" t="str">
        <v>LON</v>
      </c>
      <c r="AL68" s="79" t="str">
        <v>LAX</v>
      </c>
      <c r="AM68" s="79" t="str">
        <v>YYZ</v>
      </c>
      <c r="AN68" s="79" t="str">
        <v>LON</v>
      </c>
      <c r="AO68" s="79" t="str">
        <v>CPT</v>
      </c>
      <c r="AP68" s="79" t="str">
        <v>YUL</v>
      </c>
      <c r="AQ68" s="79" t="str">
        <v>SYD</v>
      </c>
      <c r="AR68" s="79" t="str">
        <v>SYD</v>
      </c>
      <c r="AS68" s="79" t="str">
        <v>LIS</v>
      </c>
      <c r="AT68" s="79" t="str">
        <v>LAX</v>
      </c>
      <c r="AU68" s="79" t="str">
        <v>BOG</v>
      </c>
      <c r="AV68" s="79" t="str">
        <v>LAS</v>
      </c>
      <c r="AW68" s="79" t="str">
        <v>LAX</v>
      </c>
      <c r="AX68" s="79" t="str">
        <v>EZE</v>
      </c>
      <c r="AY68" s="79" t="str">
        <v>RIX</v>
      </c>
      <c r="AZ68" s="79" t="str">
        <v>CPT</v>
      </c>
      <c r="BA68" s="79" t="str">
        <v>LIS</v>
      </c>
      <c r="BB68" s="79" t="str">
        <v>LAX</v>
      </c>
      <c r="BC68" s="79" t="str">
        <v>LAS</v>
      </c>
      <c r="BD68" s="79" t="str">
        <v>BOG</v>
      </c>
      <c r="BE68" s="79" t="str">
        <v>LAS</v>
      </c>
      <c r="BF68" s="79" t="str">
        <v>YUL</v>
      </c>
      <c r="BG68" s="79" t="str">
        <v>MAD</v>
      </c>
      <c r="BH68" s="79" t="str">
        <v>LIS</v>
      </c>
      <c r="BI68" s="79" t="str">
        <v>EZE</v>
      </c>
      <c r="BJ68" s="79" t="str">
        <v>BOG</v>
      </c>
      <c r="BK68" s="79" t="str">
        <v>YYZ</v>
      </c>
      <c r="BL68" s="79" t="str">
        <v>YUL</v>
      </c>
      <c r="BM68" s="79" t="str">
        <v>EZE</v>
      </c>
      <c r="BN68" s="79" t="str">
        <v>YUL</v>
      </c>
      <c r="BO68" s="79" t="str">
        <v>SYD</v>
      </c>
      <c r="BP68" s="79" t="str">
        <v>YUL</v>
      </c>
      <c r="BQ68" s="79" t="str">
        <v>YUL</v>
      </c>
      <c r="BR68" s="79" t="str">
        <v>SYD</v>
      </c>
      <c r="BS68" s="79" t="str">
        <v>BOG</v>
      </c>
      <c r="BT68" s="79" t="str">
        <v>RIX</v>
      </c>
    </row>
    <row r="69" spans="2:72" ht="12" customHeight="1">
      <c r="B69" s="83" t="s">
        <v>220</v>
      </c>
      <c r="C69" s="79" t="str" cm="1">
        <f t="array" ref="C69:BT69">_xlfn.TEXTAFTER(_xlfn.TEXTSPLIT(B69,";"),"-")</f>
        <v>LAS</v>
      </c>
      <c r="D69" s="79" t="str">
        <v>RIX</v>
      </c>
      <c r="E69" s="79" t="str">
        <v>LAS</v>
      </c>
      <c r="F69" s="79" t="str">
        <v>CPT</v>
      </c>
      <c r="G69" s="79" t="str">
        <v>LIS</v>
      </c>
      <c r="H69" s="79" t="str">
        <v>CPT</v>
      </c>
      <c r="I69" s="79" t="str">
        <v>SYD</v>
      </c>
      <c r="J69" s="79" t="str">
        <v>LIS</v>
      </c>
      <c r="K69" s="79" t="str">
        <v>BOG</v>
      </c>
      <c r="L69" s="79" t="str">
        <v>YYZ</v>
      </c>
      <c r="M69" s="79" t="str">
        <v>YUL</v>
      </c>
      <c r="N69" s="79" t="str">
        <v>LAX</v>
      </c>
      <c r="O69" s="79" t="str">
        <v>YYZ</v>
      </c>
      <c r="P69" s="79" t="str">
        <v>EZE</v>
      </c>
      <c r="Q69" s="79" t="str">
        <v>RIX</v>
      </c>
      <c r="R69" s="79" t="str">
        <v>LIS</v>
      </c>
      <c r="S69" s="79" t="str">
        <v>CPT</v>
      </c>
      <c r="T69" s="79" t="str">
        <v>EZE</v>
      </c>
      <c r="U69" s="79" t="str">
        <v>RIX</v>
      </c>
      <c r="V69" s="79" t="str">
        <v>MAD</v>
      </c>
      <c r="W69" s="79" t="str">
        <v>LIS</v>
      </c>
      <c r="X69" s="79" t="str">
        <v>MAD</v>
      </c>
      <c r="Y69" s="79" t="str">
        <v>CPT</v>
      </c>
      <c r="Z69" s="79" t="str">
        <v>EZE</v>
      </c>
      <c r="AA69" s="79" t="str">
        <v>LON</v>
      </c>
      <c r="AB69" s="79" t="str">
        <v>RIX</v>
      </c>
      <c r="AC69" s="79" t="str">
        <v>SYD</v>
      </c>
      <c r="AD69" s="79" t="str">
        <v>CPT</v>
      </c>
      <c r="AE69" s="79" t="str">
        <v>EZE</v>
      </c>
      <c r="AF69" s="79" t="str">
        <v>LIS</v>
      </c>
      <c r="AG69" s="79" t="str">
        <v>SYD</v>
      </c>
      <c r="AH69" s="79" t="str">
        <v>MAD</v>
      </c>
      <c r="AI69" s="79" t="str">
        <v>YUL</v>
      </c>
      <c r="AJ69" s="79" t="str">
        <v>YYZ</v>
      </c>
      <c r="AK69" s="79" t="str">
        <v>CPT</v>
      </c>
      <c r="AL69" s="79" t="str">
        <v>MAD</v>
      </c>
      <c r="AM69" s="79" t="str">
        <v>EZE</v>
      </c>
      <c r="AN69" s="79" t="str">
        <v>RIX</v>
      </c>
      <c r="AO69" s="79" t="str">
        <v>MAD</v>
      </c>
      <c r="AP69" s="79" t="str">
        <v>LIS</v>
      </c>
      <c r="AQ69" s="79" t="str">
        <v>CPT</v>
      </c>
      <c r="AR69" s="79" t="str">
        <v>LIS</v>
      </c>
      <c r="AS69" s="79" t="str">
        <v>BOG</v>
      </c>
      <c r="AT69" s="79" t="str">
        <v>YUL</v>
      </c>
      <c r="AU69" s="79" t="str">
        <v>BOG</v>
      </c>
      <c r="AV69" s="79" t="str">
        <v>LIS</v>
      </c>
      <c r="AW69" s="79" t="str">
        <v>YYZ</v>
      </c>
      <c r="AX69" s="79" t="str">
        <v>SYD</v>
      </c>
      <c r="AY69" s="79" t="str">
        <v>LIS</v>
      </c>
      <c r="AZ69" s="79" t="str">
        <v>LAX</v>
      </c>
      <c r="BA69" s="79" t="str">
        <v>LON</v>
      </c>
      <c r="BB69" s="79" t="str">
        <v>CPT</v>
      </c>
      <c r="BC69" s="79" t="str">
        <v>LAS</v>
      </c>
      <c r="BD69" s="79" t="str">
        <v>SYD</v>
      </c>
      <c r="BE69" s="79" t="str">
        <v>LAX</v>
      </c>
      <c r="BF69" s="79" t="str">
        <v>LAS</v>
      </c>
      <c r="BG69" s="79" t="str">
        <v>YYZ</v>
      </c>
      <c r="BH69" s="79" t="str">
        <v>MAD</v>
      </c>
      <c r="BI69" s="79" t="str">
        <v>EZE</v>
      </c>
      <c r="BJ69" s="79" t="str">
        <v>YUL</v>
      </c>
      <c r="BK69" s="79" t="str">
        <v>BOG</v>
      </c>
      <c r="BL69" s="79" t="str">
        <v>LAS</v>
      </c>
      <c r="BM69" s="79" t="str">
        <v>MAD</v>
      </c>
      <c r="BN69" s="79" t="str">
        <v>LAS</v>
      </c>
      <c r="BO69" s="79" t="str">
        <v>LON</v>
      </c>
      <c r="BP69" s="79" t="str">
        <v>CPT</v>
      </c>
      <c r="BQ69" s="79" t="str">
        <v>LAX</v>
      </c>
      <c r="BR69" s="79" t="str">
        <v>SYD</v>
      </c>
      <c r="BS69" s="79" t="str">
        <v>LAS</v>
      </c>
      <c r="BT69" s="79" t="str">
        <v>SYD</v>
      </c>
    </row>
    <row r="70" spans="2:72" ht="12" customHeight="1">
      <c r="B70" s="83" t="s">
        <v>221</v>
      </c>
      <c r="C70" s="79" t="str" cm="1">
        <f t="array" ref="C70:BT70">_xlfn.TEXTAFTER(_xlfn.TEXTSPLIT(B70,";"),"-")</f>
        <v>BOG</v>
      </c>
      <c r="D70" s="79" t="str">
        <v>YUL</v>
      </c>
      <c r="E70" s="79" t="str">
        <v>RIX</v>
      </c>
      <c r="F70" s="79" t="str">
        <v>CPT</v>
      </c>
      <c r="G70" s="79" t="str">
        <v>SYD</v>
      </c>
      <c r="H70" s="79" t="str">
        <v>LAS</v>
      </c>
      <c r="I70" s="79" t="str">
        <v>MAD</v>
      </c>
      <c r="J70" s="79" t="str">
        <v>YUL</v>
      </c>
      <c r="K70" s="79" t="str">
        <v>LIS</v>
      </c>
      <c r="L70" s="79" t="str">
        <v>LIS</v>
      </c>
      <c r="M70" s="79" t="str">
        <v>RIX</v>
      </c>
      <c r="N70" s="79" t="str">
        <v>LAX</v>
      </c>
      <c r="O70" s="79" t="str">
        <v>EZE</v>
      </c>
      <c r="P70" s="79" t="str">
        <v>BOG</v>
      </c>
      <c r="Q70" s="79" t="str">
        <v>EZE</v>
      </c>
      <c r="R70" s="79" t="str">
        <v>RIX</v>
      </c>
      <c r="S70" s="79" t="str">
        <v>EZE</v>
      </c>
      <c r="T70" s="79" t="str">
        <v>LAS</v>
      </c>
      <c r="U70" s="79" t="str">
        <v>YUL</v>
      </c>
      <c r="V70" s="79" t="str">
        <v>LAS</v>
      </c>
      <c r="W70" s="79" t="str">
        <v>EZE</v>
      </c>
      <c r="X70" s="79" t="str">
        <v>BOG</v>
      </c>
      <c r="Y70" s="79" t="str">
        <v>CPT</v>
      </c>
      <c r="Z70" s="79" t="str">
        <v>EZE</v>
      </c>
      <c r="AA70" s="79" t="str">
        <v>CPT</v>
      </c>
      <c r="AB70" s="79" t="str">
        <v>LIS</v>
      </c>
      <c r="AC70" s="79" t="str">
        <v>MAD</v>
      </c>
      <c r="AD70" s="79" t="str">
        <v>CPT</v>
      </c>
      <c r="AE70" s="79" t="str">
        <v>LAX</v>
      </c>
      <c r="AF70" s="79" t="str">
        <v>SYD</v>
      </c>
      <c r="AG70" s="79" t="str">
        <v>LAS</v>
      </c>
      <c r="AH70" s="79" t="str">
        <v>SYD</v>
      </c>
      <c r="AI70" s="79" t="str">
        <v>SYD</v>
      </c>
      <c r="AJ70" s="79" t="str">
        <v>MAD</v>
      </c>
      <c r="AK70" s="79" t="str">
        <v>LAS</v>
      </c>
      <c r="AL70" s="79" t="str">
        <v>BOG</v>
      </c>
      <c r="AM70" s="79" t="str">
        <v>CPT</v>
      </c>
      <c r="AN70" s="79" t="str">
        <v>LAX</v>
      </c>
      <c r="AO70" s="79" t="str">
        <v>YUL</v>
      </c>
      <c r="AP70" s="79" t="str">
        <v>BOG</v>
      </c>
      <c r="AQ70" s="79" t="str">
        <v>YYZ</v>
      </c>
      <c r="AR70" s="79" t="str">
        <v>RIX</v>
      </c>
      <c r="AS70" s="79" t="str">
        <v>SYD</v>
      </c>
      <c r="AT70" s="79" t="str">
        <v>MAD</v>
      </c>
      <c r="AU70" s="79" t="str">
        <v>LIS</v>
      </c>
      <c r="AV70" s="79" t="str">
        <v>LON</v>
      </c>
      <c r="AW70" s="79" t="str">
        <v>YUL</v>
      </c>
      <c r="AX70" s="79" t="str">
        <v>LIS</v>
      </c>
      <c r="AY70" s="79" t="str">
        <v>EZE</v>
      </c>
      <c r="AZ70" s="79" t="str">
        <v>LAX</v>
      </c>
      <c r="BA70" s="79" t="str">
        <v>LON</v>
      </c>
      <c r="BB70" s="79" t="str">
        <v>YUL</v>
      </c>
      <c r="BC70" s="79" t="str">
        <v>LAX</v>
      </c>
      <c r="BD70" s="79" t="str">
        <v>YYZ</v>
      </c>
      <c r="BE70" s="79" t="str">
        <v>LAX</v>
      </c>
      <c r="BF70" s="79" t="str">
        <v>BOG</v>
      </c>
      <c r="BG70" s="79" t="str">
        <v>RIX</v>
      </c>
      <c r="BH70" s="79" t="str">
        <v>LON</v>
      </c>
      <c r="BI70" s="79" t="str">
        <v>CPT</v>
      </c>
      <c r="BJ70" s="79" t="str">
        <v>LAX</v>
      </c>
      <c r="BK70" s="79" t="str">
        <v>YYZ</v>
      </c>
      <c r="BL70" s="79" t="str">
        <v>CPT</v>
      </c>
      <c r="BM70" s="79" t="str">
        <v>LON</v>
      </c>
      <c r="BN70" s="79" t="str">
        <v>RIX</v>
      </c>
      <c r="BO70" s="79" t="str">
        <v>YUL</v>
      </c>
      <c r="BP70" s="79" t="str">
        <v>LAS</v>
      </c>
      <c r="BQ70" s="79" t="str">
        <v>YUL</v>
      </c>
      <c r="BR70" s="79" t="str">
        <v>EZE</v>
      </c>
      <c r="BS70" s="79" t="str">
        <v>LON</v>
      </c>
      <c r="BT70" s="79" t="str">
        <v>RIX</v>
      </c>
    </row>
    <row r="71" spans="2:72" ht="12" customHeight="1">
      <c r="B71" s="83" t="s">
        <v>222</v>
      </c>
      <c r="C71" s="79" t="str" cm="1">
        <f t="array" ref="C71:BT71">_xlfn.TEXTAFTER(_xlfn.TEXTSPLIT(B71,";"),"-")</f>
        <v>YUL</v>
      </c>
      <c r="D71" s="79" t="str">
        <v>LIS</v>
      </c>
      <c r="E71" s="79" t="str">
        <v>LAX</v>
      </c>
      <c r="F71" s="79" t="str">
        <v>LAS</v>
      </c>
      <c r="G71" s="79" t="str">
        <v>LIS</v>
      </c>
      <c r="H71" s="79" t="str">
        <v>CPT</v>
      </c>
      <c r="I71" s="79" t="str">
        <v>BOG</v>
      </c>
      <c r="J71" s="79" t="str">
        <v>LIS</v>
      </c>
      <c r="K71" s="79" t="str">
        <v>YUL</v>
      </c>
      <c r="L71" s="79" t="str">
        <v>YYZ</v>
      </c>
      <c r="M71" s="79" t="str">
        <v>BOG</v>
      </c>
      <c r="N71" s="79" t="str">
        <v>MAD</v>
      </c>
      <c r="O71" s="79" t="str">
        <v>YUL</v>
      </c>
      <c r="P71" s="79" t="str">
        <v>YUL</v>
      </c>
      <c r="Q71" s="79" t="str">
        <v>LAX</v>
      </c>
      <c r="R71" s="79" t="str">
        <v>LON</v>
      </c>
      <c r="S71" s="79" t="str">
        <v>RIX</v>
      </c>
      <c r="T71" s="79" t="str">
        <v>RIX</v>
      </c>
      <c r="U71" s="79" t="str">
        <v>LAS</v>
      </c>
      <c r="V71" s="79" t="str">
        <v>BOG</v>
      </c>
      <c r="W71" s="79" t="str">
        <v>MAD</v>
      </c>
      <c r="X71" s="79" t="str">
        <v>LON</v>
      </c>
      <c r="Y71" s="79" t="str">
        <v>BOG</v>
      </c>
      <c r="Z71" s="79" t="str">
        <v>LON</v>
      </c>
      <c r="AA71" s="79" t="str">
        <v>MAD</v>
      </c>
      <c r="AB71" s="79" t="str">
        <v>LAX</v>
      </c>
      <c r="AC71" s="79" t="str">
        <v>LAS</v>
      </c>
      <c r="AD71" s="79" t="str">
        <v>LIS</v>
      </c>
      <c r="AE71" s="79" t="str">
        <v>EZE</v>
      </c>
      <c r="AF71" s="79" t="str">
        <v>SYD</v>
      </c>
      <c r="AG71" s="79" t="str">
        <v>LON</v>
      </c>
      <c r="AH71" s="79" t="str">
        <v>LAX</v>
      </c>
      <c r="AI71" s="79" t="str">
        <v>LAX</v>
      </c>
      <c r="AJ71" s="79" t="str">
        <v>RIX</v>
      </c>
      <c r="AK71" s="79" t="str">
        <v>YYZ</v>
      </c>
      <c r="AL71" s="79" t="str">
        <v>CPT</v>
      </c>
      <c r="AM71" s="79" t="str">
        <v>LAS</v>
      </c>
      <c r="AN71" s="79" t="str">
        <v>BOG</v>
      </c>
      <c r="AO71" s="79" t="str">
        <v>LIS</v>
      </c>
      <c r="AP71" s="79" t="str">
        <v>EZE</v>
      </c>
      <c r="AQ71" s="79" t="str">
        <v>BOG</v>
      </c>
      <c r="AR71" s="79" t="str">
        <v>RIX</v>
      </c>
      <c r="AS71" s="79" t="str">
        <v>CPT</v>
      </c>
      <c r="AT71" s="79" t="str">
        <v>LAS</v>
      </c>
      <c r="AU71" s="79" t="str">
        <v>LIS</v>
      </c>
      <c r="AV71" s="79" t="str">
        <v>LAX</v>
      </c>
      <c r="AW71" s="79" t="str">
        <v>EZE</v>
      </c>
      <c r="AX71" s="79" t="str">
        <v>LIS</v>
      </c>
      <c r="AY71" s="79" t="str">
        <v>LAX</v>
      </c>
      <c r="AZ71" s="79" t="str">
        <v>YYZ</v>
      </c>
      <c r="BA71" s="79" t="str">
        <v>EZE</v>
      </c>
      <c r="BB71" s="79" t="str">
        <v>SYD</v>
      </c>
      <c r="BC71" s="79" t="str">
        <v>SYD</v>
      </c>
      <c r="BD71" s="79" t="str">
        <v>MAD</v>
      </c>
      <c r="BE71" s="79" t="str">
        <v>MAD</v>
      </c>
      <c r="BF71" s="79" t="str">
        <v>BOG</v>
      </c>
      <c r="BG71" s="79" t="str">
        <v>EZE</v>
      </c>
      <c r="BH71" s="79" t="str">
        <v>EZE</v>
      </c>
      <c r="BI71" s="79" t="str">
        <v>YYZ</v>
      </c>
      <c r="BJ71" s="79" t="str">
        <v>YUL</v>
      </c>
      <c r="BK71" s="79" t="str">
        <v>RIX</v>
      </c>
      <c r="BL71" s="79" t="str">
        <v>EZE</v>
      </c>
      <c r="BM71" s="79" t="str">
        <v>YYZ</v>
      </c>
      <c r="BN71" s="79" t="str">
        <v>CPT</v>
      </c>
      <c r="BO71" s="79" t="str">
        <v>BOG</v>
      </c>
      <c r="BP71" s="79" t="str">
        <v>RIX</v>
      </c>
      <c r="BQ71" s="79" t="str">
        <v>RIX</v>
      </c>
      <c r="BR71" s="79" t="str">
        <v>LON</v>
      </c>
      <c r="BS71" s="79" t="str">
        <v>MAD</v>
      </c>
      <c r="BT71" s="79" t="str">
        <v>BOG</v>
      </c>
    </row>
    <row r="72" spans="2:72" ht="12" customHeight="1">
      <c r="B72" s="83" t="s">
        <v>223</v>
      </c>
      <c r="C72" s="79" t="str" cm="1">
        <f t="array" ref="C72:BT72">_xlfn.TEXTAFTER(_xlfn.TEXTSPLIT(B72,";"),"-")</f>
        <v>SYD</v>
      </c>
      <c r="D72" s="79" t="str">
        <v>YUL</v>
      </c>
      <c r="E72" s="79" t="str">
        <v>CPT</v>
      </c>
      <c r="F72" s="79" t="str">
        <v>RIX</v>
      </c>
      <c r="G72" s="79" t="str">
        <v>MAD</v>
      </c>
      <c r="H72" s="79" t="str">
        <v>LIS</v>
      </c>
      <c r="I72" s="79" t="str">
        <v>BOG</v>
      </c>
      <c r="J72" s="79" t="str">
        <v>LAS</v>
      </c>
      <c r="K72" s="79" t="str">
        <v>CPT</v>
      </c>
      <c r="L72" s="79" t="str">
        <v>SYD</v>
      </c>
      <c r="M72" s="79" t="str">
        <v>LON</v>
      </c>
      <c r="N72" s="79" t="str">
        <v>YUL</v>
      </c>
      <c r="O72" s="79" t="str">
        <v>YYZ</v>
      </c>
      <c r="P72" s="79" t="str">
        <v>LIS</v>
      </c>
      <c r="Q72" s="79" t="str">
        <v>BOG</v>
      </c>
      <c r="R72" s="79" t="str">
        <v>LON</v>
      </c>
      <c r="S72" s="79" t="str">
        <v>CPT</v>
      </c>
      <c r="T72" s="79" t="str">
        <v>LIS</v>
      </c>
      <c r="U72" s="79" t="str">
        <v>YUL</v>
      </c>
      <c r="V72" s="79" t="str">
        <v>MAD</v>
      </c>
      <c r="W72" s="79" t="str">
        <v>LAS</v>
      </c>
      <c r="X72" s="79" t="str">
        <v>BOG</v>
      </c>
      <c r="Y72" s="79" t="str">
        <v>YYZ</v>
      </c>
      <c r="Z72" s="79" t="str">
        <v>EZE</v>
      </c>
      <c r="AA72" s="79" t="str">
        <v>LIS</v>
      </c>
      <c r="AB72" s="79" t="str">
        <v>LAS</v>
      </c>
      <c r="AC72" s="79" t="str">
        <v>LON</v>
      </c>
      <c r="AD72" s="79" t="str">
        <v>LAX</v>
      </c>
      <c r="AE72" s="79" t="str">
        <v>LAX</v>
      </c>
      <c r="AF72" s="79" t="str">
        <v>BOG</v>
      </c>
      <c r="AG72" s="79" t="str">
        <v>YUL</v>
      </c>
      <c r="AH72" s="79" t="str">
        <v>EZE</v>
      </c>
      <c r="AI72" s="79" t="str">
        <v>LAS</v>
      </c>
      <c r="AJ72" s="79" t="str">
        <v>LAX</v>
      </c>
      <c r="AK72" s="79" t="str">
        <v>LAS</v>
      </c>
      <c r="AL72" s="79" t="str">
        <v>LIS</v>
      </c>
      <c r="AM72" s="79" t="str">
        <v>YUL</v>
      </c>
      <c r="AN72" s="79" t="str">
        <v>LAS</v>
      </c>
      <c r="AO72" s="79" t="str">
        <v>BOG</v>
      </c>
      <c r="AP72" s="79" t="str">
        <v>LIS</v>
      </c>
      <c r="AQ72" s="79" t="str">
        <v>EZE</v>
      </c>
      <c r="AR72" s="79" t="str">
        <v>CPT</v>
      </c>
      <c r="AS72" s="79" t="str">
        <v>CPT</v>
      </c>
      <c r="AT72" s="79" t="str">
        <v>CPT</v>
      </c>
      <c r="AU72" s="79" t="str">
        <v>RIX</v>
      </c>
      <c r="AV72" s="79" t="str">
        <v>LON</v>
      </c>
      <c r="AW72" s="79" t="str">
        <v>LAX</v>
      </c>
      <c r="AX72" s="79" t="str">
        <v>BOG</v>
      </c>
      <c r="AY72" s="79" t="str">
        <v>SYD</v>
      </c>
      <c r="AZ72" s="79" t="str">
        <v>CPT</v>
      </c>
      <c r="BA72" s="79" t="str">
        <v>MAD</v>
      </c>
      <c r="BB72" s="79" t="str">
        <v>EZE</v>
      </c>
      <c r="BC72" s="79" t="str">
        <v>RIX</v>
      </c>
      <c r="BD72" s="79" t="str">
        <v>RIX</v>
      </c>
      <c r="BE72" s="79" t="str">
        <v>LAX</v>
      </c>
      <c r="BF72" s="79" t="str">
        <v>BOG</v>
      </c>
      <c r="BG72" s="79" t="str">
        <v>LAX</v>
      </c>
      <c r="BH72" s="79" t="str">
        <v>YUL</v>
      </c>
      <c r="BI72" s="79" t="str">
        <v>SYD</v>
      </c>
      <c r="BJ72" s="79" t="str">
        <v>LAX</v>
      </c>
      <c r="BK72" s="79" t="str">
        <v>CPT</v>
      </c>
      <c r="BL72" s="79" t="str">
        <v>MAD</v>
      </c>
      <c r="BM72" s="79" t="str">
        <v>MAD</v>
      </c>
      <c r="BN72" s="79" t="str">
        <v>LIS</v>
      </c>
      <c r="BO72" s="79" t="str">
        <v>LON</v>
      </c>
      <c r="BP72" s="79" t="str">
        <v>LAX</v>
      </c>
      <c r="BQ72" s="79" t="str">
        <v>LAS</v>
      </c>
      <c r="BR72" s="79" t="str">
        <v>CPT</v>
      </c>
      <c r="BS72" s="79" t="str">
        <v>BOG</v>
      </c>
      <c r="BT72" s="79" t="str">
        <v>SYD</v>
      </c>
    </row>
    <row r="73" spans="2:72" ht="12" customHeight="1">
      <c r="B73" s="83" t="s">
        <v>224</v>
      </c>
      <c r="C73" s="79" t="str" cm="1">
        <f t="array" ref="C73:BT73">_xlfn.TEXTAFTER(_xlfn.TEXTSPLIT(B73,";"),"-")</f>
        <v>YYZ</v>
      </c>
      <c r="D73" s="79" t="str">
        <v>CPT</v>
      </c>
      <c r="E73" s="79" t="str">
        <v>LON</v>
      </c>
      <c r="F73" s="79" t="str">
        <v>YYZ</v>
      </c>
      <c r="G73" s="79" t="str">
        <v>LAX</v>
      </c>
      <c r="H73" s="79" t="str">
        <v>RIX</v>
      </c>
      <c r="I73" s="79" t="str">
        <v>LIS</v>
      </c>
      <c r="J73" s="79" t="str">
        <v>YUL</v>
      </c>
      <c r="K73" s="79" t="str">
        <v>SYD</v>
      </c>
      <c r="L73" s="79" t="str">
        <v>RIX</v>
      </c>
      <c r="M73" s="79" t="str">
        <v>LAX</v>
      </c>
      <c r="N73" s="79" t="str">
        <v>LAS</v>
      </c>
      <c r="O73" s="79" t="str">
        <v>EZE</v>
      </c>
      <c r="P73" s="79" t="str">
        <v>LON</v>
      </c>
      <c r="Q73" s="79" t="str">
        <v>LON</v>
      </c>
      <c r="R73" s="79" t="str">
        <v>LIS</v>
      </c>
      <c r="S73" s="79" t="str">
        <v>CPT</v>
      </c>
      <c r="T73" s="79" t="str">
        <v>RIX</v>
      </c>
      <c r="U73" s="79" t="str">
        <v>LAS</v>
      </c>
      <c r="V73" s="79" t="str">
        <v>RIX</v>
      </c>
      <c r="W73" s="79" t="str">
        <v>BOG</v>
      </c>
      <c r="X73" s="79" t="str">
        <v>YUL</v>
      </c>
      <c r="Y73" s="79" t="str">
        <v>RIX</v>
      </c>
      <c r="Z73" s="79" t="str">
        <v>LON</v>
      </c>
      <c r="AA73" s="79" t="str">
        <v>EZE</v>
      </c>
      <c r="AB73" s="79" t="str">
        <v>LAX</v>
      </c>
      <c r="AC73" s="79" t="str">
        <v>MAD</v>
      </c>
      <c r="AD73" s="79" t="str">
        <v>LIS</v>
      </c>
      <c r="AE73" s="79" t="str">
        <v>MAD</v>
      </c>
      <c r="AF73" s="79" t="str">
        <v>BOG</v>
      </c>
      <c r="AG73" s="79" t="str">
        <v>LAX</v>
      </c>
      <c r="AH73" s="79" t="str">
        <v>LAS</v>
      </c>
      <c r="AI73" s="79" t="str">
        <v>RIX</v>
      </c>
      <c r="AJ73" s="79" t="str">
        <v>EZE</v>
      </c>
      <c r="AK73" s="79" t="str">
        <v>MAD</v>
      </c>
      <c r="AL73" s="79" t="str">
        <v>LAS</v>
      </c>
      <c r="AM73" s="79" t="str">
        <v>LAX</v>
      </c>
      <c r="AN73" s="79" t="str">
        <v>SYD</v>
      </c>
      <c r="AO73" s="79" t="str">
        <v>LAX</v>
      </c>
      <c r="AP73" s="79" t="str">
        <v>SYD</v>
      </c>
      <c r="AQ73" s="79" t="str">
        <v>LIS</v>
      </c>
      <c r="AR73" s="79" t="str">
        <v>LIS</v>
      </c>
      <c r="AS73" s="79" t="str">
        <v>MAD</v>
      </c>
      <c r="AT73" s="79" t="str">
        <v>CPT</v>
      </c>
      <c r="AU73" s="79" t="str">
        <v>CPT</v>
      </c>
      <c r="AV73" s="79" t="str">
        <v>LAX</v>
      </c>
      <c r="AW73" s="79" t="str">
        <v>BOG</v>
      </c>
      <c r="AX73" s="79" t="str">
        <v>CPT</v>
      </c>
      <c r="AY73" s="79" t="str">
        <v>YUL</v>
      </c>
      <c r="AZ73" s="79" t="str">
        <v>MAD</v>
      </c>
      <c r="BA73" s="79" t="str">
        <v>YYZ</v>
      </c>
      <c r="BB73" s="79" t="str">
        <v>LIS</v>
      </c>
      <c r="BC73" s="79" t="str">
        <v>BOG</v>
      </c>
      <c r="BD73" s="79" t="str">
        <v>RIX</v>
      </c>
      <c r="BE73" s="79" t="str">
        <v>LAS</v>
      </c>
      <c r="BF73" s="79" t="str">
        <v>LON</v>
      </c>
      <c r="BG73" s="79" t="str">
        <v>CPT</v>
      </c>
      <c r="BH73" s="79" t="str">
        <v>LAX</v>
      </c>
      <c r="BI73" s="79" t="str">
        <v>EZE</v>
      </c>
      <c r="BJ73" s="79" t="str">
        <v>YUL</v>
      </c>
      <c r="BK73" s="79" t="str">
        <v>BOG</v>
      </c>
      <c r="BL73" s="79" t="str">
        <v>YUL</v>
      </c>
      <c r="BM73" s="79" t="str">
        <v>YYZ</v>
      </c>
      <c r="BN73" s="79" t="str">
        <v>SYD</v>
      </c>
      <c r="BO73" s="79" t="str">
        <v>SYD</v>
      </c>
      <c r="BP73" s="79" t="str">
        <v>CPT</v>
      </c>
      <c r="BQ73" s="79" t="str">
        <v>EZE</v>
      </c>
      <c r="BR73" s="79" t="str">
        <v>RIX</v>
      </c>
      <c r="BS73" s="79" t="str">
        <v>SYD</v>
      </c>
      <c r="BT73" s="79" t="str">
        <v>YYZ</v>
      </c>
    </row>
    <row r="74" spans="2:72" ht="12" customHeight="1">
      <c r="B74" s="83" t="s">
        <v>225</v>
      </c>
      <c r="C74" s="79" t="str" cm="1">
        <f t="array" ref="C74:BT74">_xlfn.TEXTAFTER(_xlfn.TEXTSPLIT(B74,";"),"-")</f>
        <v>YUL</v>
      </c>
      <c r="D74" s="79" t="str">
        <v>LON</v>
      </c>
      <c r="E74" s="79" t="str">
        <v>EZE</v>
      </c>
      <c r="F74" s="79" t="str">
        <v>CPT</v>
      </c>
      <c r="G74" s="79" t="str">
        <v>EZE</v>
      </c>
      <c r="H74" s="79" t="str">
        <v>LON</v>
      </c>
      <c r="I74" s="79" t="str">
        <v>YYZ</v>
      </c>
      <c r="J74" s="79" t="str">
        <v>EZE</v>
      </c>
      <c r="K74" s="79" t="str">
        <v>YUL</v>
      </c>
      <c r="L74" s="79" t="str">
        <v>LAX</v>
      </c>
      <c r="M74" s="79" t="str">
        <v>LON</v>
      </c>
      <c r="N74" s="79" t="str">
        <v>BOG</v>
      </c>
      <c r="O74" s="79" t="str">
        <v>SYD</v>
      </c>
      <c r="P74" s="79" t="str">
        <v>LAS</v>
      </c>
      <c r="Q74" s="79" t="str">
        <v>MAD</v>
      </c>
      <c r="R74" s="79" t="str">
        <v>CPT</v>
      </c>
      <c r="S74" s="79" t="str">
        <v>RIX</v>
      </c>
      <c r="T74" s="79" t="str">
        <v>YUL</v>
      </c>
      <c r="U74" s="79" t="str">
        <v>LAX</v>
      </c>
      <c r="V74" s="79" t="str">
        <v>LIS</v>
      </c>
      <c r="W74" s="79" t="str">
        <v>LAS</v>
      </c>
      <c r="X74" s="79" t="str">
        <v>YUL</v>
      </c>
      <c r="Y74" s="79" t="str">
        <v>SYD</v>
      </c>
      <c r="Z74" s="79" t="str">
        <v>EZE</v>
      </c>
      <c r="AA74" s="79" t="str">
        <v>SYD</v>
      </c>
      <c r="AB74" s="79" t="str">
        <v>LON</v>
      </c>
      <c r="AC74" s="79" t="str">
        <v>SYD</v>
      </c>
      <c r="AD74" s="79" t="str">
        <v>YYZ</v>
      </c>
      <c r="AE74" s="79" t="str">
        <v>BOG</v>
      </c>
      <c r="AF74" s="79" t="str">
        <v>BOG</v>
      </c>
      <c r="AG74" s="79" t="str">
        <v>LON</v>
      </c>
      <c r="AH74" s="79" t="str">
        <v>LAS</v>
      </c>
      <c r="AI74" s="79" t="str">
        <v>EZE</v>
      </c>
      <c r="AJ74" s="79" t="str">
        <v>MAD</v>
      </c>
      <c r="AK74" s="79" t="str">
        <v>RIX</v>
      </c>
      <c r="AL74" s="79" t="str">
        <v>LIS</v>
      </c>
      <c r="AM74" s="79" t="str">
        <v>YUL</v>
      </c>
      <c r="AN74" s="79" t="str">
        <v>YUL</v>
      </c>
      <c r="AO74" s="79" t="str">
        <v>RIX</v>
      </c>
      <c r="AP74" s="79" t="str">
        <v>MAD</v>
      </c>
      <c r="AQ74" s="79" t="str">
        <v>LIS</v>
      </c>
      <c r="AR74" s="79" t="str">
        <v>LAX</v>
      </c>
      <c r="AS74" s="79" t="str">
        <v>CPT</v>
      </c>
      <c r="AT74" s="79" t="str">
        <v>RIX</v>
      </c>
      <c r="AU74" s="79" t="str">
        <v>YUL</v>
      </c>
      <c r="AV74" s="79" t="str">
        <v>YUL</v>
      </c>
      <c r="AW74" s="79" t="str">
        <v>LAS</v>
      </c>
      <c r="AX74" s="79" t="str">
        <v>YYZ</v>
      </c>
      <c r="AY74" s="79" t="str">
        <v>LIS</v>
      </c>
      <c r="AZ74" s="79" t="str">
        <v>MAD</v>
      </c>
      <c r="BA74" s="79" t="str">
        <v>CPT</v>
      </c>
      <c r="BB74" s="79" t="str">
        <v>EZE</v>
      </c>
      <c r="BC74" s="79" t="str">
        <v>LON</v>
      </c>
      <c r="BD74" s="79" t="str">
        <v>LIS</v>
      </c>
      <c r="BE74" s="79" t="str">
        <v>CPT</v>
      </c>
      <c r="BF74" s="79" t="str">
        <v>LAS</v>
      </c>
      <c r="BG74" s="79" t="str">
        <v>EZE</v>
      </c>
      <c r="BH74" s="79" t="str">
        <v>LAS</v>
      </c>
      <c r="BI74" s="79" t="str">
        <v>EZE</v>
      </c>
      <c r="BJ74" s="79" t="str">
        <v>LAX</v>
      </c>
      <c r="BK74" s="79" t="str">
        <v>LAX</v>
      </c>
      <c r="BL74" s="79" t="str">
        <v>CPT</v>
      </c>
      <c r="BM74" s="79" t="str">
        <v>LIS</v>
      </c>
      <c r="BN74" s="79" t="str">
        <v>RIX</v>
      </c>
      <c r="BO74" s="79" t="str">
        <v>SYD</v>
      </c>
      <c r="BP74" s="79" t="str">
        <v>LAX</v>
      </c>
      <c r="BQ74" s="79" t="str">
        <v>EZE</v>
      </c>
      <c r="BR74" s="79" t="str">
        <v>LAS</v>
      </c>
      <c r="BS74" s="79" t="str">
        <v>LIS</v>
      </c>
      <c r="BT74" s="79" t="str">
        <v>LAS</v>
      </c>
    </row>
    <row r="75" spans="2:72" ht="12" customHeight="1">
      <c r="B75" s="83" t="s">
        <v>226</v>
      </c>
      <c r="C75" s="79" t="str" cm="1">
        <f t="array" ref="C75:BT75">_xlfn.TEXTAFTER(_xlfn.TEXTSPLIT(B75,";"),"-")</f>
        <v>SYD</v>
      </c>
      <c r="D75" s="79" t="str">
        <v>LON</v>
      </c>
      <c r="E75" s="79" t="str">
        <v>SYD</v>
      </c>
      <c r="F75" s="79" t="str">
        <v>LAS</v>
      </c>
      <c r="G75" s="79" t="str">
        <v>LIS</v>
      </c>
      <c r="H75" s="79" t="str">
        <v>RIX</v>
      </c>
      <c r="I75" s="79" t="str">
        <v>LIS</v>
      </c>
      <c r="J75" s="79" t="str">
        <v>CPT</v>
      </c>
      <c r="K75" s="79" t="str">
        <v>LAS</v>
      </c>
      <c r="L75" s="79" t="str">
        <v>RIX</v>
      </c>
      <c r="M75" s="79" t="str">
        <v>SYD</v>
      </c>
      <c r="N75" s="79" t="str">
        <v>YYZ</v>
      </c>
      <c r="O75" s="79" t="str">
        <v>YUL</v>
      </c>
      <c r="P75" s="79" t="str">
        <v>BOG</v>
      </c>
      <c r="Q75" s="79" t="str">
        <v>CPT</v>
      </c>
      <c r="R75" s="79" t="str">
        <v>BOG</v>
      </c>
      <c r="S75" s="79" t="str">
        <v>CPT</v>
      </c>
      <c r="T75" s="79" t="str">
        <v>EZE</v>
      </c>
      <c r="U75" s="79" t="str">
        <v>EZE</v>
      </c>
      <c r="V75" s="79" t="str">
        <v>LIS</v>
      </c>
      <c r="W75" s="79" t="str">
        <v>YYZ</v>
      </c>
      <c r="X75" s="79" t="str">
        <v>YUL</v>
      </c>
      <c r="Y75" s="79" t="str">
        <v>SYD</v>
      </c>
      <c r="Z75" s="79" t="str">
        <v>CPT</v>
      </c>
      <c r="AA75" s="79" t="str">
        <v>LIS</v>
      </c>
      <c r="AB75" s="79" t="str">
        <v>MAD</v>
      </c>
      <c r="AC75" s="79" t="str">
        <v>EZE</v>
      </c>
      <c r="AD75" s="79" t="str">
        <v>LAX</v>
      </c>
      <c r="AE75" s="79" t="str">
        <v>LAX</v>
      </c>
      <c r="AF75" s="79" t="str">
        <v>BOG</v>
      </c>
      <c r="AG75" s="79" t="str">
        <v>CPT</v>
      </c>
      <c r="AH75" s="79" t="str">
        <v>BOG</v>
      </c>
      <c r="AI75" s="79" t="str">
        <v>MAD</v>
      </c>
      <c r="AJ75" s="79" t="str">
        <v>LON</v>
      </c>
      <c r="AK75" s="79" t="str">
        <v>YUL</v>
      </c>
      <c r="AL75" s="79" t="str">
        <v>YUL</v>
      </c>
      <c r="AM75" s="79" t="str">
        <v>RIX</v>
      </c>
      <c r="AN75" s="79" t="str">
        <v>CPT</v>
      </c>
      <c r="AO75" s="79" t="str">
        <v>EZE</v>
      </c>
      <c r="AP75" s="79" t="str">
        <v>BOG</v>
      </c>
      <c r="AQ75" s="79" t="str">
        <v>SYD</v>
      </c>
      <c r="AR75" s="79" t="str">
        <v>LAX</v>
      </c>
      <c r="AS75" s="79" t="str">
        <v>EZE</v>
      </c>
      <c r="AT75" s="79" t="str">
        <v>LIS</v>
      </c>
      <c r="AU75" s="79" t="str">
        <v>SYD</v>
      </c>
      <c r="AV75" s="79" t="str">
        <v>YUL</v>
      </c>
      <c r="AW75" s="79" t="str">
        <v>RIX</v>
      </c>
      <c r="AX75" s="79" t="str">
        <v>YUL</v>
      </c>
      <c r="AY75" s="79" t="str">
        <v>CPT</v>
      </c>
      <c r="AZ75" s="79" t="str">
        <v>YYZ</v>
      </c>
      <c r="BA75" s="79" t="str">
        <v>MAD</v>
      </c>
      <c r="BB75" s="79" t="str">
        <v>EZE</v>
      </c>
      <c r="BC75" s="79" t="str">
        <v>MAD</v>
      </c>
      <c r="BD75" s="79" t="str">
        <v>LAS</v>
      </c>
      <c r="BE75" s="79" t="str">
        <v>LAS</v>
      </c>
      <c r="BF75" s="79" t="str">
        <v>RIX</v>
      </c>
      <c r="BG75" s="79" t="str">
        <v>SYD</v>
      </c>
      <c r="BH75" s="79" t="str">
        <v>LAX</v>
      </c>
      <c r="BI75" s="79" t="str">
        <v>LAS</v>
      </c>
      <c r="BJ75" s="79" t="str">
        <v>LIS</v>
      </c>
      <c r="BK75" s="79" t="str">
        <v>YUL</v>
      </c>
      <c r="BL75" s="79" t="str">
        <v>YYZ</v>
      </c>
      <c r="BM75" s="79" t="str">
        <v>MAD</v>
      </c>
      <c r="BN75" s="79" t="str">
        <v>MAD</v>
      </c>
      <c r="BO75" s="79" t="str">
        <v>RIX</v>
      </c>
      <c r="BP75" s="79" t="str">
        <v>BOG</v>
      </c>
      <c r="BQ75" s="79" t="str">
        <v>LAX</v>
      </c>
      <c r="BR75" s="79" t="str">
        <v>EZE</v>
      </c>
      <c r="BS75" s="79" t="str">
        <v>LAS</v>
      </c>
      <c r="BT75" s="79" t="str">
        <v>LON</v>
      </c>
    </row>
    <row r="76" spans="2:72" ht="12" customHeight="1">
      <c r="B76" s="83" t="s">
        <v>227</v>
      </c>
      <c r="C76" s="79" t="str" cm="1">
        <f t="array" ref="C76:BT76">_xlfn.TEXTAFTER(_xlfn.TEXTSPLIT(B76,";"),"-")</f>
        <v>MAD</v>
      </c>
      <c r="D76" s="79" t="str">
        <v>CPT</v>
      </c>
      <c r="E76" s="79" t="str">
        <v>YUL</v>
      </c>
      <c r="F76" s="79" t="str">
        <v>LAS</v>
      </c>
      <c r="G76" s="79" t="str">
        <v>CPT</v>
      </c>
      <c r="H76" s="79" t="str">
        <v>SYD</v>
      </c>
      <c r="I76" s="79" t="str">
        <v>RIX</v>
      </c>
      <c r="J76" s="79" t="str">
        <v>SYD</v>
      </c>
      <c r="K76" s="79" t="str">
        <v>LAX</v>
      </c>
      <c r="L76" s="79" t="str">
        <v>MAD</v>
      </c>
      <c r="M76" s="79" t="str">
        <v>EZE</v>
      </c>
      <c r="N76" s="79" t="str">
        <v>MAD</v>
      </c>
      <c r="O76" s="79" t="str">
        <v>BOG</v>
      </c>
      <c r="P76" s="79" t="str">
        <v>LON</v>
      </c>
      <c r="Q76" s="79" t="str">
        <v>LON</v>
      </c>
      <c r="R76" s="79" t="str">
        <v>LAS</v>
      </c>
      <c r="S76" s="79" t="str">
        <v>CPT</v>
      </c>
      <c r="T76" s="79" t="str">
        <v>EZE</v>
      </c>
      <c r="U76" s="79" t="str">
        <v>BOG</v>
      </c>
      <c r="V76" s="79" t="str">
        <v>LAS</v>
      </c>
      <c r="W76" s="79" t="str">
        <v>EZE</v>
      </c>
      <c r="X76" s="79" t="str">
        <v>LIS</v>
      </c>
      <c r="Y76" s="79" t="str">
        <v>RIX</v>
      </c>
      <c r="Z76" s="79" t="str">
        <v>LIS</v>
      </c>
      <c r="AA76" s="79" t="str">
        <v>EZE</v>
      </c>
      <c r="AB76" s="79" t="str">
        <v>LIS</v>
      </c>
      <c r="AC76" s="79" t="str">
        <v>LIS</v>
      </c>
      <c r="AD76" s="79" t="str">
        <v>RIX</v>
      </c>
      <c r="AE76" s="79" t="str">
        <v>RIX</v>
      </c>
      <c r="AF76" s="79" t="str">
        <v>LAS</v>
      </c>
      <c r="AG76" s="79" t="str">
        <v>LIS</v>
      </c>
      <c r="AH76" s="79" t="str">
        <v>RIX</v>
      </c>
      <c r="AI76" s="79" t="str">
        <v>YYZ</v>
      </c>
      <c r="AJ76" s="79" t="str">
        <v>LON</v>
      </c>
      <c r="AK76" s="79" t="str">
        <v>YUL</v>
      </c>
      <c r="AL76" s="79" t="str">
        <v>YUL</v>
      </c>
      <c r="AM76" s="79" t="str">
        <v>YUL</v>
      </c>
      <c r="AN76" s="79" t="str">
        <v>LAX</v>
      </c>
      <c r="AO76" s="79" t="str">
        <v>BOG</v>
      </c>
      <c r="AP76" s="79" t="str">
        <v>BOG</v>
      </c>
      <c r="AQ76" s="79" t="str">
        <v>CPT</v>
      </c>
      <c r="AR76" s="79" t="str">
        <v>RIX</v>
      </c>
      <c r="AS76" s="79" t="str">
        <v>BOG</v>
      </c>
      <c r="AT76" s="79" t="str">
        <v>LON</v>
      </c>
      <c r="AU76" s="79" t="str">
        <v>YYZ</v>
      </c>
      <c r="AV76" s="79" t="str">
        <v>EZE</v>
      </c>
      <c r="AW76" s="79" t="str">
        <v>YUL</v>
      </c>
      <c r="AX76" s="79" t="str">
        <v>RIX</v>
      </c>
      <c r="AY76" s="79" t="str">
        <v>YYZ</v>
      </c>
      <c r="AZ76" s="79" t="str">
        <v>SYD</v>
      </c>
      <c r="BA76" s="79" t="str">
        <v>MAD</v>
      </c>
      <c r="BB76" s="79" t="str">
        <v>LAS</v>
      </c>
      <c r="BC76" s="79" t="str">
        <v>EZE</v>
      </c>
      <c r="BD76" s="79" t="str">
        <v>SYD</v>
      </c>
      <c r="BE76" s="79" t="str">
        <v>LIS</v>
      </c>
      <c r="BF76" s="79" t="str">
        <v>LAX</v>
      </c>
      <c r="BG76" s="79" t="str">
        <v>YUL</v>
      </c>
      <c r="BH76" s="79" t="str">
        <v>LIS</v>
      </c>
      <c r="BI76" s="79" t="str">
        <v>YUL</v>
      </c>
      <c r="BJ76" s="79" t="str">
        <v>CPT</v>
      </c>
      <c r="BK76" s="79" t="str">
        <v>LON</v>
      </c>
      <c r="BL76" s="79" t="str">
        <v>LAX</v>
      </c>
      <c r="BM76" s="79" t="str">
        <v>SYD</v>
      </c>
      <c r="BN76" s="79" t="str">
        <v>BOG</v>
      </c>
      <c r="BO76" s="79" t="str">
        <v>CPT</v>
      </c>
      <c r="BP76" s="79" t="str">
        <v>LAX</v>
      </c>
      <c r="BQ76" s="79" t="str">
        <v>LIS</v>
      </c>
      <c r="BR76" s="79" t="str">
        <v>MAD</v>
      </c>
      <c r="BS76" s="79" t="str">
        <v>YYZ</v>
      </c>
      <c r="BT76" s="79" t="str">
        <v>LAX</v>
      </c>
    </row>
    <row r="77" spans="2:72" ht="12" customHeight="1">
      <c r="B77" s="83" t="s">
        <v>228</v>
      </c>
      <c r="C77" s="79" t="str" cm="1">
        <f t="array" ref="C77:BT77">_xlfn.TEXTAFTER(_xlfn.TEXTSPLIT(B77,";"),"-")</f>
        <v>RIX</v>
      </c>
      <c r="D77" s="79" t="str">
        <v>SYD</v>
      </c>
      <c r="E77" s="79" t="str">
        <v>RIX</v>
      </c>
      <c r="F77" s="79" t="str">
        <v>YYZ</v>
      </c>
      <c r="G77" s="79" t="str">
        <v>CPT</v>
      </c>
      <c r="H77" s="79" t="str">
        <v>LAX</v>
      </c>
      <c r="I77" s="79" t="str">
        <v>BOG</v>
      </c>
      <c r="J77" s="79" t="str">
        <v>EZE</v>
      </c>
      <c r="K77" s="79" t="str">
        <v>YYZ</v>
      </c>
      <c r="L77" s="79" t="str">
        <v>LIS</v>
      </c>
      <c r="M77" s="79" t="str">
        <v>EZE</v>
      </c>
      <c r="N77" s="79" t="str">
        <v>SYD</v>
      </c>
      <c r="O77" s="79" t="str">
        <v>LAX</v>
      </c>
      <c r="P77" s="79" t="str">
        <v>LAX</v>
      </c>
      <c r="Q77" s="79" t="str">
        <v>LAX</v>
      </c>
      <c r="R77" s="79" t="str">
        <v>YUL</v>
      </c>
      <c r="S77" s="79" t="str">
        <v>LAX</v>
      </c>
      <c r="T77" s="79" t="str">
        <v>MAD</v>
      </c>
      <c r="U77" s="79" t="str">
        <v>BOG</v>
      </c>
      <c r="V77" s="79" t="str">
        <v>CPT</v>
      </c>
      <c r="W77" s="79" t="str">
        <v>LIS</v>
      </c>
      <c r="X77" s="79" t="str">
        <v>RIX</v>
      </c>
      <c r="Y77" s="79" t="str">
        <v>LAS</v>
      </c>
      <c r="Z77" s="79" t="str">
        <v>BOG</v>
      </c>
      <c r="AA77" s="79" t="str">
        <v>BOG</v>
      </c>
      <c r="AB77" s="79" t="str">
        <v>LAS</v>
      </c>
      <c r="AC77" s="79" t="str">
        <v>RIX</v>
      </c>
      <c r="AD77" s="79" t="str">
        <v>YUL</v>
      </c>
      <c r="AE77" s="79" t="str">
        <v>YUL</v>
      </c>
      <c r="AF77" s="79" t="str">
        <v>YYZ</v>
      </c>
      <c r="AG77" s="79" t="str">
        <v>EZE</v>
      </c>
      <c r="AH77" s="79" t="str">
        <v>YUL</v>
      </c>
      <c r="AI77" s="79" t="str">
        <v>LIS</v>
      </c>
      <c r="AJ77" s="79" t="str">
        <v>CPT</v>
      </c>
      <c r="AK77" s="79" t="str">
        <v>SYD</v>
      </c>
      <c r="AL77" s="79" t="str">
        <v>LIS</v>
      </c>
      <c r="AM77" s="79" t="str">
        <v>MAD</v>
      </c>
      <c r="AN77" s="79" t="str">
        <v>LAX</v>
      </c>
      <c r="AO77" s="79" t="str">
        <v>LAX</v>
      </c>
      <c r="AP77" s="79" t="str">
        <v>LON</v>
      </c>
      <c r="AQ77" s="79" t="str">
        <v>SYD</v>
      </c>
      <c r="AR77" s="79" t="str">
        <v>LON</v>
      </c>
      <c r="AS77" s="79" t="str">
        <v>LAS</v>
      </c>
      <c r="AT77" s="79" t="str">
        <v>LON</v>
      </c>
      <c r="AU77" s="79" t="str">
        <v>YUL</v>
      </c>
      <c r="AV77" s="79" t="str">
        <v>BOG</v>
      </c>
      <c r="AW77" s="79" t="str">
        <v>YYZ</v>
      </c>
      <c r="AX77" s="79" t="str">
        <v>SYD</v>
      </c>
      <c r="AY77" s="79" t="str">
        <v>LAS</v>
      </c>
      <c r="AZ77" s="79" t="str">
        <v>LIS</v>
      </c>
      <c r="BA77" s="79" t="str">
        <v>MAD</v>
      </c>
      <c r="BB77" s="79" t="str">
        <v>YYZ</v>
      </c>
      <c r="BC77" s="79" t="str">
        <v>CPT</v>
      </c>
      <c r="BD77" s="79" t="str">
        <v>BOG</v>
      </c>
      <c r="BE77" s="79" t="str">
        <v>LIS</v>
      </c>
      <c r="BF77" s="79" t="str">
        <v>LIS</v>
      </c>
      <c r="BG77" s="79" t="str">
        <v>EZE</v>
      </c>
      <c r="BH77" s="79" t="str">
        <v>LIS</v>
      </c>
      <c r="BI77" s="79" t="str">
        <v>CPT</v>
      </c>
      <c r="BJ77" s="79" t="str">
        <v>BOG</v>
      </c>
      <c r="BK77" s="79" t="str">
        <v>LON</v>
      </c>
      <c r="BL77" s="79" t="str">
        <v>LON</v>
      </c>
      <c r="BM77" s="79" t="str">
        <v>BOG</v>
      </c>
      <c r="BN77" s="79" t="str">
        <v>MAD</v>
      </c>
      <c r="BO77" s="79" t="str">
        <v>LON</v>
      </c>
      <c r="BP77" s="79" t="str">
        <v>LON</v>
      </c>
      <c r="BQ77" s="79" t="str">
        <v>YUL</v>
      </c>
      <c r="BR77" s="79" t="str">
        <v>RIX</v>
      </c>
      <c r="BS77" s="79" t="str">
        <v>BOG</v>
      </c>
      <c r="BT77" s="79" t="str">
        <v>CPT</v>
      </c>
    </row>
    <row r="78" spans="2:72" ht="12" customHeight="1">
      <c r="B78" s="83" t="s">
        <v>229</v>
      </c>
      <c r="C78" s="79" t="str" cm="1">
        <f t="array" ref="C78:BT78">_xlfn.TEXTAFTER(_xlfn.TEXTSPLIT(B78,";"),"-")</f>
        <v>LIS</v>
      </c>
      <c r="D78" s="79" t="str">
        <v>YUL</v>
      </c>
      <c r="E78" s="79" t="str">
        <v>RIX</v>
      </c>
      <c r="F78" s="79" t="str">
        <v>YUL</v>
      </c>
      <c r="G78" s="79" t="str">
        <v>LIS</v>
      </c>
      <c r="H78" s="79" t="str">
        <v>CPT</v>
      </c>
      <c r="I78" s="79" t="str">
        <v>LIS</v>
      </c>
      <c r="J78" s="79" t="str">
        <v>LON</v>
      </c>
      <c r="K78" s="79" t="str">
        <v>LON</v>
      </c>
      <c r="L78" s="79" t="str">
        <v>LIS</v>
      </c>
      <c r="M78" s="79" t="str">
        <v>EZE</v>
      </c>
      <c r="N78" s="79" t="str">
        <v>MAD</v>
      </c>
      <c r="O78" s="79" t="str">
        <v>LAS</v>
      </c>
      <c r="P78" s="79" t="str">
        <v>EZE</v>
      </c>
      <c r="Q78" s="79" t="str">
        <v>LAX</v>
      </c>
      <c r="R78" s="79" t="str">
        <v>LIS</v>
      </c>
      <c r="S78" s="79" t="str">
        <v>EZE</v>
      </c>
      <c r="T78" s="79" t="str">
        <v>LON</v>
      </c>
      <c r="U78" s="79" t="str">
        <v>YUL</v>
      </c>
      <c r="V78" s="79" t="str">
        <v>MAD</v>
      </c>
      <c r="W78" s="79" t="str">
        <v>YYZ</v>
      </c>
      <c r="X78" s="79" t="str">
        <v>LAS</v>
      </c>
      <c r="Y78" s="79" t="str">
        <v>MAD</v>
      </c>
      <c r="Z78" s="79" t="str">
        <v>RIX</v>
      </c>
      <c r="AA78" s="79" t="str">
        <v>CPT</v>
      </c>
      <c r="AB78" s="79" t="str">
        <v>LAS</v>
      </c>
      <c r="AC78" s="79" t="str">
        <v>SYD</v>
      </c>
      <c r="AD78" s="79" t="str">
        <v>CPT</v>
      </c>
      <c r="AE78" s="79" t="str">
        <v>MAD</v>
      </c>
      <c r="AF78" s="79" t="str">
        <v>SYD</v>
      </c>
      <c r="AG78" s="79" t="str">
        <v>CPT</v>
      </c>
      <c r="AH78" s="79" t="str">
        <v>BOG</v>
      </c>
      <c r="AI78" s="79" t="str">
        <v>YUL</v>
      </c>
      <c r="AJ78" s="79" t="str">
        <v>YYZ</v>
      </c>
      <c r="AK78" s="79" t="str">
        <v>EZE</v>
      </c>
      <c r="AL78" s="79" t="str">
        <v>RIX</v>
      </c>
      <c r="AM78" s="79" t="str">
        <v>LAX</v>
      </c>
      <c r="AN78" s="79" t="str">
        <v>EZE</v>
      </c>
      <c r="AO78" s="79" t="str">
        <v>RIX</v>
      </c>
      <c r="AP78" s="79" t="str">
        <v>SYD</v>
      </c>
      <c r="AQ78" s="79" t="str">
        <v>YUL</v>
      </c>
      <c r="AR78" s="79" t="str">
        <v>YUL</v>
      </c>
      <c r="AS78" s="79" t="str">
        <v>LON</v>
      </c>
      <c r="AT78" s="79" t="str">
        <v>YYZ</v>
      </c>
      <c r="AU78" s="79" t="str">
        <v>CPT</v>
      </c>
      <c r="AV78" s="79" t="str">
        <v>LAS</v>
      </c>
      <c r="AW78" s="79" t="str">
        <v>LON</v>
      </c>
      <c r="AX78" s="79" t="str">
        <v>SYD</v>
      </c>
      <c r="AY78" s="79" t="str">
        <v>BOG</v>
      </c>
      <c r="AZ78" s="79" t="str">
        <v>LON</v>
      </c>
      <c r="BA78" s="79" t="str">
        <v>YYZ</v>
      </c>
      <c r="BB78" s="79" t="str">
        <v>YYZ</v>
      </c>
      <c r="BC78" s="79" t="str">
        <v>CPT</v>
      </c>
      <c r="BD78" s="79" t="str">
        <v>MAD</v>
      </c>
      <c r="BE78" s="79" t="str">
        <v>RIX</v>
      </c>
      <c r="BF78" s="79" t="str">
        <v>YUL</v>
      </c>
      <c r="BG78" s="79" t="str">
        <v>LIS</v>
      </c>
      <c r="BH78" s="79" t="str">
        <v>YUL</v>
      </c>
      <c r="BI78" s="79" t="str">
        <v>SYD</v>
      </c>
      <c r="BJ78" s="79" t="str">
        <v>BOG</v>
      </c>
      <c r="BK78" s="79" t="str">
        <v>LAX</v>
      </c>
      <c r="BL78" s="79" t="str">
        <v>CPT</v>
      </c>
      <c r="BM78" s="79" t="str">
        <v>BOG</v>
      </c>
      <c r="BN78" s="79" t="str">
        <v>LAX</v>
      </c>
      <c r="BO78" s="79" t="str">
        <v>CPT</v>
      </c>
      <c r="BP78" s="79" t="str">
        <v>LAS</v>
      </c>
      <c r="BQ78" s="79" t="str">
        <v>MAD</v>
      </c>
      <c r="BR78" s="79" t="str">
        <v>EZE</v>
      </c>
      <c r="BS78" s="79" t="str">
        <v>LIS</v>
      </c>
      <c r="BT78" s="79" t="str">
        <v>EZE</v>
      </c>
    </row>
    <row r="79" spans="2:72" ht="12" customHeight="1">
      <c r="B79" s="83" t="s">
        <v>230</v>
      </c>
      <c r="C79" s="79" t="str" cm="1">
        <f t="array" ref="C79:BT79">_xlfn.TEXTAFTER(_xlfn.TEXTSPLIT(B79,";"),"-")</f>
        <v>CPT</v>
      </c>
      <c r="D79" s="79" t="str">
        <v>BOG</v>
      </c>
      <c r="E79" s="79" t="str">
        <v>LIS</v>
      </c>
      <c r="F79" s="79" t="str">
        <v>YUL</v>
      </c>
      <c r="G79" s="79" t="str">
        <v>LAX</v>
      </c>
      <c r="H79" s="79" t="str">
        <v>YUL</v>
      </c>
      <c r="I79" s="79" t="str">
        <v>BOG</v>
      </c>
      <c r="J79" s="79" t="str">
        <v>BOG</v>
      </c>
      <c r="K79" s="79" t="str">
        <v>MAD</v>
      </c>
      <c r="L79" s="79" t="str">
        <v>LIS</v>
      </c>
      <c r="M79" s="79" t="str">
        <v>LAX</v>
      </c>
      <c r="N79" s="79" t="str">
        <v>RIX</v>
      </c>
      <c r="O79" s="79" t="str">
        <v>LAX</v>
      </c>
      <c r="P79" s="79" t="str">
        <v>CPT</v>
      </c>
      <c r="Q79" s="79" t="str">
        <v>LIS</v>
      </c>
      <c r="R79" s="79" t="str">
        <v>YUL</v>
      </c>
      <c r="S79" s="79" t="str">
        <v>MAD</v>
      </c>
      <c r="T79" s="79" t="str">
        <v>LAX</v>
      </c>
      <c r="U79" s="79" t="str">
        <v>EZE</v>
      </c>
      <c r="V79" s="79" t="str">
        <v>SYD</v>
      </c>
      <c r="W79" s="79" t="str">
        <v>CPT</v>
      </c>
      <c r="X79" s="79" t="str">
        <v>LON</v>
      </c>
      <c r="Y79" s="79" t="str">
        <v>LAS</v>
      </c>
      <c r="Z79" s="79" t="str">
        <v>SYD</v>
      </c>
      <c r="AA79" s="79" t="str">
        <v>LAS</v>
      </c>
      <c r="AB79" s="79" t="str">
        <v>BOG</v>
      </c>
      <c r="AC79" s="79" t="str">
        <v>LON</v>
      </c>
      <c r="AD79" s="79" t="str">
        <v>RIX</v>
      </c>
      <c r="AE79" s="79" t="str">
        <v>MAD</v>
      </c>
      <c r="AF79" s="79" t="str">
        <v>LAX</v>
      </c>
      <c r="AG79" s="79" t="str">
        <v>SYD</v>
      </c>
      <c r="AH79" s="79" t="str">
        <v>LON</v>
      </c>
      <c r="AI79" s="79" t="str">
        <v>SYD</v>
      </c>
      <c r="AJ79" s="79" t="str">
        <v>CPT</v>
      </c>
      <c r="AK79" s="79" t="str">
        <v>LAS</v>
      </c>
      <c r="AL79" s="79" t="str">
        <v>LIS</v>
      </c>
      <c r="AM79" s="79" t="str">
        <v>SYD</v>
      </c>
      <c r="AN79" s="79" t="str">
        <v>RIX</v>
      </c>
      <c r="AO79" s="79" t="str">
        <v>SYD</v>
      </c>
      <c r="AP79" s="79" t="str">
        <v>CPT</v>
      </c>
      <c r="AQ79" s="79" t="str">
        <v>YUL</v>
      </c>
      <c r="AR79" s="79" t="str">
        <v>EZE</v>
      </c>
      <c r="AS79" s="79" t="str">
        <v>CPT</v>
      </c>
      <c r="AT79" s="79" t="str">
        <v>EZE</v>
      </c>
      <c r="AU79" s="79" t="str">
        <v>RIX</v>
      </c>
      <c r="AV79" s="79" t="str">
        <v>CPT</v>
      </c>
      <c r="AW79" s="79" t="str">
        <v>YYZ</v>
      </c>
      <c r="AX79" s="79" t="str">
        <v>RIX</v>
      </c>
      <c r="AY79" s="79" t="str">
        <v>LIS</v>
      </c>
      <c r="AZ79" s="79" t="str">
        <v>CPT</v>
      </c>
      <c r="BA79" s="79" t="str">
        <v>LIS</v>
      </c>
      <c r="BB79" s="79" t="str">
        <v>YYZ</v>
      </c>
      <c r="BC79" s="79" t="str">
        <v>LON</v>
      </c>
      <c r="BD79" s="79" t="str">
        <v>LAX</v>
      </c>
      <c r="BE79" s="79" t="str">
        <v>MAD</v>
      </c>
      <c r="BF79" s="79" t="str">
        <v>LAX</v>
      </c>
      <c r="BG79" s="79" t="str">
        <v>LON</v>
      </c>
      <c r="BH79" s="79" t="str">
        <v>YYZ</v>
      </c>
      <c r="BI79" s="79" t="str">
        <v>LAS</v>
      </c>
      <c r="BJ79" s="79" t="str">
        <v>LAS</v>
      </c>
      <c r="BK79" s="79" t="str">
        <v>CPT</v>
      </c>
      <c r="BL79" s="79" t="str">
        <v>SYD</v>
      </c>
      <c r="BM79" s="79" t="str">
        <v>LAS</v>
      </c>
      <c r="BN79" s="79" t="str">
        <v>YUL</v>
      </c>
      <c r="BO79" s="79" t="str">
        <v>EZE</v>
      </c>
      <c r="BP79" s="79" t="str">
        <v>LON</v>
      </c>
      <c r="BQ79" s="79" t="str">
        <v>MAD</v>
      </c>
      <c r="BR79" s="79" t="str">
        <v>LAX</v>
      </c>
      <c r="BS79" s="79" t="str">
        <v>LIS</v>
      </c>
      <c r="BT79" s="79" t="str">
        <v>YYZ</v>
      </c>
    </row>
    <row r="80" spans="2:72" ht="12" customHeight="1">
      <c r="B80" s="83" t="s">
        <v>231</v>
      </c>
      <c r="C80" s="79" t="str" cm="1">
        <f t="array" ref="C80:BT80">_xlfn.TEXTAFTER(_xlfn.TEXTSPLIT(B80,";"),"-")</f>
        <v>RIX</v>
      </c>
      <c r="D80" s="79" t="str">
        <v>MAD</v>
      </c>
      <c r="E80" s="79" t="str">
        <v>BOG</v>
      </c>
      <c r="F80" s="79" t="str">
        <v>LAX</v>
      </c>
      <c r="G80" s="79" t="str">
        <v>CPT</v>
      </c>
      <c r="H80" s="79" t="str">
        <v>LIS</v>
      </c>
      <c r="I80" s="79" t="str">
        <v>EZE</v>
      </c>
      <c r="J80" s="79" t="str">
        <v>LIS</v>
      </c>
      <c r="K80" s="79" t="str">
        <v>EZE</v>
      </c>
      <c r="L80" s="79" t="str">
        <v>MAD</v>
      </c>
      <c r="M80" s="79" t="str">
        <v>SYD</v>
      </c>
      <c r="N80" s="79" t="str">
        <v>LAX</v>
      </c>
      <c r="O80" s="79" t="str">
        <v>BOG</v>
      </c>
      <c r="P80" s="79" t="str">
        <v>RIX</v>
      </c>
      <c r="Q80" s="79" t="str">
        <v>BOG</v>
      </c>
      <c r="R80" s="79" t="str">
        <v>SYD</v>
      </c>
      <c r="S80" s="79" t="str">
        <v>BOG</v>
      </c>
      <c r="T80" s="79" t="str">
        <v>CPT</v>
      </c>
      <c r="U80" s="79" t="str">
        <v>EZE</v>
      </c>
      <c r="V80" s="79" t="str">
        <v>LIS</v>
      </c>
      <c r="W80" s="79" t="str">
        <v>LON</v>
      </c>
      <c r="X80" s="79" t="str">
        <v>CPT</v>
      </c>
      <c r="Y80" s="79" t="str">
        <v>SYD</v>
      </c>
      <c r="Z80" s="79" t="str">
        <v>YYZ</v>
      </c>
      <c r="AA80" s="79" t="str">
        <v>YUL</v>
      </c>
      <c r="AB80" s="79" t="str">
        <v>YYZ</v>
      </c>
      <c r="AC80" s="79" t="str">
        <v>MAD</v>
      </c>
      <c r="AD80" s="79" t="str">
        <v>YUL</v>
      </c>
      <c r="AE80" s="79" t="str">
        <v>CPT</v>
      </c>
      <c r="AF80" s="79" t="str">
        <v>LAS</v>
      </c>
      <c r="AG80" s="79" t="str">
        <v>LON</v>
      </c>
      <c r="AH80" s="79" t="str">
        <v>LAX</v>
      </c>
      <c r="AI80" s="79" t="str">
        <v>RIX</v>
      </c>
      <c r="AJ80" s="79" t="str">
        <v>MAD</v>
      </c>
      <c r="AK80" s="79" t="str">
        <v>CPT</v>
      </c>
      <c r="AL80" s="79" t="str">
        <v>LAS</v>
      </c>
      <c r="AM80" s="79" t="str">
        <v>YYZ</v>
      </c>
      <c r="AN80" s="79" t="str">
        <v>YUL</v>
      </c>
      <c r="AO80" s="79" t="str">
        <v>EZE</v>
      </c>
      <c r="AP80" s="79" t="str">
        <v>LIS</v>
      </c>
      <c r="AQ80" s="79" t="str">
        <v>LAS</v>
      </c>
      <c r="AR80" s="79" t="str">
        <v>LON</v>
      </c>
      <c r="AS80" s="79" t="str">
        <v>LIS</v>
      </c>
      <c r="AT80" s="79" t="str">
        <v>CPT</v>
      </c>
      <c r="AU80" s="79" t="str">
        <v>CPT</v>
      </c>
      <c r="AV80" s="79" t="str">
        <v>LAX</v>
      </c>
      <c r="AW80" s="79" t="str">
        <v>BOG</v>
      </c>
      <c r="AX80" s="79" t="str">
        <v>BOG</v>
      </c>
      <c r="AY80" s="79" t="str">
        <v>EZE</v>
      </c>
      <c r="AZ80" s="79" t="str">
        <v>LAX</v>
      </c>
      <c r="BA80" s="79" t="str">
        <v>LON</v>
      </c>
      <c r="BB80" s="79" t="str">
        <v>LON</v>
      </c>
      <c r="BC80" s="79" t="str">
        <v>LIS</v>
      </c>
      <c r="BD80" s="79" t="str">
        <v>SYD</v>
      </c>
      <c r="BE80" s="79" t="str">
        <v>LIS</v>
      </c>
      <c r="BF80" s="79" t="str">
        <v>CPT</v>
      </c>
      <c r="BG80" s="79" t="str">
        <v>LAS</v>
      </c>
      <c r="BH80" s="79" t="str">
        <v>YYZ</v>
      </c>
      <c r="BI80" s="79" t="str">
        <v>MAD</v>
      </c>
      <c r="BJ80" s="79" t="str">
        <v>LAX</v>
      </c>
      <c r="BK80" s="79" t="str">
        <v>SYD</v>
      </c>
      <c r="BL80" s="79" t="str">
        <v>CPT</v>
      </c>
      <c r="BM80" s="79" t="str">
        <v>RIX</v>
      </c>
      <c r="BN80" s="79" t="str">
        <v>MAD</v>
      </c>
      <c r="BO80" s="79" t="str">
        <v>LAX</v>
      </c>
      <c r="BP80" s="79" t="str">
        <v>YUL</v>
      </c>
      <c r="BQ80" s="79" t="str">
        <v>YUL</v>
      </c>
      <c r="BR80" s="79" t="str">
        <v>EZE</v>
      </c>
      <c r="BS80" s="79" t="str">
        <v>YYZ</v>
      </c>
      <c r="BT80" s="79" t="str">
        <v>LAS</v>
      </c>
    </row>
    <row r="81" spans="2:72" ht="12" customHeight="1">
      <c r="B81" s="83" t="s">
        <v>232</v>
      </c>
      <c r="C81" s="79" t="str" cm="1">
        <f t="array" ref="C81:BT81">_xlfn.TEXTAFTER(_xlfn.TEXTSPLIT(B81,";"),"-")</f>
        <v>YUL</v>
      </c>
      <c r="D81" s="79" t="str">
        <v>YYZ</v>
      </c>
      <c r="E81" s="79" t="str">
        <v>CPT</v>
      </c>
      <c r="F81" s="79" t="str">
        <v>SYD</v>
      </c>
      <c r="G81" s="79" t="str">
        <v>YUL</v>
      </c>
      <c r="H81" s="79" t="str">
        <v>RIX</v>
      </c>
      <c r="I81" s="79" t="str">
        <v>CPT</v>
      </c>
      <c r="J81" s="79" t="str">
        <v>BOG</v>
      </c>
      <c r="K81" s="79" t="str">
        <v>RIX</v>
      </c>
      <c r="L81" s="79" t="str">
        <v>BOG</v>
      </c>
      <c r="M81" s="79" t="str">
        <v>YUL</v>
      </c>
      <c r="N81" s="79" t="str">
        <v>MAD</v>
      </c>
      <c r="O81" s="79" t="str">
        <v>RIX</v>
      </c>
      <c r="P81" s="79" t="str">
        <v>RIX</v>
      </c>
      <c r="Q81" s="79" t="str">
        <v>BOG</v>
      </c>
      <c r="R81" s="79" t="str">
        <v>LAS</v>
      </c>
      <c r="S81" s="79" t="str">
        <v>SYD</v>
      </c>
      <c r="T81" s="79" t="str">
        <v>YUL</v>
      </c>
      <c r="U81" s="79" t="str">
        <v>CPT</v>
      </c>
      <c r="V81" s="79" t="str">
        <v>LAX</v>
      </c>
      <c r="W81" s="79" t="str">
        <v>YYZ</v>
      </c>
      <c r="X81" s="79" t="str">
        <v>LIS</v>
      </c>
      <c r="Y81" s="79" t="str">
        <v>LIS</v>
      </c>
      <c r="Z81" s="79" t="str">
        <v>CPT</v>
      </c>
      <c r="AA81" s="79" t="str">
        <v>RIX</v>
      </c>
      <c r="AB81" s="79" t="str">
        <v>LAX</v>
      </c>
      <c r="AC81" s="79" t="str">
        <v>LON</v>
      </c>
      <c r="AD81" s="79" t="str">
        <v>YUL</v>
      </c>
      <c r="AE81" s="79" t="str">
        <v>LAX</v>
      </c>
      <c r="AF81" s="79" t="str">
        <v>BOG</v>
      </c>
      <c r="AG81" s="79" t="str">
        <v>MAD</v>
      </c>
      <c r="AH81" s="79" t="str">
        <v>CPT</v>
      </c>
      <c r="AI81" s="79" t="str">
        <v>LON</v>
      </c>
      <c r="AJ81" s="79" t="str">
        <v>LAS</v>
      </c>
      <c r="AK81" s="79" t="str">
        <v>LAX</v>
      </c>
      <c r="AL81" s="79" t="str">
        <v>LAS</v>
      </c>
      <c r="AM81" s="79" t="str">
        <v>LON</v>
      </c>
      <c r="AN81" s="79" t="str">
        <v>EZE</v>
      </c>
      <c r="AO81" s="79" t="str">
        <v>MAD</v>
      </c>
      <c r="AP81" s="79" t="str">
        <v>EZE</v>
      </c>
      <c r="AQ81" s="79" t="str">
        <v>EZE</v>
      </c>
      <c r="AR81" s="79" t="str">
        <v>BOG</v>
      </c>
      <c r="AS81" s="79" t="str">
        <v>EZE</v>
      </c>
      <c r="AT81" s="79" t="str">
        <v>EZE</v>
      </c>
      <c r="AU81" s="79" t="str">
        <v>RIX</v>
      </c>
      <c r="AV81" s="79" t="str">
        <v>LAX</v>
      </c>
      <c r="AW81" s="79" t="str">
        <v>BOG</v>
      </c>
      <c r="AX81" s="79" t="str">
        <v>MAD</v>
      </c>
      <c r="AY81" s="79" t="str">
        <v>CPT</v>
      </c>
      <c r="AZ81" s="79" t="str">
        <v>LAS</v>
      </c>
      <c r="BA81" s="79" t="str">
        <v>LAX</v>
      </c>
      <c r="BB81" s="79" t="str">
        <v>BOG</v>
      </c>
      <c r="BC81" s="79" t="str">
        <v>YYZ</v>
      </c>
      <c r="BD81" s="79" t="str">
        <v>CPT</v>
      </c>
      <c r="BE81" s="79" t="str">
        <v>CPT</v>
      </c>
      <c r="BF81" s="79" t="str">
        <v>LAS</v>
      </c>
      <c r="BG81" s="79" t="str">
        <v>RIX</v>
      </c>
      <c r="BH81" s="79" t="str">
        <v>YUL</v>
      </c>
      <c r="BI81" s="79" t="str">
        <v>EZE</v>
      </c>
      <c r="BJ81" s="79" t="str">
        <v>YYZ</v>
      </c>
      <c r="BK81" s="79" t="str">
        <v>LAX</v>
      </c>
      <c r="BL81" s="79" t="str">
        <v>SYD</v>
      </c>
      <c r="BM81" s="79" t="str">
        <v>SYD</v>
      </c>
      <c r="BN81" s="79" t="str">
        <v>CPT</v>
      </c>
      <c r="BO81" s="79" t="str">
        <v>SYD</v>
      </c>
      <c r="BP81" s="79" t="str">
        <v>SYD</v>
      </c>
      <c r="BQ81" s="79" t="str">
        <v>BOG</v>
      </c>
      <c r="BR81" s="79" t="str">
        <v>LIS</v>
      </c>
      <c r="BS81" s="79" t="str">
        <v>LAS</v>
      </c>
      <c r="BT81" s="79" t="str">
        <v>MAD</v>
      </c>
    </row>
    <row r="82" spans="2:72" ht="12" customHeight="1">
      <c r="B82" s="83" t="s">
        <v>233</v>
      </c>
      <c r="C82" s="79" t="str" cm="1">
        <f t="array" ref="C82:BT82">_xlfn.TEXTAFTER(_xlfn.TEXTSPLIT(B82,";"),"-")</f>
        <v>YYZ</v>
      </c>
      <c r="D82" s="79" t="str">
        <v>EZE</v>
      </c>
      <c r="E82" s="79" t="str">
        <v>SYD</v>
      </c>
      <c r="F82" s="79" t="str">
        <v>MAD</v>
      </c>
      <c r="G82" s="79" t="str">
        <v>MAD</v>
      </c>
      <c r="H82" s="79" t="str">
        <v>LIS</v>
      </c>
      <c r="I82" s="79" t="str">
        <v>EZE</v>
      </c>
      <c r="J82" s="79" t="str">
        <v>CPT</v>
      </c>
      <c r="K82" s="79" t="str">
        <v>BOG</v>
      </c>
      <c r="L82" s="79" t="str">
        <v>LIS</v>
      </c>
      <c r="M82" s="79" t="str">
        <v>LIS</v>
      </c>
      <c r="N82" s="79" t="str">
        <v>LON</v>
      </c>
      <c r="O82" s="79" t="str">
        <v>SYD</v>
      </c>
      <c r="P82" s="79" t="str">
        <v>LAX</v>
      </c>
      <c r="Q82" s="79" t="str">
        <v>LAS</v>
      </c>
      <c r="R82" s="79" t="str">
        <v>LAS</v>
      </c>
      <c r="S82" s="79" t="str">
        <v>SYD</v>
      </c>
      <c r="T82" s="79" t="str">
        <v>EZE</v>
      </c>
      <c r="U82" s="79" t="str">
        <v>SYD</v>
      </c>
      <c r="V82" s="79" t="str">
        <v>YUL</v>
      </c>
      <c r="W82" s="79" t="str">
        <v>BOG</v>
      </c>
      <c r="X82" s="79" t="str">
        <v>CPT</v>
      </c>
      <c r="Y82" s="79" t="str">
        <v>LAS</v>
      </c>
      <c r="Z82" s="79" t="str">
        <v>BOG</v>
      </c>
      <c r="AA82" s="79" t="str">
        <v>LIS</v>
      </c>
      <c r="AB82" s="79" t="str">
        <v>LAS</v>
      </c>
      <c r="AC82" s="79" t="str">
        <v>RIX</v>
      </c>
      <c r="AD82" s="79" t="str">
        <v>BOG</v>
      </c>
      <c r="AE82" s="79" t="str">
        <v>LON</v>
      </c>
      <c r="AF82" s="79" t="str">
        <v>RIX</v>
      </c>
      <c r="AG82" s="79" t="str">
        <v>YUL</v>
      </c>
      <c r="AH82" s="79" t="str">
        <v>BOG</v>
      </c>
      <c r="AI82" s="79" t="str">
        <v>LON</v>
      </c>
      <c r="AJ82" s="79" t="str">
        <v>MAD</v>
      </c>
      <c r="AK82" s="79" t="str">
        <v>CPT</v>
      </c>
      <c r="AL82" s="79" t="str">
        <v>MAD</v>
      </c>
      <c r="AM82" s="79" t="str">
        <v>CPT</v>
      </c>
      <c r="AN82" s="79" t="str">
        <v>RIX</v>
      </c>
      <c r="AO82" s="79" t="str">
        <v>LAX</v>
      </c>
      <c r="AP82" s="79" t="str">
        <v>LIS</v>
      </c>
      <c r="AQ82" s="79" t="str">
        <v>LAS</v>
      </c>
      <c r="AR82" s="79" t="str">
        <v>RIX</v>
      </c>
      <c r="AS82" s="79" t="str">
        <v>RIX</v>
      </c>
      <c r="AT82" s="79" t="str">
        <v>MAD</v>
      </c>
      <c r="AU82" s="79" t="str">
        <v>LAX</v>
      </c>
      <c r="AV82" s="79" t="str">
        <v>RIX</v>
      </c>
      <c r="AW82" s="79" t="str">
        <v>LAX</v>
      </c>
      <c r="AX82" s="79" t="str">
        <v>YYZ</v>
      </c>
      <c r="AY82" s="79" t="str">
        <v>LON</v>
      </c>
      <c r="AZ82" s="79" t="str">
        <v>LON</v>
      </c>
      <c r="BA82" s="79" t="str">
        <v>CPT</v>
      </c>
      <c r="BB82" s="79" t="str">
        <v>MAD</v>
      </c>
      <c r="BC82" s="79" t="str">
        <v>SYD</v>
      </c>
      <c r="BD82" s="79" t="str">
        <v>BOG</v>
      </c>
      <c r="BE82" s="79" t="str">
        <v>CPT</v>
      </c>
      <c r="BF82" s="79" t="str">
        <v>EZE</v>
      </c>
      <c r="BG82" s="79" t="str">
        <v>EZE</v>
      </c>
      <c r="BH82" s="79" t="str">
        <v>YUL</v>
      </c>
      <c r="BI82" s="79" t="str">
        <v>YUL</v>
      </c>
      <c r="BJ82" s="79" t="str">
        <v>YUL</v>
      </c>
      <c r="BK82" s="79" t="str">
        <v>SYD</v>
      </c>
      <c r="BL82" s="79" t="str">
        <v>YYZ</v>
      </c>
      <c r="BM82" s="79" t="str">
        <v>YUL</v>
      </c>
      <c r="BN82" s="79" t="str">
        <v>YUL</v>
      </c>
      <c r="BO82" s="79" t="str">
        <v>LAX</v>
      </c>
      <c r="BP82" s="79" t="str">
        <v>SYD</v>
      </c>
      <c r="BQ82" s="79" t="str">
        <v>LIS</v>
      </c>
      <c r="BR82" s="79" t="str">
        <v>YUL</v>
      </c>
      <c r="BS82" s="79" t="str">
        <v>LAX</v>
      </c>
      <c r="BT82" s="79" t="str">
        <v>LON</v>
      </c>
    </row>
    <row r="83" spans="2:72" ht="12" customHeight="1">
      <c r="B83" s="83" t="s">
        <v>234</v>
      </c>
      <c r="C83" s="79" t="str" cm="1">
        <f t="array" ref="C83:BT83">_xlfn.TEXTAFTER(_xlfn.TEXTSPLIT(B83,";"),"-")</f>
        <v>BOG</v>
      </c>
      <c r="D83" s="79" t="str">
        <v>EZE</v>
      </c>
      <c r="E83" s="79" t="str">
        <v>SYD</v>
      </c>
      <c r="F83" s="79" t="str">
        <v>CPT</v>
      </c>
      <c r="G83" s="79" t="str">
        <v>MAD</v>
      </c>
      <c r="H83" s="79" t="str">
        <v>CPT</v>
      </c>
      <c r="I83" s="79" t="str">
        <v>BOG</v>
      </c>
      <c r="J83" s="79" t="str">
        <v>BOG</v>
      </c>
      <c r="K83" s="79" t="str">
        <v>LIS</v>
      </c>
      <c r="L83" s="79" t="str">
        <v>LIS</v>
      </c>
      <c r="M83" s="79" t="str">
        <v>LON</v>
      </c>
      <c r="N83" s="79" t="str">
        <v>CPT</v>
      </c>
      <c r="O83" s="79" t="str">
        <v>CPT</v>
      </c>
      <c r="P83" s="79" t="str">
        <v>LAX</v>
      </c>
      <c r="Q83" s="79" t="str">
        <v>LAS</v>
      </c>
      <c r="R83" s="79" t="str">
        <v>RIX</v>
      </c>
      <c r="S83" s="79" t="str">
        <v>YYZ</v>
      </c>
      <c r="T83" s="79" t="str">
        <v>RIX</v>
      </c>
      <c r="U83" s="79" t="str">
        <v>LAX</v>
      </c>
      <c r="V83" s="79" t="str">
        <v>RIX</v>
      </c>
      <c r="W83" s="79" t="str">
        <v>EZE</v>
      </c>
      <c r="X83" s="79" t="str">
        <v>LAS</v>
      </c>
      <c r="Y83" s="79" t="str">
        <v>LAX</v>
      </c>
      <c r="Z83" s="79" t="str">
        <v>SYD</v>
      </c>
      <c r="AA83" s="79" t="str">
        <v>SYD</v>
      </c>
      <c r="AB83" s="79" t="str">
        <v>YUL</v>
      </c>
      <c r="AC83" s="79" t="str">
        <v>MAD</v>
      </c>
      <c r="AD83" s="79" t="str">
        <v>LIS</v>
      </c>
      <c r="AE83" s="79" t="str">
        <v>RIX</v>
      </c>
      <c r="AF83" s="79" t="str">
        <v>LON</v>
      </c>
      <c r="AG83" s="79" t="str">
        <v>RIX</v>
      </c>
      <c r="AH83" s="79" t="str">
        <v>CPT</v>
      </c>
      <c r="AI83" s="79" t="str">
        <v>MAD</v>
      </c>
      <c r="AJ83" s="79" t="str">
        <v>YUL</v>
      </c>
      <c r="AK83" s="79" t="str">
        <v>LAS</v>
      </c>
      <c r="AL83" s="79" t="str">
        <v>MAD</v>
      </c>
      <c r="AM83" s="79" t="str">
        <v>LAS</v>
      </c>
      <c r="AN83" s="79" t="str">
        <v>EZE</v>
      </c>
      <c r="AO83" s="79" t="str">
        <v>EZE</v>
      </c>
      <c r="AP83" s="79" t="str">
        <v>EZE</v>
      </c>
      <c r="AQ83" s="79" t="str">
        <v>LAX</v>
      </c>
      <c r="AR83" s="79" t="str">
        <v>RIX</v>
      </c>
      <c r="AS83" s="79" t="str">
        <v>LAX</v>
      </c>
      <c r="AT83" s="79" t="str">
        <v>LIS</v>
      </c>
      <c r="AU83" s="79" t="str">
        <v>BOG</v>
      </c>
      <c r="AV83" s="79" t="str">
        <v>MAD</v>
      </c>
      <c r="AW83" s="79" t="str">
        <v>SYD</v>
      </c>
      <c r="AX83" s="79" t="str">
        <v>YUL</v>
      </c>
      <c r="AY83" s="79" t="str">
        <v>YYZ</v>
      </c>
      <c r="AZ83" s="79" t="str">
        <v>SYD</v>
      </c>
      <c r="BA83" s="79" t="str">
        <v>YUL</v>
      </c>
      <c r="BB83" s="79" t="str">
        <v>CPT</v>
      </c>
      <c r="BC83" s="79" t="str">
        <v>BOG</v>
      </c>
      <c r="BD83" s="79" t="str">
        <v>LIS</v>
      </c>
      <c r="BE83" s="79" t="str">
        <v>YUL</v>
      </c>
      <c r="BF83" s="79" t="str">
        <v>LON</v>
      </c>
      <c r="BG83" s="79" t="str">
        <v>EZE</v>
      </c>
      <c r="BH83" s="79" t="str">
        <v>YYZ</v>
      </c>
      <c r="BI83" s="79" t="str">
        <v>LIS</v>
      </c>
      <c r="BJ83" s="79" t="str">
        <v>YUL</v>
      </c>
      <c r="BK83" s="79" t="str">
        <v>CPT</v>
      </c>
      <c r="BL83" s="79" t="str">
        <v>YYZ</v>
      </c>
      <c r="BM83" s="79" t="str">
        <v>CPT</v>
      </c>
      <c r="BN83" s="79" t="str">
        <v>EZE</v>
      </c>
      <c r="BO83" s="79" t="str">
        <v>YYZ</v>
      </c>
      <c r="BP83" s="79" t="str">
        <v>EZE</v>
      </c>
      <c r="BQ83" s="79" t="str">
        <v>LON</v>
      </c>
      <c r="BR83" s="79" t="str">
        <v>LAX</v>
      </c>
      <c r="BS83" s="79" t="str">
        <v>LAS</v>
      </c>
      <c r="BT83" s="79" t="str">
        <v>LIS</v>
      </c>
    </row>
    <row r="84" spans="2:72" ht="12" customHeight="1">
      <c r="B84" s="83" t="s">
        <v>235</v>
      </c>
      <c r="C84" s="79" t="str" cm="1">
        <f t="array" ref="C84:BT84">_xlfn.TEXTAFTER(_xlfn.TEXTSPLIT(B84,";"),"-")</f>
        <v>CPT</v>
      </c>
      <c r="D84" s="79" t="str">
        <v>LON</v>
      </c>
      <c r="E84" s="79" t="str">
        <v>LON</v>
      </c>
      <c r="F84" s="79" t="str">
        <v>CPT</v>
      </c>
      <c r="G84" s="79" t="str">
        <v>YYZ</v>
      </c>
      <c r="H84" s="79" t="str">
        <v>LON</v>
      </c>
      <c r="I84" s="79" t="str">
        <v>SYD</v>
      </c>
      <c r="J84" s="79" t="str">
        <v>RIX</v>
      </c>
      <c r="K84" s="79" t="str">
        <v>LAX</v>
      </c>
      <c r="L84" s="79" t="str">
        <v>SYD</v>
      </c>
      <c r="M84" s="79" t="str">
        <v>CPT</v>
      </c>
      <c r="N84" s="79" t="str">
        <v>MAD</v>
      </c>
      <c r="O84" s="79" t="str">
        <v>LAX</v>
      </c>
      <c r="P84" s="79" t="str">
        <v>MAD</v>
      </c>
      <c r="Q84" s="79" t="str">
        <v>EZE</v>
      </c>
      <c r="R84" s="79" t="str">
        <v>CPT</v>
      </c>
      <c r="S84" s="79" t="str">
        <v>BOG</v>
      </c>
      <c r="T84" s="79" t="str">
        <v>LAX</v>
      </c>
      <c r="U84" s="79" t="str">
        <v>LAX</v>
      </c>
      <c r="V84" s="79" t="str">
        <v>LON</v>
      </c>
      <c r="W84" s="79" t="str">
        <v>LAX</v>
      </c>
      <c r="X84" s="79" t="str">
        <v>EZE</v>
      </c>
      <c r="Y84" s="79" t="str">
        <v>YYZ</v>
      </c>
      <c r="Z84" s="79" t="str">
        <v>LAX</v>
      </c>
      <c r="AA84" s="79" t="str">
        <v>MAD</v>
      </c>
      <c r="AB84" s="79" t="str">
        <v>LAX</v>
      </c>
      <c r="AC84" s="79" t="str">
        <v>YUL</v>
      </c>
      <c r="AD84" s="79" t="str">
        <v>MAD</v>
      </c>
      <c r="AE84" s="79" t="str">
        <v>BOG</v>
      </c>
      <c r="AF84" s="79" t="str">
        <v>YUL</v>
      </c>
      <c r="AG84" s="79" t="str">
        <v>RIX</v>
      </c>
      <c r="AH84" s="79" t="str">
        <v>LAS</v>
      </c>
      <c r="AI84" s="79" t="str">
        <v>LIS</v>
      </c>
      <c r="AJ84" s="79" t="str">
        <v>RIX</v>
      </c>
      <c r="AK84" s="79" t="str">
        <v>SYD</v>
      </c>
      <c r="AL84" s="79" t="str">
        <v>RIX</v>
      </c>
      <c r="AM84" s="79" t="str">
        <v>SYD</v>
      </c>
      <c r="AN84" s="79" t="str">
        <v>LAS</v>
      </c>
      <c r="AO84" s="79" t="str">
        <v>EZE</v>
      </c>
      <c r="AP84" s="79" t="str">
        <v>LAS</v>
      </c>
      <c r="AQ84" s="79" t="str">
        <v>LON</v>
      </c>
      <c r="AR84" s="79" t="str">
        <v>LON</v>
      </c>
      <c r="AS84" s="79" t="str">
        <v>YYZ</v>
      </c>
      <c r="AT84" s="79" t="str">
        <v>EZE</v>
      </c>
      <c r="AU84" s="79" t="str">
        <v>RIX</v>
      </c>
      <c r="AV84" s="79" t="str">
        <v>RIX</v>
      </c>
      <c r="AW84" s="79" t="str">
        <v>MAD</v>
      </c>
      <c r="AX84" s="79" t="str">
        <v>SYD</v>
      </c>
      <c r="AY84" s="79" t="str">
        <v>LIS</v>
      </c>
      <c r="AZ84" s="79" t="str">
        <v>MAD</v>
      </c>
      <c r="BA84" s="79" t="str">
        <v>YUL</v>
      </c>
      <c r="BB84" s="79" t="str">
        <v>BOG</v>
      </c>
      <c r="BC84" s="79" t="str">
        <v>YUL</v>
      </c>
      <c r="BD84" s="79" t="str">
        <v>BOG</v>
      </c>
      <c r="BE84" s="79" t="str">
        <v>CPT</v>
      </c>
      <c r="BF84" s="79" t="str">
        <v>BOG</v>
      </c>
      <c r="BG84" s="79" t="str">
        <v>LAS</v>
      </c>
      <c r="BH84" s="79" t="str">
        <v>LIS</v>
      </c>
      <c r="BI84" s="79" t="str">
        <v>BOG</v>
      </c>
      <c r="BJ84" s="79" t="str">
        <v>LIS</v>
      </c>
      <c r="BK84" s="79" t="str">
        <v>CPT</v>
      </c>
      <c r="BL84" s="79" t="str">
        <v>LAX</v>
      </c>
      <c r="BM84" s="79" t="str">
        <v>LIS</v>
      </c>
      <c r="BN84" s="79" t="str">
        <v>EZE</v>
      </c>
      <c r="BO84" s="79" t="str">
        <v>SYD</v>
      </c>
      <c r="BP84" s="79" t="str">
        <v>CPT</v>
      </c>
      <c r="BQ84" s="79" t="str">
        <v>YYZ</v>
      </c>
      <c r="BR84" s="79" t="str">
        <v>LON</v>
      </c>
      <c r="BS84" s="79" t="str">
        <v>BOG</v>
      </c>
      <c r="BT84" s="79" t="str">
        <v>LIS</v>
      </c>
    </row>
    <row r="85" spans="2:72" ht="12" customHeight="1">
      <c r="B85" s="83" t="s">
        <v>236</v>
      </c>
      <c r="C85" s="79" t="str" cm="1">
        <f t="array" ref="C85:BT85">_xlfn.TEXTAFTER(_xlfn.TEXTSPLIT(B85,";"),"-")</f>
        <v>SYD</v>
      </c>
      <c r="D85" s="79" t="str">
        <v>YYZ</v>
      </c>
      <c r="E85" s="79" t="str">
        <v>EZE</v>
      </c>
      <c r="F85" s="79" t="str">
        <v>RIX</v>
      </c>
      <c r="G85" s="79" t="str">
        <v>EZE</v>
      </c>
      <c r="H85" s="79" t="str">
        <v>MAD</v>
      </c>
      <c r="I85" s="79" t="str">
        <v>LAX</v>
      </c>
      <c r="J85" s="79" t="str">
        <v>CPT</v>
      </c>
      <c r="K85" s="79" t="str">
        <v>LAS</v>
      </c>
      <c r="L85" s="79" t="str">
        <v>CPT</v>
      </c>
      <c r="M85" s="79" t="str">
        <v>YYZ</v>
      </c>
      <c r="N85" s="79" t="str">
        <v>CPT</v>
      </c>
      <c r="O85" s="79" t="str">
        <v>LAS</v>
      </c>
      <c r="P85" s="79" t="str">
        <v>CPT</v>
      </c>
      <c r="Q85" s="79" t="str">
        <v>CPT</v>
      </c>
      <c r="R85" s="79" t="str">
        <v>LIS</v>
      </c>
      <c r="S85" s="79" t="str">
        <v>YUL</v>
      </c>
      <c r="T85" s="79" t="str">
        <v>LON</v>
      </c>
      <c r="U85" s="79" t="str">
        <v>LAS</v>
      </c>
      <c r="V85" s="79" t="str">
        <v>LIS</v>
      </c>
      <c r="W85" s="79" t="str">
        <v>BOG</v>
      </c>
      <c r="X85" s="79" t="str">
        <v>BOG</v>
      </c>
      <c r="Y85" s="79" t="str">
        <v>LAX</v>
      </c>
      <c r="Z85" s="79" t="str">
        <v>BOG</v>
      </c>
      <c r="AA85" s="79" t="str">
        <v>MAD</v>
      </c>
      <c r="AB85" s="79" t="str">
        <v>LAX</v>
      </c>
      <c r="AC85" s="79" t="str">
        <v>SYD</v>
      </c>
      <c r="AD85" s="79" t="str">
        <v>LON</v>
      </c>
      <c r="AE85" s="79" t="str">
        <v>LIS</v>
      </c>
      <c r="AF85" s="79" t="str">
        <v>RIX</v>
      </c>
      <c r="AG85" s="79" t="str">
        <v>RIX</v>
      </c>
      <c r="AH85" s="79" t="str">
        <v>YUL</v>
      </c>
      <c r="AI85" s="79" t="str">
        <v>LAS</v>
      </c>
      <c r="AJ85" s="79" t="str">
        <v>YYZ</v>
      </c>
      <c r="AK85" s="79" t="str">
        <v>LIS</v>
      </c>
      <c r="AL85" s="79" t="str">
        <v>CPT</v>
      </c>
      <c r="AM85" s="79" t="str">
        <v>YYZ</v>
      </c>
      <c r="AN85" s="79" t="str">
        <v>LAX</v>
      </c>
      <c r="AO85" s="79" t="str">
        <v>YUL</v>
      </c>
      <c r="AP85" s="79" t="str">
        <v>LAS</v>
      </c>
      <c r="AQ85" s="79" t="str">
        <v>LON</v>
      </c>
      <c r="AR85" s="79" t="str">
        <v>SYD</v>
      </c>
      <c r="AS85" s="79" t="str">
        <v>LIS</v>
      </c>
      <c r="AT85" s="79" t="str">
        <v>YUL</v>
      </c>
      <c r="AU85" s="79" t="str">
        <v>BOG</v>
      </c>
      <c r="AV85" s="79" t="str">
        <v>YYZ</v>
      </c>
      <c r="AW85" s="79" t="str">
        <v>LAS</v>
      </c>
      <c r="AX85" s="79" t="str">
        <v>LIS</v>
      </c>
      <c r="AY85" s="79" t="str">
        <v>CPT</v>
      </c>
      <c r="AZ85" s="79" t="str">
        <v>LAS</v>
      </c>
      <c r="BA85" s="79" t="str">
        <v>LON</v>
      </c>
      <c r="BB85" s="79" t="str">
        <v>RIX</v>
      </c>
      <c r="BC85" s="79" t="str">
        <v>LAX</v>
      </c>
      <c r="BD85" s="79" t="str">
        <v>LON</v>
      </c>
      <c r="BE85" s="79" t="str">
        <v>LAX</v>
      </c>
      <c r="BF85" s="79" t="str">
        <v>RIX</v>
      </c>
      <c r="BG85" s="79" t="str">
        <v>YUL</v>
      </c>
      <c r="BH85" s="79" t="str">
        <v>LAS</v>
      </c>
      <c r="BI85" s="79" t="str">
        <v>EZE</v>
      </c>
      <c r="BJ85" s="79" t="str">
        <v>LAX</v>
      </c>
      <c r="BK85" s="79" t="str">
        <v>CPT</v>
      </c>
      <c r="BL85" s="79" t="str">
        <v>LAX</v>
      </c>
      <c r="BM85" s="79" t="str">
        <v>BOG</v>
      </c>
      <c r="BN85" s="79" t="str">
        <v>YUL</v>
      </c>
      <c r="BO85" s="79" t="str">
        <v>RIX</v>
      </c>
      <c r="BP85" s="79" t="str">
        <v>BOG</v>
      </c>
      <c r="BQ85" s="79" t="str">
        <v>LAS</v>
      </c>
      <c r="BR85" s="79" t="str">
        <v>BOG</v>
      </c>
      <c r="BS85" s="79" t="str">
        <v>MAD</v>
      </c>
      <c r="BT85" s="79" t="str">
        <v>RIX</v>
      </c>
    </row>
    <row r="86" spans="2:72" ht="12" customHeight="1">
      <c r="B86" s="83" t="s">
        <v>237</v>
      </c>
      <c r="C86" s="79" t="str" cm="1">
        <f t="array" ref="C86:BT86">_xlfn.TEXTAFTER(_xlfn.TEXTSPLIT(B86,";"),"-")</f>
        <v>RIX</v>
      </c>
      <c r="D86" s="79" t="str">
        <v>MAD</v>
      </c>
      <c r="E86" s="79" t="str">
        <v>LON</v>
      </c>
      <c r="F86" s="79" t="str">
        <v>YUL</v>
      </c>
      <c r="G86" s="79" t="str">
        <v>LIS</v>
      </c>
      <c r="H86" s="79" t="str">
        <v>LIS</v>
      </c>
      <c r="I86" s="79" t="str">
        <v>RIX</v>
      </c>
      <c r="J86" s="79" t="str">
        <v>RIX</v>
      </c>
      <c r="K86" s="79" t="str">
        <v>LIS</v>
      </c>
      <c r="L86" s="79" t="str">
        <v>SYD</v>
      </c>
      <c r="M86" s="79" t="str">
        <v>CPT</v>
      </c>
      <c r="N86" s="79" t="str">
        <v>RIX</v>
      </c>
      <c r="O86" s="79" t="str">
        <v>CPT</v>
      </c>
      <c r="P86" s="79" t="str">
        <v>SYD</v>
      </c>
      <c r="Q86" s="79" t="str">
        <v>LON</v>
      </c>
      <c r="R86" s="79" t="str">
        <v>MAD</v>
      </c>
      <c r="S86" s="79" t="str">
        <v>LAX</v>
      </c>
      <c r="T86" s="79" t="str">
        <v>LAS</v>
      </c>
      <c r="U86" s="79" t="str">
        <v>LAS</v>
      </c>
      <c r="V86" s="79" t="str">
        <v>YYZ</v>
      </c>
      <c r="W86" s="79" t="str">
        <v>LAX</v>
      </c>
      <c r="X86" s="79" t="str">
        <v>EZE</v>
      </c>
      <c r="Y86" s="79" t="str">
        <v>LAX</v>
      </c>
      <c r="Z86" s="79" t="str">
        <v>EZE</v>
      </c>
      <c r="AA86" s="79" t="str">
        <v>BOG</v>
      </c>
      <c r="AB86" s="79" t="str">
        <v>LAX</v>
      </c>
      <c r="AC86" s="79" t="str">
        <v>YUL</v>
      </c>
      <c r="AD86" s="79" t="str">
        <v>BOG</v>
      </c>
      <c r="AE86" s="79" t="str">
        <v>LON</v>
      </c>
      <c r="AF86" s="79" t="str">
        <v>YYZ</v>
      </c>
      <c r="AG86" s="79" t="str">
        <v>YYZ</v>
      </c>
      <c r="AH86" s="79" t="str">
        <v>EZE</v>
      </c>
      <c r="AI86" s="79" t="str">
        <v>YUL</v>
      </c>
      <c r="AJ86" s="79" t="str">
        <v>CPT</v>
      </c>
      <c r="AK86" s="79" t="str">
        <v>MAD</v>
      </c>
      <c r="AL86" s="79" t="str">
        <v>EZE</v>
      </c>
      <c r="AM86" s="79" t="str">
        <v>YUL</v>
      </c>
      <c r="AN86" s="79" t="str">
        <v>MAD</v>
      </c>
      <c r="AO86" s="79" t="str">
        <v>RIX</v>
      </c>
      <c r="AP86" s="79" t="str">
        <v>EZE</v>
      </c>
      <c r="AQ86" s="79" t="str">
        <v>LON</v>
      </c>
      <c r="AR86" s="79" t="str">
        <v>LAS</v>
      </c>
      <c r="AS86" s="79" t="str">
        <v>LON</v>
      </c>
      <c r="AT86" s="79" t="str">
        <v>LAS</v>
      </c>
      <c r="AU86" s="79" t="str">
        <v>YUL</v>
      </c>
      <c r="AV86" s="79" t="str">
        <v>LON</v>
      </c>
      <c r="AW86" s="79" t="str">
        <v>SYD</v>
      </c>
      <c r="AX86" s="79" t="str">
        <v>LAX</v>
      </c>
      <c r="AY86" s="79" t="str">
        <v>EZE</v>
      </c>
      <c r="AZ86" s="79" t="str">
        <v>LAS</v>
      </c>
      <c r="BA86" s="79" t="str">
        <v>LIS</v>
      </c>
      <c r="BB86" s="79" t="str">
        <v>CPT</v>
      </c>
      <c r="BC86" s="79" t="str">
        <v>YUL</v>
      </c>
      <c r="BD86" s="79" t="str">
        <v>EZE</v>
      </c>
      <c r="BE86" s="79" t="str">
        <v>LAX</v>
      </c>
      <c r="BF86" s="79" t="str">
        <v>BOG</v>
      </c>
      <c r="BG86" s="79" t="str">
        <v>SYD</v>
      </c>
      <c r="BH86" s="79" t="str">
        <v>RIX</v>
      </c>
      <c r="BI86" s="79" t="str">
        <v>LIS</v>
      </c>
      <c r="BJ86" s="79" t="str">
        <v>LIS</v>
      </c>
      <c r="BK86" s="79" t="str">
        <v>BOG</v>
      </c>
      <c r="BL86" s="79" t="str">
        <v>CPT</v>
      </c>
      <c r="BM86" s="79" t="str">
        <v>RIX</v>
      </c>
      <c r="BN86" s="79" t="str">
        <v>LIS</v>
      </c>
      <c r="BO86" s="79" t="str">
        <v>BOG</v>
      </c>
      <c r="BP86" s="79" t="str">
        <v>LAS</v>
      </c>
      <c r="BQ86" s="79" t="str">
        <v>YYZ</v>
      </c>
      <c r="BR86" s="79" t="str">
        <v>MAD</v>
      </c>
      <c r="BS86" s="79" t="str">
        <v>CPT</v>
      </c>
      <c r="BT86" s="79" t="str">
        <v>CPT</v>
      </c>
    </row>
    <row r="87" spans="2:72" ht="12" customHeight="1">
      <c r="B87" s="83" t="s">
        <v>254</v>
      </c>
      <c r="C87" s="79" t="str" cm="1">
        <f t="array" ref="C87:BT87">_xlfn.TEXTAFTER(_xlfn.TEXTSPLIT(B87,";"),"-")</f>
        <v>LON</v>
      </c>
      <c r="D87" s="79" t="str">
        <v>BOG</v>
      </c>
      <c r="E87" s="79" t="str">
        <v>EZE</v>
      </c>
      <c r="F87" s="79" t="str">
        <v>YUL</v>
      </c>
      <c r="G87" s="79" t="str">
        <v>CPT</v>
      </c>
      <c r="H87" s="79" t="str">
        <v>YYZ</v>
      </c>
      <c r="I87" s="79" t="str">
        <v>LAX</v>
      </c>
      <c r="J87" s="79" t="str">
        <v>LIS</v>
      </c>
      <c r="K87" s="79" t="str">
        <v>SYD</v>
      </c>
      <c r="L87" s="79" t="str">
        <v>YSSY</v>
      </c>
      <c r="M87" s="79" t="str">
        <v>LEMD</v>
      </c>
      <c r="N87" s="79" t="str">
        <v>KLAX</v>
      </c>
      <c r="O87" s="79" t="str">
        <v>YSSY</v>
      </c>
      <c r="P87" s="79" t="str">
        <v>EZE</v>
      </c>
      <c r="Q87" s="79" t="str">
        <v>LAX</v>
      </c>
      <c r="R87" s="79" t="str">
        <v>RIX</v>
      </c>
      <c r="S87" s="79" t="str">
        <v>YUL</v>
      </c>
      <c r="T87" s="79" t="str">
        <v>YYZ</v>
      </c>
      <c r="U87" s="79" t="str">
        <v>MAD</v>
      </c>
      <c r="V87" s="79" t="str">
        <v>KLAX</v>
      </c>
      <c r="W87" s="79" t="str">
        <v>YSSY</v>
      </c>
      <c r="X87" s="79" t="str">
        <v>FACT</v>
      </c>
      <c r="Y87" s="79" t="str">
        <v>EZE</v>
      </c>
      <c r="Z87" s="79" t="str">
        <v>LAS</v>
      </c>
      <c r="AA87" s="79" t="str">
        <v>SAEZ</v>
      </c>
      <c r="AB87" s="79" t="str">
        <v>EZE</v>
      </c>
      <c r="AC87" s="79" t="str">
        <v>MAD</v>
      </c>
      <c r="AD87" s="79" t="str">
        <v>BOG</v>
      </c>
      <c r="AE87" s="79" t="str">
        <v>RIX</v>
      </c>
      <c r="AF87" s="79" t="str">
        <v>BOG</v>
      </c>
      <c r="AG87" s="79" t="str">
        <v>FACT</v>
      </c>
      <c r="AH87" s="79" t="str">
        <v>CYYZ</v>
      </c>
      <c r="AI87" s="79" t="str">
        <v>RIX</v>
      </c>
      <c r="AJ87" s="79" t="str">
        <v>FACT</v>
      </c>
      <c r="AK87" s="79" t="str">
        <v>LIS</v>
      </c>
      <c r="AL87" s="79" t="str">
        <v>SAEZ</v>
      </c>
      <c r="AM87" s="79" t="str">
        <v>SKBO</v>
      </c>
      <c r="AN87" s="79" t="str">
        <v>CYUL</v>
      </c>
      <c r="AO87" s="79" t="str">
        <v>LPPT</v>
      </c>
      <c r="AP87" s="79" t="str">
        <v>CPT</v>
      </c>
      <c r="AQ87" s="79" t="str">
        <v>LEMD</v>
      </c>
      <c r="AR87" s="79" t="str">
        <v>EVRA</v>
      </c>
      <c r="AS87" s="79" t="str">
        <v>LAX</v>
      </c>
      <c r="AT87" s="79" t="str">
        <v>LAX</v>
      </c>
      <c r="AU87" s="79" t="str">
        <v>YSSY</v>
      </c>
      <c r="AV87" s="79" t="str">
        <v>SYD</v>
      </c>
      <c r="AW87" s="79" t="str">
        <v>BOG</v>
      </c>
      <c r="AX87" s="79" t="str">
        <v>LEMD</v>
      </c>
      <c r="AY87" s="79" t="str">
        <v>RIX</v>
      </c>
      <c r="AZ87" s="79" t="str">
        <v>EZE</v>
      </c>
      <c r="BA87" s="79" t="str">
        <v>EVRA</v>
      </c>
      <c r="BB87" s="79" t="str">
        <v>EZE</v>
      </c>
      <c r="BC87" s="79" t="str">
        <v>RIX</v>
      </c>
      <c r="BD87" s="79" t="str">
        <v>LIS</v>
      </c>
      <c r="BE87" s="79" t="str">
        <v>EVRA</v>
      </c>
      <c r="BF87" s="79" t="str">
        <v>SYD</v>
      </c>
      <c r="BG87" s="79" t="str">
        <v>KLAS</v>
      </c>
      <c r="BH87" s="79" t="str">
        <v>SKBO</v>
      </c>
      <c r="BI87" s="79" t="str">
        <v>BOG</v>
      </c>
      <c r="BJ87" s="79" t="str">
        <v>KLAS</v>
      </c>
      <c r="BK87" s="79" t="str">
        <v>MAD</v>
      </c>
      <c r="BL87" s="79" t="str">
        <v>EGGO</v>
      </c>
      <c r="BM87" s="79" t="str">
        <v>CYUL</v>
      </c>
      <c r="BN87" s="79" t="str">
        <v>YUL</v>
      </c>
      <c r="BO87" s="79" t="str">
        <v>LPPT</v>
      </c>
      <c r="BP87" s="79" t="str">
        <v>LIS</v>
      </c>
      <c r="BQ87" s="79" t="str">
        <v>SKBO</v>
      </c>
      <c r="BR87" s="79" t="str">
        <v>YSSY</v>
      </c>
      <c r="BS87" s="79" t="str">
        <v>FACT</v>
      </c>
      <c r="BT87" s="79" t="str">
        <v>SKBO</v>
      </c>
    </row>
    <row r="88" spans="2:72" ht="12" customHeight="1">
      <c r="B88" s="83" t="s">
        <v>255</v>
      </c>
      <c r="C88" s="79" t="str" cm="1">
        <f t="array" ref="C88:BT88">_xlfn.TEXTAFTER(_xlfn.TEXTSPLIT(B88,";"),"-")</f>
        <v>LIS</v>
      </c>
      <c r="D88" s="79" t="str">
        <v>MAD</v>
      </c>
      <c r="E88" s="79" t="str">
        <v>SAEZ</v>
      </c>
      <c r="F88" s="79" t="str">
        <v>KLAX</v>
      </c>
      <c r="G88" s="79" t="str">
        <v>FACT</v>
      </c>
      <c r="H88" s="79" t="str">
        <v>FACT</v>
      </c>
      <c r="I88" s="79" t="str">
        <v>CYYZ</v>
      </c>
      <c r="J88" s="79" t="str">
        <v>CYUL</v>
      </c>
      <c r="K88" s="79" t="str">
        <v>YSSY</v>
      </c>
      <c r="L88" s="79" t="str">
        <v>LON</v>
      </c>
      <c r="M88" s="79" t="str">
        <v>FACT</v>
      </c>
      <c r="N88" s="79" t="str">
        <v>KLAS</v>
      </c>
      <c r="O88" s="79" t="str">
        <v>MAD</v>
      </c>
      <c r="P88" s="79" t="str">
        <v>LAX</v>
      </c>
      <c r="Q88" s="79" t="str">
        <v>LIS</v>
      </c>
      <c r="R88" s="79" t="str">
        <v>YUL</v>
      </c>
      <c r="S88" s="79" t="str">
        <v>LAX</v>
      </c>
      <c r="T88" s="79" t="str">
        <v>YYZ</v>
      </c>
      <c r="U88" s="79" t="str">
        <v>CPT</v>
      </c>
      <c r="V88" s="79" t="str">
        <v>CPT</v>
      </c>
      <c r="W88" s="79" t="str">
        <v>YSSY</v>
      </c>
      <c r="X88" s="79" t="str">
        <v>LPPT</v>
      </c>
      <c r="Y88" s="79" t="str">
        <v>EVRA</v>
      </c>
      <c r="Z88" s="79" t="str">
        <v>LAS</v>
      </c>
      <c r="AA88" s="79" t="str">
        <v>FACT</v>
      </c>
      <c r="AB88" s="79" t="str">
        <v>EVRA</v>
      </c>
      <c r="AC88" s="79" t="str">
        <v>KLAX</v>
      </c>
      <c r="AD88" s="79" t="str">
        <v>SKBO</v>
      </c>
      <c r="AE88" s="79" t="str">
        <v>LAS</v>
      </c>
      <c r="AF88" s="79" t="str">
        <v>KLAX</v>
      </c>
      <c r="AG88" s="79" t="str">
        <v>LPPT</v>
      </c>
      <c r="AH88" s="79" t="str">
        <v>RIX</v>
      </c>
      <c r="AI88" s="79" t="str">
        <v>YUL</v>
      </c>
      <c r="AJ88" s="79" t="str">
        <v>SAEZ</v>
      </c>
      <c r="AK88" s="79" t="str">
        <v>LAX</v>
      </c>
      <c r="AL88" s="79" t="str">
        <v>LON</v>
      </c>
      <c r="AM88" s="79" t="str">
        <v>YSSY</v>
      </c>
      <c r="AN88" s="79" t="str">
        <v>EVRA</v>
      </c>
      <c r="AO88" s="79" t="str">
        <v>YYZ</v>
      </c>
      <c r="AP88" s="79" t="str">
        <v>EGGO</v>
      </c>
      <c r="AQ88" s="79" t="str">
        <v>RIX</v>
      </c>
      <c r="AR88" s="79" t="str">
        <v>LPPT</v>
      </c>
      <c r="AS88" s="79" t="str">
        <v>MAD</v>
      </c>
      <c r="AT88" s="79" t="str">
        <v>LEMD</v>
      </c>
      <c r="AU88" s="79" t="str">
        <v>KLAS</v>
      </c>
      <c r="AV88" s="79" t="str">
        <v>SAEZ</v>
      </c>
      <c r="AW88" s="79" t="str">
        <v>RIX</v>
      </c>
      <c r="AX88" s="79" t="str">
        <v>BOG</v>
      </c>
      <c r="AY88" s="79" t="str">
        <v>KLAS</v>
      </c>
      <c r="AZ88" s="79" t="str">
        <v>LEMD</v>
      </c>
      <c r="BA88" s="79" t="str">
        <v>CPT</v>
      </c>
      <c r="BB88" s="79" t="str">
        <v>SKBO</v>
      </c>
      <c r="BC88" s="79" t="str">
        <v>MAD</v>
      </c>
      <c r="BD88" s="79" t="str">
        <v>EGGO</v>
      </c>
      <c r="BE88" s="79" t="str">
        <v>LEMD</v>
      </c>
      <c r="BF88" s="79" t="str">
        <v>EVRA</v>
      </c>
      <c r="BG88" s="79" t="str">
        <v>RIX</v>
      </c>
      <c r="BH88" s="79" t="str">
        <v>YUL</v>
      </c>
      <c r="BI88" s="79" t="str">
        <v>LIS</v>
      </c>
      <c r="BJ88" s="79" t="str">
        <v>EZE</v>
      </c>
      <c r="BK88" s="79" t="str">
        <v>LAS</v>
      </c>
      <c r="BL88" s="79" t="str">
        <v>KLAS</v>
      </c>
      <c r="BM88" s="79" t="str">
        <v>LAX</v>
      </c>
      <c r="BN88" s="79" t="str">
        <v>SYD</v>
      </c>
      <c r="BO88" s="79" t="str">
        <v>EZE</v>
      </c>
      <c r="BP88" s="79" t="str">
        <v>KLAS</v>
      </c>
      <c r="BQ88" s="79" t="str">
        <v>LIS</v>
      </c>
      <c r="BR88" s="79" t="str">
        <v>BOG</v>
      </c>
      <c r="BS88" s="79" t="str">
        <v>LIS</v>
      </c>
      <c r="BT88" s="79" t="str">
        <v>KLAS</v>
      </c>
    </row>
    <row r="89" spans="2:72" ht="12" customHeight="1">
      <c r="B89" s="83" t="s">
        <v>256</v>
      </c>
      <c r="C89" s="79" t="str" cm="1">
        <f t="array" ref="C89:BT89">_xlfn.TEXTAFTER(_xlfn.TEXTSPLIT(B89,";"),"-")</f>
        <v>SKBO</v>
      </c>
      <c r="D89" s="79" t="str">
        <v>LIS</v>
      </c>
      <c r="E89" s="79" t="str">
        <v>EGGO</v>
      </c>
      <c r="F89" s="79" t="str">
        <v>LON</v>
      </c>
      <c r="G89" s="79" t="str">
        <v>LAX</v>
      </c>
      <c r="H89" s="79" t="str">
        <v>EZE</v>
      </c>
      <c r="I89" s="79" t="str">
        <v>YYZ</v>
      </c>
      <c r="J89" s="79" t="str">
        <v>RIX</v>
      </c>
      <c r="K89" s="79" t="str">
        <v>RIX</v>
      </c>
      <c r="L89" s="79" t="str">
        <v>EZE</v>
      </c>
      <c r="M89" s="79" t="str">
        <v>SKBO</v>
      </c>
      <c r="N89" s="79" t="str">
        <v>YUL</v>
      </c>
      <c r="O89" s="79" t="str">
        <v>LAS</v>
      </c>
      <c r="P89" s="79" t="str">
        <v>LIS</v>
      </c>
      <c r="Q89" s="79" t="str">
        <v>MAD</v>
      </c>
      <c r="R89" s="79" t="str">
        <v>RIX</v>
      </c>
      <c r="S89" s="79" t="str">
        <v>RIX</v>
      </c>
      <c r="T89" s="79" t="str">
        <v>FACT</v>
      </c>
      <c r="U89" s="79" t="str">
        <v>LIS</v>
      </c>
      <c r="V89" s="79" t="str">
        <v>LPPT</v>
      </c>
      <c r="W89" s="79" t="str">
        <v>LAX</v>
      </c>
      <c r="X89" s="79" t="str">
        <v>KLAS</v>
      </c>
      <c r="Y89" s="79" t="str">
        <v>EGGO</v>
      </c>
      <c r="Z89" s="79" t="str">
        <v>KLAS</v>
      </c>
      <c r="AA89" s="79" t="str">
        <v>LON</v>
      </c>
      <c r="AB89" s="79" t="str">
        <v>CPT</v>
      </c>
      <c r="AC89" s="79" t="str">
        <v>SKBO</v>
      </c>
      <c r="AD89" s="79" t="str">
        <v>RIX</v>
      </c>
      <c r="AE89" s="79" t="str">
        <v>YUL</v>
      </c>
      <c r="AF89" s="79" t="str">
        <v>CYUL</v>
      </c>
      <c r="AG89" s="79" t="str">
        <v>SYD</v>
      </c>
      <c r="AH89" s="79" t="str">
        <v>LPPT</v>
      </c>
      <c r="AI89" s="79" t="str">
        <v>MAD</v>
      </c>
      <c r="AJ89" s="79" t="str">
        <v>EGGO</v>
      </c>
      <c r="AK89" s="79" t="str">
        <v>CYYZ</v>
      </c>
      <c r="AL89" s="79" t="str">
        <v>EVRA</v>
      </c>
      <c r="AM89" s="79" t="str">
        <v>LEMD</v>
      </c>
      <c r="AN89" s="79" t="str">
        <v>YYZ</v>
      </c>
      <c r="AO89" s="79" t="str">
        <v>YSSY</v>
      </c>
      <c r="AP89" s="79" t="str">
        <v>KLAX</v>
      </c>
      <c r="AQ89" s="79" t="str">
        <v>LAX</v>
      </c>
      <c r="AR89" s="79" t="str">
        <v>LEMD</v>
      </c>
      <c r="AS89" s="79" t="str">
        <v>FACT</v>
      </c>
      <c r="AT89" s="79" t="str">
        <v>YSSY</v>
      </c>
      <c r="AU89" s="79" t="str">
        <v>CPT</v>
      </c>
      <c r="AV89" s="79" t="str">
        <v>LAS</v>
      </c>
      <c r="AW89" s="79" t="str">
        <v>EZE</v>
      </c>
      <c r="AX89" s="79" t="str">
        <v>KLAS</v>
      </c>
      <c r="AY89" s="79" t="str">
        <v>KLAS</v>
      </c>
      <c r="AZ89" s="79" t="str">
        <v>BOG</v>
      </c>
      <c r="BA89" s="79" t="str">
        <v>KLAX</v>
      </c>
      <c r="BB89" s="79" t="str">
        <v>YYZ</v>
      </c>
      <c r="BC89" s="79" t="str">
        <v>MAD</v>
      </c>
      <c r="BD89" s="79" t="str">
        <v>EVRA</v>
      </c>
      <c r="BE89" s="79" t="str">
        <v>BOG</v>
      </c>
      <c r="BF89" s="79" t="str">
        <v>KLAS</v>
      </c>
      <c r="BG89" s="79" t="str">
        <v>YYZ</v>
      </c>
      <c r="BH89" s="79" t="str">
        <v>FACT</v>
      </c>
      <c r="BI89" s="79" t="str">
        <v>EVRA</v>
      </c>
      <c r="BJ89" s="79" t="str">
        <v>YUL</v>
      </c>
      <c r="BK89" s="79" t="str">
        <v>LAX</v>
      </c>
      <c r="BL89" s="79" t="str">
        <v>YUL</v>
      </c>
      <c r="BM89" s="79" t="str">
        <v>EZE</v>
      </c>
      <c r="BN89" s="79" t="str">
        <v>LEMD</v>
      </c>
      <c r="BO89" s="79" t="str">
        <v>SYD</v>
      </c>
      <c r="BP89" s="79" t="str">
        <v>FACT</v>
      </c>
      <c r="BQ89" s="79" t="str">
        <v>SAEZ</v>
      </c>
      <c r="BR89" s="79" t="str">
        <v>BOG</v>
      </c>
      <c r="BS89" s="79" t="str">
        <v>FACT</v>
      </c>
      <c r="BT89" s="79" t="str">
        <v>EGGO</v>
      </c>
    </row>
    <row r="90" spans="2:72" ht="12" customHeight="1">
      <c r="B90" s="83" t="s">
        <v>257</v>
      </c>
      <c r="C90" s="79" t="str" cm="1">
        <f t="array" ref="C90:BT90">_xlfn.TEXTAFTER(_xlfn.TEXTSPLIT(B90,";"),"-")</f>
        <v>EVRA</v>
      </c>
      <c r="D90" s="79" t="str">
        <v>BOG</v>
      </c>
      <c r="E90" s="79" t="str">
        <v>MAD</v>
      </c>
      <c r="F90" s="79" t="str">
        <v>SAEZ</v>
      </c>
      <c r="G90" s="79" t="str">
        <v>LIS</v>
      </c>
      <c r="H90" s="79" t="str">
        <v>FACT</v>
      </c>
      <c r="I90" s="79" t="str">
        <v>SAEZ</v>
      </c>
      <c r="J90" s="79" t="str">
        <v>LIS</v>
      </c>
      <c r="K90" s="79" t="str">
        <v>YSSY</v>
      </c>
      <c r="L90" s="79" t="str">
        <v>EZE</v>
      </c>
      <c r="M90" s="79" t="str">
        <v>LAX</v>
      </c>
      <c r="N90" s="79" t="str">
        <v>SKBO</v>
      </c>
      <c r="O90" s="79" t="str">
        <v>LPPT</v>
      </c>
      <c r="P90" s="79" t="str">
        <v>KLAS</v>
      </c>
      <c r="Q90" s="79" t="str">
        <v>YYZ</v>
      </c>
      <c r="R90" s="79" t="str">
        <v>FACT</v>
      </c>
      <c r="S90" s="79" t="str">
        <v>YYZ</v>
      </c>
      <c r="T90" s="79" t="str">
        <v>LAX</v>
      </c>
      <c r="U90" s="79" t="str">
        <v>LON</v>
      </c>
      <c r="V90" s="79" t="str">
        <v>CPT</v>
      </c>
      <c r="W90" s="79" t="str">
        <v>EZE</v>
      </c>
      <c r="X90" s="79" t="str">
        <v>EVRA</v>
      </c>
      <c r="Y90" s="79" t="str">
        <v>KLAS</v>
      </c>
      <c r="Z90" s="79" t="str">
        <v>BOG</v>
      </c>
      <c r="AA90" s="79" t="str">
        <v>EVRA</v>
      </c>
      <c r="AB90" s="79" t="str">
        <v>LPPT</v>
      </c>
      <c r="AC90" s="79" t="str">
        <v>LAX</v>
      </c>
      <c r="AD90" s="79" t="str">
        <v>CYYZ</v>
      </c>
      <c r="AE90" s="79" t="str">
        <v>SKBO</v>
      </c>
      <c r="AF90" s="79" t="str">
        <v>SAEZ</v>
      </c>
      <c r="AG90" s="79" t="str">
        <v>EGGO</v>
      </c>
      <c r="AH90" s="79" t="str">
        <v>KLAX</v>
      </c>
      <c r="AI90" s="79" t="str">
        <v>YYZ</v>
      </c>
      <c r="AJ90" s="79" t="str">
        <v>YUL</v>
      </c>
      <c r="AK90" s="79" t="str">
        <v>YUL</v>
      </c>
      <c r="AL90" s="79" t="str">
        <v>YSSY</v>
      </c>
      <c r="AM90" s="79" t="str">
        <v>LPPT</v>
      </c>
      <c r="AN90" s="79" t="str">
        <v>SYD</v>
      </c>
      <c r="AO90" s="79" t="str">
        <v>LON</v>
      </c>
      <c r="AP90" s="79" t="str">
        <v>KLAS</v>
      </c>
      <c r="AQ90" s="79" t="str">
        <v>CYUL</v>
      </c>
      <c r="AR90" s="79" t="str">
        <v>KLAX</v>
      </c>
      <c r="AS90" s="79" t="str">
        <v>SKBO</v>
      </c>
      <c r="AT90" s="79" t="str">
        <v>LPPT</v>
      </c>
      <c r="AU90" s="79" t="str">
        <v>SYD</v>
      </c>
      <c r="AV90" s="79" t="str">
        <v>LIS</v>
      </c>
      <c r="AW90" s="79" t="str">
        <v>FACT</v>
      </c>
      <c r="AX90" s="79" t="str">
        <v>YYZ</v>
      </c>
      <c r="AY90" s="79" t="str">
        <v>LAS</v>
      </c>
      <c r="AZ90" s="79" t="str">
        <v>EZE</v>
      </c>
      <c r="BA90" s="79" t="str">
        <v>YUL</v>
      </c>
      <c r="BB90" s="79" t="str">
        <v>LAX</v>
      </c>
      <c r="BC90" s="79" t="str">
        <v>SYD</v>
      </c>
      <c r="BD90" s="79" t="str">
        <v>RIX</v>
      </c>
      <c r="BE90" s="79" t="str">
        <v>CPT</v>
      </c>
      <c r="BF90" s="79" t="str">
        <v>EVRA</v>
      </c>
      <c r="BG90" s="79" t="str">
        <v>LIS</v>
      </c>
      <c r="BH90" s="79" t="str">
        <v>EZE</v>
      </c>
      <c r="BI90" s="79" t="str">
        <v>CYUL</v>
      </c>
      <c r="BJ90" s="79" t="str">
        <v>CYUL</v>
      </c>
      <c r="BK90" s="79" t="str">
        <v>FACT</v>
      </c>
      <c r="BL90" s="79" t="str">
        <v>YUL</v>
      </c>
      <c r="BM90" s="79" t="str">
        <v>LEMD</v>
      </c>
      <c r="BN90" s="79" t="str">
        <v>LEMD</v>
      </c>
      <c r="BO90" s="79" t="str">
        <v>EGGO</v>
      </c>
      <c r="BP90" s="79" t="str">
        <v>CPT</v>
      </c>
      <c r="BQ90" s="79" t="str">
        <v>BOG</v>
      </c>
      <c r="BR90" s="79" t="str">
        <v>FACT</v>
      </c>
      <c r="BS90" s="79" t="str">
        <v>EGGO</v>
      </c>
      <c r="BT90" s="79" t="str">
        <v>KLAS</v>
      </c>
    </row>
    <row r="91" spans="2:72" ht="12" customHeight="1">
      <c r="B91" s="83" t="s">
        <v>258</v>
      </c>
      <c r="C91" s="79" t="str" cm="1">
        <f t="array" ref="C91:BT91">_xlfn.TEXTAFTER(_xlfn.TEXTSPLIT(B91,";"),"-")</f>
        <v>YUL</v>
      </c>
      <c r="D91" s="79" t="str">
        <v>KLAS</v>
      </c>
      <c r="E91" s="79" t="str">
        <v>KLAS</v>
      </c>
      <c r="F91" s="79" t="str">
        <v>YSSY</v>
      </c>
      <c r="G91" s="79" t="str">
        <v>LON</v>
      </c>
      <c r="H91" s="79" t="str">
        <v>CPT</v>
      </c>
      <c r="I91" s="79" t="str">
        <v>YUL</v>
      </c>
      <c r="J91" s="79" t="str">
        <v>CPT</v>
      </c>
      <c r="K91" s="79" t="str">
        <v>RIX</v>
      </c>
      <c r="L91" s="79" t="str">
        <v>SYD</v>
      </c>
      <c r="M91" s="79" t="str">
        <v>FACT</v>
      </c>
      <c r="N91" s="79" t="str">
        <v>YUL</v>
      </c>
      <c r="O91" s="79" t="str">
        <v>LEMD</v>
      </c>
      <c r="P91" s="79" t="str">
        <v>LAX</v>
      </c>
      <c r="Q91" s="79" t="str">
        <v>KLAS</v>
      </c>
      <c r="R91" s="79" t="str">
        <v>MAD</v>
      </c>
      <c r="S91" s="79" t="str">
        <v>BOG</v>
      </c>
      <c r="T91" s="79" t="str">
        <v>CYYZ</v>
      </c>
      <c r="U91" s="79" t="str">
        <v>FACT</v>
      </c>
      <c r="V91" s="79" t="str">
        <v>LAX</v>
      </c>
      <c r="W91" s="79" t="str">
        <v>CYUL</v>
      </c>
      <c r="X91" s="79" t="str">
        <v>LAX</v>
      </c>
      <c r="Y91" s="79" t="str">
        <v>FACT</v>
      </c>
      <c r="Z91" s="79" t="str">
        <v>EVRA</v>
      </c>
      <c r="AA91" s="79" t="str">
        <v>LPPT</v>
      </c>
      <c r="AB91" s="79" t="str">
        <v>MAD</v>
      </c>
      <c r="AC91" s="79" t="str">
        <v>LAS</v>
      </c>
      <c r="AD91" s="79" t="str">
        <v>YYZ</v>
      </c>
      <c r="AE91" s="79" t="str">
        <v>LPPT</v>
      </c>
      <c r="AF91" s="79" t="str">
        <v>LPPT</v>
      </c>
      <c r="AG91" s="79" t="str">
        <v>LIS</v>
      </c>
      <c r="AH91" s="79" t="str">
        <v>SKBO</v>
      </c>
      <c r="AI91" s="79" t="str">
        <v>KLAX</v>
      </c>
      <c r="AJ91" s="79" t="str">
        <v>YSSY</v>
      </c>
      <c r="AK91" s="79" t="str">
        <v>YYZ</v>
      </c>
      <c r="AL91" s="79" t="str">
        <v>YUL</v>
      </c>
      <c r="AM91" s="79" t="str">
        <v>LPPT</v>
      </c>
      <c r="AN91" s="79" t="str">
        <v>CYUL</v>
      </c>
      <c r="AO91" s="79" t="str">
        <v>EVRA</v>
      </c>
      <c r="AP91" s="79" t="str">
        <v>YYZ</v>
      </c>
      <c r="AQ91" s="79" t="str">
        <v>EGGO</v>
      </c>
      <c r="AR91" s="79" t="str">
        <v>RIX</v>
      </c>
      <c r="AS91" s="79" t="str">
        <v>FACT</v>
      </c>
      <c r="AT91" s="79" t="str">
        <v>SKBO</v>
      </c>
      <c r="AU91" s="79" t="str">
        <v>EZE</v>
      </c>
      <c r="AV91" s="79" t="str">
        <v>MAD</v>
      </c>
      <c r="AW91" s="79" t="str">
        <v>BOG</v>
      </c>
      <c r="AX91" s="79" t="str">
        <v>LIS</v>
      </c>
      <c r="AY91" s="79" t="str">
        <v>YUL</v>
      </c>
      <c r="AZ91" s="79" t="str">
        <v>YYZ</v>
      </c>
      <c r="BA91" s="79" t="str">
        <v>YYZ</v>
      </c>
      <c r="BB91" s="79" t="str">
        <v>EVRA</v>
      </c>
      <c r="BC91" s="79" t="str">
        <v>LEMD</v>
      </c>
      <c r="BD91" s="79" t="str">
        <v>KLAX</v>
      </c>
      <c r="BE91" s="79" t="str">
        <v>EVRA</v>
      </c>
      <c r="BF91" s="79" t="str">
        <v>EZE</v>
      </c>
      <c r="BG91" s="79" t="str">
        <v>KLAS</v>
      </c>
      <c r="BH91" s="79" t="str">
        <v>LON</v>
      </c>
      <c r="BI91" s="79" t="str">
        <v>RIX</v>
      </c>
      <c r="BJ91" s="79" t="str">
        <v>YSSY</v>
      </c>
      <c r="BK91" s="79" t="str">
        <v>CPT</v>
      </c>
      <c r="BL91" s="79" t="str">
        <v>SAEZ</v>
      </c>
      <c r="BM91" s="79" t="str">
        <v>CPT</v>
      </c>
      <c r="BN91" s="79" t="str">
        <v>LAS</v>
      </c>
      <c r="BO91" s="79" t="str">
        <v>SAEZ</v>
      </c>
      <c r="BP91" s="79" t="str">
        <v>YSSY</v>
      </c>
      <c r="BQ91" s="79" t="str">
        <v>LAX</v>
      </c>
      <c r="BR91" s="79" t="str">
        <v>BOG</v>
      </c>
      <c r="BS91" s="79" t="str">
        <v>SKBO</v>
      </c>
      <c r="BT91" s="79" t="str">
        <v>EZE</v>
      </c>
    </row>
    <row r="92" spans="2:72" ht="12" customHeight="1">
      <c r="B92" s="83" t="s">
        <v>259</v>
      </c>
      <c r="C92" s="79" t="str" cm="1">
        <f t="array" ref="C92:BT92">_xlfn.TEXTAFTER(_xlfn.TEXTSPLIT(B92,";"),"-")</f>
        <v>YUL</v>
      </c>
      <c r="D92" s="79" t="str">
        <v>CPT</v>
      </c>
      <c r="E92" s="79" t="str">
        <v>CPT</v>
      </c>
      <c r="F92" s="79" t="str">
        <v>YYZ</v>
      </c>
      <c r="G92" s="79" t="str">
        <v>CYYZ</v>
      </c>
      <c r="H92" s="79" t="str">
        <v>KLAX</v>
      </c>
      <c r="I92" s="79" t="str">
        <v>RIX</v>
      </c>
      <c r="J92" s="79" t="str">
        <v>LAS</v>
      </c>
      <c r="K92" s="79" t="str">
        <v>YSSY</v>
      </c>
      <c r="L92" s="79" t="str">
        <v>LIS</v>
      </c>
      <c r="M92" s="79" t="str">
        <v>LEMD</v>
      </c>
      <c r="N92" s="79" t="str">
        <v>YUL</v>
      </c>
      <c r="O92" s="79" t="str">
        <v>EZE</v>
      </c>
      <c r="P92" s="79" t="str">
        <v>LAX</v>
      </c>
      <c r="Q92" s="79" t="str">
        <v>SYD</v>
      </c>
      <c r="R92" s="79" t="str">
        <v>BOG</v>
      </c>
      <c r="S92" s="79" t="str">
        <v>EGGO</v>
      </c>
      <c r="T92" s="79" t="str">
        <v>YUL</v>
      </c>
      <c r="U92" s="79" t="str">
        <v>KLAX</v>
      </c>
      <c r="V92" s="79" t="str">
        <v>LIS</v>
      </c>
      <c r="W92" s="79" t="str">
        <v>MAD</v>
      </c>
      <c r="X92" s="79" t="str">
        <v>LON</v>
      </c>
      <c r="Y92" s="79" t="str">
        <v>LAS</v>
      </c>
      <c r="Z92" s="79" t="str">
        <v>BOG</v>
      </c>
      <c r="AA92" s="79" t="str">
        <v>EVRA</v>
      </c>
      <c r="AB92" s="79" t="str">
        <v>YUL</v>
      </c>
      <c r="AC92" s="79" t="str">
        <v>RIX</v>
      </c>
      <c r="AD92" s="79" t="str">
        <v>EZE</v>
      </c>
      <c r="AE92" s="79" t="str">
        <v>EVRA</v>
      </c>
      <c r="AF92" s="79" t="str">
        <v>KLAS</v>
      </c>
      <c r="AG92" s="79" t="str">
        <v>LAS</v>
      </c>
      <c r="AH92" s="79" t="str">
        <v>CYUL</v>
      </c>
      <c r="AI92" s="79" t="str">
        <v>EGGO</v>
      </c>
      <c r="AJ92" s="79" t="str">
        <v>EGGO</v>
      </c>
      <c r="AK92" s="79" t="str">
        <v>LPPT</v>
      </c>
      <c r="AL92" s="79" t="str">
        <v>CPT</v>
      </c>
      <c r="AM92" s="79" t="str">
        <v>LPPT</v>
      </c>
      <c r="AN92" s="79" t="str">
        <v>LAX</v>
      </c>
      <c r="AO92" s="79" t="str">
        <v>SYD</v>
      </c>
      <c r="AP92" s="79" t="str">
        <v>LEMD</v>
      </c>
      <c r="AQ92" s="79" t="str">
        <v>SAEZ</v>
      </c>
      <c r="AR92" s="79" t="str">
        <v>EVRA</v>
      </c>
      <c r="AS92" s="79" t="str">
        <v>EZE</v>
      </c>
      <c r="AT92" s="79" t="str">
        <v>YUL</v>
      </c>
      <c r="AU92" s="79" t="str">
        <v>LON</v>
      </c>
      <c r="AV92" s="79" t="str">
        <v>YSSY</v>
      </c>
      <c r="AW92" s="79" t="str">
        <v>KLAS</v>
      </c>
      <c r="AX92" s="79" t="str">
        <v>SKBO</v>
      </c>
      <c r="AY92" s="79" t="str">
        <v>LPPT</v>
      </c>
      <c r="AZ92" s="79" t="str">
        <v>CPT</v>
      </c>
      <c r="BA92" s="79" t="str">
        <v>SAEZ</v>
      </c>
      <c r="BB92" s="79" t="str">
        <v>LAX</v>
      </c>
      <c r="BC92" s="79" t="str">
        <v>BOG</v>
      </c>
      <c r="BD92" s="79" t="str">
        <v>RIX</v>
      </c>
      <c r="BE92" s="79" t="str">
        <v>YYZ</v>
      </c>
      <c r="BF92" s="79" t="str">
        <v>SKBO</v>
      </c>
      <c r="BG92" s="79" t="str">
        <v>LAX</v>
      </c>
      <c r="BH92" s="79" t="str">
        <v>LEMD</v>
      </c>
      <c r="BI92" s="79" t="str">
        <v>LAX</v>
      </c>
      <c r="BJ92" s="79" t="str">
        <v>SAEZ</v>
      </c>
      <c r="BK92" s="79" t="str">
        <v>SKBO</v>
      </c>
      <c r="BL92" s="79" t="str">
        <v>YSSY</v>
      </c>
      <c r="BM92" s="79" t="str">
        <v>CPT</v>
      </c>
      <c r="BN92" s="79" t="str">
        <v>CYUL</v>
      </c>
      <c r="BO92" s="79" t="str">
        <v>CYYZ</v>
      </c>
      <c r="BP92" s="79" t="str">
        <v>EGGO</v>
      </c>
      <c r="BQ92" s="79" t="str">
        <v>SYD</v>
      </c>
      <c r="BR92" s="79" t="str">
        <v>KLAS</v>
      </c>
      <c r="BS92" s="79" t="str">
        <v>CPT</v>
      </c>
      <c r="BT92" s="79" t="str">
        <v>SAEZ</v>
      </c>
    </row>
    <row r="93" spans="2:72" ht="12" customHeight="1">
      <c r="B93" s="83" t="s">
        <v>260</v>
      </c>
      <c r="C93" s="79" t="str" cm="1">
        <f t="array" ref="C93:BT93">_xlfn.TEXTAFTER(_xlfn.TEXTSPLIT(B93,";"),"-")</f>
        <v>SAEZ</v>
      </c>
      <c r="D93" s="79" t="str">
        <v>EZE</v>
      </c>
      <c r="E93" s="79" t="str">
        <v>EVRA</v>
      </c>
      <c r="F93" s="79" t="str">
        <v>LAX</v>
      </c>
      <c r="G93" s="79" t="str">
        <v>YSSY</v>
      </c>
      <c r="H93" s="79" t="str">
        <v>LIS</v>
      </c>
      <c r="I93" s="79" t="str">
        <v>SKBO</v>
      </c>
      <c r="J93" s="79" t="str">
        <v>YYZ</v>
      </c>
      <c r="K93" s="79" t="str">
        <v>KLAS</v>
      </c>
      <c r="L93" s="79" t="str">
        <v>LON</v>
      </c>
      <c r="M93" s="79" t="str">
        <v>EZE</v>
      </c>
      <c r="N93" s="79" t="str">
        <v>EGGO</v>
      </c>
      <c r="O93" s="79" t="str">
        <v>SKBO</v>
      </c>
      <c r="P93" s="79" t="str">
        <v>KLAX</v>
      </c>
      <c r="Q93" s="79" t="str">
        <v>MAD</v>
      </c>
      <c r="R93" s="79" t="str">
        <v>SYD</v>
      </c>
      <c r="S93" s="79" t="str">
        <v>LEMD</v>
      </c>
      <c r="T93" s="79" t="str">
        <v>YSSY</v>
      </c>
      <c r="U93" s="79" t="str">
        <v>LAS</v>
      </c>
      <c r="V93" s="79" t="str">
        <v>EGGO</v>
      </c>
      <c r="W93" s="79" t="str">
        <v>SAEZ</v>
      </c>
      <c r="X93" s="79" t="str">
        <v>SYD</v>
      </c>
      <c r="Y93" s="79" t="str">
        <v>EVRA</v>
      </c>
      <c r="Z93" s="79" t="str">
        <v>KLAS</v>
      </c>
      <c r="AA93" s="79" t="str">
        <v>CYYZ</v>
      </c>
      <c r="AB93" s="79" t="str">
        <v>SAEZ</v>
      </c>
      <c r="AC93" s="79" t="str">
        <v>LAX</v>
      </c>
      <c r="AD93" s="79" t="str">
        <v>LPPT</v>
      </c>
      <c r="AE93" s="79" t="str">
        <v>BOG</v>
      </c>
      <c r="AF93" s="79" t="str">
        <v>CPT</v>
      </c>
      <c r="AG93" s="79" t="str">
        <v>YSSY</v>
      </c>
      <c r="AH93" s="79" t="str">
        <v>CYYZ</v>
      </c>
      <c r="AI93" s="79" t="str">
        <v>YUL</v>
      </c>
      <c r="AJ93" s="79" t="str">
        <v>KLAS</v>
      </c>
      <c r="AK93" s="79" t="str">
        <v>YUL</v>
      </c>
      <c r="AL93" s="79" t="str">
        <v>EGGO</v>
      </c>
      <c r="AM93" s="79" t="str">
        <v>BOG</v>
      </c>
      <c r="AN93" s="79" t="str">
        <v>SYD</v>
      </c>
      <c r="AO93" s="79" t="str">
        <v>KLAX</v>
      </c>
      <c r="AP93" s="79" t="str">
        <v>KLAS</v>
      </c>
      <c r="AQ93" s="79" t="str">
        <v>RIX</v>
      </c>
      <c r="AR93" s="79" t="str">
        <v>CYUL</v>
      </c>
      <c r="AS93" s="79" t="str">
        <v>FACT</v>
      </c>
      <c r="AT93" s="79" t="str">
        <v>LIS</v>
      </c>
      <c r="AU93" s="79" t="str">
        <v>BOG</v>
      </c>
      <c r="AV93" s="79" t="str">
        <v>EZE</v>
      </c>
      <c r="AW93" s="79" t="str">
        <v>LPPT</v>
      </c>
      <c r="AX93" s="79" t="str">
        <v>YUL</v>
      </c>
      <c r="AY93" s="79" t="str">
        <v>MAD</v>
      </c>
      <c r="AZ93" s="79" t="str">
        <v>MAD</v>
      </c>
      <c r="BA93" s="79" t="str">
        <v>EVRA</v>
      </c>
      <c r="BB93" s="79" t="str">
        <v>RIX</v>
      </c>
      <c r="BC93" s="79" t="str">
        <v>LAX</v>
      </c>
      <c r="BD93" s="79" t="str">
        <v>CPT</v>
      </c>
      <c r="BE93" s="79" t="str">
        <v>YUL</v>
      </c>
      <c r="BF93" s="79" t="str">
        <v>LAX</v>
      </c>
      <c r="BG93" s="79" t="str">
        <v>EGGO</v>
      </c>
      <c r="BH93" s="79" t="str">
        <v>SKBO</v>
      </c>
      <c r="BI93" s="79" t="str">
        <v>RIX</v>
      </c>
      <c r="BJ93" s="79" t="str">
        <v>YUL</v>
      </c>
      <c r="BK93" s="79" t="str">
        <v>KLAS</v>
      </c>
      <c r="BL93" s="79" t="str">
        <v>CPT</v>
      </c>
      <c r="BM93" s="79" t="str">
        <v>EGGO</v>
      </c>
      <c r="BN93" s="79" t="str">
        <v>LAS</v>
      </c>
      <c r="BO93" s="79" t="str">
        <v>BOG</v>
      </c>
      <c r="BP93" s="79" t="str">
        <v>LIS</v>
      </c>
      <c r="BQ93" s="79" t="str">
        <v>LIS</v>
      </c>
      <c r="BR93" s="79" t="str">
        <v>RIX</v>
      </c>
      <c r="BS93" s="79" t="str">
        <v>LPPT</v>
      </c>
      <c r="BT93" s="79" t="str">
        <v>LAX</v>
      </c>
    </row>
    <row r="94" spans="2:72" ht="12" customHeight="1">
      <c r="B94" s="83" t="s">
        <v>261</v>
      </c>
      <c r="C94" s="79" t="str" cm="1">
        <f t="array" ref="C94:BT94">_xlfn.TEXTAFTER(_xlfn.TEXTSPLIT(B94,";"),"-")</f>
        <v>LAS</v>
      </c>
      <c r="D94" s="79" t="str">
        <v>BOG</v>
      </c>
      <c r="E94" s="79" t="str">
        <v>LIS</v>
      </c>
      <c r="F94" s="79" t="str">
        <v>SYD</v>
      </c>
      <c r="G94" s="79" t="str">
        <v>KLAX</v>
      </c>
      <c r="H94" s="79" t="str">
        <v>BOG</v>
      </c>
      <c r="I94" s="79" t="str">
        <v>EGGO</v>
      </c>
      <c r="J94" s="79" t="str">
        <v>CPT</v>
      </c>
      <c r="K94" s="79" t="str">
        <v>LIS</v>
      </c>
      <c r="L94" s="79" t="str">
        <v>SAEZ</v>
      </c>
      <c r="M94" s="79" t="str">
        <v>SKBO</v>
      </c>
      <c r="N94" s="79" t="str">
        <v>BOG</v>
      </c>
      <c r="O94" s="79" t="str">
        <v>KLAS</v>
      </c>
      <c r="P94" s="79" t="str">
        <v>LAS</v>
      </c>
      <c r="Q94" s="79" t="str">
        <v>YSSY</v>
      </c>
      <c r="R94" s="79" t="str">
        <v>CPT</v>
      </c>
      <c r="S94" s="79" t="str">
        <v>CYUL</v>
      </c>
      <c r="T94" s="79" t="str">
        <v>KLAX</v>
      </c>
      <c r="U94" s="79" t="str">
        <v>BOG</v>
      </c>
      <c r="V94" s="79" t="str">
        <v>SAEZ</v>
      </c>
      <c r="W94" s="79" t="str">
        <v>EGGO</v>
      </c>
      <c r="X94" s="79" t="str">
        <v>KLAS</v>
      </c>
      <c r="Y94" s="79" t="str">
        <v>EVRA</v>
      </c>
      <c r="Z94" s="79" t="str">
        <v>MAD</v>
      </c>
      <c r="AA94" s="79" t="str">
        <v>MAD</v>
      </c>
      <c r="AB94" s="79" t="str">
        <v>RIX</v>
      </c>
      <c r="AC94" s="79" t="str">
        <v>SYD</v>
      </c>
      <c r="AD94" s="79" t="str">
        <v>YUL</v>
      </c>
      <c r="AE94" s="79" t="str">
        <v>LPPT</v>
      </c>
      <c r="AF94" s="79" t="str">
        <v>YUL</v>
      </c>
      <c r="AG94" s="79" t="str">
        <v>LAX</v>
      </c>
      <c r="AH94" s="79" t="str">
        <v>KLAS</v>
      </c>
      <c r="AI94" s="79" t="str">
        <v>SKBO</v>
      </c>
      <c r="AJ94" s="79" t="str">
        <v>FACT</v>
      </c>
      <c r="AK94" s="79" t="str">
        <v>RIX</v>
      </c>
      <c r="AL94" s="79" t="str">
        <v>YUL</v>
      </c>
      <c r="AM94" s="79" t="str">
        <v>CYYZ</v>
      </c>
      <c r="AN94" s="79" t="str">
        <v>SYD</v>
      </c>
      <c r="AO94" s="79" t="str">
        <v>FACT</v>
      </c>
      <c r="AP94" s="79" t="str">
        <v>EGGO</v>
      </c>
      <c r="AQ94" s="79" t="str">
        <v>YUL</v>
      </c>
      <c r="AR94" s="79" t="str">
        <v>EZE</v>
      </c>
      <c r="AS94" s="79" t="str">
        <v>LPPT</v>
      </c>
      <c r="AT94" s="79" t="str">
        <v>SYD</v>
      </c>
      <c r="AU94" s="79" t="str">
        <v>SAEZ</v>
      </c>
      <c r="AV94" s="79" t="str">
        <v>LPPT</v>
      </c>
      <c r="AW94" s="79" t="str">
        <v>RIX</v>
      </c>
      <c r="AX94" s="79" t="str">
        <v>SKBO</v>
      </c>
      <c r="AY94" s="79" t="str">
        <v>KLAX</v>
      </c>
      <c r="AZ94" s="79" t="str">
        <v>BOG</v>
      </c>
      <c r="BA94" s="79" t="str">
        <v>LIS</v>
      </c>
      <c r="BB94" s="79" t="str">
        <v>CYYZ</v>
      </c>
      <c r="BC94" s="79" t="str">
        <v>LEMD</v>
      </c>
      <c r="BD94" s="79" t="str">
        <v>YSSY</v>
      </c>
      <c r="BE94" s="79" t="str">
        <v>EVRA</v>
      </c>
      <c r="BF94" s="79" t="str">
        <v>CPT</v>
      </c>
      <c r="BG94" s="79" t="str">
        <v>EGGO</v>
      </c>
      <c r="BH94" s="79" t="str">
        <v>LAX</v>
      </c>
      <c r="BI94" s="79" t="str">
        <v>YUL</v>
      </c>
      <c r="BJ94" s="79" t="str">
        <v>LAX</v>
      </c>
      <c r="BK94" s="79" t="str">
        <v>YSSY</v>
      </c>
      <c r="BL94" s="79" t="str">
        <v>EZE</v>
      </c>
      <c r="BM94" s="79" t="str">
        <v>LAX</v>
      </c>
      <c r="BN94" s="79" t="str">
        <v>YYZ</v>
      </c>
      <c r="BO94" s="79" t="str">
        <v>LEMD</v>
      </c>
      <c r="BP94" s="79" t="str">
        <v>EZE</v>
      </c>
      <c r="BQ94" s="79" t="str">
        <v>LON</v>
      </c>
      <c r="BR94" s="79" t="str">
        <v>KLAS</v>
      </c>
      <c r="BS94" s="79" t="str">
        <v>CYYZ</v>
      </c>
      <c r="BT94" s="79" t="str">
        <v>LAS</v>
      </c>
    </row>
    <row r="95" spans="2:72" ht="12" customHeight="1">
      <c r="B95" s="83" t="s">
        <v>262</v>
      </c>
      <c r="C95" s="79" t="str" cm="1">
        <f t="array" ref="C95:BT95">_xlfn.TEXTAFTER(_xlfn.TEXTSPLIT(B95,";"),"-")</f>
        <v>LAS</v>
      </c>
      <c r="D95" s="79" t="str">
        <v>LIS</v>
      </c>
      <c r="E95" s="79" t="str">
        <v>LAX</v>
      </c>
      <c r="F95" s="79" t="str">
        <v>CYUL</v>
      </c>
      <c r="G95" s="79" t="str">
        <v>LON</v>
      </c>
      <c r="H95" s="79" t="str">
        <v>RIX</v>
      </c>
      <c r="I95" s="79" t="str">
        <v>KLAX</v>
      </c>
      <c r="J95" s="79" t="str">
        <v>CYYZ</v>
      </c>
      <c r="K95" s="79" t="str">
        <v>LPPT</v>
      </c>
      <c r="L95" s="79" t="str">
        <v>YUL</v>
      </c>
      <c r="M95" s="79" t="str">
        <v>RIX</v>
      </c>
      <c r="N95" s="79" t="str">
        <v>RIX</v>
      </c>
      <c r="O95" s="79" t="str">
        <v>BOG</v>
      </c>
      <c r="P95" s="79" t="str">
        <v>LAX</v>
      </c>
      <c r="Q95" s="79" t="str">
        <v>LAS</v>
      </c>
      <c r="R95" s="79" t="str">
        <v>KLAS</v>
      </c>
      <c r="S95" s="79" t="str">
        <v>SKBO</v>
      </c>
      <c r="T95" s="79" t="str">
        <v>MAD</v>
      </c>
      <c r="U95" s="79" t="str">
        <v>EVRA</v>
      </c>
      <c r="V95" s="79" t="str">
        <v>CYYZ</v>
      </c>
      <c r="W95" s="79" t="str">
        <v>CPT</v>
      </c>
      <c r="X95" s="79" t="str">
        <v>RIX</v>
      </c>
      <c r="Y95" s="79" t="str">
        <v>YYZ</v>
      </c>
      <c r="Z95" s="79" t="str">
        <v>YUL</v>
      </c>
      <c r="AA95" s="79" t="str">
        <v>SAEZ</v>
      </c>
      <c r="AB95" s="79" t="str">
        <v>MAD</v>
      </c>
      <c r="AC95" s="79" t="str">
        <v>SKBO</v>
      </c>
      <c r="AD95" s="79" t="str">
        <v>LPPT</v>
      </c>
      <c r="AE95" s="79" t="str">
        <v>SAEZ</v>
      </c>
      <c r="AF95" s="79" t="str">
        <v>LAX</v>
      </c>
      <c r="AG95" s="79" t="str">
        <v>EZE</v>
      </c>
      <c r="AH95" s="79" t="str">
        <v>SAEZ</v>
      </c>
      <c r="AI95" s="79" t="str">
        <v>LEMD</v>
      </c>
      <c r="AJ95" s="79" t="str">
        <v>LIS</v>
      </c>
      <c r="AK95" s="79" t="str">
        <v>FACT</v>
      </c>
      <c r="AL95" s="79" t="str">
        <v>EVRA</v>
      </c>
      <c r="AM95" s="79" t="str">
        <v>EGGO</v>
      </c>
      <c r="AN95" s="79" t="str">
        <v>LPPT</v>
      </c>
      <c r="AO95" s="79" t="str">
        <v>CYYZ</v>
      </c>
      <c r="AP95" s="79" t="str">
        <v>YUL</v>
      </c>
      <c r="AQ95" s="79" t="str">
        <v>YUL</v>
      </c>
      <c r="AR95" s="79" t="str">
        <v>YUL</v>
      </c>
      <c r="AS95" s="79" t="str">
        <v>SYD</v>
      </c>
      <c r="AT95" s="79" t="str">
        <v>EZE</v>
      </c>
      <c r="AU95" s="79" t="str">
        <v>EGGO</v>
      </c>
      <c r="AV95" s="79" t="str">
        <v>LIS</v>
      </c>
      <c r="AW95" s="79" t="str">
        <v>LAX</v>
      </c>
      <c r="AX95" s="79" t="str">
        <v>CPT</v>
      </c>
      <c r="AY95" s="79" t="str">
        <v>LIS</v>
      </c>
      <c r="AZ95" s="79" t="str">
        <v>YYZ</v>
      </c>
      <c r="BA95" s="79" t="str">
        <v>SAEZ</v>
      </c>
      <c r="BB95" s="79" t="str">
        <v>LPPT</v>
      </c>
      <c r="BC95" s="79" t="str">
        <v>FACT</v>
      </c>
      <c r="BD95" s="79" t="str">
        <v>KLAX</v>
      </c>
      <c r="BE95" s="79" t="str">
        <v>SKBO</v>
      </c>
      <c r="BF95" s="79" t="str">
        <v>EZE</v>
      </c>
      <c r="BG95" s="79" t="str">
        <v>EGGO</v>
      </c>
      <c r="BH95" s="79" t="str">
        <v>EZE</v>
      </c>
      <c r="BI95" s="79" t="str">
        <v>YSSY</v>
      </c>
      <c r="BJ95" s="79" t="str">
        <v>EGGO</v>
      </c>
      <c r="BK95" s="79" t="str">
        <v>LEMD</v>
      </c>
      <c r="BL95" s="79" t="str">
        <v>LEMD</v>
      </c>
      <c r="BM95" s="79" t="str">
        <v>BOG</v>
      </c>
      <c r="BN95" s="79" t="str">
        <v>CPT</v>
      </c>
      <c r="BO95" s="79" t="str">
        <v>YSSY</v>
      </c>
      <c r="BP95" s="79" t="str">
        <v>RIX</v>
      </c>
      <c r="BQ95" s="79" t="str">
        <v>CPT</v>
      </c>
      <c r="BR95" s="79" t="str">
        <v>LAX</v>
      </c>
      <c r="BS95" s="79" t="str">
        <v>LAS</v>
      </c>
      <c r="BT95" s="79" t="str">
        <v>SYD</v>
      </c>
    </row>
    <row r="96" spans="2:72" ht="12" customHeight="1">
      <c r="B96" s="83" t="s">
        <v>263</v>
      </c>
      <c r="C96" s="79" t="str" cm="1">
        <f t="array" ref="C96:BT96">_xlfn.TEXTAFTER(_xlfn.TEXTSPLIT(B96,";"),"-")</f>
        <v>FACT</v>
      </c>
      <c r="D96" s="79" t="str">
        <v>KLAX</v>
      </c>
      <c r="E96" s="79" t="str">
        <v>MAD</v>
      </c>
      <c r="F96" s="79" t="str">
        <v>EVRA</v>
      </c>
      <c r="G96" s="79" t="str">
        <v>MAD</v>
      </c>
      <c r="H96" s="79" t="str">
        <v>LAX</v>
      </c>
      <c r="I96" s="79" t="str">
        <v>BOG</v>
      </c>
      <c r="J96" s="79" t="str">
        <v>RIX</v>
      </c>
      <c r="K96" s="79" t="str">
        <v>BOG</v>
      </c>
      <c r="L96" s="79" t="str">
        <v>SKBO</v>
      </c>
      <c r="M96" s="79" t="str">
        <v>LAX</v>
      </c>
      <c r="N96" s="79" t="str">
        <v>SKBO</v>
      </c>
      <c r="O96" s="79" t="str">
        <v>BOG</v>
      </c>
      <c r="P96" s="79" t="str">
        <v>EZE</v>
      </c>
      <c r="Q96" s="79" t="str">
        <v>SAEZ</v>
      </c>
      <c r="R96" s="79" t="str">
        <v>MAD</v>
      </c>
      <c r="S96" s="79" t="str">
        <v>SAEZ</v>
      </c>
      <c r="T96" s="79" t="str">
        <v>YUL</v>
      </c>
      <c r="U96" s="79" t="str">
        <v>RIX</v>
      </c>
      <c r="V96" s="79" t="str">
        <v>EVRA</v>
      </c>
      <c r="W96" s="79" t="str">
        <v>CPT</v>
      </c>
      <c r="X96" s="79" t="str">
        <v>CYUL</v>
      </c>
      <c r="Y96" s="79" t="str">
        <v>CPT</v>
      </c>
      <c r="Z96" s="79" t="str">
        <v>RIX</v>
      </c>
      <c r="AA96" s="79" t="str">
        <v>LEMD</v>
      </c>
      <c r="AB96" s="79" t="str">
        <v>EZE</v>
      </c>
      <c r="AC96" s="79" t="str">
        <v>CYYZ</v>
      </c>
      <c r="AD96" s="79" t="str">
        <v>EVRA</v>
      </c>
      <c r="AE96" s="79" t="str">
        <v>YUL</v>
      </c>
      <c r="AF96" s="79" t="str">
        <v>LPPT</v>
      </c>
      <c r="AG96" s="79" t="str">
        <v>CPT</v>
      </c>
      <c r="AH96" s="79" t="str">
        <v>CPT</v>
      </c>
      <c r="AI96" s="79" t="str">
        <v>RIX</v>
      </c>
      <c r="AJ96" s="79" t="str">
        <v>EZE</v>
      </c>
      <c r="AK96" s="79" t="str">
        <v>SKBO</v>
      </c>
      <c r="AL96" s="79" t="str">
        <v>LEMD</v>
      </c>
      <c r="AM96" s="79" t="str">
        <v>SYD</v>
      </c>
      <c r="AN96" s="79" t="str">
        <v>YYZ</v>
      </c>
      <c r="AO96" s="79" t="str">
        <v>EGGO</v>
      </c>
      <c r="AP96" s="79" t="str">
        <v>LIS</v>
      </c>
      <c r="AQ96" s="79" t="str">
        <v>CYYZ</v>
      </c>
      <c r="AR96" s="79" t="str">
        <v>SAEZ</v>
      </c>
      <c r="AS96" s="79" t="str">
        <v>EGGO</v>
      </c>
      <c r="AT96" s="79" t="str">
        <v>LIS</v>
      </c>
      <c r="AU96" s="79" t="str">
        <v>MAD</v>
      </c>
      <c r="AV96" s="79" t="str">
        <v>LAS</v>
      </c>
      <c r="AW96" s="79" t="str">
        <v>KLAS</v>
      </c>
      <c r="AX96" s="79" t="str">
        <v>YUL</v>
      </c>
      <c r="AY96" s="79" t="str">
        <v>LIS</v>
      </c>
      <c r="AZ96" s="79" t="str">
        <v>EGGO</v>
      </c>
      <c r="BA96" s="79" t="str">
        <v>RIX</v>
      </c>
      <c r="BB96" s="79" t="str">
        <v>YUL</v>
      </c>
      <c r="BC96" s="79" t="str">
        <v>CYYZ</v>
      </c>
      <c r="BD96" s="79" t="str">
        <v>EGGO</v>
      </c>
      <c r="BE96" s="79" t="str">
        <v>LON</v>
      </c>
      <c r="BF96" s="79" t="str">
        <v>EZE</v>
      </c>
      <c r="BG96" s="79" t="str">
        <v>CPT</v>
      </c>
      <c r="BH96" s="79" t="str">
        <v>YUL</v>
      </c>
      <c r="BI96" s="79" t="str">
        <v>SAEZ</v>
      </c>
      <c r="BJ96" s="79" t="str">
        <v>YUL</v>
      </c>
      <c r="BK96" s="79" t="str">
        <v>LAX</v>
      </c>
      <c r="BL96" s="79" t="str">
        <v>BOG</v>
      </c>
      <c r="BM96" s="79" t="str">
        <v>LAX</v>
      </c>
      <c r="BN96" s="79" t="str">
        <v>SAEZ</v>
      </c>
      <c r="BO96" s="79" t="str">
        <v>KLAX</v>
      </c>
      <c r="BP96" s="79" t="str">
        <v>EVRA</v>
      </c>
      <c r="BQ96" s="79" t="str">
        <v>LAX</v>
      </c>
      <c r="BR96" s="79" t="str">
        <v>LON</v>
      </c>
      <c r="BS96" s="79" t="str">
        <v>KLAS</v>
      </c>
      <c r="BT96" s="79" t="str">
        <v>YSSY</v>
      </c>
    </row>
    <row r="97" spans="2:72" ht="12" customHeight="1">
      <c r="B97" s="83" t="s">
        <v>264</v>
      </c>
      <c r="C97" s="79" t="str" cm="1">
        <f t="array" ref="C97:BT97">_xlfn.TEXTAFTER(_xlfn.TEXTSPLIT(B97,";"),"-")</f>
        <v>BOG</v>
      </c>
      <c r="D97" s="79" t="str">
        <v>EGGO</v>
      </c>
      <c r="E97" s="79" t="str">
        <v>YUL</v>
      </c>
      <c r="F97" s="79" t="str">
        <v>EGGO</v>
      </c>
      <c r="G97" s="79" t="str">
        <v>LAS</v>
      </c>
      <c r="H97" s="79" t="str">
        <v>KLAX</v>
      </c>
      <c r="I97" s="79" t="str">
        <v>SYD</v>
      </c>
      <c r="J97" s="79" t="str">
        <v>MAD</v>
      </c>
      <c r="K97" s="79" t="str">
        <v>EGGO</v>
      </c>
      <c r="L97" s="79" t="str">
        <v>LON</v>
      </c>
      <c r="M97" s="79" t="str">
        <v>LAS</v>
      </c>
      <c r="N97" s="79" t="str">
        <v>KLAX</v>
      </c>
      <c r="O97" s="79" t="str">
        <v>LIS</v>
      </c>
      <c r="P97" s="79" t="str">
        <v>KLAX</v>
      </c>
      <c r="Q97" s="79" t="str">
        <v>FACT</v>
      </c>
      <c r="R97" s="79" t="str">
        <v>CPT</v>
      </c>
      <c r="S97" s="79" t="str">
        <v>LON</v>
      </c>
      <c r="T97" s="79" t="str">
        <v>CPT</v>
      </c>
      <c r="U97" s="79" t="str">
        <v>KLAS</v>
      </c>
      <c r="V97" s="79" t="str">
        <v>YSSY</v>
      </c>
      <c r="W97" s="79" t="str">
        <v>LPPT</v>
      </c>
      <c r="X97" s="79" t="str">
        <v>LEMD</v>
      </c>
      <c r="Y97" s="79" t="str">
        <v>YYZ</v>
      </c>
      <c r="Z97" s="79" t="str">
        <v>LAX</v>
      </c>
      <c r="AA97" s="79" t="str">
        <v>RIX</v>
      </c>
      <c r="AB97" s="79" t="str">
        <v>SAEZ</v>
      </c>
      <c r="AC97" s="79" t="str">
        <v>SAEZ</v>
      </c>
      <c r="AD97" s="79" t="str">
        <v>SAEZ</v>
      </c>
      <c r="AE97" s="79" t="str">
        <v>KLAX</v>
      </c>
      <c r="AF97" s="79" t="str">
        <v>EGGO</v>
      </c>
      <c r="AG97" s="79" t="str">
        <v>YUL</v>
      </c>
      <c r="AH97" s="79" t="str">
        <v>RIX</v>
      </c>
      <c r="AI97" s="79" t="str">
        <v>LEMD</v>
      </c>
      <c r="AJ97" s="79" t="str">
        <v>LIS</v>
      </c>
      <c r="AK97" s="79" t="str">
        <v>EGGO</v>
      </c>
      <c r="AL97" s="79" t="str">
        <v>YUL</v>
      </c>
      <c r="AM97" s="79" t="str">
        <v>BOG</v>
      </c>
      <c r="AN97" s="79" t="str">
        <v>LIS</v>
      </c>
      <c r="AO97" s="79" t="str">
        <v>CPT</v>
      </c>
      <c r="AP97" s="79" t="str">
        <v>EVRA</v>
      </c>
      <c r="AQ97" s="79" t="str">
        <v>KLAS</v>
      </c>
      <c r="AR97" s="79" t="str">
        <v>CPT</v>
      </c>
      <c r="AS97" s="79" t="str">
        <v>LAX</v>
      </c>
      <c r="AT97" s="79" t="str">
        <v>EZE</v>
      </c>
      <c r="AU97" s="79" t="str">
        <v>CPT</v>
      </c>
      <c r="AV97" s="79" t="str">
        <v>YUL</v>
      </c>
      <c r="AW97" s="79" t="str">
        <v>KLAX</v>
      </c>
      <c r="AX97" s="79" t="str">
        <v>SKBO</v>
      </c>
      <c r="AY97" s="79" t="str">
        <v>LEMD</v>
      </c>
      <c r="AZ97" s="79" t="str">
        <v>EZE</v>
      </c>
      <c r="BA97" s="79" t="str">
        <v>SKBO</v>
      </c>
      <c r="BB97" s="79" t="str">
        <v>BOG</v>
      </c>
      <c r="BC97" s="79" t="str">
        <v>EGGO</v>
      </c>
      <c r="BD97" s="79" t="str">
        <v>BOG</v>
      </c>
      <c r="BE97" s="79" t="str">
        <v>LIS</v>
      </c>
      <c r="BF97" s="79" t="str">
        <v>RIX</v>
      </c>
      <c r="BG97" s="79" t="str">
        <v>FACT</v>
      </c>
      <c r="BH97" s="79" t="str">
        <v>SAEZ</v>
      </c>
      <c r="BI97" s="79" t="str">
        <v>MAD</v>
      </c>
      <c r="BJ97" s="79" t="str">
        <v>CYUL</v>
      </c>
      <c r="BK97" s="79" t="str">
        <v>LIS</v>
      </c>
      <c r="BL97" s="79" t="str">
        <v>BOG</v>
      </c>
      <c r="BM97" s="79" t="str">
        <v>LAX</v>
      </c>
      <c r="BN97" s="79" t="str">
        <v>CYUL</v>
      </c>
      <c r="BO97" s="79" t="str">
        <v>CYYZ</v>
      </c>
      <c r="BP97" s="79" t="str">
        <v>EVRA</v>
      </c>
      <c r="BQ97" s="79" t="str">
        <v>SKBO</v>
      </c>
      <c r="BR97" s="79" t="str">
        <v>EZE</v>
      </c>
      <c r="BS97" s="79" t="str">
        <v>KLAX</v>
      </c>
      <c r="BT97" s="79" t="str">
        <v>YSSY</v>
      </c>
    </row>
    <row r="98" spans="2:72" ht="12" customHeight="1">
      <c r="B98" s="83" t="s">
        <v>265</v>
      </c>
      <c r="C98" s="79" t="str" cm="1">
        <f t="array" ref="C98:BT98">_xlfn.TEXTAFTER(_xlfn.TEXTSPLIT(B98,";"),"-")</f>
        <v>EZE</v>
      </c>
      <c r="D98" s="79" t="str">
        <v>YYZ</v>
      </c>
      <c r="E98" s="79" t="str">
        <v>MAD</v>
      </c>
      <c r="F98" s="79" t="str">
        <v>RIX</v>
      </c>
      <c r="G98" s="79" t="str">
        <v>EGGO</v>
      </c>
      <c r="H98" s="79" t="str">
        <v>RIX</v>
      </c>
      <c r="I98" s="79" t="str">
        <v>FACT</v>
      </c>
      <c r="J98" s="79" t="str">
        <v>LAS</v>
      </c>
      <c r="K98" s="79" t="str">
        <v>EVRA</v>
      </c>
      <c r="L98" s="79" t="str">
        <v>LEMD</v>
      </c>
      <c r="M98" s="79" t="str">
        <v>LAS</v>
      </c>
      <c r="N98" s="79" t="str">
        <v>YSSY</v>
      </c>
      <c r="O98" s="79" t="str">
        <v>KLAS</v>
      </c>
      <c r="P98" s="79" t="str">
        <v>YYZ</v>
      </c>
      <c r="Q98" s="79" t="str">
        <v>KLAS</v>
      </c>
      <c r="R98" s="79" t="str">
        <v>KLAX</v>
      </c>
      <c r="S98" s="79" t="str">
        <v>YSSY</v>
      </c>
      <c r="T98" s="79" t="str">
        <v>EGGO</v>
      </c>
      <c r="U98" s="79" t="str">
        <v>LAX</v>
      </c>
      <c r="V98" s="79" t="str">
        <v>YSSY</v>
      </c>
      <c r="W98" s="79" t="str">
        <v>CPT</v>
      </c>
      <c r="X98" s="79" t="str">
        <v>CPT</v>
      </c>
      <c r="Y98" s="79" t="str">
        <v>FACT</v>
      </c>
      <c r="Z98" s="79" t="str">
        <v>EGGO</v>
      </c>
      <c r="AA98" s="79" t="str">
        <v>BOG</v>
      </c>
      <c r="AB98" s="79" t="str">
        <v>RIX</v>
      </c>
      <c r="AC98" s="79" t="str">
        <v>YUL</v>
      </c>
      <c r="AD98" s="79" t="str">
        <v>CPT</v>
      </c>
      <c r="AE98" s="79" t="str">
        <v>KLAX</v>
      </c>
      <c r="AF98" s="79" t="str">
        <v>SYD</v>
      </c>
      <c r="AG98" s="79" t="str">
        <v>LAS</v>
      </c>
      <c r="AH98" s="79" t="str">
        <v>SAEZ</v>
      </c>
      <c r="AI98" s="79" t="str">
        <v>SKBO</v>
      </c>
      <c r="AJ98" s="79" t="str">
        <v>BOG</v>
      </c>
      <c r="AK98" s="79" t="str">
        <v>EGGO</v>
      </c>
      <c r="AL98" s="79" t="str">
        <v>LAS</v>
      </c>
      <c r="AM98" s="79" t="str">
        <v>EVRA</v>
      </c>
      <c r="AN98" s="79" t="str">
        <v>KLAS</v>
      </c>
      <c r="AO98" s="79" t="str">
        <v>CPT</v>
      </c>
      <c r="AP98" s="79" t="str">
        <v>SYD</v>
      </c>
      <c r="AQ98" s="79" t="str">
        <v>YSSY</v>
      </c>
      <c r="AR98" s="79" t="str">
        <v>SAEZ</v>
      </c>
      <c r="AS98" s="79" t="str">
        <v>LON</v>
      </c>
      <c r="AT98" s="79" t="str">
        <v>LEMD</v>
      </c>
      <c r="AU98" s="79" t="str">
        <v>RIX</v>
      </c>
      <c r="AV98" s="79" t="str">
        <v>YUL</v>
      </c>
      <c r="AW98" s="79" t="str">
        <v>BOG</v>
      </c>
      <c r="AX98" s="79" t="str">
        <v>YYZ</v>
      </c>
      <c r="AY98" s="79" t="str">
        <v>FACT</v>
      </c>
      <c r="AZ98" s="79" t="str">
        <v>CYYZ</v>
      </c>
      <c r="BA98" s="79" t="str">
        <v>YUL</v>
      </c>
      <c r="BB98" s="79" t="str">
        <v>LEMD</v>
      </c>
      <c r="BC98" s="79" t="str">
        <v>FACT</v>
      </c>
      <c r="BD98" s="79" t="str">
        <v>EZE</v>
      </c>
      <c r="BE98" s="79" t="str">
        <v>BOG</v>
      </c>
      <c r="BF98" s="79" t="str">
        <v>YYZ</v>
      </c>
      <c r="BG98" s="79" t="str">
        <v>YSSY</v>
      </c>
      <c r="BH98" s="79" t="str">
        <v>EVRA</v>
      </c>
      <c r="BI98" s="79" t="str">
        <v>MAD</v>
      </c>
      <c r="BJ98" s="79" t="str">
        <v>CPT</v>
      </c>
      <c r="BK98" s="79" t="str">
        <v>KLAX</v>
      </c>
      <c r="BL98" s="79" t="str">
        <v>YSSY</v>
      </c>
      <c r="BM98" s="79" t="str">
        <v>YYZ</v>
      </c>
      <c r="BN98" s="79" t="str">
        <v>EZE</v>
      </c>
      <c r="BO98" s="79" t="str">
        <v>FACT</v>
      </c>
      <c r="BP98" s="79" t="str">
        <v>BOG</v>
      </c>
      <c r="BQ98" s="79" t="str">
        <v>LEMD</v>
      </c>
      <c r="BR98" s="79" t="str">
        <v>LIS</v>
      </c>
      <c r="BS98" s="79" t="str">
        <v>LIS</v>
      </c>
      <c r="BT98" s="79" t="str">
        <v>SKBO</v>
      </c>
    </row>
    <row r="99" spans="2:72" ht="12" customHeight="1">
      <c r="B99" s="83" t="s">
        <v>266</v>
      </c>
      <c r="C99" s="79" t="str" cm="1">
        <f t="array" ref="C99:BT99">_xlfn.TEXTAFTER(_xlfn.TEXTSPLIT(B99,";"),"-")</f>
        <v>LAS</v>
      </c>
      <c r="D99" s="79" t="str">
        <v>KLAS</v>
      </c>
      <c r="E99" s="79" t="str">
        <v>KLAX</v>
      </c>
      <c r="F99" s="79" t="str">
        <v>EGGO</v>
      </c>
      <c r="G99" s="79" t="str">
        <v>EGGO</v>
      </c>
      <c r="H99" s="79" t="str">
        <v>KLAX</v>
      </c>
      <c r="I99" s="79" t="str">
        <v>LIS</v>
      </c>
      <c r="J99" s="79" t="str">
        <v>YYZ</v>
      </c>
      <c r="K99" s="79" t="str">
        <v>KLAS</v>
      </c>
      <c r="L99" s="79" t="str">
        <v>EGGO</v>
      </c>
      <c r="M99" s="79" t="str">
        <v>BOG</v>
      </c>
      <c r="N99" s="79" t="str">
        <v>KLAS</v>
      </c>
      <c r="O99" s="79" t="str">
        <v>YSSY</v>
      </c>
      <c r="P99" s="79" t="str">
        <v>BOG</v>
      </c>
      <c r="Q99" s="79" t="str">
        <v>LON</v>
      </c>
      <c r="R99" s="79" t="str">
        <v>LEMD</v>
      </c>
      <c r="S99" s="79" t="str">
        <v>BOG</v>
      </c>
      <c r="T99" s="79" t="str">
        <v>LIS</v>
      </c>
      <c r="U99" s="79" t="str">
        <v>SAEZ</v>
      </c>
      <c r="V99" s="79" t="str">
        <v>LEMD</v>
      </c>
      <c r="W99" s="79" t="str">
        <v>EZE</v>
      </c>
      <c r="X99" s="79" t="str">
        <v>KLAX</v>
      </c>
      <c r="Y99" s="79" t="str">
        <v>MAD</v>
      </c>
      <c r="Z99" s="79" t="str">
        <v>SAEZ</v>
      </c>
      <c r="AA99" s="79" t="str">
        <v>YSSY</v>
      </c>
      <c r="AB99" s="79" t="str">
        <v>BOG</v>
      </c>
      <c r="AC99" s="79" t="str">
        <v>RIX</v>
      </c>
      <c r="AD99" s="79" t="str">
        <v>LIS</v>
      </c>
      <c r="AE99" s="79" t="str">
        <v>FACT</v>
      </c>
      <c r="AF99" s="79" t="str">
        <v>CYUL</v>
      </c>
      <c r="AG99" s="79" t="str">
        <v>YUL</v>
      </c>
      <c r="AH99" s="79" t="str">
        <v>YUL</v>
      </c>
      <c r="AI99" s="79" t="str">
        <v>YSSY</v>
      </c>
      <c r="AJ99" s="79" t="str">
        <v>LAX</v>
      </c>
      <c r="AK99" s="79" t="str">
        <v>SAEZ</v>
      </c>
      <c r="AL99" s="79" t="str">
        <v>YUL</v>
      </c>
      <c r="AM99" s="79" t="str">
        <v>FACT</v>
      </c>
      <c r="AN99" s="79" t="str">
        <v>EGGO</v>
      </c>
      <c r="AO99" s="79" t="str">
        <v>CPT</v>
      </c>
      <c r="AP99" s="79" t="str">
        <v>RIX</v>
      </c>
      <c r="AQ99" s="79" t="str">
        <v>YUL</v>
      </c>
      <c r="AR99" s="79" t="str">
        <v>SAEZ</v>
      </c>
      <c r="AS99" s="79" t="str">
        <v>CYUL</v>
      </c>
      <c r="AT99" s="79" t="str">
        <v>KLAS</v>
      </c>
      <c r="AU99" s="79" t="str">
        <v>EZE</v>
      </c>
      <c r="AV99" s="79" t="str">
        <v>YUL</v>
      </c>
      <c r="AW99" s="79" t="str">
        <v>LAX</v>
      </c>
      <c r="AX99" s="79" t="str">
        <v>CPT</v>
      </c>
      <c r="AY99" s="79" t="str">
        <v>RIX</v>
      </c>
      <c r="AZ99" s="79" t="str">
        <v>RIX</v>
      </c>
      <c r="BA99" s="79" t="str">
        <v>FACT</v>
      </c>
      <c r="BB99" s="79" t="str">
        <v>SYD</v>
      </c>
      <c r="BC99" s="79" t="str">
        <v>EZE</v>
      </c>
      <c r="BD99" s="79" t="str">
        <v>YSSY</v>
      </c>
      <c r="BE99" s="79" t="str">
        <v>LIS</v>
      </c>
      <c r="BF99" s="79" t="str">
        <v>RIX</v>
      </c>
      <c r="BG99" s="79" t="str">
        <v>EVRA</v>
      </c>
      <c r="BH99" s="79" t="str">
        <v>KLAX</v>
      </c>
      <c r="BI99" s="79" t="str">
        <v>SKBO</v>
      </c>
      <c r="BJ99" s="79" t="str">
        <v>EVRA</v>
      </c>
      <c r="BK99" s="79" t="str">
        <v>LEMD</v>
      </c>
      <c r="BL99" s="79" t="str">
        <v>KLAS</v>
      </c>
      <c r="BM99" s="79" t="str">
        <v>BOG</v>
      </c>
      <c r="BN99" s="79" t="str">
        <v>KLAX</v>
      </c>
      <c r="BO99" s="79" t="str">
        <v>CPT</v>
      </c>
      <c r="BP99" s="79" t="str">
        <v>YYZ</v>
      </c>
      <c r="BQ99" s="79" t="str">
        <v>LEMD</v>
      </c>
      <c r="BR99" s="79" t="str">
        <v>SYD</v>
      </c>
      <c r="BS99" s="79" t="str">
        <v>LIS</v>
      </c>
      <c r="BT99" s="79" t="str">
        <v>YYZ</v>
      </c>
    </row>
    <row r="100" spans="2:72" ht="12" customHeight="1">
      <c r="B100" s="83" t="s">
        <v>267</v>
      </c>
      <c r="C100" s="79" t="str" cm="1">
        <f t="array" ref="C100:BT100">_xlfn.TEXTAFTER(_xlfn.TEXTSPLIT(B100,";"),"-")</f>
        <v>LIS</v>
      </c>
      <c r="D100" s="79" t="str">
        <v>EGGO</v>
      </c>
      <c r="E100" s="79" t="str">
        <v>FACT</v>
      </c>
      <c r="F100" s="79" t="str">
        <v>KLAX</v>
      </c>
      <c r="G100" s="79" t="str">
        <v>LAX</v>
      </c>
      <c r="H100" s="79" t="str">
        <v>LAX</v>
      </c>
      <c r="I100" s="79" t="str">
        <v>YYZ</v>
      </c>
      <c r="J100" s="79" t="str">
        <v>YUL</v>
      </c>
      <c r="K100" s="79" t="str">
        <v>KLAS</v>
      </c>
      <c r="L100" s="79" t="str">
        <v>YYZ</v>
      </c>
      <c r="M100" s="79" t="str">
        <v>EGGO</v>
      </c>
      <c r="N100" s="79" t="str">
        <v>LIS</v>
      </c>
      <c r="O100" s="79" t="str">
        <v>YSSY</v>
      </c>
      <c r="P100" s="79" t="str">
        <v>YYZ</v>
      </c>
      <c r="Q100" s="79" t="str">
        <v>EZE</v>
      </c>
      <c r="R100" s="79" t="str">
        <v>YSSY</v>
      </c>
      <c r="S100" s="79" t="str">
        <v>YYZ</v>
      </c>
      <c r="T100" s="79" t="str">
        <v>BOG</v>
      </c>
      <c r="U100" s="79" t="str">
        <v>RIX</v>
      </c>
      <c r="V100" s="79" t="str">
        <v>CPT</v>
      </c>
      <c r="W100" s="79" t="str">
        <v>EVRA</v>
      </c>
      <c r="X100" s="79" t="str">
        <v>LEMD</v>
      </c>
      <c r="Y100" s="79" t="str">
        <v>BOG</v>
      </c>
      <c r="Z100" s="79" t="str">
        <v>RIX</v>
      </c>
      <c r="AA100" s="79" t="str">
        <v>SKBO</v>
      </c>
      <c r="AB100" s="79" t="str">
        <v>YSSY</v>
      </c>
      <c r="AC100" s="79" t="str">
        <v>CPT</v>
      </c>
      <c r="AD100" s="79" t="str">
        <v>SAEZ</v>
      </c>
      <c r="AE100" s="79" t="str">
        <v>EGGO</v>
      </c>
      <c r="AF100" s="79" t="str">
        <v>LAX</v>
      </c>
      <c r="AG100" s="79" t="str">
        <v>YUL</v>
      </c>
      <c r="AH100" s="79" t="str">
        <v>FACT</v>
      </c>
      <c r="AI100" s="79" t="str">
        <v>EZE</v>
      </c>
      <c r="AJ100" s="79" t="str">
        <v>EGGO</v>
      </c>
      <c r="AK100" s="79" t="str">
        <v>LEMD</v>
      </c>
      <c r="AL100" s="79" t="str">
        <v>EZE</v>
      </c>
      <c r="AM100" s="79" t="str">
        <v>EVRA</v>
      </c>
      <c r="AN100" s="79" t="str">
        <v>FACT</v>
      </c>
      <c r="AO100" s="79" t="str">
        <v>KLAS</v>
      </c>
      <c r="AP100" s="79" t="str">
        <v>SYD</v>
      </c>
      <c r="AQ100" s="79" t="str">
        <v>LPPT</v>
      </c>
      <c r="AR100" s="79" t="str">
        <v>KLAX</v>
      </c>
      <c r="AS100" s="79" t="str">
        <v>FACT</v>
      </c>
      <c r="AT100" s="79" t="str">
        <v>SKBO</v>
      </c>
      <c r="AU100" s="79" t="str">
        <v>RIX</v>
      </c>
      <c r="AV100" s="79" t="str">
        <v>YUL</v>
      </c>
      <c r="AW100" s="79" t="str">
        <v>CPT</v>
      </c>
      <c r="AX100" s="79" t="str">
        <v>YSSY</v>
      </c>
      <c r="AY100" s="79" t="str">
        <v>LIS</v>
      </c>
      <c r="AZ100" s="79" t="str">
        <v>CYUL</v>
      </c>
      <c r="BA100" s="79" t="str">
        <v>EGGO</v>
      </c>
      <c r="BB100" s="79" t="str">
        <v>EZE</v>
      </c>
      <c r="BC100" s="79" t="str">
        <v>LAS</v>
      </c>
      <c r="BD100" s="79" t="str">
        <v>YSSY</v>
      </c>
      <c r="BE100" s="79" t="str">
        <v>SYD</v>
      </c>
      <c r="BF100" s="79" t="str">
        <v>LEMD</v>
      </c>
      <c r="BG100" s="79" t="str">
        <v>LAS</v>
      </c>
      <c r="BH100" s="79" t="str">
        <v>LPPT</v>
      </c>
      <c r="BI100" s="79" t="str">
        <v>CPT</v>
      </c>
      <c r="BJ100" s="79" t="str">
        <v>RIX</v>
      </c>
      <c r="BK100" s="79" t="str">
        <v>EVRA</v>
      </c>
      <c r="BL100" s="79" t="str">
        <v>BOG</v>
      </c>
      <c r="BM100" s="79" t="str">
        <v>YYZ</v>
      </c>
      <c r="BN100" s="79" t="str">
        <v>FACT</v>
      </c>
      <c r="BO100" s="79" t="str">
        <v>SKBO</v>
      </c>
      <c r="BP100" s="79" t="str">
        <v>KLAS</v>
      </c>
      <c r="BQ100" s="79" t="str">
        <v>LON</v>
      </c>
      <c r="BR100" s="79" t="str">
        <v>KLAX</v>
      </c>
      <c r="BS100" s="79" t="str">
        <v>LON</v>
      </c>
      <c r="BT100" s="79" t="str">
        <v>YSSY</v>
      </c>
    </row>
    <row r="101" spans="2:72" ht="12" customHeight="1">
      <c r="B101" s="83" t="s">
        <v>268</v>
      </c>
      <c r="C101" s="79" t="str" cm="1">
        <f t="array" ref="C101:BT101">_xlfn.TEXTAFTER(_xlfn.TEXTSPLIT(B101,";"),"-")</f>
        <v>EZE</v>
      </c>
      <c r="D101" s="79" t="str">
        <v>RIX</v>
      </c>
      <c r="E101" s="79" t="str">
        <v>YYZ</v>
      </c>
      <c r="F101" s="79" t="str">
        <v>KLAX</v>
      </c>
      <c r="G101" s="79" t="str">
        <v>SAEZ</v>
      </c>
      <c r="H101" s="79" t="str">
        <v>EGGO</v>
      </c>
      <c r="I101" s="79" t="str">
        <v>YYZ</v>
      </c>
      <c r="J101" s="79" t="str">
        <v>KLAS</v>
      </c>
      <c r="K101" s="79" t="str">
        <v>CYUL</v>
      </c>
      <c r="L101" s="79" t="str">
        <v>SKBO</v>
      </c>
      <c r="M101" s="79" t="str">
        <v>SAEZ</v>
      </c>
      <c r="N101" s="79" t="str">
        <v>LAS</v>
      </c>
      <c r="O101" s="79" t="str">
        <v>BOG</v>
      </c>
      <c r="P101" s="79" t="str">
        <v>FACT</v>
      </c>
      <c r="Q101" s="79" t="str">
        <v>YSSY</v>
      </c>
      <c r="R101" s="79" t="str">
        <v>YSSY</v>
      </c>
      <c r="S101" s="79" t="str">
        <v>CYUL</v>
      </c>
      <c r="T101" s="79" t="str">
        <v>LAS</v>
      </c>
      <c r="U101" s="79" t="str">
        <v>EVRA</v>
      </c>
      <c r="V101" s="79" t="str">
        <v>LIS</v>
      </c>
      <c r="W101" s="79" t="str">
        <v>EZE</v>
      </c>
      <c r="X101" s="79" t="str">
        <v>BOG</v>
      </c>
      <c r="Y101" s="79" t="str">
        <v>EGGO</v>
      </c>
      <c r="Z101" s="79" t="str">
        <v>LON</v>
      </c>
      <c r="AA101" s="79" t="str">
        <v>EGGO</v>
      </c>
      <c r="AB101" s="79" t="str">
        <v>KLAS</v>
      </c>
      <c r="AC101" s="79" t="str">
        <v>LAS</v>
      </c>
      <c r="AD101" s="79" t="str">
        <v>MAD</v>
      </c>
      <c r="AE101" s="79" t="str">
        <v>BOG</v>
      </c>
      <c r="AF101" s="79" t="str">
        <v>EGGO</v>
      </c>
      <c r="AG101" s="79" t="str">
        <v>KLAS</v>
      </c>
      <c r="AH101" s="79" t="str">
        <v>FACT</v>
      </c>
      <c r="AI101" s="79" t="str">
        <v>CYYZ</v>
      </c>
      <c r="AJ101" s="79" t="str">
        <v>CPT</v>
      </c>
      <c r="AK101" s="79" t="str">
        <v>YUL</v>
      </c>
      <c r="AL101" s="79" t="str">
        <v>LEMD</v>
      </c>
      <c r="AM101" s="79" t="str">
        <v>SKBO</v>
      </c>
      <c r="AN101" s="79" t="str">
        <v>SKBO</v>
      </c>
      <c r="AO101" s="79" t="str">
        <v>EVRA</v>
      </c>
      <c r="AP101" s="79" t="str">
        <v>KLAX</v>
      </c>
      <c r="AQ101" s="79" t="str">
        <v>YSSY</v>
      </c>
      <c r="AR101" s="79" t="str">
        <v>LIS</v>
      </c>
      <c r="AS101" s="79" t="str">
        <v>FACT</v>
      </c>
      <c r="AT101" s="79" t="str">
        <v>KLAX</v>
      </c>
      <c r="AU101" s="79" t="str">
        <v>EGGO</v>
      </c>
      <c r="AV101" s="79" t="str">
        <v>LIS</v>
      </c>
      <c r="AW101" s="79" t="str">
        <v>EZE</v>
      </c>
      <c r="AX101" s="79" t="str">
        <v>EGGO</v>
      </c>
      <c r="AY101" s="79" t="str">
        <v>LEMD</v>
      </c>
      <c r="AZ101" s="79" t="str">
        <v>YYZ</v>
      </c>
      <c r="BA101" s="79" t="str">
        <v>YUL</v>
      </c>
      <c r="BB101" s="79" t="str">
        <v>BOG</v>
      </c>
      <c r="BC101" s="79" t="str">
        <v>LEMD</v>
      </c>
      <c r="BD101" s="79" t="str">
        <v>LAS</v>
      </c>
      <c r="BE101" s="79" t="str">
        <v>YYZ</v>
      </c>
      <c r="BF101" s="79" t="str">
        <v>RIX</v>
      </c>
      <c r="BG101" s="79" t="str">
        <v>YUL</v>
      </c>
      <c r="BH101" s="79" t="str">
        <v>CPT</v>
      </c>
      <c r="BI101" s="79" t="str">
        <v>YSSY</v>
      </c>
      <c r="BJ101" s="79" t="str">
        <v>YSSY</v>
      </c>
      <c r="BK101" s="79" t="str">
        <v>LAX</v>
      </c>
      <c r="BL101" s="79" t="str">
        <v>EZE</v>
      </c>
      <c r="BM101" s="79" t="str">
        <v>CPT</v>
      </c>
      <c r="BN101" s="79" t="str">
        <v>LPPT</v>
      </c>
      <c r="BO101" s="79" t="str">
        <v>SYD</v>
      </c>
      <c r="BP101" s="79" t="str">
        <v>RIX</v>
      </c>
      <c r="BQ101" s="79" t="str">
        <v>YUL</v>
      </c>
      <c r="BR101" s="79" t="str">
        <v>LIS</v>
      </c>
      <c r="BS101" s="79" t="str">
        <v>LAX</v>
      </c>
      <c r="BT101" s="79" t="str">
        <v>FACT</v>
      </c>
    </row>
    <row r="102" spans="2:72" ht="12" customHeight="1">
      <c r="B102" s="83" t="s">
        <v>269</v>
      </c>
      <c r="C102" s="79" t="str" cm="1">
        <f t="array" ref="C102:BT102">_xlfn.TEXTAFTER(_xlfn.TEXTSPLIT(B102,";"),"-")</f>
        <v>EGGO</v>
      </c>
      <c r="D102" s="79" t="str">
        <v>KLAX</v>
      </c>
      <c r="E102" s="79" t="str">
        <v>LAX</v>
      </c>
      <c r="F102" s="79" t="str">
        <v>EVRA</v>
      </c>
      <c r="G102" s="79" t="str">
        <v>SKBO</v>
      </c>
      <c r="H102" s="79" t="str">
        <v>KLAS</v>
      </c>
      <c r="I102" s="79" t="str">
        <v>YYZ</v>
      </c>
      <c r="J102" s="79" t="str">
        <v>LIS</v>
      </c>
      <c r="K102" s="79" t="str">
        <v>SYD</v>
      </c>
      <c r="L102" s="79" t="str">
        <v>KLAX</v>
      </c>
      <c r="M102" s="79" t="str">
        <v>LIS</v>
      </c>
      <c r="N102" s="79" t="str">
        <v>KLAX</v>
      </c>
      <c r="O102" s="79" t="str">
        <v>CYUL</v>
      </c>
      <c r="P102" s="79" t="str">
        <v>YUL</v>
      </c>
      <c r="Q102" s="79" t="str">
        <v>LEMD</v>
      </c>
      <c r="R102" s="79" t="str">
        <v>SAEZ</v>
      </c>
      <c r="S102" s="79" t="str">
        <v>LEMD</v>
      </c>
      <c r="T102" s="79" t="str">
        <v>MAD</v>
      </c>
      <c r="U102" s="79" t="str">
        <v>SKBO</v>
      </c>
      <c r="V102" s="79" t="str">
        <v>MAD</v>
      </c>
      <c r="W102" s="79" t="str">
        <v>YSSY</v>
      </c>
      <c r="X102" s="79" t="str">
        <v>FACT</v>
      </c>
      <c r="Y102" s="79" t="str">
        <v>EZE</v>
      </c>
      <c r="Z102" s="79" t="str">
        <v>SKBO</v>
      </c>
      <c r="AA102" s="79" t="str">
        <v>LIS</v>
      </c>
      <c r="AB102" s="79" t="str">
        <v>LAS</v>
      </c>
      <c r="AC102" s="79" t="str">
        <v>LPPT</v>
      </c>
      <c r="AD102" s="79" t="str">
        <v>LON</v>
      </c>
      <c r="AE102" s="79" t="str">
        <v>BOG</v>
      </c>
      <c r="AF102" s="79" t="str">
        <v>LAX</v>
      </c>
      <c r="AG102" s="79" t="str">
        <v>FACT</v>
      </c>
      <c r="AH102" s="79" t="str">
        <v>YSSY</v>
      </c>
      <c r="AI102" s="79" t="str">
        <v>EZE</v>
      </c>
      <c r="AJ102" s="79" t="str">
        <v>SAEZ</v>
      </c>
      <c r="AK102" s="79" t="str">
        <v>KLAX</v>
      </c>
      <c r="AL102" s="79" t="str">
        <v>BOG</v>
      </c>
      <c r="AM102" s="79" t="str">
        <v>FACT</v>
      </c>
      <c r="AN102" s="79" t="str">
        <v>YYZ</v>
      </c>
      <c r="AO102" s="79" t="str">
        <v>EVRA</v>
      </c>
      <c r="AP102" s="79" t="str">
        <v>RIX</v>
      </c>
      <c r="AQ102" s="79" t="str">
        <v>RIX</v>
      </c>
      <c r="AR102" s="79" t="str">
        <v>MAD</v>
      </c>
      <c r="AS102" s="79" t="str">
        <v>CYYZ</v>
      </c>
      <c r="AT102" s="79" t="str">
        <v>YSSY</v>
      </c>
      <c r="AU102" s="79" t="str">
        <v>KLAX</v>
      </c>
      <c r="AV102" s="79" t="str">
        <v>LAX</v>
      </c>
      <c r="AW102" s="79" t="str">
        <v>EVRA</v>
      </c>
      <c r="AX102" s="79" t="str">
        <v>LON</v>
      </c>
      <c r="AY102" s="79" t="str">
        <v>LPPT</v>
      </c>
      <c r="AZ102" s="79" t="str">
        <v>EGGO</v>
      </c>
      <c r="BA102" s="79" t="str">
        <v>EGGO</v>
      </c>
      <c r="BB102" s="79" t="str">
        <v>YYZ</v>
      </c>
      <c r="BC102" s="79" t="str">
        <v>RIX</v>
      </c>
      <c r="BD102" s="79" t="str">
        <v>LAS</v>
      </c>
      <c r="BE102" s="79" t="str">
        <v>FACT</v>
      </c>
      <c r="BF102" s="79" t="str">
        <v>LIS</v>
      </c>
      <c r="BG102" s="79" t="str">
        <v>CYUL</v>
      </c>
      <c r="BH102" s="79" t="str">
        <v>YSSY</v>
      </c>
      <c r="BI102" s="79" t="str">
        <v>CYUL</v>
      </c>
      <c r="BJ102" s="79" t="str">
        <v>FACT</v>
      </c>
      <c r="BK102" s="79" t="str">
        <v>YSSY</v>
      </c>
      <c r="BL102" s="79" t="str">
        <v>EZE</v>
      </c>
      <c r="BM102" s="79" t="str">
        <v>MAD</v>
      </c>
      <c r="BN102" s="79" t="str">
        <v>EZE</v>
      </c>
      <c r="BO102" s="79" t="str">
        <v>RIX</v>
      </c>
      <c r="BP102" s="79" t="str">
        <v>LIS</v>
      </c>
      <c r="BQ102" s="79" t="str">
        <v>SAEZ</v>
      </c>
      <c r="BR102" s="79" t="str">
        <v>SAEZ</v>
      </c>
      <c r="BS102" s="79" t="str">
        <v>LAS</v>
      </c>
      <c r="BT102" s="79" t="str">
        <v>LAS</v>
      </c>
    </row>
    <row r="103" spans="2:72" ht="12" customHeight="1">
      <c r="B103" s="83" t="s">
        <v>270</v>
      </c>
      <c r="C103" s="79" t="str" cm="1">
        <f t="array" ref="C103:BT103">_xlfn.TEXTAFTER(_xlfn.TEXTSPLIT(B103,";"),"-")</f>
        <v>YSSY</v>
      </c>
      <c r="D103" s="79" t="str">
        <v>YSSY</v>
      </c>
      <c r="E103" s="79" t="str">
        <v>YSSY</v>
      </c>
      <c r="F103" s="79" t="str">
        <v>LPPT</v>
      </c>
      <c r="G103" s="79" t="str">
        <v>CPT</v>
      </c>
      <c r="H103" s="79" t="str">
        <v>YUL</v>
      </c>
      <c r="I103" s="79" t="str">
        <v>YUL</v>
      </c>
      <c r="J103" s="79" t="str">
        <v>CYYZ</v>
      </c>
      <c r="K103" s="79" t="str">
        <v>EGGO</v>
      </c>
      <c r="L103" s="79" t="str">
        <v>FACT</v>
      </c>
      <c r="M103" s="79" t="str">
        <v>LAS</v>
      </c>
      <c r="N103" s="79" t="str">
        <v>LIS</v>
      </c>
      <c r="O103" s="79" t="str">
        <v>YYZ</v>
      </c>
      <c r="P103" s="79" t="str">
        <v>FACT</v>
      </c>
      <c r="Q103" s="79" t="str">
        <v>EZE</v>
      </c>
      <c r="R103" s="79" t="str">
        <v>FACT</v>
      </c>
      <c r="S103" s="79" t="str">
        <v>SAEZ</v>
      </c>
      <c r="T103" s="79" t="str">
        <v>SKBO</v>
      </c>
      <c r="U103" s="79" t="str">
        <v>SKBO</v>
      </c>
      <c r="V103" s="79" t="str">
        <v>FACT</v>
      </c>
      <c r="W103" s="79" t="str">
        <v>MAD</v>
      </c>
      <c r="X103" s="79" t="str">
        <v>SKBO</v>
      </c>
      <c r="Y103" s="79" t="str">
        <v>LON</v>
      </c>
      <c r="Z103" s="79" t="str">
        <v>LIS</v>
      </c>
      <c r="AA103" s="79" t="str">
        <v>MAD</v>
      </c>
      <c r="AB103" s="79" t="str">
        <v>LIS</v>
      </c>
      <c r="AC103" s="79" t="str">
        <v>EZE</v>
      </c>
      <c r="AD103" s="79" t="str">
        <v>YSSY</v>
      </c>
      <c r="AE103" s="79" t="str">
        <v>BOG</v>
      </c>
      <c r="AF103" s="79" t="str">
        <v>SAEZ</v>
      </c>
      <c r="AG103" s="79" t="str">
        <v>LPPT</v>
      </c>
      <c r="AH103" s="79" t="str">
        <v>BOG</v>
      </c>
      <c r="AI103" s="79" t="str">
        <v>KLAX</v>
      </c>
      <c r="AJ103" s="79" t="str">
        <v>SYD</v>
      </c>
      <c r="AK103" s="79" t="str">
        <v>MAD</v>
      </c>
      <c r="AL103" s="79" t="str">
        <v>YYZ</v>
      </c>
      <c r="AM103" s="79" t="str">
        <v>LAS</v>
      </c>
      <c r="AN103" s="79" t="str">
        <v>YSSY</v>
      </c>
      <c r="AO103" s="79" t="str">
        <v>EGGO</v>
      </c>
      <c r="AP103" s="79" t="str">
        <v>LAS</v>
      </c>
      <c r="AQ103" s="79" t="str">
        <v>LAS</v>
      </c>
      <c r="AR103" s="79" t="str">
        <v>CYUL</v>
      </c>
      <c r="AS103" s="79" t="str">
        <v>LAS</v>
      </c>
      <c r="AT103" s="79" t="str">
        <v>EVRA</v>
      </c>
      <c r="AU103" s="79" t="str">
        <v>KLAX</v>
      </c>
      <c r="AV103" s="79" t="str">
        <v>KLAS</v>
      </c>
      <c r="AW103" s="79" t="str">
        <v>KLAX</v>
      </c>
      <c r="AX103" s="79" t="str">
        <v>FACT</v>
      </c>
      <c r="AY103" s="79" t="str">
        <v>RIX</v>
      </c>
      <c r="AZ103" s="79" t="str">
        <v>YSSY</v>
      </c>
      <c r="BA103" s="79" t="str">
        <v>SAEZ</v>
      </c>
      <c r="BB103" s="79" t="str">
        <v>EVRA</v>
      </c>
      <c r="BC103" s="79" t="str">
        <v>EZE</v>
      </c>
      <c r="BD103" s="79" t="str">
        <v>CYUL</v>
      </c>
      <c r="BE103" s="79" t="str">
        <v>SKBO</v>
      </c>
      <c r="BF103" s="79" t="str">
        <v>CPT</v>
      </c>
      <c r="BG103" s="79" t="str">
        <v>MAD</v>
      </c>
      <c r="BH103" s="79" t="str">
        <v>FACT</v>
      </c>
      <c r="BI103" s="79" t="str">
        <v>EVRA</v>
      </c>
      <c r="BJ103" s="79" t="str">
        <v>SAEZ</v>
      </c>
      <c r="BK103" s="79" t="str">
        <v>LEMD</v>
      </c>
      <c r="BL103" s="79" t="str">
        <v>MAD</v>
      </c>
      <c r="BM103" s="79" t="str">
        <v>FACT</v>
      </c>
      <c r="BN103" s="79" t="str">
        <v>LIS</v>
      </c>
      <c r="BO103" s="79" t="str">
        <v>BOG</v>
      </c>
      <c r="BP103" s="79" t="str">
        <v>CYUL</v>
      </c>
      <c r="BQ103" s="79" t="str">
        <v>KLAS</v>
      </c>
      <c r="BR103" s="79" t="str">
        <v>CYUL</v>
      </c>
      <c r="BS103" s="79" t="str">
        <v>LAX</v>
      </c>
      <c r="BT103" s="79" t="str">
        <v>LAS</v>
      </c>
    </row>
    <row r="104" spans="2:72" ht="12" customHeight="1">
      <c r="B104" s="83" t="s">
        <v>271</v>
      </c>
      <c r="C104" s="79" t="str" cm="1">
        <f t="array" ref="C104:BT104">_xlfn.TEXTAFTER(_xlfn.TEXTSPLIT(B104,";"),"-")</f>
        <v>YYZ</v>
      </c>
      <c r="D104" s="79" t="str">
        <v>RIX</v>
      </c>
      <c r="E104" s="79" t="str">
        <v>YSSY</v>
      </c>
      <c r="F104" s="79" t="str">
        <v>KLAS</v>
      </c>
      <c r="G104" s="79" t="str">
        <v>LPPT</v>
      </c>
      <c r="H104" s="79" t="str">
        <v>MAD</v>
      </c>
      <c r="I104" s="79" t="str">
        <v>MAD</v>
      </c>
      <c r="J104" s="79" t="str">
        <v>SAEZ</v>
      </c>
      <c r="K104" s="79" t="str">
        <v>CYYZ</v>
      </c>
      <c r="L104" s="79" t="str">
        <v>YSSY</v>
      </c>
      <c r="M104" s="79" t="str">
        <v>EZE</v>
      </c>
      <c r="N104" s="79" t="str">
        <v>YSSY</v>
      </c>
      <c r="O104" s="79" t="str">
        <v>LAX</v>
      </c>
      <c r="P104" s="79" t="str">
        <v>CYUL</v>
      </c>
      <c r="Q104" s="79" t="str">
        <v>LAS</v>
      </c>
      <c r="R104" s="79" t="str">
        <v>KLAX</v>
      </c>
      <c r="S104" s="79" t="str">
        <v>BOG</v>
      </c>
      <c r="T104" s="79" t="str">
        <v>YSSY</v>
      </c>
      <c r="U104" s="79" t="str">
        <v>KLAX</v>
      </c>
      <c r="V104" s="79" t="str">
        <v>KLAX</v>
      </c>
      <c r="W104" s="79" t="str">
        <v>EVRA</v>
      </c>
      <c r="X104" s="79" t="str">
        <v>SAEZ</v>
      </c>
      <c r="Y104" s="79" t="str">
        <v>LIS</v>
      </c>
      <c r="Z104" s="79" t="str">
        <v>CYYZ</v>
      </c>
      <c r="AA104" s="79" t="str">
        <v>BOG</v>
      </c>
      <c r="AB104" s="79" t="str">
        <v>EGGO</v>
      </c>
      <c r="AC104" s="79" t="str">
        <v>KLAX</v>
      </c>
      <c r="AD104" s="79" t="str">
        <v>YSSY</v>
      </c>
      <c r="AE104" s="79" t="str">
        <v>CPT</v>
      </c>
      <c r="AF104" s="79" t="str">
        <v>LPPT</v>
      </c>
      <c r="AG104" s="79" t="str">
        <v>YUL</v>
      </c>
      <c r="AH104" s="79" t="str">
        <v>LPPT</v>
      </c>
      <c r="AI104" s="79" t="str">
        <v>KLAX</v>
      </c>
      <c r="AJ104" s="79" t="str">
        <v>BOG</v>
      </c>
      <c r="AK104" s="79" t="str">
        <v>LIS</v>
      </c>
      <c r="AL104" s="79" t="str">
        <v>RIX</v>
      </c>
      <c r="AM104" s="79" t="str">
        <v>FACT</v>
      </c>
      <c r="AN104" s="79" t="str">
        <v>CYUL</v>
      </c>
      <c r="AO104" s="79" t="str">
        <v>KLAX</v>
      </c>
      <c r="AP104" s="79" t="str">
        <v>LON</v>
      </c>
      <c r="AQ104" s="79" t="str">
        <v>YSSY</v>
      </c>
      <c r="AR104" s="79" t="str">
        <v>EVRA</v>
      </c>
      <c r="AS104" s="79" t="str">
        <v>CPT</v>
      </c>
      <c r="AT104" s="79" t="str">
        <v>EVRA</v>
      </c>
      <c r="AU104" s="79" t="str">
        <v>CPT</v>
      </c>
      <c r="AV104" s="79" t="str">
        <v>YYZ</v>
      </c>
      <c r="AW104" s="79" t="str">
        <v>FACT</v>
      </c>
      <c r="AX104" s="79" t="str">
        <v>CYUL</v>
      </c>
      <c r="AY104" s="79" t="str">
        <v>BOG</v>
      </c>
      <c r="AZ104" s="79" t="str">
        <v>LIS</v>
      </c>
      <c r="BA104" s="79" t="str">
        <v>EZE</v>
      </c>
      <c r="BB104" s="79" t="str">
        <v>EGGO</v>
      </c>
      <c r="BC104" s="79" t="str">
        <v>YUL</v>
      </c>
      <c r="BD104" s="79" t="str">
        <v>LON</v>
      </c>
      <c r="BE104" s="79" t="str">
        <v>SAEZ</v>
      </c>
      <c r="BF104" s="79" t="str">
        <v>LAS</v>
      </c>
      <c r="BG104" s="79" t="str">
        <v>FACT</v>
      </c>
      <c r="BH104" s="79" t="str">
        <v>RIX</v>
      </c>
      <c r="BI104" s="79" t="str">
        <v>YYZ</v>
      </c>
      <c r="BJ104" s="79" t="str">
        <v>LAX</v>
      </c>
      <c r="BK104" s="79" t="str">
        <v>EZE</v>
      </c>
      <c r="BL104" s="79" t="str">
        <v>SKBO</v>
      </c>
      <c r="BM104" s="79" t="str">
        <v>KLAS</v>
      </c>
      <c r="BN104" s="79" t="str">
        <v>SKBO</v>
      </c>
      <c r="BO104" s="79" t="str">
        <v>MAD</v>
      </c>
      <c r="BP104" s="79" t="str">
        <v>MAD</v>
      </c>
      <c r="BQ104" s="79" t="str">
        <v>EGGO</v>
      </c>
      <c r="BR104" s="79" t="str">
        <v>FACT</v>
      </c>
      <c r="BS104" s="79" t="str">
        <v>LIS</v>
      </c>
      <c r="BT104" s="79" t="str">
        <v>CYUL</v>
      </c>
    </row>
    <row r="105" spans="2:72" ht="12" customHeight="1">
      <c r="B105" s="83" t="s">
        <v>272</v>
      </c>
      <c r="C105" s="79" t="str" cm="1">
        <f t="array" ref="C105:BT105">_xlfn.TEXTAFTER(_xlfn.TEXTSPLIT(B105,";"),"-")</f>
        <v>MAD</v>
      </c>
      <c r="D105" s="79" t="str">
        <v>EGGO</v>
      </c>
      <c r="E105" s="79" t="str">
        <v>RIX</v>
      </c>
      <c r="F105" s="79" t="str">
        <v>LIS</v>
      </c>
      <c r="G105" s="79" t="str">
        <v>EZE</v>
      </c>
      <c r="H105" s="79" t="str">
        <v>FACT</v>
      </c>
      <c r="I105" s="79" t="str">
        <v>CYUL</v>
      </c>
      <c r="J105" s="79" t="str">
        <v>BOG</v>
      </c>
      <c r="K105" s="79" t="str">
        <v>YSSY</v>
      </c>
      <c r="L105" s="79" t="str">
        <v>KLAX</v>
      </c>
      <c r="M105" s="79" t="str">
        <v>LIS</v>
      </c>
      <c r="N105" s="79" t="str">
        <v>CPT</v>
      </c>
      <c r="O105" s="79" t="str">
        <v>BOG</v>
      </c>
      <c r="P105" s="79" t="str">
        <v>RIX</v>
      </c>
      <c r="Q105" s="79" t="str">
        <v>FACT</v>
      </c>
      <c r="R105" s="79" t="str">
        <v>LAX</v>
      </c>
      <c r="S105" s="79" t="str">
        <v>KLAS</v>
      </c>
      <c r="T105" s="79" t="str">
        <v>LPPT</v>
      </c>
      <c r="U105" s="79" t="str">
        <v>YUL</v>
      </c>
      <c r="V105" s="79" t="str">
        <v>EVRA</v>
      </c>
      <c r="W105" s="79" t="str">
        <v>FACT</v>
      </c>
      <c r="X105" s="79" t="str">
        <v>CYUL</v>
      </c>
      <c r="Y105" s="79" t="str">
        <v>MAD</v>
      </c>
      <c r="Z105" s="79" t="str">
        <v>LAX</v>
      </c>
      <c r="AA105" s="79" t="str">
        <v>RIX</v>
      </c>
      <c r="AB105" s="79" t="str">
        <v>SKBO</v>
      </c>
      <c r="AC105" s="79" t="str">
        <v>YSSY</v>
      </c>
      <c r="AD105" s="79" t="str">
        <v>EVRA</v>
      </c>
      <c r="AE105" s="79" t="str">
        <v>YSSY</v>
      </c>
      <c r="AF105" s="79" t="str">
        <v>LPPT</v>
      </c>
      <c r="AG105" s="79" t="str">
        <v>YUL</v>
      </c>
      <c r="AH105" s="79" t="str">
        <v>SAEZ</v>
      </c>
      <c r="AI105" s="79" t="str">
        <v>BOG</v>
      </c>
      <c r="AJ105" s="79" t="str">
        <v>BOG</v>
      </c>
      <c r="AK105" s="79" t="str">
        <v>YSSY</v>
      </c>
      <c r="AL105" s="79" t="str">
        <v>CYUL</v>
      </c>
      <c r="AM105" s="79" t="str">
        <v>YSSY</v>
      </c>
      <c r="AN105" s="79" t="str">
        <v>SAEZ</v>
      </c>
      <c r="AO105" s="79" t="str">
        <v>EZE</v>
      </c>
      <c r="AP105" s="79" t="str">
        <v>LIS</v>
      </c>
      <c r="AQ105" s="79" t="str">
        <v>YYZ</v>
      </c>
      <c r="AR105" s="79" t="str">
        <v>YSSY</v>
      </c>
      <c r="AS105" s="79" t="str">
        <v>EVRA</v>
      </c>
      <c r="AT105" s="79" t="str">
        <v>MAD</v>
      </c>
      <c r="AU105" s="79" t="str">
        <v>LEMD</v>
      </c>
      <c r="AV105" s="79" t="str">
        <v>EVRA</v>
      </c>
      <c r="AW105" s="79" t="str">
        <v>KLAX</v>
      </c>
      <c r="AX105" s="79" t="str">
        <v>CYUL</v>
      </c>
      <c r="AY105" s="79" t="str">
        <v>LON</v>
      </c>
      <c r="AZ105" s="79" t="str">
        <v>KLAX</v>
      </c>
      <c r="BA105" s="79" t="str">
        <v>EZE</v>
      </c>
      <c r="BB105" s="79" t="str">
        <v>KLAS</v>
      </c>
      <c r="BC105" s="79" t="str">
        <v>KLAS</v>
      </c>
      <c r="BD105" s="79" t="str">
        <v>CPT</v>
      </c>
      <c r="BE105" s="79" t="str">
        <v>CPT</v>
      </c>
      <c r="BF105" s="79" t="str">
        <v>SKBO</v>
      </c>
      <c r="BG105" s="79" t="str">
        <v>LAS</v>
      </c>
      <c r="BH105" s="79" t="str">
        <v>SKBO</v>
      </c>
      <c r="BI105" s="79" t="str">
        <v>LAS</v>
      </c>
      <c r="BJ105" s="79" t="str">
        <v>LON</v>
      </c>
      <c r="BK105" s="79" t="str">
        <v>SYD</v>
      </c>
      <c r="BL105" s="79" t="str">
        <v>LON</v>
      </c>
      <c r="BM105" s="79" t="str">
        <v>MAD</v>
      </c>
      <c r="BN105" s="79" t="str">
        <v>LEMD</v>
      </c>
      <c r="BO105" s="79" t="str">
        <v>CYUL</v>
      </c>
      <c r="BP105" s="79" t="str">
        <v>YSSY</v>
      </c>
      <c r="BQ105" s="79" t="str">
        <v>LPPT</v>
      </c>
      <c r="BR105" s="79" t="str">
        <v>FACT</v>
      </c>
      <c r="BS105" s="79" t="str">
        <v>LIS</v>
      </c>
      <c r="BT105" s="79" t="str">
        <v>YUL</v>
      </c>
    </row>
    <row r="106" spans="2:72" ht="12" customHeight="1">
      <c r="B106" s="83" t="s">
        <v>273</v>
      </c>
      <c r="C106" s="79" t="str" cm="1">
        <f t="array" ref="C106:BT106">_xlfn.TEXTAFTER(_xlfn.TEXTSPLIT(B106,";"),"-")</f>
        <v>MAD</v>
      </c>
      <c r="D106" s="79" t="str">
        <v>MAD</v>
      </c>
      <c r="E106" s="79" t="str">
        <v>LAS</v>
      </c>
      <c r="F106" s="79" t="str">
        <v>MAD</v>
      </c>
      <c r="G106" s="79" t="str">
        <v>KLAX</v>
      </c>
      <c r="H106" s="79" t="str">
        <v>RIX</v>
      </c>
      <c r="I106" s="79" t="str">
        <v>BOG</v>
      </c>
      <c r="J106" s="79" t="str">
        <v>MAD</v>
      </c>
      <c r="K106" s="79" t="str">
        <v>BOG</v>
      </c>
      <c r="L106" s="79" t="str">
        <v>KLAX</v>
      </c>
      <c r="M106" s="79" t="str">
        <v>FACT</v>
      </c>
      <c r="N106" s="79" t="str">
        <v>KLAS</v>
      </c>
      <c r="O106" s="79" t="str">
        <v>YUL</v>
      </c>
      <c r="P106" s="79" t="str">
        <v>MAD</v>
      </c>
      <c r="Q106" s="79" t="str">
        <v>SAEZ</v>
      </c>
      <c r="R106" s="79" t="str">
        <v>CYUL</v>
      </c>
      <c r="S106" s="79" t="str">
        <v>RIX</v>
      </c>
      <c r="T106" s="79" t="str">
        <v>LPPT</v>
      </c>
      <c r="U106" s="79" t="str">
        <v>RIX</v>
      </c>
      <c r="V106" s="79" t="str">
        <v>LPPT</v>
      </c>
      <c r="W106" s="79" t="str">
        <v>EZE</v>
      </c>
      <c r="X106" s="79" t="str">
        <v>SAEZ</v>
      </c>
      <c r="Y106" s="79" t="str">
        <v>YSSY</v>
      </c>
      <c r="Z106" s="79" t="str">
        <v>EVRA</v>
      </c>
      <c r="AA106" s="79" t="str">
        <v>BOG</v>
      </c>
      <c r="AB106" s="79" t="str">
        <v>CPT</v>
      </c>
      <c r="AC106" s="79" t="str">
        <v>SAEZ</v>
      </c>
      <c r="AD106" s="79" t="str">
        <v>LAX</v>
      </c>
      <c r="AE106" s="79" t="str">
        <v>LON</v>
      </c>
      <c r="AF106" s="79" t="str">
        <v>EZE</v>
      </c>
      <c r="AG106" s="79" t="str">
        <v>YSSY</v>
      </c>
      <c r="AH106" s="79" t="str">
        <v>SAEZ</v>
      </c>
      <c r="AI106" s="79" t="str">
        <v>CYUL</v>
      </c>
      <c r="AJ106" s="79" t="str">
        <v>YYZ</v>
      </c>
      <c r="AK106" s="79" t="str">
        <v>LIS</v>
      </c>
      <c r="AL106" s="79" t="str">
        <v>LEMD</v>
      </c>
      <c r="AM106" s="79" t="str">
        <v>KLAX</v>
      </c>
      <c r="AN106" s="79" t="str">
        <v>FACT</v>
      </c>
      <c r="AO106" s="79" t="str">
        <v>FACT</v>
      </c>
      <c r="AP106" s="79" t="str">
        <v>KLAX</v>
      </c>
      <c r="AQ106" s="79" t="str">
        <v>LEMD</v>
      </c>
      <c r="AR106" s="79" t="str">
        <v>LAS</v>
      </c>
      <c r="AS106" s="79" t="str">
        <v>CYUL</v>
      </c>
      <c r="AT106" s="79" t="str">
        <v>YUL</v>
      </c>
      <c r="AU106" s="79" t="str">
        <v>SKBO</v>
      </c>
      <c r="AV106" s="79" t="str">
        <v>LON</v>
      </c>
      <c r="AW106" s="79" t="str">
        <v>YSSY</v>
      </c>
      <c r="AX106" s="79" t="str">
        <v>LPPT</v>
      </c>
      <c r="AY106" s="79" t="str">
        <v>CPT</v>
      </c>
      <c r="AZ106" s="79" t="str">
        <v>EVRA</v>
      </c>
      <c r="BA106" s="79" t="str">
        <v>EZE</v>
      </c>
      <c r="BB106" s="79" t="str">
        <v>LON</v>
      </c>
      <c r="BC106" s="79" t="str">
        <v>YSSY</v>
      </c>
      <c r="BD106" s="79" t="str">
        <v>EGGO</v>
      </c>
      <c r="BE106" s="79" t="str">
        <v>FACT</v>
      </c>
      <c r="BF106" s="79" t="str">
        <v>KLAX</v>
      </c>
      <c r="BG106" s="79" t="str">
        <v>BOG</v>
      </c>
      <c r="BH106" s="79" t="str">
        <v>EVRA</v>
      </c>
      <c r="BI106" s="79" t="str">
        <v>CYYZ</v>
      </c>
      <c r="BJ106" s="79" t="str">
        <v>SKBO</v>
      </c>
      <c r="BK106" s="79" t="str">
        <v>YYZ</v>
      </c>
      <c r="BL106" s="79" t="str">
        <v>LIS</v>
      </c>
      <c r="BM106" s="79" t="str">
        <v>YSSY</v>
      </c>
      <c r="BN106" s="79" t="str">
        <v>LIS</v>
      </c>
      <c r="BO106" s="79" t="str">
        <v>CYUL</v>
      </c>
      <c r="BP106" s="79" t="str">
        <v>EGGO</v>
      </c>
      <c r="BQ106" s="79" t="str">
        <v>LAS</v>
      </c>
      <c r="BR106" s="79" t="str">
        <v>SYD</v>
      </c>
      <c r="BS106" s="79" t="str">
        <v>LON</v>
      </c>
      <c r="BT106" s="79" t="str">
        <v>EGGO</v>
      </c>
    </row>
    <row r="107" spans="2:72" ht="12" customHeight="1">
      <c r="B107" s="83" t="s">
        <v>274</v>
      </c>
      <c r="C107" s="79" t="str" cm="1">
        <f t="array" ref="C107:BT107">_xlfn.TEXTAFTER(_xlfn.TEXTSPLIT(B107,";"),"-")</f>
        <v>LAX</v>
      </c>
      <c r="D107" s="79" t="str">
        <v>SAEZ</v>
      </c>
      <c r="E107" s="79" t="str">
        <v>EGGO</v>
      </c>
      <c r="F107" s="79" t="str">
        <v>SYD</v>
      </c>
      <c r="G107" s="79" t="str">
        <v>RIX</v>
      </c>
      <c r="H107" s="79" t="str">
        <v>KLAX</v>
      </c>
      <c r="I107" s="79" t="str">
        <v>LAS</v>
      </c>
      <c r="J107" s="79" t="str">
        <v>LAX</v>
      </c>
      <c r="K107" s="79" t="str">
        <v>LON</v>
      </c>
      <c r="L107" s="79" t="str">
        <v>MAD</v>
      </c>
      <c r="M107" s="79" t="str">
        <v>EGGO</v>
      </c>
      <c r="N107" s="79" t="str">
        <v>KLAS</v>
      </c>
      <c r="O107" s="79" t="str">
        <v>SKBO</v>
      </c>
      <c r="P107" s="79" t="str">
        <v>SAEZ</v>
      </c>
      <c r="Q107" s="79" t="str">
        <v>EGGO</v>
      </c>
      <c r="R107" s="79" t="str">
        <v>KLAX</v>
      </c>
      <c r="S107" s="79" t="str">
        <v>BOG</v>
      </c>
      <c r="T107" s="79" t="str">
        <v>YYZ</v>
      </c>
      <c r="U107" s="79" t="str">
        <v>BOG</v>
      </c>
      <c r="V107" s="79" t="str">
        <v>LPPT</v>
      </c>
      <c r="W107" s="79" t="str">
        <v>CPT</v>
      </c>
      <c r="X107" s="79" t="str">
        <v>RIX</v>
      </c>
      <c r="Y107" s="79" t="str">
        <v>LIS</v>
      </c>
      <c r="Z107" s="79" t="str">
        <v>CYYZ</v>
      </c>
      <c r="AA107" s="79" t="str">
        <v>YUL</v>
      </c>
      <c r="AB107" s="79" t="str">
        <v>SYD</v>
      </c>
      <c r="AC107" s="79" t="str">
        <v>MAD</v>
      </c>
      <c r="AD107" s="79" t="str">
        <v>LEMD</v>
      </c>
      <c r="AE107" s="79" t="str">
        <v>LPPT</v>
      </c>
      <c r="AF107" s="79" t="str">
        <v>YSSY</v>
      </c>
      <c r="AG107" s="79" t="str">
        <v>KLAS</v>
      </c>
      <c r="AH107" s="79" t="str">
        <v>EGGO</v>
      </c>
      <c r="AI107" s="79" t="str">
        <v>EZE</v>
      </c>
      <c r="AJ107" s="79" t="str">
        <v>RIX</v>
      </c>
      <c r="AK107" s="79" t="str">
        <v>YSSY</v>
      </c>
      <c r="AL107" s="79" t="str">
        <v>SAEZ</v>
      </c>
      <c r="AM107" s="79" t="str">
        <v>RIX</v>
      </c>
      <c r="AN107" s="79" t="str">
        <v>LAS</v>
      </c>
      <c r="AO107" s="79" t="str">
        <v>EVRA</v>
      </c>
      <c r="AP107" s="79" t="str">
        <v>SYD</v>
      </c>
      <c r="AQ107" s="79" t="str">
        <v>SKBO</v>
      </c>
      <c r="AR107" s="79" t="str">
        <v>CYYZ</v>
      </c>
      <c r="AS107" s="79" t="str">
        <v>LIS</v>
      </c>
      <c r="AT107" s="79" t="str">
        <v>SAEZ</v>
      </c>
      <c r="AU107" s="79" t="str">
        <v>LAS</v>
      </c>
      <c r="AV107" s="79" t="str">
        <v>LIS</v>
      </c>
      <c r="AW107" s="79" t="str">
        <v>SYD</v>
      </c>
      <c r="AX107" s="79" t="str">
        <v>LAX</v>
      </c>
      <c r="AY107" s="79" t="str">
        <v>CYYZ</v>
      </c>
      <c r="AZ107" s="79" t="str">
        <v>FACT</v>
      </c>
      <c r="BA107" s="79" t="str">
        <v>LON</v>
      </c>
      <c r="BB107" s="79" t="str">
        <v>LAS</v>
      </c>
      <c r="BC107" s="79" t="str">
        <v>EZE</v>
      </c>
      <c r="BD107" s="79" t="str">
        <v>MAD</v>
      </c>
      <c r="BE107" s="79" t="str">
        <v>LPPT</v>
      </c>
      <c r="BF107" s="79" t="str">
        <v>KLAS</v>
      </c>
      <c r="BG107" s="79" t="str">
        <v>LON</v>
      </c>
      <c r="BH107" s="79" t="str">
        <v>LPPT</v>
      </c>
      <c r="BI107" s="79" t="str">
        <v>LON</v>
      </c>
      <c r="BJ107" s="79" t="str">
        <v>LEMD</v>
      </c>
      <c r="BK107" s="79" t="str">
        <v>MAD</v>
      </c>
      <c r="BL107" s="79" t="str">
        <v>KLAS</v>
      </c>
      <c r="BM107" s="79" t="str">
        <v>CPT</v>
      </c>
      <c r="BN107" s="79" t="str">
        <v>EZE</v>
      </c>
      <c r="BO107" s="79" t="str">
        <v>LPPT</v>
      </c>
      <c r="BP107" s="79" t="str">
        <v>SKBO</v>
      </c>
      <c r="BQ107" s="79" t="str">
        <v>CPT</v>
      </c>
      <c r="BR107" s="79" t="str">
        <v>LAX</v>
      </c>
      <c r="BS107" s="79" t="str">
        <v>YUL</v>
      </c>
      <c r="BT107" s="79" t="str">
        <v>KLAX</v>
      </c>
    </row>
    <row r="108" spans="2:72" ht="12" customHeight="1">
      <c r="B108" s="83" t="s">
        <v>275</v>
      </c>
      <c r="C108" s="79" t="str" cm="1">
        <f t="array" ref="C108:BT108">_xlfn.TEXTAFTER(_xlfn.TEXTSPLIT(B108,";"),"-")</f>
        <v>CPT</v>
      </c>
      <c r="D108" s="79" t="str">
        <v>LIS</v>
      </c>
      <c r="E108" s="79" t="str">
        <v>LAX</v>
      </c>
      <c r="F108" s="79" t="str">
        <v>CPT</v>
      </c>
      <c r="G108" s="79" t="str">
        <v>RIX</v>
      </c>
      <c r="H108" s="79" t="str">
        <v>YSSY</v>
      </c>
      <c r="I108" s="79" t="str">
        <v>YSSY</v>
      </c>
      <c r="J108" s="79" t="str">
        <v>SAEZ</v>
      </c>
      <c r="K108" s="79" t="str">
        <v>CPT</v>
      </c>
      <c r="L108" s="79" t="str">
        <v>SKBO</v>
      </c>
      <c r="M108" s="79" t="str">
        <v>CYUL</v>
      </c>
      <c r="N108" s="79" t="str">
        <v>LAS</v>
      </c>
      <c r="O108" s="79" t="str">
        <v>RIX</v>
      </c>
      <c r="P108" s="79" t="str">
        <v>SYD</v>
      </c>
      <c r="Q108" s="79" t="str">
        <v>CPT</v>
      </c>
      <c r="R108" s="79" t="str">
        <v>CYUL</v>
      </c>
      <c r="S108" s="79" t="str">
        <v>EZE</v>
      </c>
      <c r="T108" s="79" t="str">
        <v>LPPT</v>
      </c>
      <c r="U108" s="79" t="str">
        <v>YYZ</v>
      </c>
      <c r="V108" s="79" t="str">
        <v>YSSY</v>
      </c>
      <c r="W108" s="79" t="str">
        <v>SKBO</v>
      </c>
      <c r="X108" s="79" t="str">
        <v>SYD</v>
      </c>
      <c r="Y108" s="79" t="str">
        <v>YUL</v>
      </c>
      <c r="Z108" s="79" t="str">
        <v>CYYZ</v>
      </c>
      <c r="AA108" s="79" t="str">
        <v>LAX</v>
      </c>
      <c r="AB108" s="79" t="str">
        <v>YYZ</v>
      </c>
      <c r="AC108" s="79" t="str">
        <v>YUL</v>
      </c>
      <c r="AD108" s="79" t="str">
        <v>LAX</v>
      </c>
      <c r="AE108" s="79" t="str">
        <v>SYD</v>
      </c>
      <c r="AF108" s="79" t="str">
        <v>KLAX</v>
      </c>
      <c r="AG108" s="79" t="str">
        <v>EZE</v>
      </c>
      <c r="AH108" s="79" t="str">
        <v>LON</v>
      </c>
      <c r="AI108" s="79" t="str">
        <v>LON</v>
      </c>
      <c r="AJ108" s="79" t="str">
        <v>EZE</v>
      </c>
      <c r="AK108" s="79" t="str">
        <v>SAEZ</v>
      </c>
      <c r="AL108" s="79" t="str">
        <v>YUL</v>
      </c>
      <c r="AM108" s="79" t="str">
        <v>RIX</v>
      </c>
      <c r="AN108" s="79" t="str">
        <v>KLAS</v>
      </c>
      <c r="AO108" s="79" t="str">
        <v>LPPT</v>
      </c>
      <c r="AP108" s="79" t="str">
        <v>YUL</v>
      </c>
      <c r="AQ108" s="79" t="str">
        <v>LPPT</v>
      </c>
      <c r="AR108" s="79" t="str">
        <v>KLAS</v>
      </c>
      <c r="AS108" s="79" t="str">
        <v>YSSY</v>
      </c>
      <c r="AT108" s="79" t="str">
        <v>EGGO</v>
      </c>
      <c r="AU108" s="79" t="str">
        <v>LAS</v>
      </c>
      <c r="AV108" s="79" t="str">
        <v>KLAS</v>
      </c>
      <c r="AW108" s="79" t="str">
        <v>SYD</v>
      </c>
      <c r="AX108" s="79" t="str">
        <v>KLAX</v>
      </c>
      <c r="AY108" s="79" t="str">
        <v>CYYZ</v>
      </c>
      <c r="AZ108" s="79" t="str">
        <v>KLAS</v>
      </c>
      <c r="BA108" s="79" t="str">
        <v>LIS</v>
      </c>
      <c r="BB108" s="79" t="str">
        <v>RIX</v>
      </c>
      <c r="BC108" s="79" t="str">
        <v>LON</v>
      </c>
      <c r="BD108" s="79" t="str">
        <v>KLAS</v>
      </c>
      <c r="BE108" s="79" t="str">
        <v>SKBO</v>
      </c>
      <c r="BF108" s="79" t="str">
        <v>CPT</v>
      </c>
      <c r="BG108" s="79" t="str">
        <v>YUL</v>
      </c>
      <c r="BH108" s="79" t="str">
        <v>CPT</v>
      </c>
      <c r="BI108" s="79" t="str">
        <v>LEMD</v>
      </c>
      <c r="BJ108" s="79" t="str">
        <v>MAD</v>
      </c>
      <c r="BK108" s="79" t="str">
        <v>LEMD</v>
      </c>
      <c r="BL108" s="79" t="str">
        <v>EGGO</v>
      </c>
      <c r="BM108" s="79" t="str">
        <v>FACT</v>
      </c>
      <c r="BN108" s="79" t="str">
        <v>LPPT</v>
      </c>
      <c r="BO108" s="79" t="str">
        <v>MAD</v>
      </c>
      <c r="BP108" s="79" t="str">
        <v>BOG</v>
      </c>
      <c r="BQ108" s="79" t="str">
        <v>LPPT</v>
      </c>
      <c r="BR108" s="79" t="str">
        <v>EGGO</v>
      </c>
      <c r="BS108" s="79" t="str">
        <v>YYZ</v>
      </c>
      <c r="BT108" s="79" t="str">
        <v>EVRA</v>
      </c>
    </row>
    <row r="109" spans="2:72" ht="12" customHeight="1">
      <c r="B109" s="83" t="s">
        <v>276</v>
      </c>
      <c r="C109" s="79" t="str" cm="1">
        <f t="array" ref="C109:BT109">_xlfn.TEXTAFTER(_xlfn.TEXTSPLIT(B109,";"),"-")</f>
        <v>YSSY</v>
      </c>
      <c r="D109" s="79" t="str">
        <v>RIX</v>
      </c>
      <c r="E109" s="79" t="str">
        <v>KLAX</v>
      </c>
      <c r="F109" s="79" t="str">
        <v>LAX</v>
      </c>
      <c r="G109" s="79" t="str">
        <v>YSSY</v>
      </c>
      <c r="H109" s="79" t="str">
        <v>YUL</v>
      </c>
      <c r="I109" s="79" t="str">
        <v>SKBO</v>
      </c>
      <c r="J109" s="79" t="str">
        <v>BOG</v>
      </c>
      <c r="K109" s="79" t="str">
        <v>LAX</v>
      </c>
      <c r="L109" s="79" t="str">
        <v>LIS</v>
      </c>
      <c r="M109" s="79" t="str">
        <v>LAX</v>
      </c>
      <c r="N109" s="79" t="str">
        <v>LPPT</v>
      </c>
      <c r="O109" s="79" t="str">
        <v>CPT</v>
      </c>
      <c r="P109" s="79" t="str">
        <v>LAS</v>
      </c>
      <c r="Q109" s="79" t="str">
        <v>EZE</v>
      </c>
      <c r="R109" s="79" t="str">
        <v>SAEZ</v>
      </c>
      <c r="S109" s="79" t="str">
        <v>LAS</v>
      </c>
      <c r="T109" s="79" t="str">
        <v>EZE</v>
      </c>
      <c r="U109" s="79" t="str">
        <v>SKBO</v>
      </c>
      <c r="V109" s="79" t="str">
        <v>BOG</v>
      </c>
      <c r="W109" s="79" t="str">
        <v>EVRA</v>
      </c>
      <c r="X109" s="79" t="str">
        <v>CYYZ</v>
      </c>
      <c r="Y109" s="79" t="str">
        <v>MAD</v>
      </c>
      <c r="Z109" s="79" t="str">
        <v>RIX</v>
      </c>
      <c r="AA109" s="79" t="str">
        <v>MAD</v>
      </c>
      <c r="AB109" s="79" t="str">
        <v>CYUL</v>
      </c>
      <c r="AC109" s="79" t="str">
        <v>RIX</v>
      </c>
      <c r="AD109" s="79" t="str">
        <v>YYZ</v>
      </c>
      <c r="AE109" s="79" t="str">
        <v>LPPT</v>
      </c>
      <c r="AF109" s="79" t="str">
        <v>SYD</v>
      </c>
      <c r="AG109" s="79" t="str">
        <v>KLAS</v>
      </c>
      <c r="AH109" s="79" t="str">
        <v>CPT</v>
      </c>
      <c r="AI109" s="79" t="str">
        <v>KLAX</v>
      </c>
      <c r="AJ109" s="79" t="str">
        <v>KLAS</v>
      </c>
      <c r="AK109" s="79" t="str">
        <v>MAD</v>
      </c>
      <c r="AL109" s="79" t="str">
        <v>EGGO</v>
      </c>
      <c r="AM109" s="79" t="str">
        <v>LIS</v>
      </c>
      <c r="AN109" s="79" t="str">
        <v>KLAS</v>
      </c>
      <c r="AO109" s="79" t="str">
        <v>FACT</v>
      </c>
      <c r="AP109" s="79" t="str">
        <v>LPPT</v>
      </c>
      <c r="AQ109" s="79" t="str">
        <v>CPT</v>
      </c>
      <c r="AR109" s="79" t="str">
        <v>EVRA</v>
      </c>
      <c r="AS109" s="79" t="str">
        <v>RIX</v>
      </c>
      <c r="AT109" s="79" t="str">
        <v>KLAS</v>
      </c>
      <c r="AU109" s="79" t="str">
        <v>YUL</v>
      </c>
      <c r="AV109" s="79" t="str">
        <v>YYZ</v>
      </c>
      <c r="AW109" s="79" t="str">
        <v>CYUL</v>
      </c>
      <c r="AX109" s="79" t="str">
        <v>CPT</v>
      </c>
      <c r="AY109" s="79" t="str">
        <v>LON</v>
      </c>
      <c r="AZ109" s="79" t="str">
        <v>RIX</v>
      </c>
      <c r="BA109" s="79" t="str">
        <v>FACT</v>
      </c>
      <c r="BB109" s="79" t="str">
        <v>LPPT</v>
      </c>
      <c r="BC109" s="79" t="str">
        <v>KLAX</v>
      </c>
      <c r="BD109" s="79" t="str">
        <v>CPT</v>
      </c>
      <c r="BE109" s="79" t="str">
        <v>SAEZ</v>
      </c>
      <c r="BF109" s="79" t="str">
        <v>BOG</v>
      </c>
      <c r="BG109" s="79" t="str">
        <v>LON</v>
      </c>
      <c r="BH109" s="79" t="str">
        <v>LAS</v>
      </c>
      <c r="BI109" s="79" t="str">
        <v>SAEZ</v>
      </c>
      <c r="BJ109" s="79" t="str">
        <v>SYD</v>
      </c>
      <c r="BK109" s="79" t="str">
        <v>LAX</v>
      </c>
      <c r="BL109" s="79" t="str">
        <v>LIS</v>
      </c>
      <c r="BM109" s="79" t="str">
        <v>RIX</v>
      </c>
      <c r="BN109" s="79" t="str">
        <v>CYUL</v>
      </c>
      <c r="BO109" s="79" t="str">
        <v>SKBO</v>
      </c>
      <c r="BP109" s="79" t="str">
        <v>YSSY</v>
      </c>
      <c r="BQ109" s="79" t="str">
        <v>YSSY</v>
      </c>
      <c r="BR109" s="79" t="str">
        <v>YUL</v>
      </c>
      <c r="BS109" s="79" t="str">
        <v>LAS</v>
      </c>
      <c r="BT109" s="79" t="str">
        <v>LEMD</v>
      </c>
    </row>
    <row r="110" spans="2:72" ht="12" customHeight="1">
      <c r="B110" s="83" t="s">
        <v>277</v>
      </c>
      <c r="C110" s="79" t="str" cm="1">
        <f t="array" ref="C110:BT110">_xlfn.TEXTAFTER(_xlfn.TEXTSPLIT(B110,";"),"-")</f>
        <v>MAD</v>
      </c>
      <c r="D110" s="79" t="str">
        <v>SAEZ</v>
      </c>
      <c r="E110" s="79" t="str">
        <v>LPPT</v>
      </c>
      <c r="F110" s="79" t="str">
        <v>EZE</v>
      </c>
      <c r="G110" s="79" t="str">
        <v>LIS</v>
      </c>
      <c r="H110" s="79" t="str">
        <v>KLAS</v>
      </c>
      <c r="I110" s="79" t="str">
        <v>SYD</v>
      </c>
      <c r="J110" s="79" t="str">
        <v>SKBO</v>
      </c>
      <c r="K110" s="79" t="str">
        <v>KLAS</v>
      </c>
      <c r="L110" s="79" t="str">
        <v>LON</v>
      </c>
      <c r="M110" s="79" t="str">
        <v>YSSY</v>
      </c>
      <c r="N110" s="79" t="str">
        <v>SKBO</v>
      </c>
      <c r="O110" s="79" t="str">
        <v>CPT</v>
      </c>
      <c r="P110" s="79" t="str">
        <v>RIX</v>
      </c>
      <c r="Q110" s="79" t="str">
        <v>EGGO</v>
      </c>
      <c r="R110" s="79" t="str">
        <v>BOG</v>
      </c>
      <c r="S110" s="79" t="str">
        <v>BOG</v>
      </c>
      <c r="T110" s="79" t="str">
        <v>CPT</v>
      </c>
      <c r="U110" s="79" t="str">
        <v>LAS</v>
      </c>
      <c r="V110" s="79" t="str">
        <v>CYYZ</v>
      </c>
      <c r="W110" s="79" t="str">
        <v>SKBO</v>
      </c>
      <c r="X110" s="79" t="str">
        <v>SAEZ</v>
      </c>
      <c r="Y110" s="79" t="str">
        <v>CYUL</v>
      </c>
      <c r="Z110" s="79" t="str">
        <v>CYYZ</v>
      </c>
      <c r="AA110" s="79" t="str">
        <v>CPT</v>
      </c>
      <c r="AB110" s="79" t="str">
        <v>MAD</v>
      </c>
      <c r="AC110" s="79" t="str">
        <v>YUL</v>
      </c>
      <c r="AD110" s="79" t="str">
        <v>YUL</v>
      </c>
      <c r="AE110" s="79" t="str">
        <v>SYD</v>
      </c>
      <c r="AF110" s="79" t="str">
        <v>MAD</v>
      </c>
      <c r="AG110" s="79" t="str">
        <v>LAS</v>
      </c>
      <c r="AH110" s="79" t="str">
        <v>LAX</v>
      </c>
      <c r="AI110" s="79" t="str">
        <v>KLAS</v>
      </c>
      <c r="AJ110" s="79" t="str">
        <v>RIX</v>
      </c>
      <c r="AK110" s="79" t="str">
        <v>CPT</v>
      </c>
      <c r="AL110" s="79" t="str">
        <v>LAS</v>
      </c>
      <c r="AM110" s="79" t="str">
        <v>LPPT</v>
      </c>
      <c r="AN110" s="79" t="str">
        <v>SAEZ</v>
      </c>
      <c r="AO110" s="79" t="str">
        <v>BOG</v>
      </c>
      <c r="AP110" s="79" t="str">
        <v>BOG</v>
      </c>
      <c r="AQ110" s="79" t="str">
        <v>YUL</v>
      </c>
      <c r="AR110" s="79" t="str">
        <v>CYUL</v>
      </c>
      <c r="AS110" s="79" t="str">
        <v>LAS</v>
      </c>
      <c r="AT110" s="79" t="str">
        <v>LAX</v>
      </c>
      <c r="AU110" s="79" t="str">
        <v>KLAX</v>
      </c>
      <c r="AV110" s="79" t="str">
        <v>LEMD</v>
      </c>
      <c r="AW110" s="79" t="str">
        <v>LIS</v>
      </c>
      <c r="AX110" s="79" t="str">
        <v>RIX</v>
      </c>
      <c r="AY110" s="79" t="str">
        <v>SYD</v>
      </c>
      <c r="AZ110" s="79" t="str">
        <v>CPT</v>
      </c>
      <c r="BA110" s="79" t="str">
        <v>LPPT</v>
      </c>
      <c r="BB110" s="79" t="str">
        <v>CPT</v>
      </c>
      <c r="BC110" s="79" t="str">
        <v>RIX</v>
      </c>
      <c r="BD110" s="79" t="str">
        <v>SAEZ</v>
      </c>
      <c r="BE110" s="79" t="str">
        <v>YYZ</v>
      </c>
      <c r="BF110" s="79" t="str">
        <v>FACT</v>
      </c>
      <c r="BG110" s="79" t="str">
        <v>LAX</v>
      </c>
      <c r="BH110" s="79" t="str">
        <v>SAEZ</v>
      </c>
      <c r="BI110" s="79" t="str">
        <v>EVRA</v>
      </c>
      <c r="BJ110" s="79" t="str">
        <v>LEMD</v>
      </c>
      <c r="BK110" s="79" t="str">
        <v>RIX</v>
      </c>
      <c r="BL110" s="79" t="str">
        <v>EGGO</v>
      </c>
      <c r="BM110" s="79" t="str">
        <v>FACT</v>
      </c>
      <c r="BN110" s="79" t="str">
        <v>KLAX</v>
      </c>
      <c r="BO110" s="79" t="str">
        <v>RIX</v>
      </c>
      <c r="BP110" s="79" t="str">
        <v>YYZ</v>
      </c>
      <c r="BQ110" s="79" t="str">
        <v>EZE</v>
      </c>
      <c r="BR110" s="79" t="str">
        <v>YUL</v>
      </c>
      <c r="BS110" s="79" t="str">
        <v>YSSY</v>
      </c>
      <c r="BT110" s="79" t="str">
        <v>LON</v>
      </c>
    </row>
    <row r="111" spans="2:72" ht="12" customHeight="1">
      <c r="B111" s="83" t="s">
        <v>278</v>
      </c>
      <c r="C111" s="79" t="str" cm="1">
        <f t="array" ref="C111:BT111">_xlfn.TEXTAFTER(_xlfn.TEXTSPLIT(B111,";"),"-")</f>
        <v>SKBO</v>
      </c>
      <c r="D111" s="79" t="str">
        <v>MAD</v>
      </c>
      <c r="E111" s="79" t="str">
        <v>LPPT</v>
      </c>
      <c r="F111" s="79" t="str">
        <v>YSSY</v>
      </c>
      <c r="G111" s="79" t="str">
        <v>RIX</v>
      </c>
      <c r="H111" s="79" t="str">
        <v>EZE</v>
      </c>
      <c r="I111" s="79" t="str">
        <v>EVRA</v>
      </c>
      <c r="J111" s="79" t="str">
        <v>LAX</v>
      </c>
      <c r="K111" s="79" t="str">
        <v>EVRA</v>
      </c>
      <c r="L111" s="79" t="str">
        <v>SKBO</v>
      </c>
      <c r="M111" s="79" t="str">
        <v>CPT</v>
      </c>
      <c r="N111" s="79" t="str">
        <v>RIX</v>
      </c>
      <c r="O111" s="79" t="str">
        <v>LPPT</v>
      </c>
      <c r="P111" s="79" t="str">
        <v>RIX</v>
      </c>
      <c r="Q111" s="79" t="str">
        <v>SYD</v>
      </c>
      <c r="R111" s="79" t="str">
        <v>LIS</v>
      </c>
      <c r="S111" s="79" t="str">
        <v>LPPT</v>
      </c>
      <c r="T111" s="79" t="str">
        <v>CYUL</v>
      </c>
      <c r="U111" s="79" t="str">
        <v>LEMD</v>
      </c>
      <c r="V111" s="79" t="str">
        <v>CPT</v>
      </c>
      <c r="W111" s="79" t="str">
        <v>SAEZ</v>
      </c>
      <c r="X111" s="79" t="str">
        <v>LAX</v>
      </c>
      <c r="Y111" s="79" t="str">
        <v>KLAX</v>
      </c>
      <c r="Z111" s="79" t="str">
        <v>YYZ</v>
      </c>
      <c r="AA111" s="79" t="str">
        <v>KLAS</v>
      </c>
      <c r="AB111" s="79" t="str">
        <v>YSSY</v>
      </c>
      <c r="AC111" s="79" t="str">
        <v>CYYZ</v>
      </c>
      <c r="AD111" s="79" t="str">
        <v>SYD</v>
      </c>
      <c r="AE111" s="79" t="str">
        <v>LAX</v>
      </c>
      <c r="AF111" s="79" t="str">
        <v>RIX</v>
      </c>
      <c r="AG111" s="79" t="str">
        <v>LAS</v>
      </c>
      <c r="AH111" s="79" t="str">
        <v>YUL</v>
      </c>
      <c r="AI111" s="79" t="str">
        <v>CPT</v>
      </c>
      <c r="AJ111" s="79" t="str">
        <v>RIX</v>
      </c>
      <c r="AK111" s="79" t="str">
        <v>MAD</v>
      </c>
      <c r="AL111" s="79" t="str">
        <v>YUL</v>
      </c>
      <c r="AM111" s="79" t="str">
        <v>CPT</v>
      </c>
      <c r="AN111" s="79" t="str">
        <v>LPPT</v>
      </c>
      <c r="AO111" s="79" t="str">
        <v>KLAX</v>
      </c>
      <c r="AP111" s="79" t="str">
        <v>KLAX</v>
      </c>
      <c r="AQ111" s="79" t="str">
        <v>SYD</v>
      </c>
      <c r="AR111" s="79" t="str">
        <v>BOG</v>
      </c>
      <c r="AS111" s="79" t="str">
        <v>CPT</v>
      </c>
      <c r="AT111" s="79" t="str">
        <v>EZE</v>
      </c>
      <c r="AU111" s="79" t="str">
        <v>BOG</v>
      </c>
      <c r="AV111" s="79" t="str">
        <v>LAX</v>
      </c>
      <c r="AW111" s="79" t="str">
        <v>SKBO</v>
      </c>
      <c r="AX111" s="79" t="str">
        <v>CYYZ</v>
      </c>
      <c r="AY111" s="79" t="str">
        <v>YSSY</v>
      </c>
      <c r="AZ111" s="79" t="str">
        <v>LON</v>
      </c>
      <c r="BA111" s="79" t="str">
        <v>LON</v>
      </c>
      <c r="BB111" s="79" t="str">
        <v>SAEZ</v>
      </c>
      <c r="BC111" s="79" t="str">
        <v>CPT</v>
      </c>
      <c r="BD111" s="79" t="str">
        <v>SYD</v>
      </c>
      <c r="BE111" s="79" t="str">
        <v>LAS</v>
      </c>
      <c r="BF111" s="79" t="str">
        <v>BOG</v>
      </c>
      <c r="BG111" s="79" t="str">
        <v>EGGO</v>
      </c>
      <c r="BH111" s="79" t="str">
        <v>LEMD</v>
      </c>
      <c r="BI111" s="79" t="str">
        <v>LAS</v>
      </c>
      <c r="BJ111" s="79" t="str">
        <v>MAD</v>
      </c>
      <c r="BK111" s="79" t="str">
        <v>YYZ</v>
      </c>
      <c r="BL111" s="79" t="str">
        <v>MAD</v>
      </c>
      <c r="BM111" s="79" t="str">
        <v>FACT</v>
      </c>
      <c r="BN111" s="79" t="str">
        <v>KLAX</v>
      </c>
      <c r="BO111" s="79" t="str">
        <v>KLAS</v>
      </c>
      <c r="BP111" s="79" t="str">
        <v>YUL</v>
      </c>
      <c r="BQ111" s="79" t="str">
        <v>LAS</v>
      </c>
      <c r="BR111" s="79" t="str">
        <v>CPT</v>
      </c>
      <c r="BS111" s="79" t="str">
        <v>SAEZ</v>
      </c>
      <c r="BT111" s="79" t="str">
        <v>YUL</v>
      </c>
    </row>
    <row r="112" spans="2:72" ht="12" customHeight="1">
      <c r="B112" s="83" t="s">
        <v>279</v>
      </c>
      <c r="C112" s="79" t="str" cm="1">
        <f t="array" ref="C112:BT112">_xlfn.TEXTAFTER(_xlfn.TEXTSPLIT(B112,";"),"-")</f>
        <v>LEMD</v>
      </c>
      <c r="D112" s="79" t="str">
        <v>SKBO</v>
      </c>
      <c r="E112" s="79" t="str">
        <v>SKBO</v>
      </c>
      <c r="F112" s="79" t="str">
        <v>EVRA</v>
      </c>
      <c r="G112" s="79" t="str">
        <v>LEMD</v>
      </c>
      <c r="H112" s="79" t="str">
        <v>MAD</v>
      </c>
      <c r="I112" s="79" t="str">
        <v>LON</v>
      </c>
      <c r="J112" s="79" t="str">
        <v>CPT</v>
      </c>
      <c r="K112" s="79" t="str">
        <v>CPT</v>
      </c>
      <c r="L112" s="79" t="str">
        <v>BOG</v>
      </c>
      <c r="M112" s="79" t="str">
        <v>SYD</v>
      </c>
      <c r="N112" s="79" t="str">
        <v>YYZ</v>
      </c>
      <c r="O112" s="79" t="str">
        <v>LPPT</v>
      </c>
      <c r="P112" s="79" t="str">
        <v>MAD</v>
      </c>
      <c r="Q112" s="79" t="str">
        <v>CYUL</v>
      </c>
      <c r="R112" s="79" t="str">
        <v>LPPT</v>
      </c>
      <c r="S112" s="79" t="str">
        <v>LON</v>
      </c>
      <c r="T112" s="79" t="str">
        <v>LON</v>
      </c>
      <c r="U112" s="79" t="str">
        <v>FACT</v>
      </c>
      <c r="V112" s="79" t="str">
        <v>LAS</v>
      </c>
      <c r="W112" s="79" t="str">
        <v>SYD</v>
      </c>
      <c r="X112" s="79" t="str">
        <v>LAS</v>
      </c>
      <c r="Y112" s="79" t="str">
        <v>YSSY</v>
      </c>
      <c r="Z112" s="79" t="str">
        <v>KLAS</v>
      </c>
      <c r="AA112" s="79" t="str">
        <v>EZE</v>
      </c>
      <c r="AB112" s="79" t="str">
        <v>KLAS</v>
      </c>
      <c r="AC112" s="79" t="str">
        <v>LAX</v>
      </c>
      <c r="AD112" s="79" t="str">
        <v>EZE</v>
      </c>
      <c r="AE112" s="79" t="str">
        <v>KLAX</v>
      </c>
      <c r="AF112" s="79" t="str">
        <v>EGGO</v>
      </c>
      <c r="AG112" s="79" t="str">
        <v>SKBO</v>
      </c>
      <c r="AH112" s="79" t="str">
        <v>SAEZ</v>
      </c>
      <c r="AI112" s="79" t="str">
        <v>CYUL</v>
      </c>
      <c r="AJ112" s="79" t="str">
        <v>LPPT</v>
      </c>
      <c r="AK112" s="79" t="str">
        <v>LON</v>
      </c>
      <c r="AL112" s="79" t="str">
        <v>LIS</v>
      </c>
      <c r="AM112" s="79" t="str">
        <v>CYYZ</v>
      </c>
      <c r="AN112" s="79" t="str">
        <v>SYD</v>
      </c>
      <c r="AO112" s="79" t="str">
        <v>LIS</v>
      </c>
      <c r="AP112" s="79" t="str">
        <v>SAEZ</v>
      </c>
      <c r="AQ112" s="79" t="str">
        <v>CPT</v>
      </c>
      <c r="AR112" s="79" t="str">
        <v>BOG</v>
      </c>
      <c r="AS112" s="79" t="str">
        <v>EVRA</v>
      </c>
      <c r="AT112" s="79" t="str">
        <v>SYD</v>
      </c>
      <c r="AU112" s="79" t="str">
        <v>LAS</v>
      </c>
      <c r="AV112" s="79" t="str">
        <v>KLAX</v>
      </c>
      <c r="AW112" s="79" t="str">
        <v>LAS</v>
      </c>
      <c r="AX112" s="79" t="str">
        <v>KLAS</v>
      </c>
      <c r="AY112" s="79" t="str">
        <v>LAX</v>
      </c>
      <c r="AZ112" s="79" t="str">
        <v>SKBO</v>
      </c>
      <c r="BA112" s="79" t="str">
        <v>LEMD</v>
      </c>
      <c r="BB112" s="79" t="str">
        <v>KLAX</v>
      </c>
      <c r="BC112" s="79" t="str">
        <v>LEMD</v>
      </c>
      <c r="BD112" s="79" t="str">
        <v>EVRA</v>
      </c>
      <c r="BE112" s="79" t="str">
        <v>SAEZ</v>
      </c>
      <c r="BF112" s="79" t="str">
        <v>EZE</v>
      </c>
      <c r="BG112" s="79" t="str">
        <v>CPT</v>
      </c>
      <c r="BH112" s="79" t="str">
        <v>YUL</v>
      </c>
      <c r="BI112" s="79" t="str">
        <v>EVRA</v>
      </c>
      <c r="BJ112" s="79" t="str">
        <v>LON</v>
      </c>
      <c r="BK112" s="79" t="str">
        <v>SYD</v>
      </c>
      <c r="BL112" s="79" t="str">
        <v>LIS</v>
      </c>
      <c r="BM112" s="79" t="str">
        <v>EZE</v>
      </c>
      <c r="BN112" s="79" t="str">
        <v>LAX</v>
      </c>
      <c r="BO112" s="79" t="str">
        <v>RIX</v>
      </c>
      <c r="BP112" s="79" t="str">
        <v>EZE</v>
      </c>
      <c r="BQ112" s="79" t="str">
        <v>BOG</v>
      </c>
      <c r="BR112" s="79" t="str">
        <v>LPPT</v>
      </c>
      <c r="BS112" s="79" t="str">
        <v>KLAS</v>
      </c>
      <c r="BT112" s="79" t="str">
        <v>RIX</v>
      </c>
    </row>
    <row r="113" spans="2:72" ht="12" customHeight="1">
      <c r="B113" s="83" t="s">
        <v>280</v>
      </c>
      <c r="C113" s="79" t="str" cm="1">
        <f t="array" ref="C113:BT113">_xlfn.TEXTAFTER(_xlfn.TEXTSPLIT(B113,";"),"-")</f>
        <v>SAEZ</v>
      </c>
      <c r="D113" s="79" t="str">
        <v>KLAX</v>
      </c>
      <c r="E113" s="79" t="str">
        <v>SYD</v>
      </c>
      <c r="F113" s="79" t="str">
        <v>CPT</v>
      </c>
      <c r="G113" s="79" t="str">
        <v>LAS</v>
      </c>
      <c r="H113" s="79" t="str">
        <v>LON</v>
      </c>
      <c r="I113" s="79" t="str">
        <v>CYUL</v>
      </c>
      <c r="J113" s="79" t="str">
        <v>RIX</v>
      </c>
      <c r="K113" s="79" t="str">
        <v>SAEZ</v>
      </c>
      <c r="L113" s="79" t="str">
        <v>LAX</v>
      </c>
      <c r="M113" s="79" t="str">
        <v>SAEZ</v>
      </c>
      <c r="N113" s="79" t="str">
        <v>CYUL</v>
      </c>
      <c r="O113" s="79" t="str">
        <v>SYD</v>
      </c>
      <c r="P113" s="79" t="str">
        <v>LAX</v>
      </c>
      <c r="Q113" s="79" t="str">
        <v>YYZ</v>
      </c>
      <c r="R113" s="79" t="str">
        <v>EGGO</v>
      </c>
      <c r="S113" s="79" t="str">
        <v>SKBO</v>
      </c>
      <c r="T113" s="79" t="str">
        <v>CPT</v>
      </c>
      <c r="U113" s="79" t="str">
        <v>RIX</v>
      </c>
      <c r="V113" s="79" t="str">
        <v>LIS</v>
      </c>
      <c r="W113" s="79" t="str">
        <v>LPPT</v>
      </c>
      <c r="X113" s="79" t="str">
        <v>LEMD</v>
      </c>
      <c r="Y113" s="79" t="str">
        <v>LAS</v>
      </c>
      <c r="Z113" s="79" t="str">
        <v>CYYZ</v>
      </c>
      <c r="AA113" s="79" t="str">
        <v>EGGO</v>
      </c>
      <c r="AB113" s="79" t="str">
        <v>EZE</v>
      </c>
      <c r="AC113" s="79" t="str">
        <v>KLAX</v>
      </c>
      <c r="AD113" s="79" t="str">
        <v>KLAX</v>
      </c>
      <c r="AE113" s="79" t="str">
        <v>LIS</v>
      </c>
      <c r="AF113" s="79" t="str">
        <v>RIX</v>
      </c>
      <c r="AG113" s="79" t="str">
        <v>EVRA</v>
      </c>
      <c r="AH113" s="79" t="str">
        <v>LEMD</v>
      </c>
      <c r="AI113" s="79" t="str">
        <v>LON</v>
      </c>
      <c r="AJ113" s="79" t="str">
        <v>LIS</v>
      </c>
      <c r="AK113" s="79" t="str">
        <v>LPPT</v>
      </c>
      <c r="AL113" s="79" t="str">
        <v>CYYZ</v>
      </c>
      <c r="AM113" s="79" t="str">
        <v>FACT</v>
      </c>
      <c r="AN113" s="79" t="str">
        <v>KLAX</v>
      </c>
      <c r="AO113" s="79" t="str">
        <v>KLAS</v>
      </c>
      <c r="AP113" s="79" t="str">
        <v>MAD</v>
      </c>
      <c r="AQ113" s="79" t="str">
        <v>LAS</v>
      </c>
      <c r="AR113" s="79" t="str">
        <v>LEMD</v>
      </c>
      <c r="AS113" s="79" t="str">
        <v>KLAX</v>
      </c>
      <c r="AT113" s="79" t="str">
        <v>LON</v>
      </c>
      <c r="AU113" s="79" t="str">
        <v>BOG</v>
      </c>
      <c r="AV113" s="79" t="str">
        <v>BOG</v>
      </c>
      <c r="AW113" s="79" t="str">
        <v>YYZ</v>
      </c>
      <c r="AX113" s="79" t="str">
        <v>EZE</v>
      </c>
      <c r="AY113" s="79" t="str">
        <v>KLAS</v>
      </c>
      <c r="AZ113" s="79" t="str">
        <v>KLAS</v>
      </c>
      <c r="BA113" s="79" t="str">
        <v>LON</v>
      </c>
      <c r="BB113" s="79" t="str">
        <v>LAX</v>
      </c>
      <c r="BC113" s="79" t="str">
        <v>CPT</v>
      </c>
      <c r="BD113" s="79" t="str">
        <v>YUL</v>
      </c>
      <c r="BE113" s="79" t="str">
        <v>CPT</v>
      </c>
      <c r="BF113" s="79" t="str">
        <v>EVRA</v>
      </c>
      <c r="BG113" s="79" t="str">
        <v>BOG</v>
      </c>
      <c r="BH113" s="79" t="str">
        <v>CYUL</v>
      </c>
      <c r="BI113" s="79" t="str">
        <v>EVRA</v>
      </c>
      <c r="BJ113" s="79" t="str">
        <v>SKBO</v>
      </c>
      <c r="BK113" s="79" t="str">
        <v>BOG</v>
      </c>
      <c r="BL113" s="79" t="str">
        <v>BOG</v>
      </c>
      <c r="BM113" s="79" t="str">
        <v>EGGO</v>
      </c>
      <c r="BN113" s="79" t="str">
        <v>SKBO</v>
      </c>
      <c r="BO113" s="79" t="str">
        <v>LEMD</v>
      </c>
      <c r="BP113" s="79" t="str">
        <v>YUL</v>
      </c>
      <c r="BQ113" s="79" t="str">
        <v>LPPT</v>
      </c>
      <c r="BR113" s="79" t="str">
        <v>EVRA</v>
      </c>
      <c r="BS113" s="79" t="str">
        <v>EVRA</v>
      </c>
      <c r="BT113" s="79" t="str">
        <v>FACT</v>
      </c>
    </row>
    <row r="114" spans="2:72" ht="12" customHeight="1">
      <c r="B114" s="83" t="s">
        <v>281</v>
      </c>
      <c r="C114" s="79" t="str" cm="1">
        <f t="array" ref="C114:BT114">_xlfn.TEXTAFTER(_xlfn.TEXTSPLIT(B114,";"),"-")</f>
        <v>LIS</v>
      </c>
      <c r="D114" s="79" t="str">
        <v>FACT</v>
      </c>
      <c r="E114" s="79" t="str">
        <v>EZE</v>
      </c>
      <c r="F114" s="79" t="str">
        <v>KLAX</v>
      </c>
      <c r="G114" s="79" t="str">
        <v>SAEZ</v>
      </c>
      <c r="H114" s="79" t="str">
        <v>LIS</v>
      </c>
      <c r="I114" s="79" t="str">
        <v>FACT</v>
      </c>
      <c r="J114" s="79" t="str">
        <v>KLAS</v>
      </c>
      <c r="K114" s="79" t="str">
        <v>LON</v>
      </c>
      <c r="L114" s="79" t="str">
        <v>SKBO</v>
      </c>
      <c r="M114" s="79" t="str">
        <v>LON</v>
      </c>
      <c r="N114" s="79" t="str">
        <v>CPT</v>
      </c>
      <c r="O114" s="79" t="str">
        <v>KLAX</v>
      </c>
      <c r="P114" s="79" t="str">
        <v>LPPT</v>
      </c>
      <c r="Q114" s="79" t="str">
        <v>CPT</v>
      </c>
      <c r="R114" s="79" t="str">
        <v>YYZ</v>
      </c>
      <c r="S114" s="79" t="str">
        <v>YYZ</v>
      </c>
      <c r="T114" s="79" t="str">
        <v>LEMD</v>
      </c>
      <c r="U114" s="79" t="str">
        <v>LAX</v>
      </c>
      <c r="V114" s="79" t="str">
        <v>KLAX</v>
      </c>
      <c r="W114" s="79" t="str">
        <v>EVRA</v>
      </c>
      <c r="X114" s="79" t="str">
        <v>CPT</v>
      </c>
      <c r="Y114" s="79" t="str">
        <v>CPT</v>
      </c>
      <c r="Z114" s="79" t="str">
        <v>YSSY</v>
      </c>
      <c r="AA114" s="79" t="str">
        <v>CYUL</v>
      </c>
      <c r="AB114" s="79" t="str">
        <v>MAD</v>
      </c>
      <c r="AC114" s="79" t="str">
        <v>LIS</v>
      </c>
      <c r="AD114" s="79" t="str">
        <v>EGGO</v>
      </c>
      <c r="AE114" s="79" t="str">
        <v>BOG</v>
      </c>
      <c r="AF114" s="79" t="str">
        <v>LAS</v>
      </c>
      <c r="AG114" s="79" t="str">
        <v>RIX</v>
      </c>
      <c r="AH114" s="79" t="str">
        <v>LIS</v>
      </c>
      <c r="AI114" s="79" t="str">
        <v>CPT</v>
      </c>
      <c r="AJ114" s="79" t="str">
        <v>SYD</v>
      </c>
      <c r="AK114" s="79" t="str">
        <v>CPT</v>
      </c>
      <c r="AL114" s="79" t="str">
        <v>SYD</v>
      </c>
      <c r="AM114" s="79" t="str">
        <v>EZE</v>
      </c>
      <c r="AN114" s="79" t="str">
        <v>KLAX</v>
      </c>
      <c r="AO114" s="79" t="str">
        <v>CYUL</v>
      </c>
      <c r="AP114" s="79" t="str">
        <v>SAEZ</v>
      </c>
      <c r="AQ114" s="79" t="str">
        <v>BOG</v>
      </c>
      <c r="AR114" s="79" t="str">
        <v>CYUL</v>
      </c>
      <c r="AS114" s="79" t="str">
        <v>EZE</v>
      </c>
      <c r="AT114" s="79" t="str">
        <v>YUL</v>
      </c>
      <c r="AU114" s="79" t="str">
        <v>LAS</v>
      </c>
      <c r="AV114" s="79" t="str">
        <v>CYUL</v>
      </c>
      <c r="AW114" s="79" t="str">
        <v>BOG</v>
      </c>
      <c r="AX114" s="79" t="str">
        <v>CYYZ</v>
      </c>
      <c r="AY114" s="79" t="str">
        <v>LAS</v>
      </c>
      <c r="AZ114" s="79" t="str">
        <v>RIX</v>
      </c>
      <c r="BA114" s="79" t="str">
        <v>EVRA</v>
      </c>
      <c r="BB114" s="79" t="str">
        <v>LPPT</v>
      </c>
      <c r="BC114" s="79" t="str">
        <v>KLAS</v>
      </c>
      <c r="BD114" s="79" t="str">
        <v>SYD</v>
      </c>
      <c r="BE114" s="79" t="str">
        <v>LIS</v>
      </c>
      <c r="BF114" s="79" t="str">
        <v>LAS</v>
      </c>
      <c r="BG114" s="79" t="str">
        <v>KLAS</v>
      </c>
      <c r="BH114" s="79" t="str">
        <v>LON</v>
      </c>
      <c r="BI114" s="79" t="str">
        <v>FACT</v>
      </c>
      <c r="BJ114" s="79" t="str">
        <v>SYD</v>
      </c>
      <c r="BK114" s="79" t="str">
        <v>YYZ</v>
      </c>
      <c r="BL114" s="79" t="str">
        <v>SYD</v>
      </c>
      <c r="BM114" s="79" t="str">
        <v>RIX</v>
      </c>
      <c r="BN114" s="79" t="str">
        <v>YUL</v>
      </c>
      <c r="BO114" s="79" t="str">
        <v>YYZ</v>
      </c>
      <c r="BP114" s="79" t="str">
        <v>SKBO</v>
      </c>
      <c r="BQ114" s="79" t="str">
        <v>LON</v>
      </c>
      <c r="BR114" s="79" t="str">
        <v>EGGO</v>
      </c>
      <c r="BS114" s="79" t="str">
        <v>SAEZ</v>
      </c>
      <c r="BT114" s="79" t="str">
        <v>EVRA</v>
      </c>
    </row>
    <row r="115" spans="2:72" ht="12" customHeight="1">
      <c r="B115" s="83" t="s">
        <v>282</v>
      </c>
      <c r="C115" s="79" t="str" cm="1">
        <f t="array" ref="C115:BT115">_xlfn.TEXTAFTER(_xlfn.TEXTSPLIT(B115,";"),"-")</f>
        <v>LON</v>
      </c>
      <c r="D115" s="79" t="str">
        <v>CYUL</v>
      </c>
      <c r="E115" s="79" t="str">
        <v>LEMD</v>
      </c>
      <c r="F115" s="79" t="str">
        <v>LAS</v>
      </c>
      <c r="G115" s="79" t="str">
        <v>LON</v>
      </c>
      <c r="H115" s="79" t="str">
        <v>LEMD</v>
      </c>
      <c r="I115" s="79" t="str">
        <v>CYUL</v>
      </c>
      <c r="J115" s="79" t="str">
        <v>BOG</v>
      </c>
      <c r="K115" s="79" t="str">
        <v>SAEZ</v>
      </c>
      <c r="L115" s="79" t="str">
        <v>KLAS</v>
      </c>
      <c r="M115" s="79" t="str">
        <v>LAS</v>
      </c>
      <c r="N115" s="79" t="str">
        <v>YYZ</v>
      </c>
      <c r="O115" s="79" t="str">
        <v>CYUL</v>
      </c>
      <c r="P115" s="79" t="str">
        <v>LPPT</v>
      </c>
      <c r="Q115" s="79" t="str">
        <v>CYUL</v>
      </c>
      <c r="R115" s="79" t="str">
        <v>EVRA</v>
      </c>
      <c r="S115" s="79" t="str">
        <v>EZE</v>
      </c>
      <c r="T115" s="79" t="str">
        <v>LIS</v>
      </c>
      <c r="U115" s="79" t="str">
        <v>RIX</v>
      </c>
      <c r="V115" s="79" t="str">
        <v>LAX</v>
      </c>
      <c r="W115" s="79" t="str">
        <v>EGGO</v>
      </c>
      <c r="X115" s="79" t="str">
        <v>KLAX</v>
      </c>
      <c r="Y115" s="79" t="str">
        <v>KLAX</v>
      </c>
      <c r="Z115" s="79" t="str">
        <v>CYYZ</v>
      </c>
      <c r="AA115" s="79" t="str">
        <v>FACT</v>
      </c>
      <c r="AB115" s="79" t="str">
        <v>SAEZ</v>
      </c>
      <c r="AC115" s="79" t="str">
        <v>RIX</v>
      </c>
      <c r="AD115" s="79" t="str">
        <v>LON</v>
      </c>
      <c r="AE115" s="79" t="str">
        <v>LIS</v>
      </c>
      <c r="AF115" s="79" t="str">
        <v>LAS</v>
      </c>
      <c r="AG115" s="79" t="str">
        <v>KLAX</v>
      </c>
      <c r="AH115" s="79" t="str">
        <v>LPPT</v>
      </c>
      <c r="AI115" s="79" t="str">
        <v>KLAS</v>
      </c>
      <c r="AJ115" s="79" t="str">
        <v>SYD</v>
      </c>
      <c r="AK115" s="79" t="str">
        <v>LEMD</v>
      </c>
      <c r="AL115" s="79" t="str">
        <v>SKBO</v>
      </c>
      <c r="AM115" s="79" t="str">
        <v>EGGO</v>
      </c>
      <c r="AN115" s="79" t="str">
        <v>KLAX</v>
      </c>
      <c r="AO115" s="79" t="str">
        <v>SAEZ</v>
      </c>
      <c r="AP115" s="79" t="str">
        <v>FACT</v>
      </c>
      <c r="AQ115" s="79" t="str">
        <v>SYD</v>
      </c>
      <c r="AR115" s="79" t="str">
        <v>EZE</v>
      </c>
      <c r="AS115" s="79" t="str">
        <v>EVRA</v>
      </c>
      <c r="AT115" s="79" t="str">
        <v>SYD</v>
      </c>
      <c r="AU115" s="79" t="str">
        <v>YYZ</v>
      </c>
      <c r="AV115" s="79" t="str">
        <v>KLAS</v>
      </c>
      <c r="AW115" s="79" t="str">
        <v>KLAX</v>
      </c>
      <c r="AX115" s="79" t="str">
        <v>LON</v>
      </c>
      <c r="AY115" s="79" t="str">
        <v>CYUL</v>
      </c>
      <c r="AZ115" s="79" t="str">
        <v>YYZ</v>
      </c>
      <c r="BA115" s="79" t="str">
        <v>YUL</v>
      </c>
      <c r="BB115" s="79" t="str">
        <v>LAS</v>
      </c>
      <c r="BC115" s="79" t="str">
        <v>LAX</v>
      </c>
      <c r="BD115" s="79" t="str">
        <v>YUL</v>
      </c>
      <c r="BE115" s="79" t="str">
        <v>LIS</v>
      </c>
      <c r="BF115" s="79" t="str">
        <v>CPT</v>
      </c>
      <c r="BG115" s="79" t="str">
        <v>FACT</v>
      </c>
      <c r="BH115" s="79" t="str">
        <v>RIX</v>
      </c>
      <c r="BI115" s="79" t="str">
        <v>MAD</v>
      </c>
      <c r="BJ115" s="79" t="str">
        <v>RIX</v>
      </c>
      <c r="BK115" s="79" t="str">
        <v>EGGO</v>
      </c>
      <c r="BL115" s="79" t="str">
        <v>EVRA</v>
      </c>
      <c r="BM115" s="79" t="str">
        <v>EZE</v>
      </c>
      <c r="BN115" s="79" t="str">
        <v>KLAX</v>
      </c>
      <c r="BO115" s="79" t="str">
        <v>KLAS</v>
      </c>
      <c r="BP115" s="79" t="str">
        <v>BOG</v>
      </c>
      <c r="BQ115" s="79" t="str">
        <v>CPT</v>
      </c>
      <c r="BR115" s="79" t="str">
        <v>LIS</v>
      </c>
      <c r="BS115" s="79" t="str">
        <v>SYD</v>
      </c>
      <c r="BT115" s="79" t="str">
        <v>YYZ</v>
      </c>
    </row>
    <row r="116" spans="2:72" ht="12" customHeight="1">
      <c r="B116" s="83" t="s">
        <v>283</v>
      </c>
      <c r="C116" s="79" t="str" cm="1">
        <f t="array" ref="C116:BT116">_xlfn.TEXTAFTER(_xlfn.TEXTSPLIT(B116,";"),"-")</f>
        <v>SYD</v>
      </c>
      <c r="D116" s="79" t="str">
        <v>RIX</v>
      </c>
      <c r="E116" s="79" t="str">
        <v>KLAX</v>
      </c>
      <c r="F116" s="79" t="str">
        <v>EZE</v>
      </c>
      <c r="G116" s="79" t="str">
        <v>EZE</v>
      </c>
      <c r="H116" s="79" t="str">
        <v>KLAX</v>
      </c>
      <c r="I116" s="79" t="str">
        <v>YUL</v>
      </c>
      <c r="J116" s="79" t="str">
        <v>KLAX</v>
      </c>
      <c r="K116" s="79" t="str">
        <v>KLAS</v>
      </c>
      <c r="L116" s="79" t="str">
        <v>SYD</v>
      </c>
      <c r="M116" s="79" t="str">
        <v>SYD</v>
      </c>
      <c r="N116" s="79" t="str">
        <v>SKBO</v>
      </c>
      <c r="O116" s="79" t="str">
        <v>LON</v>
      </c>
      <c r="P116" s="79" t="str">
        <v>FACT</v>
      </c>
      <c r="Q116" s="79" t="str">
        <v>EVRA</v>
      </c>
      <c r="R116" s="79" t="str">
        <v>SYD</v>
      </c>
      <c r="S116" s="79" t="str">
        <v>LON</v>
      </c>
      <c r="T116" s="79" t="str">
        <v>LAX</v>
      </c>
      <c r="U116" s="79" t="str">
        <v>CPT</v>
      </c>
      <c r="V116" s="79" t="str">
        <v>LAS</v>
      </c>
      <c r="W116" s="79" t="str">
        <v>BOG</v>
      </c>
      <c r="X116" s="79" t="str">
        <v>SKBO</v>
      </c>
      <c r="Y116" s="79" t="str">
        <v>EVRA</v>
      </c>
      <c r="Z116" s="79" t="str">
        <v>EVRA</v>
      </c>
      <c r="AA116" s="79" t="str">
        <v>SYD</v>
      </c>
      <c r="AB116" s="79" t="str">
        <v>SAEZ</v>
      </c>
      <c r="AC116" s="79" t="str">
        <v>EZE</v>
      </c>
      <c r="AD116" s="79" t="str">
        <v>LIS</v>
      </c>
      <c r="AE116" s="79" t="str">
        <v>FACT</v>
      </c>
      <c r="AF116" s="79" t="str">
        <v>CPT</v>
      </c>
      <c r="AG116" s="79" t="str">
        <v>SYD</v>
      </c>
      <c r="AH116" s="79" t="str">
        <v>BOG</v>
      </c>
      <c r="AI116" s="79" t="str">
        <v>YYZ</v>
      </c>
      <c r="AJ116" s="79" t="str">
        <v>EGGO</v>
      </c>
      <c r="AK116" s="79" t="str">
        <v>KLAX</v>
      </c>
      <c r="AL116" s="79" t="str">
        <v>CPT</v>
      </c>
      <c r="AM116" s="79" t="str">
        <v>LAX</v>
      </c>
      <c r="AN116" s="79" t="str">
        <v>EZE</v>
      </c>
      <c r="AO116" s="79" t="str">
        <v>LPPT</v>
      </c>
      <c r="AP116" s="79" t="str">
        <v>CYYZ</v>
      </c>
      <c r="AQ116" s="79" t="str">
        <v>LIS</v>
      </c>
      <c r="AR116" s="79" t="str">
        <v>YUL</v>
      </c>
      <c r="AS116" s="79" t="str">
        <v>EVRA</v>
      </c>
      <c r="AT116" s="79" t="str">
        <v>LAS</v>
      </c>
      <c r="AU116" s="79" t="str">
        <v>CPT</v>
      </c>
      <c r="AV116" s="79" t="str">
        <v>CYUL</v>
      </c>
      <c r="AW116" s="79" t="str">
        <v>KLAS</v>
      </c>
      <c r="AX116" s="79" t="str">
        <v>LON</v>
      </c>
      <c r="AY116" s="79" t="str">
        <v>YYZ</v>
      </c>
      <c r="AZ116" s="79" t="str">
        <v>CYYZ</v>
      </c>
      <c r="BA116" s="79" t="str">
        <v>KLAX</v>
      </c>
      <c r="BB116" s="79" t="str">
        <v>KLAX</v>
      </c>
      <c r="BC116" s="79" t="str">
        <v>KLAS</v>
      </c>
      <c r="BD116" s="79" t="str">
        <v>LIS</v>
      </c>
      <c r="BE116" s="79" t="str">
        <v>MAD</v>
      </c>
      <c r="BF116" s="79" t="str">
        <v>LAX</v>
      </c>
      <c r="BG116" s="79" t="str">
        <v>LPPT</v>
      </c>
      <c r="BH116" s="79" t="str">
        <v>SKBO</v>
      </c>
      <c r="BI116" s="79" t="str">
        <v>BOG</v>
      </c>
      <c r="BJ116" s="79" t="str">
        <v>RIX</v>
      </c>
      <c r="BK116" s="79" t="str">
        <v>CPT</v>
      </c>
      <c r="BL116" s="79" t="str">
        <v>YSSY</v>
      </c>
      <c r="BM116" s="79" t="str">
        <v>LIS</v>
      </c>
      <c r="BN116" s="79" t="str">
        <v>LEMD</v>
      </c>
      <c r="BO116" s="79" t="str">
        <v>EZE</v>
      </c>
      <c r="BP116" s="79" t="str">
        <v>FACT</v>
      </c>
      <c r="BQ116" s="79" t="str">
        <v>EVRA</v>
      </c>
      <c r="BR116" s="79" t="str">
        <v>SYD</v>
      </c>
      <c r="BS116" s="79" t="str">
        <v>LIS</v>
      </c>
      <c r="BT116" s="79" t="str">
        <v>YYZ</v>
      </c>
    </row>
  </sheetData>
  <conditionalFormatting sqref="H2:H13">
    <cfRule type="expression" dxfId="3" priority="1">
      <formula>OR(RIGHT(H2,1)="♥",RIGHT(H2,1)="♦")</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1246F-240F-4F65-8DBE-618A3738E125}">
  <dimension ref="A1:U1003"/>
  <sheetViews>
    <sheetView workbookViewId="0">
      <selection activeCell="M4" sqref="M4:M23"/>
    </sheetView>
  </sheetViews>
  <sheetFormatPr defaultColWidth="9.109375" defaultRowHeight="13.8"/>
  <cols>
    <col min="1" max="16384" width="9.109375" style="79"/>
  </cols>
  <sheetData>
    <row r="1" spans="1:21">
      <c r="A1" s="79" t="s">
        <v>9</v>
      </c>
      <c r="C1" s="79" t="str">
        <f>_xlfn.XLOOKUP(A1,Case!B106:B127,Case!G106:G127)</f>
        <v>LAS-YUL;SYD-LON;LAX-LAS;YUL-MAD;LON-YUL;LAX-EZE;LAS-SYD;LON-BOG;BOG-CPT;LAS-CPT;YUL-RIX;CPT-BOG;BOG-LAS;LIS-BOG;CPT-LAS;YUL-LAX;YYZ-LON;LAX-CPT;LIS-MAD;LIS-SYD;CPT-YYZ;EZE-SYD;LIS-LAX;YYZ-CPT;CPT-EZE;LAX-YUL;BOG-RIX;SYD-BOG;LON-MAD;LAX-LIS;BOG-SYD;LIS-CPT;EZE-LAX;LAS-LON;RIX-YYZ;YUL-LIS;MAD-LAX;MAD-RIX;LAX-MAD;YYZ-LAX</v>
      </c>
    </row>
    <row r="2" spans="1:21">
      <c r="C2" s="79" t="s">
        <v>317</v>
      </c>
      <c r="D2" s="79" t="s">
        <v>318</v>
      </c>
      <c r="E2" s="79" t="s">
        <v>319</v>
      </c>
      <c r="F2" s="79" t="s">
        <v>320</v>
      </c>
      <c r="G2" s="79" t="s">
        <v>321</v>
      </c>
      <c r="H2" s="79" t="s">
        <v>322</v>
      </c>
      <c r="I2" s="79" t="s">
        <v>323</v>
      </c>
    </row>
    <row r="3" spans="1:21">
      <c r="I3" s="79">
        <v>0</v>
      </c>
      <c r="M3" s="79">
        <f>I43</f>
        <v>107</v>
      </c>
      <c r="S3" s="79" t="s">
        <v>324</v>
      </c>
      <c r="U3" s="79" t="s">
        <v>325</v>
      </c>
    </row>
    <row r="4" spans="1:21">
      <c r="C4" s="79" t="str" cm="1">
        <f t="array" ref="C4:C43">_xlfn.TEXTSPLIT(C1,,";")</f>
        <v>LAS-YUL</v>
      </c>
      <c r="D4" s="79" t="str" cm="1">
        <f t="array" ref="D4:E4">_xlfn.TEXTSPLIT(C4,"-")</f>
        <v>LAS</v>
      </c>
      <c r="E4" s="79" t="str">
        <v>YUL</v>
      </c>
      <c r="F4" s="79" cm="1">
        <f t="array" ref="F4:G43">_xlfn.XLOOKUP(D4:E43,_nCode,_nCanada)</f>
        <v>0</v>
      </c>
      <c r="G4" s="79">
        <v>1</v>
      </c>
      <c r="H4" s="80">
        <f>--OR(F4:G4)</f>
        <v>1</v>
      </c>
      <c r="I4" s="79">
        <f t="shared" ref="I4:I43" si="0">IF(H4=1,_xlfn.XLOOKUP(I3+1,_nSevens,_nSevens,,1),I3+1)</f>
        <v>7</v>
      </c>
      <c r="L4" s="79">
        <v>31</v>
      </c>
      <c r="M4" s="79">
        <f t="dataTable" ref="M4:M23" dt2D="0" dtr="0" r1="A1"/>
        <v>75</v>
      </c>
      <c r="R4" s="79" cm="1">
        <f t="array" ref="R4:R1003">_xlfn.SEQUENCE(1000)</f>
        <v>1</v>
      </c>
      <c r="S4" s="79" t="b" cm="1">
        <f t="array" ref="S4:S1003">ISNUMBER(SEARCH("7",_xlfn.ANCHORARRAY(R4)))</f>
        <v>0</v>
      </c>
      <c r="U4" s="79" cm="1">
        <f t="array" ref="U4:U274">_xlfn._xlws.FILTER(_xlfn.ANCHORARRAY(R4),_xlfn.ANCHORARRAY(S4))</f>
        <v>7</v>
      </c>
    </row>
    <row r="5" spans="1:21">
      <c r="C5" s="79" t="str">
        <v>SYD-LON</v>
      </c>
      <c r="D5" s="79" t="str" cm="1">
        <f t="array" ref="D5:E5">_xlfn.TEXTSPLIT(C5,"-")</f>
        <v>SYD</v>
      </c>
      <c r="E5" s="79" t="str">
        <v>LON</v>
      </c>
      <c r="F5" s="79">
        <v>0</v>
      </c>
      <c r="G5" s="79">
        <v>0</v>
      </c>
      <c r="H5" s="80">
        <f t="shared" ref="H5:H43" si="1">--OR(F5:G5)</f>
        <v>0</v>
      </c>
      <c r="I5" s="79">
        <f t="shared" si="0"/>
        <v>8</v>
      </c>
      <c r="L5" s="79">
        <v>32</v>
      </c>
      <c r="M5" s="79">
        <v>107</v>
      </c>
      <c r="R5" s="79">
        <v>2</v>
      </c>
      <c r="S5" s="79" t="b">
        <v>0</v>
      </c>
      <c r="U5" s="79">
        <v>17</v>
      </c>
    </row>
    <row r="6" spans="1:21">
      <c r="C6" s="79" t="str">
        <v>LAX-LAS</v>
      </c>
      <c r="D6" s="79" t="str" cm="1">
        <f t="array" ref="D6:E6">_xlfn.TEXTSPLIT(C6,"-")</f>
        <v>LAX</v>
      </c>
      <c r="E6" s="79" t="str">
        <v>LAS</v>
      </c>
      <c r="F6" s="79">
        <v>0</v>
      </c>
      <c r="G6" s="79">
        <v>0</v>
      </c>
      <c r="H6" s="80">
        <f t="shared" si="1"/>
        <v>0</v>
      </c>
      <c r="I6" s="79">
        <f t="shared" si="0"/>
        <v>9</v>
      </c>
      <c r="L6" s="79">
        <v>33</v>
      </c>
      <c r="M6" s="79">
        <v>128</v>
      </c>
      <c r="R6" s="79">
        <v>3</v>
      </c>
      <c r="S6" s="79" t="b">
        <v>0</v>
      </c>
      <c r="U6" s="79">
        <v>27</v>
      </c>
    </row>
    <row r="7" spans="1:21">
      <c r="C7" s="79" t="str">
        <v>YUL-MAD</v>
      </c>
      <c r="D7" s="79" t="str" cm="1">
        <f t="array" ref="D7:E7">_xlfn.TEXTSPLIT(C7,"-")</f>
        <v>YUL</v>
      </c>
      <c r="E7" s="79" t="str">
        <v>MAD</v>
      </c>
      <c r="F7" s="79">
        <v>1</v>
      </c>
      <c r="G7" s="79">
        <v>0</v>
      </c>
      <c r="H7" s="80">
        <f t="shared" si="1"/>
        <v>1</v>
      </c>
      <c r="I7" s="79">
        <f t="shared" si="0"/>
        <v>17</v>
      </c>
      <c r="L7" s="79">
        <v>34</v>
      </c>
      <c r="M7" s="79">
        <v>107</v>
      </c>
      <c r="R7" s="79">
        <v>4</v>
      </c>
      <c r="S7" s="79" t="b">
        <v>0</v>
      </c>
      <c r="U7" s="79">
        <v>37</v>
      </c>
    </row>
    <row r="8" spans="1:21">
      <c r="C8" s="79" t="str">
        <v>LON-YUL</v>
      </c>
      <c r="D8" s="79" t="str" cm="1">
        <f t="array" ref="D8:E8">_xlfn.TEXTSPLIT(C8,"-")</f>
        <v>LON</v>
      </c>
      <c r="E8" s="79" t="str">
        <v>YUL</v>
      </c>
      <c r="F8" s="79">
        <v>0</v>
      </c>
      <c r="G8" s="79">
        <v>1</v>
      </c>
      <c r="H8" s="80">
        <f t="shared" si="1"/>
        <v>1</v>
      </c>
      <c r="I8" s="79">
        <f t="shared" si="0"/>
        <v>27</v>
      </c>
      <c r="L8" s="79">
        <v>35</v>
      </c>
      <c r="M8" s="79">
        <v>99</v>
      </c>
      <c r="R8" s="79">
        <v>5</v>
      </c>
      <c r="S8" s="79" t="b">
        <v>0</v>
      </c>
      <c r="U8" s="79">
        <v>47</v>
      </c>
    </row>
    <row r="9" spans="1:21">
      <c r="C9" s="79" t="str">
        <v>LAX-EZE</v>
      </c>
      <c r="D9" s="79" t="str" cm="1">
        <f t="array" ref="D9:E9">_xlfn.TEXTSPLIT(C9,"-")</f>
        <v>LAX</v>
      </c>
      <c r="E9" s="79" t="str">
        <v>EZE</v>
      </c>
      <c r="F9" s="79">
        <v>0</v>
      </c>
      <c r="G9" s="79">
        <v>0</v>
      </c>
      <c r="H9" s="80">
        <f t="shared" si="1"/>
        <v>0</v>
      </c>
      <c r="I9" s="79">
        <f t="shared" si="0"/>
        <v>28</v>
      </c>
      <c r="L9" s="79">
        <v>36</v>
      </c>
      <c r="M9" s="79">
        <v>97</v>
      </c>
      <c r="R9" s="79">
        <v>6</v>
      </c>
      <c r="S9" s="79" t="b">
        <v>0</v>
      </c>
      <c r="U9" s="79">
        <v>57</v>
      </c>
    </row>
    <row r="10" spans="1:21">
      <c r="C10" s="79" t="str">
        <v>LAS-SYD</v>
      </c>
      <c r="D10" s="79" t="str" cm="1">
        <f t="array" ref="D10:E10">_xlfn.TEXTSPLIT(C10,"-")</f>
        <v>LAS</v>
      </c>
      <c r="E10" s="79" t="str">
        <v>SYD</v>
      </c>
      <c r="F10" s="79">
        <v>0</v>
      </c>
      <c r="G10" s="79">
        <v>0</v>
      </c>
      <c r="H10" s="80">
        <f t="shared" si="1"/>
        <v>0</v>
      </c>
      <c r="I10" s="79">
        <f t="shared" si="0"/>
        <v>29</v>
      </c>
      <c r="L10" s="79">
        <v>37</v>
      </c>
      <c r="M10" s="79">
        <v>69</v>
      </c>
      <c r="R10" s="79">
        <v>7</v>
      </c>
      <c r="S10" s="79" t="b">
        <v>1</v>
      </c>
      <c r="U10" s="79">
        <v>67</v>
      </c>
    </row>
    <row r="11" spans="1:21">
      <c r="C11" s="79" t="str">
        <v>LON-BOG</v>
      </c>
      <c r="D11" s="79" t="str" cm="1">
        <f t="array" ref="D11:E11">_xlfn.TEXTSPLIT(C11,"-")</f>
        <v>LON</v>
      </c>
      <c r="E11" s="79" t="str">
        <v>BOG</v>
      </c>
      <c r="F11" s="79">
        <v>0</v>
      </c>
      <c r="G11" s="79">
        <v>0</v>
      </c>
      <c r="H11" s="80">
        <f t="shared" si="1"/>
        <v>0</v>
      </c>
      <c r="I11" s="79">
        <f t="shared" si="0"/>
        <v>30</v>
      </c>
      <c r="L11" s="79">
        <v>38</v>
      </c>
      <c r="M11" s="79">
        <v>117</v>
      </c>
      <c r="R11" s="79">
        <v>8</v>
      </c>
      <c r="S11" s="79" t="b">
        <v>0</v>
      </c>
      <c r="U11" s="79">
        <v>70</v>
      </c>
    </row>
    <row r="12" spans="1:21">
      <c r="C12" s="79" t="str">
        <v>BOG-CPT</v>
      </c>
      <c r="D12" s="79" t="str" cm="1">
        <f t="array" ref="D12:E12">_xlfn.TEXTSPLIT(C12,"-")</f>
        <v>BOG</v>
      </c>
      <c r="E12" s="79" t="str">
        <v>CPT</v>
      </c>
      <c r="F12" s="79">
        <v>0</v>
      </c>
      <c r="G12" s="79">
        <v>0</v>
      </c>
      <c r="H12" s="80">
        <f t="shared" si="1"/>
        <v>0</v>
      </c>
      <c r="I12" s="79">
        <f t="shared" si="0"/>
        <v>31</v>
      </c>
      <c r="L12" s="79">
        <v>39</v>
      </c>
      <c r="M12" s="79">
        <v>83</v>
      </c>
      <c r="R12" s="79">
        <v>9</v>
      </c>
      <c r="S12" s="79" t="b">
        <v>0</v>
      </c>
      <c r="U12" s="79">
        <v>71</v>
      </c>
    </row>
    <row r="13" spans="1:21">
      <c r="C13" s="79" t="str">
        <v>LAS-CPT</v>
      </c>
      <c r="D13" s="79" t="str" cm="1">
        <f t="array" ref="D13:E13">_xlfn.TEXTSPLIT(C13,"-")</f>
        <v>LAS</v>
      </c>
      <c r="E13" s="79" t="str">
        <v>CPT</v>
      </c>
      <c r="F13" s="79">
        <v>0</v>
      </c>
      <c r="G13" s="79">
        <v>0</v>
      </c>
      <c r="H13" s="80">
        <f t="shared" si="1"/>
        <v>0</v>
      </c>
      <c r="I13" s="79">
        <f t="shared" si="0"/>
        <v>32</v>
      </c>
      <c r="L13" s="79">
        <v>40</v>
      </c>
      <c r="M13" s="79">
        <v>102</v>
      </c>
      <c r="R13" s="79">
        <v>10</v>
      </c>
      <c r="S13" s="79" t="b">
        <v>0</v>
      </c>
      <c r="U13" s="79">
        <v>72</v>
      </c>
    </row>
    <row r="14" spans="1:21">
      <c r="C14" s="79" t="str">
        <v>YUL-RIX</v>
      </c>
      <c r="D14" s="79" t="str" cm="1">
        <f t="array" ref="D14:E14">_xlfn.TEXTSPLIT(C14,"-")</f>
        <v>YUL</v>
      </c>
      <c r="E14" s="79" t="str">
        <v>RIX</v>
      </c>
      <c r="F14" s="79">
        <v>1</v>
      </c>
      <c r="G14" s="79">
        <v>0</v>
      </c>
      <c r="H14" s="80">
        <f t="shared" si="1"/>
        <v>1</v>
      </c>
      <c r="I14" s="79">
        <f t="shared" si="0"/>
        <v>37</v>
      </c>
      <c r="L14" s="79">
        <v>41</v>
      </c>
      <c r="M14" s="79">
        <v>138</v>
      </c>
      <c r="R14" s="79">
        <v>11</v>
      </c>
      <c r="S14" s="79" t="b">
        <v>0</v>
      </c>
      <c r="U14" s="79">
        <v>73</v>
      </c>
    </row>
    <row r="15" spans="1:21">
      <c r="C15" s="79" t="str">
        <v>CPT-BOG</v>
      </c>
      <c r="D15" s="79" t="str" cm="1">
        <f t="array" ref="D15:E15">_xlfn.TEXTSPLIT(C15,"-")</f>
        <v>CPT</v>
      </c>
      <c r="E15" s="79" t="str">
        <v>BOG</v>
      </c>
      <c r="F15" s="79">
        <v>0</v>
      </c>
      <c r="G15" s="79">
        <v>0</v>
      </c>
      <c r="H15" s="80">
        <f t="shared" si="1"/>
        <v>0</v>
      </c>
      <c r="I15" s="79">
        <f t="shared" si="0"/>
        <v>38</v>
      </c>
      <c r="L15" s="79">
        <v>42</v>
      </c>
      <c r="M15" s="79">
        <v>113</v>
      </c>
      <c r="R15" s="79">
        <v>12</v>
      </c>
      <c r="S15" s="79" t="b">
        <v>0</v>
      </c>
      <c r="U15" s="79">
        <v>74</v>
      </c>
    </row>
    <row r="16" spans="1:21">
      <c r="C16" s="79" t="str">
        <v>BOG-LAS</v>
      </c>
      <c r="D16" s="79" t="str" cm="1">
        <f t="array" ref="D16:E16">_xlfn.TEXTSPLIT(C16,"-")</f>
        <v>BOG</v>
      </c>
      <c r="E16" s="79" t="str">
        <v>LAS</v>
      </c>
      <c r="F16" s="79">
        <v>0</v>
      </c>
      <c r="G16" s="79">
        <v>0</v>
      </c>
      <c r="H16" s="80">
        <f t="shared" si="1"/>
        <v>0</v>
      </c>
      <c r="I16" s="79">
        <f t="shared" si="0"/>
        <v>39</v>
      </c>
      <c r="L16" s="79">
        <v>43</v>
      </c>
      <c r="M16" s="79">
        <v>89</v>
      </c>
      <c r="R16" s="79">
        <v>13</v>
      </c>
      <c r="S16" s="79" t="b">
        <v>0</v>
      </c>
      <c r="U16" s="79">
        <v>75</v>
      </c>
    </row>
    <row r="17" spans="3:21">
      <c r="C17" s="79" t="str">
        <v>LIS-BOG</v>
      </c>
      <c r="D17" s="79" t="str" cm="1">
        <f t="array" ref="D17:E17">_xlfn.TEXTSPLIT(C17,"-")</f>
        <v>LIS</v>
      </c>
      <c r="E17" s="79" t="str">
        <v>BOG</v>
      </c>
      <c r="F17" s="79">
        <v>0</v>
      </c>
      <c r="G17" s="79">
        <v>0</v>
      </c>
      <c r="H17" s="80">
        <f t="shared" si="1"/>
        <v>0</v>
      </c>
      <c r="I17" s="79">
        <f t="shared" si="0"/>
        <v>40</v>
      </c>
      <c r="L17" s="79">
        <v>44</v>
      </c>
      <c r="M17" s="79">
        <v>97</v>
      </c>
      <c r="R17" s="79">
        <v>14</v>
      </c>
      <c r="S17" s="79" t="b">
        <v>0</v>
      </c>
      <c r="U17" s="79">
        <v>76</v>
      </c>
    </row>
    <row r="18" spans="3:21">
      <c r="C18" s="79" t="str">
        <v>CPT-LAS</v>
      </c>
      <c r="D18" s="79" t="str" cm="1">
        <f t="array" ref="D18:E18">_xlfn.TEXTSPLIT(C18,"-")</f>
        <v>CPT</v>
      </c>
      <c r="E18" s="79" t="str">
        <v>LAS</v>
      </c>
      <c r="F18" s="79">
        <v>0</v>
      </c>
      <c r="G18" s="79">
        <v>0</v>
      </c>
      <c r="H18" s="80">
        <f t="shared" si="1"/>
        <v>0</v>
      </c>
      <c r="I18" s="79">
        <f t="shared" si="0"/>
        <v>41</v>
      </c>
      <c r="L18" s="79">
        <v>45</v>
      </c>
      <c r="M18" s="79">
        <v>107</v>
      </c>
      <c r="R18" s="79">
        <v>15</v>
      </c>
      <c r="S18" s="79" t="b">
        <v>0</v>
      </c>
      <c r="U18" s="79">
        <v>77</v>
      </c>
    </row>
    <row r="19" spans="3:21">
      <c r="C19" s="79" t="str">
        <v>YUL-LAX</v>
      </c>
      <c r="D19" s="79" t="str" cm="1">
        <f t="array" ref="D19:E19">_xlfn.TEXTSPLIT(C19,"-")</f>
        <v>YUL</v>
      </c>
      <c r="E19" s="79" t="str">
        <v>LAX</v>
      </c>
      <c r="F19" s="79">
        <v>1</v>
      </c>
      <c r="G19" s="79">
        <v>0</v>
      </c>
      <c r="H19" s="80">
        <f t="shared" si="1"/>
        <v>1</v>
      </c>
      <c r="I19" s="79">
        <f t="shared" si="0"/>
        <v>47</v>
      </c>
      <c r="L19" s="79">
        <v>46</v>
      </c>
      <c r="M19" s="79">
        <v>89</v>
      </c>
      <c r="R19" s="79">
        <v>16</v>
      </c>
      <c r="S19" s="79" t="b">
        <v>0</v>
      </c>
      <c r="U19" s="79">
        <v>78</v>
      </c>
    </row>
    <row r="20" spans="3:21">
      <c r="C20" s="79" t="str">
        <v>YYZ-LON</v>
      </c>
      <c r="D20" s="79" t="str" cm="1">
        <f t="array" ref="D20:E20">_xlfn.TEXTSPLIT(C20,"-")</f>
        <v>YYZ</v>
      </c>
      <c r="E20" s="79" t="str">
        <v>LON</v>
      </c>
      <c r="F20" s="79">
        <v>1</v>
      </c>
      <c r="G20" s="79">
        <v>0</v>
      </c>
      <c r="H20" s="80">
        <f t="shared" si="1"/>
        <v>1</v>
      </c>
      <c r="I20" s="79">
        <f t="shared" si="0"/>
        <v>57</v>
      </c>
      <c r="L20" s="79">
        <v>47</v>
      </c>
      <c r="M20" s="79">
        <v>75</v>
      </c>
      <c r="R20" s="79">
        <v>17</v>
      </c>
      <c r="S20" s="79" t="b">
        <v>1</v>
      </c>
      <c r="U20" s="79">
        <v>79</v>
      </c>
    </row>
    <row r="21" spans="3:21">
      <c r="C21" s="79" t="str">
        <v>LAX-CPT</v>
      </c>
      <c r="D21" s="79" t="str" cm="1">
        <f t="array" ref="D21:E21">_xlfn.TEXTSPLIT(C21,"-")</f>
        <v>LAX</v>
      </c>
      <c r="E21" s="79" t="str">
        <v>CPT</v>
      </c>
      <c r="F21" s="79">
        <v>0</v>
      </c>
      <c r="G21" s="79">
        <v>0</v>
      </c>
      <c r="H21" s="80">
        <f t="shared" si="1"/>
        <v>0</v>
      </c>
      <c r="I21" s="79">
        <f t="shared" si="0"/>
        <v>58</v>
      </c>
      <c r="L21" s="79">
        <v>48</v>
      </c>
      <c r="M21" s="79">
        <v>90</v>
      </c>
      <c r="R21" s="79">
        <v>18</v>
      </c>
      <c r="S21" s="79" t="b">
        <v>0</v>
      </c>
      <c r="U21" s="79">
        <v>87</v>
      </c>
    </row>
    <row r="22" spans="3:21">
      <c r="C22" s="79" t="str">
        <v>LIS-MAD</v>
      </c>
      <c r="D22" s="79" t="str" cm="1">
        <f t="array" ref="D22:E22">_xlfn.TEXTSPLIT(C22,"-")</f>
        <v>LIS</v>
      </c>
      <c r="E22" s="79" t="str">
        <v>MAD</v>
      </c>
      <c r="F22" s="79">
        <v>0</v>
      </c>
      <c r="G22" s="79">
        <v>0</v>
      </c>
      <c r="H22" s="80">
        <f t="shared" si="1"/>
        <v>0</v>
      </c>
      <c r="I22" s="79">
        <f t="shared" si="0"/>
        <v>59</v>
      </c>
      <c r="L22" s="79">
        <v>49</v>
      </c>
      <c r="M22" s="79">
        <v>118</v>
      </c>
      <c r="R22" s="79">
        <v>19</v>
      </c>
      <c r="S22" s="79" t="b">
        <v>0</v>
      </c>
      <c r="U22" s="79">
        <v>97</v>
      </c>
    </row>
    <row r="23" spans="3:21">
      <c r="C23" s="79" t="str">
        <v>LIS-SYD</v>
      </c>
      <c r="D23" s="79" t="str" cm="1">
        <f t="array" ref="D23:E23">_xlfn.TEXTSPLIT(C23,"-")</f>
        <v>LIS</v>
      </c>
      <c r="E23" s="79" t="str">
        <v>SYD</v>
      </c>
      <c r="F23" s="79">
        <v>0</v>
      </c>
      <c r="G23" s="79">
        <v>0</v>
      </c>
      <c r="H23" s="80">
        <f t="shared" si="1"/>
        <v>0</v>
      </c>
      <c r="I23" s="79">
        <f t="shared" si="0"/>
        <v>60</v>
      </c>
      <c r="L23" s="79">
        <v>50</v>
      </c>
      <c r="M23" s="79">
        <v>112</v>
      </c>
      <c r="R23" s="79">
        <v>20</v>
      </c>
      <c r="S23" s="79" t="b">
        <v>0</v>
      </c>
      <c r="U23" s="79">
        <v>107</v>
      </c>
    </row>
    <row r="24" spans="3:21">
      <c r="C24" s="79" t="str">
        <v>CPT-YYZ</v>
      </c>
      <c r="D24" s="79" t="str" cm="1">
        <f t="array" ref="D24:E24">_xlfn.TEXTSPLIT(C24,"-")</f>
        <v>CPT</v>
      </c>
      <c r="E24" s="79" t="str">
        <v>YYZ</v>
      </c>
      <c r="F24" s="79">
        <v>0</v>
      </c>
      <c r="G24" s="79">
        <v>1</v>
      </c>
      <c r="H24" s="80">
        <f t="shared" si="1"/>
        <v>1</v>
      </c>
      <c r="I24" s="79">
        <f t="shared" si="0"/>
        <v>67</v>
      </c>
      <c r="R24" s="79">
        <v>21</v>
      </c>
      <c r="S24" s="79" t="b">
        <v>0</v>
      </c>
      <c r="U24" s="79">
        <v>117</v>
      </c>
    </row>
    <row r="25" spans="3:21">
      <c r="C25" s="79" t="str">
        <v>EZE-SYD</v>
      </c>
      <c r="D25" s="79" t="str" cm="1">
        <f t="array" ref="D25:E25">_xlfn.TEXTSPLIT(C25,"-")</f>
        <v>EZE</v>
      </c>
      <c r="E25" s="79" t="str">
        <v>SYD</v>
      </c>
      <c r="F25" s="79">
        <v>0</v>
      </c>
      <c r="G25" s="79">
        <v>0</v>
      </c>
      <c r="H25" s="80">
        <f t="shared" si="1"/>
        <v>0</v>
      </c>
      <c r="I25" s="79">
        <f t="shared" si="0"/>
        <v>68</v>
      </c>
      <c r="R25" s="79">
        <v>22</v>
      </c>
      <c r="S25" s="79" t="b">
        <v>0</v>
      </c>
      <c r="U25" s="79">
        <v>127</v>
      </c>
    </row>
    <row r="26" spans="3:21">
      <c r="C26" s="79" t="str">
        <v>LIS-LAX</v>
      </c>
      <c r="D26" s="79" t="str" cm="1">
        <f t="array" ref="D26:E26">_xlfn.TEXTSPLIT(C26,"-")</f>
        <v>LIS</v>
      </c>
      <c r="E26" s="79" t="str">
        <v>LAX</v>
      </c>
      <c r="F26" s="79">
        <v>0</v>
      </c>
      <c r="G26" s="79">
        <v>0</v>
      </c>
      <c r="H26" s="80">
        <f t="shared" si="1"/>
        <v>0</v>
      </c>
      <c r="I26" s="79">
        <f t="shared" si="0"/>
        <v>69</v>
      </c>
      <c r="R26" s="79">
        <v>23</v>
      </c>
      <c r="S26" s="79" t="b">
        <v>0</v>
      </c>
      <c r="U26" s="79">
        <v>137</v>
      </c>
    </row>
    <row r="27" spans="3:21">
      <c r="C27" s="79" t="str">
        <v>YYZ-CPT</v>
      </c>
      <c r="D27" s="79" t="str" cm="1">
        <f t="array" ref="D27:E27">_xlfn.TEXTSPLIT(C27,"-")</f>
        <v>YYZ</v>
      </c>
      <c r="E27" s="79" t="str">
        <v>CPT</v>
      </c>
      <c r="F27" s="79">
        <v>1</v>
      </c>
      <c r="G27" s="79">
        <v>0</v>
      </c>
      <c r="H27" s="80">
        <f t="shared" si="1"/>
        <v>1</v>
      </c>
      <c r="I27" s="79">
        <f t="shared" si="0"/>
        <v>70</v>
      </c>
      <c r="R27" s="79">
        <v>24</v>
      </c>
      <c r="S27" s="79" t="b">
        <v>0</v>
      </c>
      <c r="U27" s="79">
        <v>147</v>
      </c>
    </row>
    <row r="28" spans="3:21">
      <c r="C28" s="79" t="str">
        <v>CPT-EZE</v>
      </c>
      <c r="D28" s="79" t="str" cm="1">
        <f t="array" ref="D28:E28">_xlfn.TEXTSPLIT(C28,"-")</f>
        <v>CPT</v>
      </c>
      <c r="E28" s="79" t="str">
        <v>EZE</v>
      </c>
      <c r="F28" s="79">
        <v>0</v>
      </c>
      <c r="G28" s="79">
        <v>0</v>
      </c>
      <c r="H28" s="80">
        <f t="shared" si="1"/>
        <v>0</v>
      </c>
      <c r="I28" s="79">
        <f t="shared" si="0"/>
        <v>71</v>
      </c>
      <c r="R28" s="79">
        <v>25</v>
      </c>
      <c r="S28" s="79" t="b">
        <v>0</v>
      </c>
      <c r="U28" s="79">
        <v>157</v>
      </c>
    </row>
    <row r="29" spans="3:21">
      <c r="C29" s="79" t="str">
        <v>LAX-YUL</v>
      </c>
      <c r="D29" s="79" t="str" cm="1">
        <f t="array" ref="D29:E29">_xlfn.TEXTSPLIT(C29,"-")</f>
        <v>LAX</v>
      </c>
      <c r="E29" s="79" t="str">
        <v>YUL</v>
      </c>
      <c r="F29" s="79">
        <v>0</v>
      </c>
      <c r="G29" s="79">
        <v>1</v>
      </c>
      <c r="H29" s="80">
        <f t="shared" si="1"/>
        <v>1</v>
      </c>
      <c r="I29" s="79">
        <f t="shared" si="0"/>
        <v>72</v>
      </c>
      <c r="R29" s="79">
        <v>26</v>
      </c>
      <c r="S29" s="79" t="b">
        <v>0</v>
      </c>
      <c r="U29" s="79">
        <v>167</v>
      </c>
    </row>
    <row r="30" spans="3:21">
      <c r="C30" s="79" t="str">
        <v>BOG-RIX</v>
      </c>
      <c r="D30" s="79" t="str" cm="1">
        <f t="array" ref="D30:E30">_xlfn.TEXTSPLIT(C30,"-")</f>
        <v>BOG</v>
      </c>
      <c r="E30" s="79" t="str">
        <v>RIX</v>
      </c>
      <c r="F30" s="79">
        <v>0</v>
      </c>
      <c r="G30" s="79">
        <v>0</v>
      </c>
      <c r="H30" s="80">
        <f t="shared" si="1"/>
        <v>0</v>
      </c>
      <c r="I30" s="79">
        <f t="shared" si="0"/>
        <v>73</v>
      </c>
      <c r="R30" s="79">
        <v>27</v>
      </c>
      <c r="S30" s="79" t="b">
        <v>1</v>
      </c>
      <c r="U30" s="79">
        <v>170</v>
      </c>
    </row>
    <row r="31" spans="3:21">
      <c r="C31" s="79" t="str">
        <v>SYD-BOG</v>
      </c>
      <c r="D31" s="79" t="str" cm="1">
        <f t="array" ref="D31:E31">_xlfn.TEXTSPLIT(C31,"-")</f>
        <v>SYD</v>
      </c>
      <c r="E31" s="79" t="str">
        <v>BOG</v>
      </c>
      <c r="F31" s="79">
        <v>0</v>
      </c>
      <c r="G31" s="79">
        <v>0</v>
      </c>
      <c r="H31" s="80">
        <f t="shared" si="1"/>
        <v>0</v>
      </c>
      <c r="I31" s="79">
        <f t="shared" si="0"/>
        <v>74</v>
      </c>
      <c r="R31" s="79">
        <v>28</v>
      </c>
      <c r="S31" s="79" t="b">
        <v>0</v>
      </c>
      <c r="U31" s="79">
        <v>171</v>
      </c>
    </row>
    <row r="32" spans="3:21">
      <c r="C32" s="79" t="str">
        <v>LON-MAD</v>
      </c>
      <c r="D32" s="79" t="str" cm="1">
        <f t="array" ref="D32:E32">_xlfn.TEXTSPLIT(C32,"-")</f>
        <v>LON</v>
      </c>
      <c r="E32" s="79" t="str">
        <v>MAD</v>
      </c>
      <c r="F32" s="79">
        <v>0</v>
      </c>
      <c r="G32" s="79">
        <v>0</v>
      </c>
      <c r="H32" s="80">
        <f t="shared" si="1"/>
        <v>0</v>
      </c>
      <c r="I32" s="79">
        <f t="shared" si="0"/>
        <v>75</v>
      </c>
      <c r="R32" s="79">
        <v>29</v>
      </c>
      <c r="S32" s="79" t="b">
        <v>0</v>
      </c>
      <c r="U32" s="79">
        <v>172</v>
      </c>
    </row>
    <row r="33" spans="3:21">
      <c r="C33" s="79" t="str">
        <v>LAX-LIS</v>
      </c>
      <c r="D33" s="79" t="str" cm="1">
        <f t="array" ref="D33:E33">_xlfn.TEXTSPLIT(C33,"-")</f>
        <v>LAX</v>
      </c>
      <c r="E33" s="79" t="str">
        <v>LIS</v>
      </c>
      <c r="F33" s="79">
        <v>0</v>
      </c>
      <c r="G33" s="79">
        <v>0</v>
      </c>
      <c r="H33" s="80">
        <f t="shared" si="1"/>
        <v>0</v>
      </c>
      <c r="I33" s="79">
        <f t="shared" si="0"/>
        <v>76</v>
      </c>
      <c r="R33" s="79">
        <v>30</v>
      </c>
      <c r="S33" s="79" t="b">
        <v>0</v>
      </c>
      <c r="U33" s="79">
        <v>173</v>
      </c>
    </row>
    <row r="34" spans="3:21">
      <c r="C34" s="79" t="str">
        <v>BOG-SYD</v>
      </c>
      <c r="D34" s="79" t="str" cm="1">
        <f t="array" ref="D34:E34">_xlfn.TEXTSPLIT(C34,"-")</f>
        <v>BOG</v>
      </c>
      <c r="E34" s="79" t="str">
        <v>SYD</v>
      </c>
      <c r="F34" s="79">
        <v>0</v>
      </c>
      <c r="G34" s="79">
        <v>0</v>
      </c>
      <c r="H34" s="80">
        <f t="shared" si="1"/>
        <v>0</v>
      </c>
      <c r="I34" s="79">
        <f t="shared" si="0"/>
        <v>77</v>
      </c>
      <c r="R34" s="79">
        <v>31</v>
      </c>
      <c r="S34" s="79" t="b">
        <v>0</v>
      </c>
      <c r="U34" s="79">
        <v>174</v>
      </c>
    </row>
    <row r="35" spans="3:21">
      <c r="C35" s="79" t="str">
        <v>LIS-CPT</v>
      </c>
      <c r="D35" s="79" t="str" cm="1">
        <f t="array" ref="D35:E35">_xlfn.TEXTSPLIT(C35,"-")</f>
        <v>LIS</v>
      </c>
      <c r="E35" s="79" t="str">
        <v>CPT</v>
      </c>
      <c r="F35" s="79">
        <v>0</v>
      </c>
      <c r="G35" s="79">
        <v>0</v>
      </c>
      <c r="H35" s="80">
        <f t="shared" si="1"/>
        <v>0</v>
      </c>
      <c r="I35" s="79">
        <f t="shared" si="0"/>
        <v>78</v>
      </c>
      <c r="R35" s="79">
        <v>32</v>
      </c>
      <c r="S35" s="79" t="b">
        <v>0</v>
      </c>
      <c r="U35" s="79">
        <v>175</v>
      </c>
    </row>
    <row r="36" spans="3:21">
      <c r="C36" s="79" t="str">
        <v>EZE-LAX</v>
      </c>
      <c r="D36" s="79" t="str" cm="1">
        <f t="array" ref="D36:E36">_xlfn.TEXTSPLIT(C36,"-")</f>
        <v>EZE</v>
      </c>
      <c r="E36" s="79" t="str">
        <v>LAX</v>
      </c>
      <c r="F36" s="79">
        <v>0</v>
      </c>
      <c r="G36" s="79">
        <v>0</v>
      </c>
      <c r="H36" s="80">
        <f t="shared" si="1"/>
        <v>0</v>
      </c>
      <c r="I36" s="79">
        <f t="shared" si="0"/>
        <v>79</v>
      </c>
      <c r="R36" s="79">
        <v>33</v>
      </c>
      <c r="S36" s="79" t="b">
        <v>0</v>
      </c>
      <c r="U36" s="79">
        <v>176</v>
      </c>
    </row>
    <row r="37" spans="3:21">
      <c r="C37" s="79" t="str">
        <v>LAS-LON</v>
      </c>
      <c r="D37" s="79" t="str" cm="1">
        <f t="array" ref="D37:E37">_xlfn.TEXTSPLIT(C37,"-")</f>
        <v>LAS</v>
      </c>
      <c r="E37" s="79" t="str">
        <v>LON</v>
      </c>
      <c r="F37" s="79">
        <v>0</v>
      </c>
      <c r="G37" s="79">
        <v>0</v>
      </c>
      <c r="H37" s="80">
        <f t="shared" si="1"/>
        <v>0</v>
      </c>
      <c r="I37" s="79">
        <f t="shared" si="0"/>
        <v>80</v>
      </c>
      <c r="R37" s="79">
        <v>34</v>
      </c>
      <c r="S37" s="79" t="b">
        <v>0</v>
      </c>
      <c r="U37" s="79">
        <v>177</v>
      </c>
    </row>
    <row r="38" spans="3:21">
      <c r="C38" s="79" t="str">
        <v>RIX-YYZ</v>
      </c>
      <c r="D38" s="79" t="str" cm="1">
        <f t="array" ref="D38:E38">_xlfn.TEXTSPLIT(C38,"-")</f>
        <v>RIX</v>
      </c>
      <c r="E38" s="79" t="str">
        <v>YYZ</v>
      </c>
      <c r="F38" s="79">
        <v>0</v>
      </c>
      <c r="G38" s="79">
        <v>1</v>
      </c>
      <c r="H38" s="80">
        <f t="shared" si="1"/>
        <v>1</v>
      </c>
      <c r="I38" s="79">
        <f t="shared" si="0"/>
        <v>87</v>
      </c>
      <c r="R38" s="79">
        <v>35</v>
      </c>
      <c r="S38" s="79" t="b">
        <v>0</v>
      </c>
      <c r="U38" s="79">
        <v>178</v>
      </c>
    </row>
    <row r="39" spans="3:21">
      <c r="C39" s="79" t="str">
        <v>YUL-LIS</v>
      </c>
      <c r="D39" s="79" t="str" cm="1">
        <f t="array" ref="D39:E39">_xlfn.TEXTSPLIT(C39,"-")</f>
        <v>YUL</v>
      </c>
      <c r="E39" s="79" t="str">
        <v>LIS</v>
      </c>
      <c r="F39" s="79">
        <v>1</v>
      </c>
      <c r="G39" s="79">
        <v>0</v>
      </c>
      <c r="H39" s="80">
        <f t="shared" si="1"/>
        <v>1</v>
      </c>
      <c r="I39" s="79">
        <f t="shared" si="0"/>
        <v>97</v>
      </c>
      <c r="R39" s="79">
        <v>36</v>
      </c>
      <c r="S39" s="79" t="b">
        <v>0</v>
      </c>
      <c r="U39" s="79">
        <v>179</v>
      </c>
    </row>
    <row r="40" spans="3:21">
      <c r="C40" s="79" t="str">
        <v>MAD-LAX</v>
      </c>
      <c r="D40" s="79" t="str" cm="1">
        <f t="array" ref="D40:E40">_xlfn.TEXTSPLIT(C40,"-")</f>
        <v>MAD</v>
      </c>
      <c r="E40" s="79" t="str">
        <v>LAX</v>
      </c>
      <c r="F40" s="79">
        <v>0</v>
      </c>
      <c r="G40" s="79">
        <v>0</v>
      </c>
      <c r="H40" s="80">
        <f t="shared" si="1"/>
        <v>0</v>
      </c>
      <c r="I40" s="79">
        <f t="shared" si="0"/>
        <v>98</v>
      </c>
      <c r="R40" s="79">
        <v>37</v>
      </c>
      <c r="S40" s="79" t="b">
        <v>1</v>
      </c>
      <c r="U40" s="79">
        <v>187</v>
      </c>
    </row>
    <row r="41" spans="3:21">
      <c r="C41" s="79" t="str">
        <v>MAD-RIX</v>
      </c>
      <c r="D41" s="79" t="str" cm="1">
        <f t="array" ref="D41:E41">_xlfn.TEXTSPLIT(C41,"-")</f>
        <v>MAD</v>
      </c>
      <c r="E41" s="79" t="str">
        <v>RIX</v>
      </c>
      <c r="F41" s="79">
        <v>0</v>
      </c>
      <c r="G41" s="79">
        <v>0</v>
      </c>
      <c r="H41" s="80">
        <f t="shared" si="1"/>
        <v>0</v>
      </c>
      <c r="I41" s="79">
        <f t="shared" si="0"/>
        <v>99</v>
      </c>
      <c r="R41" s="79">
        <v>38</v>
      </c>
      <c r="S41" s="79" t="b">
        <v>0</v>
      </c>
      <c r="U41" s="79">
        <v>197</v>
      </c>
    </row>
    <row r="42" spans="3:21">
      <c r="C42" s="79" t="str">
        <v>LAX-MAD</v>
      </c>
      <c r="D42" s="79" t="str" cm="1">
        <f t="array" ref="D42:E42">_xlfn.TEXTSPLIT(C42,"-")</f>
        <v>LAX</v>
      </c>
      <c r="E42" s="79" t="str">
        <v>MAD</v>
      </c>
      <c r="F42" s="79">
        <v>0</v>
      </c>
      <c r="G42" s="79">
        <v>0</v>
      </c>
      <c r="H42" s="80">
        <f t="shared" si="1"/>
        <v>0</v>
      </c>
      <c r="I42" s="79">
        <f t="shared" si="0"/>
        <v>100</v>
      </c>
      <c r="R42" s="79">
        <v>39</v>
      </c>
      <c r="S42" s="79" t="b">
        <v>0</v>
      </c>
      <c r="U42" s="79">
        <v>207</v>
      </c>
    </row>
    <row r="43" spans="3:21">
      <c r="C43" s="79" t="str">
        <v>YYZ-LAX</v>
      </c>
      <c r="D43" s="79" t="str" cm="1">
        <f t="array" ref="D43:E43">_xlfn.TEXTSPLIT(C43,"-")</f>
        <v>YYZ</v>
      </c>
      <c r="E43" s="79" t="str">
        <v>LAX</v>
      </c>
      <c r="F43" s="79">
        <v>1</v>
      </c>
      <c r="G43" s="79">
        <v>0</v>
      </c>
      <c r="H43" s="80">
        <f t="shared" si="1"/>
        <v>1</v>
      </c>
      <c r="I43" s="79">
        <f t="shared" si="0"/>
        <v>107</v>
      </c>
      <c r="R43" s="79">
        <v>40</v>
      </c>
      <c r="S43" s="79" t="b">
        <v>0</v>
      </c>
      <c r="U43" s="79">
        <v>217</v>
      </c>
    </row>
    <row r="44" spans="3:21">
      <c r="R44" s="79">
        <v>41</v>
      </c>
      <c r="S44" s="79" t="b">
        <v>0</v>
      </c>
      <c r="U44" s="79">
        <v>227</v>
      </c>
    </row>
    <row r="45" spans="3:21">
      <c r="R45" s="79">
        <v>42</v>
      </c>
      <c r="S45" s="79" t="b">
        <v>0</v>
      </c>
      <c r="U45" s="79">
        <v>237</v>
      </c>
    </row>
    <row r="46" spans="3:21">
      <c r="R46" s="79">
        <v>43</v>
      </c>
      <c r="S46" s="79" t="b">
        <v>0</v>
      </c>
      <c r="U46" s="79">
        <v>247</v>
      </c>
    </row>
    <row r="47" spans="3:21">
      <c r="R47" s="79">
        <v>44</v>
      </c>
      <c r="S47" s="79" t="b">
        <v>0</v>
      </c>
      <c r="U47" s="79">
        <v>257</v>
      </c>
    </row>
    <row r="48" spans="3:21">
      <c r="R48" s="79">
        <v>45</v>
      </c>
      <c r="S48" s="79" t="b">
        <v>0</v>
      </c>
      <c r="U48" s="79">
        <v>267</v>
      </c>
    </row>
    <row r="49" spans="18:21">
      <c r="R49" s="79">
        <v>46</v>
      </c>
      <c r="S49" s="79" t="b">
        <v>0</v>
      </c>
      <c r="U49" s="79">
        <v>270</v>
      </c>
    </row>
    <row r="50" spans="18:21">
      <c r="R50" s="79">
        <v>47</v>
      </c>
      <c r="S50" s="79" t="b">
        <v>1</v>
      </c>
      <c r="U50" s="79">
        <v>271</v>
      </c>
    </row>
    <row r="51" spans="18:21">
      <c r="R51" s="79">
        <v>48</v>
      </c>
      <c r="S51" s="79" t="b">
        <v>0</v>
      </c>
      <c r="U51" s="79">
        <v>272</v>
      </c>
    </row>
    <row r="52" spans="18:21">
      <c r="R52" s="79">
        <v>49</v>
      </c>
      <c r="S52" s="79" t="b">
        <v>0</v>
      </c>
      <c r="U52" s="79">
        <v>273</v>
      </c>
    </row>
    <row r="53" spans="18:21">
      <c r="R53" s="79">
        <v>50</v>
      </c>
      <c r="S53" s="79" t="b">
        <v>0</v>
      </c>
      <c r="U53" s="79">
        <v>274</v>
      </c>
    </row>
    <row r="54" spans="18:21">
      <c r="R54" s="79">
        <v>51</v>
      </c>
      <c r="S54" s="79" t="b">
        <v>0</v>
      </c>
      <c r="U54" s="79">
        <v>275</v>
      </c>
    </row>
    <row r="55" spans="18:21">
      <c r="R55" s="79">
        <v>52</v>
      </c>
      <c r="S55" s="79" t="b">
        <v>0</v>
      </c>
      <c r="U55" s="79">
        <v>276</v>
      </c>
    </row>
    <row r="56" spans="18:21">
      <c r="R56" s="79">
        <v>53</v>
      </c>
      <c r="S56" s="79" t="b">
        <v>0</v>
      </c>
      <c r="U56" s="79">
        <v>277</v>
      </c>
    </row>
    <row r="57" spans="18:21">
      <c r="R57" s="79">
        <v>54</v>
      </c>
      <c r="S57" s="79" t="b">
        <v>0</v>
      </c>
      <c r="U57" s="79">
        <v>278</v>
      </c>
    </row>
    <row r="58" spans="18:21">
      <c r="R58" s="79">
        <v>55</v>
      </c>
      <c r="S58" s="79" t="b">
        <v>0</v>
      </c>
      <c r="U58" s="79">
        <v>279</v>
      </c>
    </row>
    <row r="59" spans="18:21">
      <c r="R59" s="79">
        <v>56</v>
      </c>
      <c r="S59" s="79" t="b">
        <v>0</v>
      </c>
      <c r="U59" s="79">
        <v>287</v>
      </c>
    </row>
    <row r="60" spans="18:21">
      <c r="R60" s="79">
        <v>57</v>
      </c>
      <c r="S60" s="79" t="b">
        <v>1</v>
      </c>
      <c r="U60" s="79">
        <v>297</v>
      </c>
    </row>
    <row r="61" spans="18:21">
      <c r="R61" s="79">
        <v>58</v>
      </c>
      <c r="S61" s="79" t="b">
        <v>0</v>
      </c>
      <c r="U61" s="79">
        <v>307</v>
      </c>
    </row>
    <row r="62" spans="18:21">
      <c r="R62" s="79">
        <v>59</v>
      </c>
      <c r="S62" s="79" t="b">
        <v>0</v>
      </c>
      <c r="U62" s="79">
        <v>317</v>
      </c>
    </row>
    <row r="63" spans="18:21">
      <c r="R63" s="79">
        <v>60</v>
      </c>
      <c r="S63" s="79" t="b">
        <v>0</v>
      </c>
      <c r="U63" s="79">
        <v>327</v>
      </c>
    </row>
    <row r="64" spans="18:21">
      <c r="R64" s="79">
        <v>61</v>
      </c>
      <c r="S64" s="79" t="b">
        <v>0</v>
      </c>
      <c r="U64" s="79">
        <v>337</v>
      </c>
    </row>
    <row r="65" spans="18:21">
      <c r="R65" s="79">
        <v>62</v>
      </c>
      <c r="S65" s="79" t="b">
        <v>0</v>
      </c>
      <c r="U65" s="79">
        <v>347</v>
      </c>
    </row>
    <row r="66" spans="18:21">
      <c r="R66" s="79">
        <v>63</v>
      </c>
      <c r="S66" s="79" t="b">
        <v>0</v>
      </c>
      <c r="U66" s="79">
        <v>357</v>
      </c>
    </row>
    <row r="67" spans="18:21">
      <c r="R67" s="79">
        <v>64</v>
      </c>
      <c r="S67" s="79" t="b">
        <v>0</v>
      </c>
      <c r="U67" s="79">
        <v>367</v>
      </c>
    </row>
    <row r="68" spans="18:21">
      <c r="R68" s="79">
        <v>65</v>
      </c>
      <c r="S68" s="79" t="b">
        <v>0</v>
      </c>
      <c r="U68" s="79">
        <v>370</v>
      </c>
    </row>
    <row r="69" spans="18:21">
      <c r="R69" s="79">
        <v>66</v>
      </c>
      <c r="S69" s="79" t="b">
        <v>0</v>
      </c>
      <c r="U69" s="79">
        <v>371</v>
      </c>
    </row>
    <row r="70" spans="18:21">
      <c r="R70" s="79">
        <v>67</v>
      </c>
      <c r="S70" s="79" t="b">
        <v>1</v>
      </c>
      <c r="U70" s="79">
        <v>372</v>
      </c>
    </row>
    <row r="71" spans="18:21">
      <c r="R71" s="79">
        <v>68</v>
      </c>
      <c r="S71" s="79" t="b">
        <v>0</v>
      </c>
      <c r="U71" s="79">
        <v>373</v>
      </c>
    </row>
    <row r="72" spans="18:21">
      <c r="R72" s="79">
        <v>69</v>
      </c>
      <c r="S72" s="79" t="b">
        <v>0</v>
      </c>
      <c r="U72" s="79">
        <v>374</v>
      </c>
    </row>
    <row r="73" spans="18:21">
      <c r="R73" s="79">
        <v>70</v>
      </c>
      <c r="S73" s="79" t="b">
        <v>1</v>
      </c>
      <c r="U73" s="79">
        <v>375</v>
      </c>
    </row>
    <row r="74" spans="18:21">
      <c r="R74" s="79">
        <v>71</v>
      </c>
      <c r="S74" s="79" t="b">
        <v>1</v>
      </c>
      <c r="U74" s="79">
        <v>376</v>
      </c>
    </row>
    <row r="75" spans="18:21">
      <c r="R75" s="79">
        <v>72</v>
      </c>
      <c r="S75" s="79" t="b">
        <v>1</v>
      </c>
      <c r="U75" s="79">
        <v>377</v>
      </c>
    </row>
    <row r="76" spans="18:21">
      <c r="R76" s="79">
        <v>73</v>
      </c>
      <c r="S76" s="79" t="b">
        <v>1</v>
      </c>
      <c r="U76" s="79">
        <v>378</v>
      </c>
    </row>
    <row r="77" spans="18:21">
      <c r="R77" s="79">
        <v>74</v>
      </c>
      <c r="S77" s="79" t="b">
        <v>1</v>
      </c>
      <c r="U77" s="79">
        <v>379</v>
      </c>
    </row>
    <row r="78" spans="18:21">
      <c r="R78" s="79">
        <v>75</v>
      </c>
      <c r="S78" s="79" t="b">
        <v>1</v>
      </c>
      <c r="U78" s="79">
        <v>387</v>
      </c>
    </row>
    <row r="79" spans="18:21">
      <c r="R79" s="79">
        <v>76</v>
      </c>
      <c r="S79" s="79" t="b">
        <v>1</v>
      </c>
      <c r="U79" s="79">
        <v>397</v>
      </c>
    </row>
    <row r="80" spans="18:21">
      <c r="R80" s="79">
        <v>77</v>
      </c>
      <c r="S80" s="79" t="b">
        <v>1</v>
      </c>
      <c r="U80" s="79">
        <v>407</v>
      </c>
    </row>
    <row r="81" spans="18:21">
      <c r="R81" s="79">
        <v>78</v>
      </c>
      <c r="S81" s="79" t="b">
        <v>1</v>
      </c>
      <c r="U81" s="79">
        <v>417</v>
      </c>
    </row>
    <row r="82" spans="18:21">
      <c r="R82" s="79">
        <v>79</v>
      </c>
      <c r="S82" s="79" t="b">
        <v>1</v>
      </c>
      <c r="U82" s="79">
        <v>427</v>
      </c>
    </row>
    <row r="83" spans="18:21">
      <c r="R83" s="79">
        <v>80</v>
      </c>
      <c r="S83" s="79" t="b">
        <v>0</v>
      </c>
      <c r="U83" s="79">
        <v>437</v>
      </c>
    </row>
    <row r="84" spans="18:21">
      <c r="R84" s="79">
        <v>81</v>
      </c>
      <c r="S84" s="79" t="b">
        <v>0</v>
      </c>
      <c r="U84" s="79">
        <v>447</v>
      </c>
    </row>
    <row r="85" spans="18:21">
      <c r="R85" s="79">
        <v>82</v>
      </c>
      <c r="S85" s="79" t="b">
        <v>0</v>
      </c>
      <c r="U85" s="79">
        <v>457</v>
      </c>
    </row>
    <row r="86" spans="18:21">
      <c r="R86" s="79">
        <v>83</v>
      </c>
      <c r="S86" s="79" t="b">
        <v>0</v>
      </c>
      <c r="U86" s="79">
        <v>467</v>
      </c>
    </row>
    <row r="87" spans="18:21">
      <c r="R87" s="79">
        <v>84</v>
      </c>
      <c r="S87" s="79" t="b">
        <v>0</v>
      </c>
      <c r="U87" s="79">
        <v>470</v>
      </c>
    </row>
    <row r="88" spans="18:21">
      <c r="R88" s="79">
        <v>85</v>
      </c>
      <c r="S88" s="79" t="b">
        <v>0</v>
      </c>
      <c r="U88" s="79">
        <v>471</v>
      </c>
    </row>
    <row r="89" spans="18:21">
      <c r="R89" s="79">
        <v>86</v>
      </c>
      <c r="S89" s="79" t="b">
        <v>0</v>
      </c>
      <c r="U89" s="79">
        <v>472</v>
      </c>
    </row>
    <row r="90" spans="18:21">
      <c r="R90" s="79">
        <v>87</v>
      </c>
      <c r="S90" s="79" t="b">
        <v>1</v>
      </c>
      <c r="U90" s="79">
        <v>473</v>
      </c>
    </row>
    <row r="91" spans="18:21">
      <c r="R91" s="79">
        <v>88</v>
      </c>
      <c r="S91" s="79" t="b">
        <v>0</v>
      </c>
      <c r="U91" s="79">
        <v>474</v>
      </c>
    </row>
    <row r="92" spans="18:21">
      <c r="R92" s="79">
        <v>89</v>
      </c>
      <c r="S92" s="79" t="b">
        <v>0</v>
      </c>
      <c r="U92" s="79">
        <v>475</v>
      </c>
    </row>
    <row r="93" spans="18:21">
      <c r="R93" s="79">
        <v>90</v>
      </c>
      <c r="S93" s="79" t="b">
        <v>0</v>
      </c>
      <c r="U93" s="79">
        <v>476</v>
      </c>
    </row>
    <row r="94" spans="18:21">
      <c r="R94" s="79">
        <v>91</v>
      </c>
      <c r="S94" s="79" t="b">
        <v>0</v>
      </c>
      <c r="U94" s="79">
        <v>477</v>
      </c>
    </row>
    <row r="95" spans="18:21">
      <c r="R95" s="79">
        <v>92</v>
      </c>
      <c r="S95" s="79" t="b">
        <v>0</v>
      </c>
      <c r="U95" s="79">
        <v>478</v>
      </c>
    </row>
    <row r="96" spans="18:21">
      <c r="R96" s="79">
        <v>93</v>
      </c>
      <c r="S96" s="79" t="b">
        <v>0</v>
      </c>
      <c r="U96" s="79">
        <v>479</v>
      </c>
    </row>
    <row r="97" spans="18:21">
      <c r="R97" s="79">
        <v>94</v>
      </c>
      <c r="S97" s="79" t="b">
        <v>0</v>
      </c>
      <c r="U97" s="79">
        <v>487</v>
      </c>
    </row>
    <row r="98" spans="18:21">
      <c r="R98" s="79">
        <v>95</v>
      </c>
      <c r="S98" s="79" t="b">
        <v>0</v>
      </c>
      <c r="U98" s="79">
        <v>497</v>
      </c>
    </row>
    <row r="99" spans="18:21">
      <c r="R99" s="79">
        <v>96</v>
      </c>
      <c r="S99" s="79" t="b">
        <v>0</v>
      </c>
      <c r="U99" s="79">
        <v>507</v>
      </c>
    </row>
    <row r="100" spans="18:21">
      <c r="R100" s="79">
        <v>97</v>
      </c>
      <c r="S100" s="79" t="b">
        <v>1</v>
      </c>
      <c r="U100" s="79">
        <v>517</v>
      </c>
    </row>
    <row r="101" spans="18:21">
      <c r="R101" s="79">
        <v>98</v>
      </c>
      <c r="S101" s="79" t="b">
        <v>0</v>
      </c>
      <c r="U101" s="79">
        <v>527</v>
      </c>
    </row>
    <row r="102" spans="18:21">
      <c r="R102" s="79">
        <v>99</v>
      </c>
      <c r="S102" s="79" t="b">
        <v>0</v>
      </c>
      <c r="U102" s="79">
        <v>537</v>
      </c>
    </row>
    <row r="103" spans="18:21">
      <c r="R103" s="79">
        <v>100</v>
      </c>
      <c r="S103" s="79" t="b">
        <v>0</v>
      </c>
      <c r="U103" s="79">
        <v>547</v>
      </c>
    </row>
    <row r="104" spans="18:21">
      <c r="R104" s="79">
        <v>101</v>
      </c>
      <c r="S104" s="79" t="b">
        <v>0</v>
      </c>
      <c r="U104" s="79">
        <v>557</v>
      </c>
    </row>
    <row r="105" spans="18:21">
      <c r="R105" s="79">
        <v>102</v>
      </c>
      <c r="S105" s="79" t="b">
        <v>0</v>
      </c>
      <c r="U105" s="79">
        <v>567</v>
      </c>
    </row>
    <row r="106" spans="18:21">
      <c r="R106" s="79">
        <v>103</v>
      </c>
      <c r="S106" s="79" t="b">
        <v>0</v>
      </c>
      <c r="U106" s="79">
        <v>570</v>
      </c>
    </row>
    <row r="107" spans="18:21">
      <c r="R107" s="79">
        <v>104</v>
      </c>
      <c r="S107" s="79" t="b">
        <v>0</v>
      </c>
      <c r="U107" s="79">
        <v>571</v>
      </c>
    </row>
    <row r="108" spans="18:21">
      <c r="R108" s="79">
        <v>105</v>
      </c>
      <c r="S108" s="79" t="b">
        <v>0</v>
      </c>
      <c r="U108" s="79">
        <v>572</v>
      </c>
    </row>
    <row r="109" spans="18:21">
      <c r="R109" s="79">
        <v>106</v>
      </c>
      <c r="S109" s="79" t="b">
        <v>0</v>
      </c>
      <c r="U109" s="79">
        <v>573</v>
      </c>
    </row>
    <row r="110" spans="18:21">
      <c r="R110" s="79">
        <v>107</v>
      </c>
      <c r="S110" s="79" t="b">
        <v>1</v>
      </c>
      <c r="U110" s="79">
        <v>574</v>
      </c>
    </row>
    <row r="111" spans="18:21">
      <c r="R111" s="79">
        <v>108</v>
      </c>
      <c r="S111" s="79" t="b">
        <v>0</v>
      </c>
      <c r="U111" s="79">
        <v>575</v>
      </c>
    </row>
    <row r="112" spans="18:21">
      <c r="R112" s="79">
        <v>109</v>
      </c>
      <c r="S112" s="79" t="b">
        <v>0</v>
      </c>
      <c r="U112" s="79">
        <v>576</v>
      </c>
    </row>
    <row r="113" spans="18:21">
      <c r="R113" s="79">
        <v>110</v>
      </c>
      <c r="S113" s="79" t="b">
        <v>0</v>
      </c>
      <c r="U113" s="79">
        <v>577</v>
      </c>
    </row>
    <row r="114" spans="18:21">
      <c r="R114" s="79">
        <v>111</v>
      </c>
      <c r="S114" s="79" t="b">
        <v>0</v>
      </c>
      <c r="U114" s="79">
        <v>578</v>
      </c>
    </row>
    <row r="115" spans="18:21">
      <c r="R115" s="79">
        <v>112</v>
      </c>
      <c r="S115" s="79" t="b">
        <v>0</v>
      </c>
      <c r="U115" s="79">
        <v>579</v>
      </c>
    </row>
    <row r="116" spans="18:21">
      <c r="R116" s="79">
        <v>113</v>
      </c>
      <c r="S116" s="79" t="b">
        <v>0</v>
      </c>
      <c r="U116" s="79">
        <v>587</v>
      </c>
    </row>
    <row r="117" spans="18:21">
      <c r="R117" s="79">
        <v>114</v>
      </c>
      <c r="S117" s="79" t="b">
        <v>0</v>
      </c>
      <c r="U117" s="79">
        <v>597</v>
      </c>
    </row>
    <row r="118" spans="18:21">
      <c r="R118" s="79">
        <v>115</v>
      </c>
      <c r="S118" s="79" t="b">
        <v>0</v>
      </c>
      <c r="U118" s="79">
        <v>607</v>
      </c>
    </row>
    <row r="119" spans="18:21">
      <c r="R119" s="79">
        <v>116</v>
      </c>
      <c r="S119" s="79" t="b">
        <v>0</v>
      </c>
      <c r="U119" s="79">
        <v>617</v>
      </c>
    </row>
    <row r="120" spans="18:21">
      <c r="R120" s="79">
        <v>117</v>
      </c>
      <c r="S120" s="79" t="b">
        <v>1</v>
      </c>
      <c r="U120" s="79">
        <v>627</v>
      </c>
    </row>
    <row r="121" spans="18:21">
      <c r="R121" s="79">
        <v>118</v>
      </c>
      <c r="S121" s="79" t="b">
        <v>0</v>
      </c>
      <c r="U121" s="79">
        <v>637</v>
      </c>
    </row>
    <row r="122" spans="18:21">
      <c r="R122" s="79">
        <v>119</v>
      </c>
      <c r="S122" s="79" t="b">
        <v>0</v>
      </c>
      <c r="U122" s="79">
        <v>647</v>
      </c>
    </row>
    <row r="123" spans="18:21">
      <c r="R123" s="79">
        <v>120</v>
      </c>
      <c r="S123" s="79" t="b">
        <v>0</v>
      </c>
      <c r="U123" s="79">
        <v>657</v>
      </c>
    </row>
    <row r="124" spans="18:21">
      <c r="R124" s="79">
        <v>121</v>
      </c>
      <c r="S124" s="79" t="b">
        <v>0</v>
      </c>
      <c r="U124" s="79">
        <v>667</v>
      </c>
    </row>
    <row r="125" spans="18:21">
      <c r="R125" s="79">
        <v>122</v>
      </c>
      <c r="S125" s="79" t="b">
        <v>0</v>
      </c>
      <c r="U125" s="79">
        <v>670</v>
      </c>
    </row>
    <row r="126" spans="18:21">
      <c r="R126" s="79">
        <v>123</v>
      </c>
      <c r="S126" s="79" t="b">
        <v>0</v>
      </c>
      <c r="U126" s="79">
        <v>671</v>
      </c>
    </row>
    <row r="127" spans="18:21">
      <c r="R127" s="79">
        <v>124</v>
      </c>
      <c r="S127" s="79" t="b">
        <v>0</v>
      </c>
      <c r="U127" s="79">
        <v>672</v>
      </c>
    </row>
    <row r="128" spans="18:21">
      <c r="R128" s="79">
        <v>125</v>
      </c>
      <c r="S128" s="79" t="b">
        <v>0</v>
      </c>
      <c r="U128" s="79">
        <v>673</v>
      </c>
    </row>
    <row r="129" spans="18:21">
      <c r="R129" s="79">
        <v>126</v>
      </c>
      <c r="S129" s="79" t="b">
        <v>0</v>
      </c>
      <c r="U129" s="79">
        <v>674</v>
      </c>
    </row>
    <row r="130" spans="18:21">
      <c r="R130" s="79">
        <v>127</v>
      </c>
      <c r="S130" s="79" t="b">
        <v>1</v>
      </c>
      <c r="U130" s="79">
        <v>675</v>
      </c>
    </row>
    <row r="131" spans="18:21">
      <c r="R131" s="79">
        <v>128</v>
      </c>
      <c r="S131" s="79" t="b">
        <v>0</v>
      </c>
      <c r="U131" s="79">
        <v>676</v>
      </c>
    </row>
    <row r="132" spans="18:21">
      <c r="R132" s="79">
        <v>129</v>
      </c>
      <c r="S132" s="79" t="b">
        <v>0</v>
      </c>
      <c r="U132" s="79">
        <v>677</v>
      </c>
    </row>
    <row r="133" spans="18:21">
      <c r="R133" s="79">
        <v>130</v>
      </c>
      <c r="S133" s="79" t="b">
        <v>0</v>
      </c>
      <c r="U133" s="79">
        <v>678</v>
      </c>
    </row>
    <row r="134" spans="18:21">
      <c r="R134" s="79">
        <v>131</v>
      </c>
      <c r="S134" s="79" t="b">
        <v>0</v>
      </c>
      <c r="U134" s="79">
        <v>679</v>
      </c>
    </row>
    <row r="135" spans="18:21">
      <c r="R135" s="79">
        <v>132</v>
      </c>
      <c r="S135" s="79" t="b">
        <v>0</v>
      </c>
      <c r="U135" s="79">
        <v>687</v>
      </c>
    </row>
    <row r="136" spans="18:21">
      <c r="R136" s="79">
        <v>133</v>
      </c>
      <c r="S136" s="79" t="b">
        <v>0</v>
      </c>
      <c r="U136" s="79">
        <v>697</v>
      </c>
    </row>
    <row r="137" spans="18:21">
      <c r="R137" s="79">
        <v>134</v>
      </c>
      <c r="S137" s="79" t="b">
        <v>0</v>
      </c>
      <c r="U137" s="79">
        <v>700</v>
      </c>
    </row>
    <row r="138" spans="18:21">
      <c r="R138" s="79">
        <v>135</v>
      </c>
      <c r="S138" s="79" t="b">
        <v>0</v>
      </c>
      <c r="U138" s="79">
        <v>701</v>
      </c>
    </row>
    <row r="139" spans="18:21">
      <c r="R139" s="79">
        <v>136</v>
      </c>
      <c r="S139" s="79" t="b">
        <v>0</v>
      </c>
      <c r="U139" s="79">
        <v>702</v>
      </c>
    </row>
    <row r="140" spans="18:21">
      <c r="R140" s="79">
        <v>137</v>
      </c>
      <c r="S140" s="79" t="b">
        <v>1</v>
      </c>
      <c r="U140" s="79">
        <v>703</v>
      </c>
    </row>
    <row r="141" spans="18:21">
      <c r="R141" s="79">
        <v>138</v>
      </c>
      <c r="S141" s="79" t="b">
        <v>0</v>
      </c>
      <c r="U141" s="79">
        <v>704</v>
      </c>
    </row>
    <row r="142" spans="18:21">
      <c r="R142" s="79">
        <v>139</v>
      </c>
      <c r="S142" s="79" t="b">
        <v>0</v>
      </c>
      <c r="U142" s="79">
        <v>705</v>
      </c>
    </row>
    <row r="143" spans="18:21">
      <c r="R143" s="79">
        <v>140</v>
      </c>
      <c r="S143" s="79" t="b">
        <v>0</v>
      </c>
      <c r="U143" s="79">
        <v>706</v>
      </c>
    </row>
    <row r="144" spans="18:21">
      <c r="R144" s="79">
        <v>141</v>
      </c>
      <c r="S144" s="79" t="b">
        <v>0</v>
      </c>
      <c r="U144" s="79">
        <v>707</v>
      </c>
    </row>
    <row r="145" spans="18:21">
      <c r="R145" s="79">
        <v>142</v>
      </c>
      <c r="S145" s="79" t="b">
        <v>0</v>
      </c>
      <c r="U145" s="79">
        <v>708</v>
      </c>
    </row>
    <row r="146" spans="18:21">
      <c r="R146" s="79">
        <v>143</v>
      </c>
      <c r="S146" s="79" t="b">
        <v>0</v>
      </c>
      <c r="U146" s="79">
        <v>709</v>
      </c>
    </row>
    <row r="147" spans="18:21">
      <c r="R147" s="79">
        <v>144</v>
      </c>
      <c r="S147" s="79" t="b">
        <v>0</v>
      </c>
      <c r="U147" s="79">
        <v>710</v>
      </c>
    </row>
    <row r="148" spans="18:21">
      <c r="R148" s="79">
        <v>145</v>
      </c>
      <c r="S148" s="79" t="b">
        <v>0</v>
      </c>
      <c r="U148" s="79">
        <v>711</v>
      </c>
    </row>
    <row r="149" spans="18:21">
      <c r="R149" s="79">
        <v>146</v>
      </c>
      <c r="S149" s="79" t="b">
        <v>0</v>
      </c>
      <c r="U149" s="79">
        <v>712</v>
      </c>
    </row>
    <row r="150" spans="18:21">
      <c r="R150" s="79">
        <v>147</v>
      </c>
      <c r="S150" s="79" t="b">
        <v>1</v>
      </c>
      <c r="U150" s="79">
        <v>713</v>
      </c>
    </row>
    <row r="151" spans="18:21">
      <c r="R151" s="79">
        <v>148</v>
      </c>
      <c r="S151" s="79" t="b">
        <v>0</v>
      </c>
      <c r="U151" s="79">
        <v>714</v>
      </c>
    </row>
    <row r="152" spans="18:21">
      <c r="R152" s="79">
        <v>149</v>
      </c>
      <c r="S152" s="79" t="b">
        <v>0</v>
      </c>
      <c r="U152" s="79">
        <v>715</v>
      </c>
    </row>
    <row r="153" spans="18:21">
      <c r="R153" s="79">
        <v>150</v>
      </c>
      <c r="S153" s="79" t="b">
        <v>0</v>
      </c>
      <c r="U153" s="79">
        <v>716</v>
      </c>
    </row>
    <row r="154" spans="18:21">
      <c r="R154" s="79">
        <v>151</v>
      </c>
      <c r="S154" s="79" t="b">
        <v>0</v>
      </c>
      <c r="U154" s="79">
        <v>717</v>
      </c>
    </row>
    <row r="155" spans="18:21">
      <c r="R155" s="79">
        <v>152</v>
      </c>
      <c r="S155" s="79" t="b">
        <v>0</v>
      </c>
      <c r="U155" s="79">
        <v>718</v>
      </c>
    </row>
    <row r="156" spans="18:21">
      <c r="R156" s="79">
        <v>153</v>
      </c>
      <c r="S156" s="79" t="b">
        <v>0</v>
      </c>
      <c r="U156" s="79">
        <v>719</v>
      </c>
    </row>
    <row r="157" spans="18:21">
      <c r="R157" s="79">
        <v>154</v>
      </c>
      <c r="S157" s="79" t="b">
        <v>0</v>
      </c>
      <c r="U157" s="79">
        <v>720</v>
      </c>
    </row>
    <row r="158" spans="18:21">
      <c r="R158" s="79">
        <v>155</v>
      </c>
      <c r="S158" s="79" t="b">
        <v>0</v>
      </c>
      <c r="U158" s="79">
        <v>721</v>
      </c>
    </row>
    <row r="159" spans="18:21">
      <c r="R159" s="79">
        <v>156</v>
      </c>
      <c r="S159" s="79" t="b">
        <v>0</v>
      </c>
      <c r="U159" s="79">
        <v>722</v>
      </c>
    </row>
    <row r="160" spans="18:21">
      <c r="R160" s="79">
        <v>157</v>
      </c>
      <c r="S160" s="79" t="b">
        <v>1</v>
      </c>
      <c r="U160" s="79">
        <v>723</v>
      </c>
    </row>
    <row r="161" spans="18:21">
      <c r="R161" s="79">
        <v>158</v>
      </c>
      <c r="S161" s="79" t="b">
        <v>0</v>
      </c>
      <c r="U161" s="79">
        <v>724</v>
      </c>
    </row>
    <row r="162" spans="18:21">
      <c r="R162" s="79">
        <v>159</v>
      </c>
      <c r="S162" s="79" t="b">
        <v>0</v>
      </c>
      <c r="U162" s="79">
        <v>725</v>
      </c>
    </row>
    <row r="163" spans="18:21">
      <c r="R163" s="79">
        <v>160</v>
      </c>
      <c r="S163" s="79" t="b">
        <v>0</v>
      </c>
      <c r="U163" s="79">
        <v>726</v>
      </c>
    </row>
    <row r="164" spans="18:21">
      <c r="R164" s="79">
        <v>161</v>
      </c>
      <c r="S164" s="79" t="b">
        <v>0</v>
      </c>
      <c r="U164" s="79">
        <v>727</v>
      </c>
    </row>
    <row r="165" spans="18:21">
      <c r="R165" s="79">
        <v>162</v>
      </c>
      <c r="S165" s="79" t="b">
        <v>0</v>
      </c>
      <c r="U165" s="79">
        <v>728</v>
      </c>
    </row>
    <row r="166" spans="18:21">
      <c r="R166" s="79">
        <v>163</v>
      </c>
      <c r="S166" s="79" t="b">
        <v>0</v>
      </c>
      <c r="U166" s="79">
        <v>729</v>
      </c>
    </row>
    <row r="167" spans="18:21">
      <c r="R167" s="79">
        <v>164</v>
      </c>
      <c r="S167" s="79" t="b">
        <v>0</v>
      </c>
      <c r="U167" s="79">
        <v>730</v>
      </c>
    </row>
    <row r="168" spans="18:21">
      <c r="R168" s="79">
        <v>165</v>
      </c>
      <c r="S168" s="79" t="b">
        <v>0</v>
      </c>
      <c r="U168" s="79">
        <v>731</v>
      </c>
    </row>
    <row r="169" spans="18:21">
      <c r="R169" s="79">
        <v>166</v>
      </c>
      <c r="S169" s="79" t="b">
        <v>0</v>
      </c>
      <c r="U169" s="79">
        <v>732</v>
      </c>
    </row>
    <row r="170" spans="18:21">
      <c r="R170" s="79">
        <v>167</v>
      </c>
      <c r="S170" s="79" t="b">
        <v>1</v>
      </c>
      <c r="U170" s="79">
        <v>733</v>
      </c>
    </row>
    <row r="171" spans="18:21">
      <c r="R171" s="79">
        <v>168</v>
      </c>
      <c r="S171" s="79" t="b">
        <v>0</v>
      </c>
      <c r="U171" s="79">
        <v>734</v>
      </c>
    </row>
    <row r="172" spans="18:21">
      <c r="R172" s="79">
        <v>169</v>
      </c>
      <c r="S172" s="79" t="b">
        <v>0</v>
      </c>
      <c r="U172" s="79">
        <v>735</v>
      </c>
    </row>
    <row r="173" spans="18:21">
      <c r="R173" s="79">
        <v>170</v>
      </c>
      <c r="S173" s="79" t="b">
        <v>1</v>
      </c>
      <c r="U173" s="79">
        <v>736</v>
      </c>
    </row>
    <row r="174" spans="18:21">
      <c r="R174" s="79">
        <v>171</v>
      </c>
      <c r="S174" s="79" t="b">
        <v>1</v>
      </c>
      <c r="U174" s="79">
        <v>737</v>
      </c>
    </row>
    <row r="175" spans="18:21">
      <c r="R175" s="79">
        <v>172</v>
      </c>
      <c r="S175" s="79" t="b">
        <v>1</v>
      </c>
      <c r="U175" s="79">
        <v>738</v>
      </c>
    </row>
    <row r="176" spans="18:21">
      <c r="R176" s="79">
        <v>173</v>
      </c>
      <c r="S176" s="79" t="b">
        <v>1</v>
      </c>
      <c r="U176" s="79">
        <v>739</v>
      </c>
    </row>
    <row r="177" spans="18:21">
      <c r="R177" s="79">
        <v>174</v>
      </c>
      <c r="S177" s="79" t="b">
        <v>1</v>
      </c>
      <c r="U177" s="79">
        <v>740</v>
      </c>
    </row>
    <row r="178" spans="18:21">
      <c r="R178" s="79">
        <v>175</v>
      </c>
      <c r="S178" s="79" t="b">
        <v>1</v>
      </c>
      <c r="U178" s="79">
        <v>741</v>
      </c>
    </row>
    <row r="179" spans="18:21">
      <c r="R179" s="79">
        <v>176</v>
      </c>
      <c r="S179" s="79" t="b">
        <v>1</v>
      </c>
      <c r="U179" s="79">
        <v>742</v>
      </c>
    </row>
    <row r="180" spans="18:21">
      <c r="R180" s="79">
        <v>177</v>
      </c>
      <c r="S180" s="79" t="b">
        <v>1</v>
      </c>
      <c r="U180" s="79">
        <v>743</v>
      </c>
    </row>
    <row r="181" spans="18:21">
      <c r="R181" s="79">
        <v>178</v>
      </c>
      <c r="S181" s="79" t="b">
        <v>1</v>
      </c>
      <c r="U181" s="79">
        <v>744</v>
      </c>
    </row>
    <row r="182" spans="18:21">
      <c r="R182" s="79">
        <v>179</v>
      </c>
      <c r="S182" s="79" t="b">
        <v>1</v>
      </c>
      <c r="U182" s="79">
        <v>745</v>
      </c>
    </row>
    <row r="183" spans="18:21">
      <c r="R183" s="79">
        <v>180</v>
      </c>
      <c r="S183" s="79" t="b">
        <v>0</v>
      </c>
      <c r="U183" s="79">
        <v>746</v>
      </c>
    </row>
    <row r="184" spans="18:21">
      <c r="R184" s="79">
        <v>181</v>
      </c>
      <c r="S184" s="79" t="b">
        <v>0</v>
      </c>
      <c r="U184" s="79">
        <v>747</v>
      </c>
    </row>
    <row r="185" spans="18:21">
      <c r="R185" s="79">
        <v>182</v>
      </c>
      <c r="S185" s="79" t="b">
        <v>0</v>
      </c>
      <c r="U185" s="79">
        <v>748</v>
      </c>
    </row>
    <row r="186" spans="18:21">
      <c r="R186" s="79">
        <v>183</v>
      </c>
      <c r="S186" s="79" t="b">
        <v>0</v>
      </c>
      <c r="U186" s="79">
        <v>749</v>
      </c>
    </row>
    <row r="187" spans="18:21">
      <c r="R187" s="79">
        <v>184</v>
      </c>
      <c r="S187" s="79" t="b">
        <v>0</v>
      </c>
      <c r="U187" s="79">
        <v>750</v>
      </c>
    </row>
    <row r="188" spans="18:21">
      <c r="R188" s="79">
        <v>185</v>
      </c>
      <c r="S188" s="79" t="b">
        <v>0</v>
      </c>
      <c r="U188" s="79">
        <v>751</v>
      </c>
    </row>
    <row r="189" spans="18:21">
      <c r="R189" s="79">
        <v>186</v>
      </c>
      <c r="S189" s="79" t="b">
        <v>0</v>
      </c>
      <c r="U189" s="79">
        <v>752</v>
      </c>
    </row>
    <row r="190" spans="18:21">
      <c r="R190" s="79">
        <v>187</v>
      </c>
      <c r="S190" s="79" t="b">
        <v>1</v>
      </c>
      <c r="U190" s="79">
        <v>753</v>
      </c>
    </row>
    <row r="191" spans="18:21">
      <c r="R191" s="79">
        <v>188</v>
      </c>
      <c r="S191" s="79" t="b">
        <v>0</v>
      </c>
      <c r="U191" s="79">
        <v>754</v>
      </c>
    </row>
    <row r="192" spans="18:21">
      <c r="R192" s="79">
        <v>189</v>
      </c>
      <c r="S192" s="79" t="b">
        <v>0</v>
      </c>
      <c r="U192" s="79">
        <v>755</v>
      </c>
    </row>
    <row r="193" spans="18:21">
      <c r="R193" s="79">
        <v>190</v>
      </c>
      <c r="S193" s="79" t="b">
        <v>0</v>
      </c>
      <c r="U193" s="79">
        <v>756</v>
      </c>
    </row>
    <row r="194" spans="18:21">
      <c r="R194" s="79">
        <v>191</v>
      </c>
      <c r="S194" s="79" t="b">
        <v>0</v>
      </c>
      <c r="U194" s="79">
        <v>757</v>
      </c>
    </row>
    <row r="195" spans="18:21">
      <c r="R195" s="79">
        <v>192</v>
      </c>
      <c r="S195" s="79" t="b">
        <v>0</v>
      </c>
      <c r="U195" s="79">
        <v>758</v>
      </c>
    </row>
    <row r="196" spans="18:21">
      <c r="R196" s="79">
        <v>193</v>
      </c>
      <c r="S196" s="79" t="b">
        <v>0</v>
      </c>
      <c r="U196" s="79">
        <v>759</v>
      </c>
    </row>
    <row r="197" spans="18:21">
      <c r="R197" s="79">
        <v>194</v>
      </c>
      <c r="S197" s="79" t="b">
        <v>0</v>
      </c>
      <c r="U197" s="79">
        <v>760</v>
      </c>
    </row>
    <row r="198" spans="18:21">
      <c r="R198" s="79">
        <v>195</v>
      </c>
      <c r="S198" s="79" t="b">
        <v>0</v>
      </c>
      <c r="U198" s="79">
        <v>761</v>
      </c>
    </row>
    <row r="199" spans="18:21">
      <c r="R199" s="79">
        <v>196</v>
      </c>
      <c r="S199" s="79" t="b">
        <v>0</v>
      </c>
      <c r="U199" s="79">
        <v>762</v>
      </c>
    </row>
    <row r="200" spans="18:21">
      <c r="R200" s="79">
        <v>197</v>
      </c>
      <c r="S200" s="79" t="b">
        <v>1</v>
      </c>
      <c r="U200" s="79">
        <v>763</v>
      </c>
    </row>
    <row r="201" spans="18:21">
      <c r="R201" s="79">
        <v>198</v>
      </c>
      <c r="S201" s="79" t="b">
        <v>0</v>
      </c>
      <c r="U201" s="79">
        <v>764</v>
      </c>
    </row>
    <row r="202" spans="18:21">
      <c r="R202" s="79">
        <v>199</v>
      </c>
      <c r="S202" s="79" t="b">
        <v>0</v>
      </c>
      <c r="U202" s="79">
        <v>765</v>
      </c>
    </row>
    <row r="203" spans="18:21">
      <c r="R203" s="79">
        <v>200</v>
      </c>
      <c r="S203" s="79" t="b">
        <v>0</v>
      </c>
      <c r="U203" s="79">
        <v>766</v>
      </c>
    </row>
    <row r="204" spans="18:21">
      <c r="R204" s="79">
        <v>201</v>
      </c>
      <c r="S204" s="79" t="b">
        <v>0</v>
      </c>
      <c r="U204" s="79">
        <v>767</v>
      </c>
    </row>
    <row r="205" spans="18:21">
      <c r="R205" s="79">
        <v>202</v>
      </c>
      <c r="S205" s="79" t="b">
        <v>0</v>
      </c>
      <c r="U205" s="79">
        <v>768</v>
      </c>
    </row>
    <row r="206" spans="18:21">
      <c r="R206" s="79">
        <v>203</v>
      </c>
      <c r="S206" s="79" t="b">
        <v>0</v>
      </c>
      <c r="U206" s="79">
        <v>769</v>
      </c>
    </row>
    <row r="207" spans="18:21">
      <c r="R207" s="79">
        <v>204</v>
      </c>
      <c r="S207" s="79" t="b">
        <v>0</v>
      </c>
      <c r="U207" s="79">
        <v>770</v>
      </c>
    </row>
    <row r="208" spans="18:21">
      <c r="R208" s="79">
        <v>205</v>
      </c>
      <c r="S208" s="79" t="b">
        <v>0</v>
      </c>
      <c r="U208" s="79">
        <v>771</v>
      </c>
    </row>
    <row r="209" spans="18:21">
      <c r="R209" s="79">
        <v>206</v>
      </c>
      <c r="S209" s="79" t="b">
        <v>0</v>
      </c>
      <c r="U209" s="79">
        <v>772</v>
      </c>
    </row>
    <row r="210" spans="18:21">
      <c r="R210" s="79">
        <v>207</v>
      </c>
      <c r="S210" s="79" t="b">
        <v>1</v>
      </c>
      <c r="U210" s="79">
        <v>773</v>
      </c>
    </row>
    <row r="211" spans="18:21">
      <c r="R211" s="79">
        <v>208</v>
      </c>
      <c r="S211" s="79" t="b">
        <v>0</v>
      </c>
      <c r="U211" s="79">
        <v>774</v>
      </c>
    </row>
    <row r="212" spans="18:21">
      <c r="R212" s="79">
        <v>209</v>
      </c>
      <c r="S212" s="79" t="b">
        <v>0</v>
      </c>
      <c r="U212" s="79">
        <v>775</v>
      </c>
    </row>
    <row r="213" spans="18:21">
      <c r="R213" s="79">
        <v>210</v>
      </c>
      <c r="S213" s="79" t="b">
        <v>0</v>
      </c>
      <c r="U213" s="79">
        <v>776</v>
      </c>
    </row>
    <row r="214" spans="18:21">
      <c r="R214" s="79">
        <v>211</v>
      </c>
      <c r="S214" s="79" t="b">
        <v>0</v>
      </c>
      <c r="U214" s="79">
        <v>777</v>
      </c>
    </row>
    <row r="215" spans="18:21">
      <c r="R215" s="79">
        <v>212</v>
      </c>
      <c r="S215" s="79" t="b">
        <v>0</v>
      </c>
      <c r="U215" s="79">
        <v>778</v>
      </c>
    </row>
    <row r="216" spans="18:21">
      <c r="R216" s="79">
        <v>213</v>
      </c>
      <c r="S216" s="79" t="b">
        <v>0</v>
      </c>
      <c r="U216" s="79">
        <v>779</v>
      </c>
    </row>
    <row r="217" spans="18:21">
      <c r="R217" s="79">
        <v>214</v>
      </c>
      <c r="S217" s="79" t="b">
        <v>0</v>
      </c>
      <c r="U217" s="79">
        <v>780</v>
      </c>
    </row>
    <row r="218" spans="18:21">
      <c r="R218" s="79">
        <v>215</v>
      </c>
      <c r="S218" s="79" t="b">
        <v>0</v>
      </c>
      <c r="U218" s="79">
        <v>781</v>
      </c>
    </row>
    <row r="219" spans="18:21">
      <c r="R219" s="79">
        <v>216</v>
      </c>
      <c r="S219" s="79" t="b">
        <v>0</v>
      </c>
      <c r="U219" s="79">
        <v>782</v>
      </c>
    </row>
    <row r="220" spans="18:21">
      <c r="R220" s="79">
        <v>217</v>
      </c>
      <c r="S220" s="79" t="b">
        <v>1</v>
      </c>
      <c r="U220" s="79">
        <v>783</v>
      </c>
    </row>
    <row r="221" spans="18:21">
      <c r="R221" s="79">
        <v>218</v>
      </c>
      <c r="S221" s="79" t="b">
        <v>0</v>
      </c>
      <c r="U221" s="79">
        <v>784</v>
      </c>
    </row>
    <row r="222" spans="18:21">
      <c r="R222" s="79">
        <v>219</v>
      </c>
      <c r="S222" s="79" t="b">
        <v>0</v>
      </c>
      <c r="U222" s="79">
        <v>785</v>
      </c>
    </row>
    <row r="223" spans="18:21">
      <c r="R223" s="79">
        <v>220</v>
      </c>
      <c r="S223" s="79" t="b">
        <v>0</v>
      </c>
      <c r="U223" s="79">
        <v>786</v>
      </c>
    </row>
    <row r="224" spans="18:21">
      <c r="R224" s="79">
        <v>221</v>
      </c>
      <c r="S224" s="79" t="b">
        <v>0</v>
      </c>
      <c r="U224" s="79">
        <v>787</v>
      </c>
    </row>
    <row r="225" spans="18:21">
      <c r="R225" s="79">
        <v>222</v>
      </c>
      <c r="S225" s="79" t="b">
        <v>0</v>
      </c>
      <c r="U225" s="79">
        <v>788</v>
      </c>
    </row>
    <row r="226" spans="18:21">
      <c r="R226" s="79">
        <v>223</v>
      </c>
      <c r="S226" s="79" t="b">
        <v>0</v>
      </c>
      <c r="U226" s="79">
        <v>789</v>
      </c>
    </row>
    <row r="227" spans="18:21">
      <c r="R227" s="79">
        <v>224</v>
      </c>
      <c r="S227" s="79" t="b">
        <v>0</v>
      </c>
      <c r="U227" s="79">
        <v>790</v>
      </c>
    </row>
    <row r="228" spans="18:21">
      <c r="R228" s="79">
        <v>225</v>
      </c>
      <c r="S228" s="79" t="b">
        <v>0</v>
      </c>
      <c r="U228" s="79">
        <v>791</v>
      </c>
    </row>
    <row r="229" spans="18:21">
      <c r="R229" s="79">
        <v>226</v>
      </c>
      <c r="S229" s="79" t="b">
        <v>0</v>
      </c>
      <c r="U229" s="79">
        <v>792</v>
      </c>
    </row>
    <row r="230" spans="18:21">
      <c r="R230" s="79">
        <v>227</v>
      </c>
      <c r="S230" s="79" t="b">
        <v>1</v>
      </c>
      <c r="U230" s="79">
        <v>793</v>
      </c>
    </row>
    <row r="231" spans="18:21">
      <c r="R231" s="79">
        <v>228</v>
      </c>
      <c r="S231" s="79" t="b">
        <v>0</v>
      </c>
      <c r="U231" s="79">
        <v>794</v>
      </c>
    </row>
    <row r="232" spans="18:21">
      <c r="R232" s="79">
        <v>229</v>
      </c>
      <c r="S232" s="79" t="b">
        <v>0</v>
      </c>
      <c r="U232" s="79">
        <v>795</v>
      </c>
    </row>
    <row r="233" spans="18:21">
      <c r="R233" s="79">
        <v>230</v>
      </c>
      <c r="S233" s="79" t="b">
        <v>0</v>
      </c>
      <c r="U233" s="79">
        <v>796</v>
      </c>
    </row>
    <row r="234" spans="18:21">
      <c r="R234" s="79">
        <v>231</v>
      </c>
      <c r="S234" s="79" t="b">
        <v>0</v>
      </c>
      <c r="U234" s="79">
        <v>797</v>
      </c>
    </row>
    <row r="235" spans="18:21">
      <c r="R235" s="79">
        <v>232</v>
      </c>
      <c r="S235" s="79" t="b">
        <v>0</v>
      </c>
      <c r="U235" s="79">
        <v>798</v>
      </c>
    </row>
    <row r="236" spans="18:21">
      <c r="R236" s="79">
        <v>233</v>
      </c>
      <c r="S236" s="79" t="b">
        <v>0</v>
      </c>
      <c r="U236" s="79">
        <v>799</v>
      </c>
    </row>
    <row r="237" spans="18:21">
      <c r="R237" s="79">
        <v>234</v>
      </c>
      <c r="S237" s="79" t="b">
        <v>0</v>
      </c>
      <c r="U237" s="79">
        <v>807</v>
      </c>
    </row>
    <row r="238" spans="18:21">
      <c r="R238" s="79">
        <v>235</v>
      </c>
      <c r="S238" s="79" t="b">
        <v>0</v>
      </c>
      <c r="U238" s="79">
        <v>817</v>
      </c>
    </row>
    <row r="239" spans="18:21">
      <c r="R239" s="79">
        <v>236</v>
      </c>
      <c r="S239" s="79" t="b">
        <v>0</v>
      </c>
      <c r="U239" s="79">
        <v>827</v>
      </c>
    </row>
    <row r="240" spans="18:21">
      <c r="R240" s="79">
        <v>237</v>
      </c>
      <c r="S240" s="79" t="b">
        <v>1</v>
      </c>
      <c r="U240" s="79">
        <v>837</v>
      </c>
    </row>
    <row r="241" spans="18:21">
      <c r="R241" s="79">
        <v>238</v>
      </c>
      <c r="S241" s="79" t="b">
        <v>0</v>
      </c>
      <c r="U241" s="79">
        <v>847</v>
      </c>
    </row>
    <row r="242" spans="18:21">
      <c r="R242" s="79">
        <v>239</v>
      </c>
      <c r="S242" s="79" t="b">
        <v>0</v>
      </c>
      <c r="U242" s="79">
        <v>857</v>
      </c>
    </row>
    <row r="243" spans="18:21">
      <c r="R243" s="79">
        <v>240</v>
      </c>
      <c r="S243" s="79" t="b">
        <v>0</v>
      </c>
      <c r="U243" s="79">
        <v>867</v>
      </c>
    </row>
    <row r="244" spans="18:21">
      <c r="R244" s="79">
        <v>241</v>
      </c>
      <c r="S244" s="79" t="b">
        <v>0</v>
      </c>
      <c r="U244" s="79">
        <v>870</v>
      </c>
    </row>
    <row r="245" spans="18:21">
      <c r="R245" s="79">
        <v>242</v>
      </c>
      <c r="S245" s="79" t="b">
        <v>0</v>
      </c>
      <c r="U245" s="79">
        <v>871</v>
      </c>
    </row>
    <row r="246" spans="18:21">
      <c r="R246" s="79">
        <v>243</v>
      </c>
      <c r="S246" s="79" t="b">
        <v>0</v>
      </c>
      <c r="U246" s="79">
        <v>872</v>
      </c>
    </row>
    <row r="247" spans="18:21">
      <c r="R247" s="79">
        <v>244</v>
      </c>
      <c r="S247" s="79" t="b">
        <v>0</v>
      </c>
      <c r="U247" s="79">
        <v>873</v>
      </c>
    </row>
    <row r="248" spans="18:21">
      <c r="R248" s="79">
        <v>245</v>
      </c>
      <c r="S248" s="79" t="b">
        <v>0</v>
      </c>
      <c r="U248" s="79">
        <v>874</v>
      </c>
    </row>
    <row r="249" spans="18:21">
      <c r="R249" s="79">
        <v>246</v>
      </c>
      <c r="S249" s="79" t="b">
        <v>0</v>
      </c>
      <c r="U249" s="79">
        <v>875</v>
      </c>
    </row>
    <row r="250" spans="18:21">
      <c r="R250" s="79">
        <v>247</v>
      </c>
      <c r="S250" s="79" t="b">
        <v>1</v>
      </c>
      <c r="U250" s="79">
        <v>876</v>
      </c>
    </row>
    <row r="251" spans="18:21">
      <c r="R251" s="79">
        <v>248</v>
      </c>
      <c r="S251" s="79" t="b">
        <v>0</v>
      </c>
      <c r="U251" s="79">
        <v>877</v>
      </c>
    </row>
    <row r="252" spans="18:21">
      <c r="R252" s="79">
        <v>249</v>
      </c>
      <c r="S252" s="79" t="b">
        <v>0</v>
      </c>
      <c r="U252" s="79">
        <v>878</v>
      </c>
    </row>
    <row r="253" spans="18:21">
      <c r="R253" s="79">
        <v>250</v>
      </c>
      <c r="S253" s="79" t="b">
        <v>0</v>
      </c>
      <c r="U253" s="79">
        <v>879</v>
      </c>
    </row>
    <row r="254" spans="18:21">
      <c r="R254" s="79">
        <v>251</v>
      </c>
      <c r="S254" s="79" t="b">
        <v>0</v>
      </c>
      <c r="U254" s="79">
        <v>887</v>
      </c>
    </row>
    <row r="255" spans="18:21">
      <c r="R255" s="79">
        <v>252</v>
      </c>
      <c r="S255" s="79" t="b">
        <v>0</v>
      </c>
      <c r="U255" s="79">
        <v>897</v>
      </c>
    </row>
    <row r="256" spans="18:21">
      <c r="R256" s="79">
        <v>253</v>
      </c>
      <c r="S256" s="79" t="b">
        <v>0</v>
      </c>
      <c r="U256" s="79">
        <v>907</v>
      </c>
    </row>
    <row r="257" spans="18:21">
      <c r="R257" s="79">
        <v>254</v>
      </c>
      <c r="S257" s="79" t="b">
        <v>0</v>
      </c>
      <c r="U257" s="79">
        <v>917</v>
      </c>
    </row>
    <row r="258" spans="18:21">
      <c r="R258" s="79">
        <v>255</v>
      </c>
      <c r="S258" s="79" t="b">
        <v>0</v>
      </c>
      <c r="U258" s="79">
        <v>927</v>
      </c>
    </row>
    <row r="259" spans="18:21">
      <c r="R259" s="79">
        <v>256</v>
      </c>
      <c r="S259" s="79" t="b">
        <v>0</v>
      </c>
      <c r="U259" s="79">
        <v>937</v>
      </c>
    </row>
    <row r="260" spans="18:21">
      <c r="R260" s="79">
        <v>257</v>
      </c>
      <c r="S260" s="79" t="b">
        <v>1</v>
      </c>
      <c r="U260" s="79">
        <v>947</v>
      </c>
    </row>
    <row r="261" spans="18:21">
      <c r="R261" s="79">
        <v>258</v>
      </c>
      <c r="S261" s="79" t="b">
        <v>0</v>
      </c>
      <c r="U261" s="79">
        <v>957</v>
      </c>
    </row>
    <row r="262" spans="18:21">
      <c r="R262" s="79">
        <v>259</v>
      </c>
      <c r="S262" s="79" t="b">
        <v>0</v>
      </c>
      <c r="U262" s="79">
        <v>967</v>
      </c>
    </row>
    <row r="263" spans="18:21">
      <c r="R263" s="79">
        <v>260</v>
      </c>
      <c r="S263" s="79" t="b">
        <v>0</v>
      </c>
      <c r="U263" s="79">
        <v>970</v>
      </c>
    </row>
    <row r="264" spans="18:21">
      <c r="R264" s="79">
        <v>261</v>
      </c>
      <c r="S264" s="79" t="b">
        <v>0</v>
      </c>
      <c r="U264" s="79">
        <v>971</v>
      </c>
    </row>
    <row r="265" spans="18:21">
      <c r="R265" s="79">
        <v>262</v>
      </c>
      <c r="S265" s="79" t="b">
        <v>0</v>
      </c>
      <c r="U265" s="79">
        <v>972</v>
      </c>
    </row>
    <row r="266" spans="18:21">
      <c r="R266" s="79">
        <v>263</v>
      </c>
      <c r="S266" s="79" t="b">
        <v>0</v>
      </c>
      <c r="U266" s="79">
        <v>973</v>
      </c>
    </row>
    <row r="267" spans="18:21">
      <c r="R267" s="79">
        <v>264</v>
      </c>
      <c r="S267" s="79" t="b">
        <v>0</v>
      </c>
      <c r="U267" s="79">
        <v>974</v>
      </c>
    </row>
    <row r="268" spans="18:21">
      <c r="R268" s="79">
        <v>265</v>
      </c>
      <c r="S268" s="79" t="b">
        <v>0</v>
      </c>
      <c r="U268" s="79">
        <v>975</v>
      </c>
    </row>
    <row r="269" spans="18:21">
      <c r="R269" s="79">
        <v>266</v>
      </c>
      <c r="S269" s="79" t="b">
        <v>0</v>
      </c>
      <c r="U269" s="79">
        <v>976</v>
      </c>
    </row>
    <row r="270" spans="18:21">
      <c r="R270" s="79">
        <v>267</v>
      </c>
      <c r="S270" s="79" t="b">
        <v>1</v>
      </c>
      <c r="U270" s="79">
        <v>977</v>
      </c>
    </row>
    <row r="271" spans="18:21">
      <c r="R271" s="79">
        <v>268</v>
      </c>
      <c r="S271" s="79" t="b">
        <v>0</v>
      </c>
      <c r="U271" s="79">
        <v>978</v>
      </c>
    </row>
    <row r="272" spans="18:21">
      <c r="R272" s="79">
        <v>269</v>
      </c>
      <c r="S272" s="79" t="b">
        <v>0</v>
      </c>
      <c r="U272" s="79">
        <v>979</v>
      </c>
    </row>
    <row r="273" spans="18:21">
      <c r="R273" s="79">
        <v>270</v>
      </c>
      <c r="S273" s="79" t="b">
        <v>1</v>
      </c>
      <c r="U273" s="79">
        <v>987</v>
      </c>
    </row>
    <row r="274" spans="18:21">
      <c r="R274" s="79">
        <v>271</v>
      </c>
      <c r="S274" s="79" t="b">
        <v>1</v>
      </c>
      <c r="U274" s="79">
        <v>997</v>
      </c>
    </row>
    <row r="275" spans="18:21">
      <c r="R275" s="79">
        <v>272</v>
      </c>
      <c r="S275" s="79" t="b">
        <v>1</v>
      </c>
    </row>
    <row r="276" spans="18:21">
      <c r="R276" s="79">
        <v>273</v>
      </c>
      <c r="S276" s="79" t="b">
        <v>1</v>
      </c>
    </row>
    <row r="277" spans="18:21">
      <c r="R277" s="79">
        <v>274</v>
      </c>
      <c r="S277" s="79" t="b">
        <v>1</v>
      </c>
    </row>
    <row r="278" spans="18:21">
      <c r="R278" s="79">
        <v>275</v>
      </c>
      <c r="S278" s="79" t="b">
        <v>1</v>
      </c>
    </row>
    <row r="279" spans="18:21">
      <c r="R279" s="79">
        <v>276</v>
      </c>
      <c r="S279" s="79" t="b">
        <v>1</v>
      </c>
    </row>
    <row r="280" spans="18:21">
      <c r="R280" s="79">
        <v>277</v>
      </c>
      <c r="S280" s="79" t="b">
        <v>1</v>
      </c>
    </row>
    <row r="281" spans="18:21">
      <c r="R281" s="79">
        <v>278</v>
      </c>
      <c r="S281" s="79" t="b">
        <v>1</v>
      </c>
    </row>
    <row r="282" spans="18:21">
      <c r="R282" s="79">
        <v>279</v>
      </c>
      <c r="S282" s="79" t="b">
        <v>1</v>
      </c>
    </row>
    <row r="283" spans="18:21">
      <c r="R283" s="79">
        <v>280</v>
      </c>
      <c r="S283" s="79" t="b">
        <v>0</v>
      </c>
    </row>
    <row r="284" spans="18:21">
      <c r="R284" s="79">
        <v>281</v>
      </c>
      <c r="S284" s="79" t="b">
        <v>0</v>
      </c>
    </row>
    <row r="285" spans="18:21">
      <c r="R285" s="79">
        <v>282</v>
      </c>
      <c r="S285" s="79" t="b">
        <v>0</v>
      </c>
    </row>
    <row r="286" spans="18:21">
      <c r="R286" s="79">
        <v>283</v>
      </c>
      <c r="S286" s="79" t="b">
        <v>0</v>
      </c>
    </row>
    <row r="287" spans="18:21">
      <c r="R287" s="79">
        <v>284</v>
      </c>
      <c r="S287" s="79" t="b">
        <v>0</v>
      </c>
    </row>
    <row r="288" spans="18:21">
      <c r="R288" s="79">
        <v>285</v>
      </c>
      <c r="S288" s="79" t="b">
        <v>0</v>
      </c>
    </row>
    <row r="289" spans="18:19">
      <c r="R289" s="79">
        <v>286</v>
      </c>
      <c r="S289" s="79" t="b">
        <v>0</v>
      </c>
    </row>
    <row r="290" spans="18:19">
      <c r="R290" s="79">
        <v>287</v>
      </c>
      <c r="S290" s="79" t="b">
        <v>1</v>
      </c>
    </row>
    <row r="291" spans="18:19">
      <c r="R291" s="79">
        <v>288</v>
      </c>
      <c r="S291" s="79" t="b">
        <v>0</v>
      </c>
    </row>
    <row r="292" spans="18:19">
      <c r="R292" s="79">
        <v>289</v>
      </c>
      <c r="S292" s="79" t="b">
        <v>0</v>
      </c>
    </row>
    <row r="293" spans="18:19">
      <c r="R293" s="79">
        <v>290</v>
      </c>
      <c r="S293" s="79" t="b">
        <v>0</v>
      </c>
    </row>
    <row r="294" spans="18:19">
      <c r="R294" s="79">
        <v>291</v>
      </c>
      <c r="S294" s="79" t="b">
        <v>0</v>
      </c>
    </row>
    <row r="295" spans="18:19">
      <c r="R295" s="79">
        <v>292</v>
      </c>
      <c r="S295" s="79" t="b">
        <v>0</v>
      </c>
    </row>
    <row r="296" spans="18:19">
      <c r="R296" s="79">
        <v>293</v>
      </c>
      <c r="S296" s="79" t="b">
        <v>0</v>
      </c>
    </row>
    <row r="297" spans="18:19">
      <c r="R297" s="79">
        <v>294</v>
      </c>
      <c r="S297" s="79" t="b">
        <v>0</v>
      </c>
    </row>
    <row r="298" spans="18:19">
      <c r="R298" s="79">
        <v>295</v>
      </c>
      <c r="S298" s="79" t="b">
        <v>0</v>
      </c>
    </row>
    <row r="299" spans="18:19">
      <c r="R299" s="79">
        <v>296</v>
      </c>
      <c r="S299" s="79" t="b">
        <v>0</v>
      </c>
    </row>
    <row r="300" spans="18:19">
      <c r="R300" s="79">
        <v>297</v>
      </c>
      <c r="S300" s="79" t="b">
        <v>1</v>
      </c>
    </row>
    <row r="301" spans="18:19">
      <c r="R301" s="79">
        <v>298</v>
      </c>
      <c r="S301" s="79" t="b">
        <v>0</v>
      </c>
    </row>
    <row r="302" spans="18:19">
      <c r="R302" s="79">
        <v>299</v>
      </c>
      <c r="S302" s="79" t="b">
        <v>0</v>
      </c>
    </row>
    <row r="303" spans="18:19">
      <c r="R303" s="79">
        <v>300</v>
      </c>
      <c r="S303" s="79" t="b">
        <v>0</v>
      </c>
    </row>
    <row r="304" spans="18:19">
      <c r="R304" s="79">
        <v>301</v>
      </c>
      <c r="S304" s="79" t="b">
        <v>0</v>
      </c>
    </row>
    <row r="305" spans="18:19">
      <c r="R305" s="79">
        <v>302</v>
      </c>
      <c r="S305" s="79" t="b">
        <v>0</v>
      </c>
    </row>
    <row r="306" spans="18:19">
      <c r="R306" s="79">
        <v>303</v>
      </c>
      <c r="S306" s="79" t="b">
        <v>0</v>
      </c>
    </row>
    <row r="307" spans="18:19">
      <c r="R307" s="79">
        <v>304</v>
      </c>
      <c r="S307" s="79" t="b">
        <v>0</v>
      </c>
    </row>
    <row r="308" spans="18:19">
      <c r="R308" s="79">
        <v>305</v>
      </c>
      <c r="S308" s="79" t="b">
        <v>0</v>
      </c>
    </row>
    <row r="309" spans="18:19">
      <c r="R309" s="79">
        <v>306</v>
      </c>
      <c r="S309" s="79" t="b">
        <v>0</v>
      </c>
    </row>
    <row r="310" spans="18:19">
      <c r="R310" s="79">
        <v>307</v>
      </c>
      <c r="S310" s="79" t="b">
        <v>1</v>
      </c>
    </row>
    <row r="311" spans="18:19">
      <c r="R311" s="79">
        <v>308</v>
      </c>
      <c r="S311" s="79" t="b">
        <v>0</v>
      </c>
    </row>
    <row r="312" spans="18:19">
      <c r="R312" s="79">
        <v>309</v>
      </c>
      <c r="S312" s="79" t="b">
        <v>0</v>
      </c>
    </row>
    <row r="313" spans="18:19">
      <c r="R313" s="79">
        <v>310</v>
      </c>
      <c r="S313" s="79" t="b">
        <v>0</v>
      </c>
    </row>
    <row r="314" spans="18:19">
      <c r="R314" s="79">
        <v>311</v>
      </c>
      <c r="S314" s="79" t="b">
        <v>0</v>
      </c>
    </row>
    <row r="315" spans="18:19">
      <c r="R315" s="79">
        <v>312</v>
      </c>
      <c r="S315" s="79" t="b">
        <v>0</v>
      </c>
    </row>
    <row r="316" spans="18:19">
      <c r="R316" s="79">
        <v>313</v>
      </c>
      <c r="S316" s="79" t="b">
        <v>0</v>
      </c>
    </row>
    <row r="317" spans="18:19">
      <c r="R317" s="79">
        <v>314</v>
      </c>
      <c r="S317" s="79" t="b">
        <v>0</v>
      </c>
    </row>
    <row r="318" spans="18:19">
      <c r="R318" s="79">
        <v>315</v>
      </c>
      <c r="S318" s="79" t="b">
        <v>0</v>
      </c>
    </row>
    <row r="319" spans="18:19">
      <c r="R319" s="79">
        <v>316</v>
      </c>
      <c r="S319" s="79" t="b">
        <v>0</v>
      </c>
    </row>
    <row r="320" spans="18:19">
      <c r="R320" s="79">
        <v>317</v>
      </c>
      <c r="S320" s="79" t="b">
        <v>1</v>
      </c>
    </row>
    <row r="321" spans="18:19">
      <c r="R321" s="79">
        <v>318</v>
      </c>
      <c r="S321" s="79" t="b">
        <v>0</v>
      </c>
    </row>
    <row r="322" spans="18:19">
      <c r="R322" s="79">
        <v>319</v>
      </c>
      <c r="S322" s="79" t="b">
        <v>0</v>
      </c>
    </row>
    <row r="323" spans="18:19">
      <c r="R323" s="79">
        <v>320</v>
      </c>
      <c r="S323" s="79" t="b">
        <v>0</v>
      </c>
    </row>
    <row r="324" spans="18:19">
      <c r="R324" s="79">
        <v>321</v>
      </c>
      <c r="S324" s="79" t="b">
        <v>0</v>
      </c>
    </row>
    <row r="325" spans="18:19">
      <c r="R325" s="79">
        <v>322</v>
      </c>
      <c r="S325" s="79" t="b">
        <v>0</v>
      </c>
    </row>
    <row r="326" spans="18:19">
      <c r="R326" s="79">
        <v>323</v>
      </c>
      <c r="S326" s="79" t="b">
        <v>0</v>
      </c>
    </row>
    <row r="327" spans="18:19">
      <c r="R327" s="79">
        <v>324</v>
      </c>
      <c r="S327" s="79" t="b">
        <v>0</v>
      </c>
    </row>
    <row r="328" spans="18:19">
      <c r="R328" s="79">
        <v>325</v>
      </c>
      <c r="S328" s="79" t="b">
        <v>0</v>
      </c>
    </row>
    <row r="329" spans="18:19">
      <c r="R329" s="79">
        <v>326</v>
      </c>
      <c r="S329" s="79" t="b">
        <v>0</v>
      </c>
    </row>
    <row r="330" spans="18:19">
      <c r="R330" s="79">
        <v>327</v>
      </c>
      <c r="S330" s="79" t="b">
        <v>1</v>
      </c>
    </row>
    <row r="331" spans="18:19">
      <c r="R331" s="79">
        <v>328</v>
      </c>
      <c r="S331" s="79" t="b">
        <v>0</v>
      </c>
    </row>
    <row r="332" spans="18:19">
      <c r="R332" s="79">
        <v>329</v>
      </c>
      <c r="S332" s="79" t="b">
        <v>0</v>
      </c>
    </row>
    <row r="333" spans="18:19">
      <c r="R333" s="79">
        <v>330</v>
      </c>
      <c r="S333" s="79" t="b">
        <v>0</v>
      </c>
    </row>
    <row r="334" spans="18:19">
      <c r="R334" s="79">
        <v>331</v>
      </c>
      <c r="S334" s="79" t="b">
        <v>0</v>
      </c>
    </row>
    <row r="335" spans="18:19">
      <c r="R335" s="79">
        <v>332</v>
      </c>
      <c r="S335" s="79" t="b">
        <v>0</v>
      </c>
    </row>
    <row r="336" spans="18:19">
      <c r="R336" s="79">
        <v>333</v>
      </c>
      <c r="S336" s="79" t="b">
        <v>0</v>
      </c>
    </row>
    <row r="337" spans="18:19">
      <c r="R337" s="79">
        <v>334</v>
      </c>
      <c r="S337" s="79" t="b">
        <v>0</v>
      </c>
    </row>
    <row r="338" spans="18:19">
      <c r="R338" s="79">
        <v>335</v>
      </c>
      <c r="S338" s="79" t="b">
        <v>0</v>
      </c>
    </row>
    <row r="339" spans="18:19">
      <c r="R339" s="79">
        <v>336</v>
      </c>
      <c r="S339" s="79" t="b">
        <v>0</v>
      </c>
    </row>
    <row r="340" spans="18:19">
      <c r="R340" s="79">
        <v>337</v>
      </c>
      <c r="S340" s="79" t="b">
        <v>1</v>
      </c>
    </row>
    <row r="341" spans="18:19">
      <c r="R341" s="79">
        <v>338</v>
      </c>
      <c r="S341" s="79" t="b">
        <v>0</v>
      </c>
    </row>
    <row r="342" spans="18:19">
      <c r="R342" s="79">
        <v>339</v>
      </c>
      <c r="S342" s="79" t="b">
        <v>0</v>
      </c>
    </row>
    <row r="343" spans="18:19">
      <c r="R343" s="79">
        <v>340</v>
      </c>
      <c r="S343" s="79" t="b">
        <v>0</v>
      </c>
    </row>
    <row r="344" spans="18:19">
      <c r="R344" s="79">
        <v>341</v>
      </c>
      <c r="S344" s="79" t="b">
        <v>0</v>
      </c>
    </row>
    <row r="345" spans="18:19">
      <c r="R345" s="79">
        <v>342</v>
      </c>
      <c r="S345" s="79" t="b">
        <v>0</v>
      </c>
    </row>
    <row r="346" spans="18:19">
      <c r="R346" s="79">
        <v>343</v>
      </c>
      <c r="S346" s="79" t="b">
        <v>0</v>
      </c>
    </row>
    <row r="347" spans="18:19">
      <c r="R347" s="79">
        <v>344</v>
      </c>
      <c r="S347" s="79" t="b">
        <v>0</v>
      </c>
    </row>
    <row r="348" spans="18:19">
      <c r="R348" s="79">
        <v>345</v>
      </c>
      <c r="S348" s="79" t="b">
        <v>0</v>
      </c>
    </row>
    <row r="349" spans="18:19">
      <c r="R349" s="79">
        <v>346</v>
      </c>
      <c r="S349" s="79" t="b">
        <v>0</v>
      </c>
    </row>
    <row r="350" spans="18:19">
      <c r="R350" s="79">
        <v>347</v>
      </c>
      <c r="S350" s="79" t="b">
        <v>1</v>
      </c>
    </row>
    <row r="351" spans="18:19">
      <c r="R351" s="79">
        <v>348</v>
      </c>
      <c r="S351" s="79" t="b">
        <v>0</v>
      </c>
    </row>
    <row r="352" spans="18:19">
      <c r="R352" s="79">
        <v>349</v>
      </c>
      <c r="S352" s="79" t="b">
        <v>0</v>
      </c>
    </row>
    <row r="353" spans="18:19">
      <c r="R353" s="79">
        <v>350</v>
      </c>
      <c r="S353" s="79" t="b">
        <v>0</v>
      </c>
    </row>
    <row r="354" spans="18:19">
      <c r="R354" s="79">
        <v>351</v>
      </c>
      <c r="S354" s="79" t="b">
        <v>0</v>
      </c>
    </row>
    <row r="355" spans="18:19">
      <c r="R355" s="79">
        <v>352</v>
      </c>
      <c r="S355" s="79" t="b">
        <v>0</v>
      </c>
    </row>
    <row r="356" spans="18:19">
      <c r="R356" s="79">
        <v>353</v>
      </c>
      <c r="S356" s="79" t="b">
        <v>0</v>
      </c>
    </row>
    <row r="357" spans="18:19">
      <c r="R357" s="79">
        <v>354</v>
      </c>
      <c r="S357" s="79" t="b">
        <v>0</v>
      </c>
    </row>
    <row r="358" spans="18:19">
      <c r="R358" s="79">
        <v>355</v>
      </c>
      <c r="S358" s="79" t="b">
        <v>0</v>
      </c>
    </row>
    <row r="359" spans="18:19">
      <c r="R359" s="79">
        <v>356</v>
      </c>
      <c r="S359" s="79" t="b">
        <v>0</v>
      </c>
    </row>
    <row r="360" spans="18:19">
      <c r="R360" s="79">
        <v>357</v>
      </c>
      <c r="S360" s="79" t="b">
        <v>1</v>
      </c>
    </row>
    <row r="361" spans="18:19">
      <c r="R361" s="79">
        <v>358</v>
      </c>
      <c r="S361" s="79" t="b">
        <v>0</v>
      </c>
    </row>
    <row r="362" spans="18:19">
      <c r="R362" s="79">
        <v>359</v>
      </c>
      <c r="S362" s="79" t="b">
        <v>0</v>
      </c>
    </row>
    <row r="363" spans="18:19">
      <c r="R363" s="79">
        <v>360</v>
      </c>
      <c r="S363" s="79" t="b">
        <v>0</v>
      </c>
    </row>
    <row r="364" spans="18:19">
      <c r="R364" s="79">
        <v>361</v>
      </c>
      <c r="S364" s="79" t="b">
        <v>0</v>
      </c>
    </row>
    <row r="365" spans="18:19">
      <c r="R365" s="79">
        <v>362</v>
      </c>
      <c r="S365" s="79" t="b">
        <v>0</v>
      </c>
    </row>
    <row r="366" spans="18:19">
      <c r="R366" s="79">
        <v>363</v>
      </c>
      <c r="S366" s="79" t="b">
        <v>0</v>
      </c>
    </row>
    <row r="367" spans="18:19">
      <c r="R367" s="79">
        <v>364</v>
      </c>
      <c r="S367" s="79" t="b">
        <v>0</v>
      </c>
    </row>
    <row r="368" spans="18:19">
      <c r="R368" s="79">
        <v>365</v>
      </c>
      <c r="S368" s="79" t="b">
        <v>0</v>
      </c>
    </row>
    <row r="369" spans="18:19">
      <c r="R369" s="79">
        <v>366</v>
      </c>
      <c r="S369" s="79" t="b">
        <v>0</v>
      </c>
    </row>
    <row r="370" spans="18:19">
      <c r="R370" s="79">
        <v>367</v>
      </c>
      <c r="S370" s="79" t="b">
        <v>1</v>
      </c>
    </row>
    <row r="371" spans="18:19">
      <c r="R371" s="79">
        <v>368</v>
      </c>
      <c r="S371" s="79" t="b">
        <v>0</v>
      </c>
    </row>
    <row r="372" spans="18:19">
      <c r="R372" s="79">
        <v>369</v>
      </c>
      <c r="S372" s="79" t="b">
        <v>0</v>
      </c>
    </row>
    <row r="373" spans="18:19">
      <c r="R373" s="79">
        <v>370</v>
      </c>
      <c r="S373" s="79" t="b">
        <v>1</v>
      </c>
    </row>
    <row r="374" spans="18:19">
      <c r="R374" s="79">
        <v>371</v>
      </c>
      <c r="S374" s="79" t="b">
        <v>1</v>
      </c>
    </row>
    <row r="375" spans="18:19">
      <c r="R375" s="79">
        <v>372</v>
      </c>
      <c r="S375" s="79" t="b">
        <v>1</v>
      </c>
    </row>
    <row r="376" spans="18:19">
      <c r="R376" s="79">
        <v>373</v>
      </c>
      <c r="S376" s="79" t="b">
        <v>1</v>
      </c>
    </row>
    <row r="377" spans="18:19">
      <c r="R377" s="79">
        <v>374</v>
      </c>
      <c r="S377" s="79" t="b">
        <v>1</v>
      </c>
    </row>
    <row r="378" spans="18:19">
      <c r="R378" s="79">
        <v>375</v>
      </c>
      <c r="S378" s="79" t="b">
        <v>1</v>
      </c>
    </row>
    <row r="379" spans="18:19">
      <c r="R379" s="79">
        <v>376</v>
      </c>
      <c r="S379" s="79" t="b">
        <v>1</v>
      </c>
    </row>
    <row r="380" spans="18:19">
      <c r="R380" s="79">
        <v>377</v>
      </c>
      <c r="S380" s="79" t="b">
        <v>1</v>
      </c>
    </row>
    <row r="381" spans="18:19">
      <c r="R381" s="79">
        <v>378</v>
      </c>
      <c r="S381" s="79" t="b">
        <v>1</v>
      </c>
    </row>
    <row r="382" spans="18:19">
      <c r="R382" s="79">
        <v>379</v>
      </c>
      <c r="S382" s="79" t="b">
        <v>1</v>
      </c>
    </row>
    <row r="383" spans="18:19">
      <c r="R383" s="79">
        <v>380</v>
      </c>
      <c r="S383" s="79" t="b">
        <v>0</v>
      </c>
    </row>
    <row r="384" spans="18:19">
      <c r="R384" s="79">
        <v>381</v>
      </c>
      <c r="S384" s="79" t="b">
        <v>0</v>
      </c>
    </row>
    <row r="385" spans="18:19">
      <c r="R385" s="79">
        <v>382</v>
      </c>
      <c r="S385" s="79" t="b">
        <v>0</v>
      </c>
    </row>
    <row r="386" spans="18:19">
      <c r="R386" s="79">
        <v>383</v>
      </c>
      <c r="S386" s="79" t="b">
        <v>0</v>
      </c>
    </row>
    <row r="387" spans="18:19">
      <c r="R387" s="79">
        <v>384</v>
      </c>
      <c r="S387" s="79" t="b">
        <v>0</v>
      </c>
    </row>
    <row r="388" spans="18:19">
      <c r="R388" s="79">
        <v>385</v>
      </c>
      <c r="S388" s="79" t="b">
        <v>0</v>
      </c>
    </row>
    <row r="389" spans="18:19">
      <c r="R389" s="79">
        <v>386</v>
      </c>
      <c r="S389" s="79" t="b">
        <v>0</v>
      </c>
    </row>
    <row r="390" spans="18:19">
      <c r="R390" s="79">
        <v>387</v>
      </c>
      <c r="S390" s="79" t="b">
        <v>1</v>
      </c>
    </row>
    <row r="391" spans="18:19">
      <c r="R391" s="79">
        <v>388</v>
      </c>
      <c r="S391" s="79" t="b">
        <v>0</v>
      </c>
    </row>
    <row r="392" spans="18:19">
      <c r="R392" s="79">
        <v>389</v>
      </c>
      <c r="S392" s="79" t="b">
        <v>0</v>
      </c>
    </row>
    <row r="393" spans="18:19">
      <c r="R393" s="79">
        <v>390</v>
      </c>
      <c r="S393" s="79" t="b">
        <v>0</v>
      </c>
    </row>
    <row r="394" spans="18:19">
      <c r="R394" s="79">
        <v>391</v>
      </c>
      <c r="S394" s="79" t="b">
        <v>0</v>
      </c>
    </row>
    <row r="395" spans="18:19">
      <c r="R395" s="79">
        <v>392</v>
      </c>
      <c r="S395" s="79" t="b">
        <v>0</v>
      </c>
    </row>
    <row r="396" spans="18:19">
      <c r="R396" s="79">
        <v>393</v>
      </c>
      <c r="S396" s="79" t="b">
        <v>0</v>
      </c>
    </row>
    <row r="397" spans="18:19">
      <c r="R397" s="79">
        <v>394</v>
      </c>
      <c r="S397" s="79" t="b">
        <v>0</v>
      </c>
    </row>
    <row r="398" spans="18:19">
      <c r="R398" s="79">
        <v>395</v>
      </c>
      <c r="S398" s="79" t="b">
        <v>0</v>
      </c>
    </row>
    <row r="399" spans="18:19">
      <c r="R399" s="79">
        <v>396</v>
      </c>
      <c r="S399" s="79" t="b">
        <v>0</v>
      </c>
    </row>
    <row r="400" spans="18:19">
      <c r="R400" s="79">
        <v>397</v>
      </c>
      <c r="S400" s="79" t="b">
        <v>1</v>
      </c>
    </row>
    <row r="401" spans="18:19">
      <c r="R401" s="79">
        <v>398</v>
      </c>
      <c r="S401" s="79" t="b">
        <v>0</v>
      </c>
    </row>
    <row r="402" spans="18:19">
      <c r="R402" s="79">
        <v>399</v>
      </c>
      <c r="S402" s="79" t="b">
        <v>0</v>
      </c>
    </row>
    <row r="403" spans="18:19">
      <c r="R403" s="79">
        <v>400</v>
      </c>
      <c r="S403" s="79" t="b">
        <v>0</v>
      </c>
    </row>
    <row r="404" spans="18:19">
      <c r="R404" s="79">
        <v>401</v>
      </c>
      <c r="S404" s="79" t="b">
        <v>0</v>
      </c>
    </row>
    <row r="405" spans="18:19">
      <c r="R405" s="79">
        <v>402</v>
      </c>
      <c r="S405" s="79" t="b">
        <v>0</v>
      </c>
    </row>
    <row r="406" spans="18:19">
      <c r="R406" s="79">
        <v>403</v>
      </c>
      <c r="S406" s="79" t="b">
        <v>0</v>
      </c>
    </row>
    <row r="407" spans="18:19">
      <c r="R407" s="79">
        <v>404</v>
      </c>
      <c r="S407" s="79" t="b">
        <v>0</v>
      </c>
    </row>
    <row r="408" spans="18:19">
      <c r="R408" s="79">
        <v>405</v>
      </c>
      <c r="S408" s="79" t="b">
        <v>0</v>
      </c>
    </row>
    <row r="409" spans="18:19">
      <c r="R409" s="79">
        <v>406</v>
      </c>
      <c r="S409" s="79" t="b">
        <v>0</v>
      </c>
    </row>
    <row r="410" spans="18:19">
      <c r="R410" s="79">
        <v>407</v>
      </c>
      <c r="S410" s="79" t="b">
        <v>1</v>
      </c>
    </row>
    <row r="411" spans="18:19">
      <c r="R411" s="79">
        <v>408</v>
      </c>
      <c r="S411" s="79" t="b">
        <v>0</v>
      </c>
    </row>
    <row r="412" spans="18:19">
      <c r="R412" s="79">
        <v>409</v>
      </c>
      <c r="S412" s="79" t="b">
        <v>0</v>
      </c>
    </row>
    <row r="413" spans="18:19">
      <c r="R413" s="79">
        <v>410</v>
      </c>
      <c r="S413" s="79" t="b">
        <v>0</v>
      </c>
    </row>
    <row r="414" spans="18:19">
      <c r="R414" s="79">
        <v>411</v>
      </c>
      <c r="S414" s="79" t="b">
        <v>0</v>
      </c>
    </row>
    <row r="415" spans="18:19">
      <c r="R415" s="79">
        <v>412</v>
      </c>
      <c r="S415" s="79" t="b">
        <v>0</v>
      </c>
    </row>
    <row r="416" spans="18:19">
      <c r="R416" s="79">
        <v>413</v>
      </c>
      <c r="S416" s="79" t="b">
        <v>0</v>
      </c>
    </row>
    <row r="417" spans="18:19">
      <c r="R417" s="79">
        <v>414</v>
      </c>
      <c r="S417" s="79" t="b">
        <v>0</v>
      </c>
    </row>
    <row r="418" spans="18:19">
      <c r="R418" s="79">
        <v>415</v>
      </c>
      <c r="S418" s="79" t="b">
        <v>0</v>
      </c>
    </row>
    <row r="419" spans="18:19">
      <c r="R419" s="79">
        <v>416</v>
      </c>
      <c r="S419" s="79" t="b">
        <v>0</v>
      </c>
    </row>
    <row r="420" spans="18:19">
      <c r="R420" s="79">
        <v>417</v>
      </c>
      <c r="S420" s="79" t="b">
        <v>1</v>
      </c>
    </row>
    <row r="421" spans="18:19">
      <c r="R421" s="79">
        <v>418</v>
      </c>
      <c r="S421" s="79" t="b">
        <v>0</v>
      </c>
    </row>
    <row r="422" spans="18:19">
      <c r="R422" s="79">
        <v>419</v>
      </c>
      <c r="S422" s="79" t="b">
        <v>0</v>
      </c>
    </row>
    <row r="423" spans="18:19">
      <c r="R423" s="79">
        <v>420</v>
      </c>
      <c r="S423" s="79" t="b">
        <v>0</v>
      </c>
    </row>
    <row r="424" spans="18:19">
      <c r="R424" s="79">
        <v>421</v>
      </c>
      <c r="S424" s="79" t="b">
        <v>0</v>
      </c>
    </row>
    <row r="425" spans="18:19">
      <c r="R425" s="79">
        <v>422</v>
      </c>
      <c r="S425" s="79" t="b">
        <v>0</v>
      </c>
    </row>
    <row r="426" spans="18:19">
      <c r="R426" s="79">
        <v>423</v>
      </c>
      <c r="S426" s="79" t="b">
        <v>0</v>
      </c>
    </row>
    <row r="427" spans="18:19">
      <c r="R427" s="79">
        <v>424</v>
      </c>
      <c r="S427" s="79" t="b">
        <v>0</v>
      </c>
    </row>
    <row r="428" spans="18:19">
      <c r="R428" s="79">
        <v>425</v>
      </c>
      <c r="S428" s="79" t="b">
        <v>0</v>
      </c>
    </row>
    <row r="429" spans="18:19">
      <c r="R429" s="79">
        <v>426</v>
      </c>
      <c r="S429" s="79" t="b">
        <v>0</v>
      </c>
    </row>
    <row r="430" spans="18:19">
      <c r="R430" s="79">
        <v>427</v>
      </c>
      <c r="S430" s="79" t="b">
        <v>1</v>
      </c>
    </row>
    <row r="431" spans="18:19">
      <c r="R431" s="79">
        <v>428</v>
      </c>
      <c r="S431" s="79" t="b">
        <v>0</v>
      </c>
    </row>
    <row r="432" spans="18:19">
      <c r="R432" s="79">
        <v>429</v>
      </c>
      <c r="S432" s="79" t="b">
        <v>0</v>
      </c>
    </row>
    <row r="433" spans="18:19">
      <c r="R433" s="79">
        <v>430</v>
      </c>
      <c r="S433" s="79" t="b">
        <v>0</v>
      </c>
    </row>
    <row r="434" spans="18:19">
      <c r="R434" s="79">
        <v>431</v>
      </c>
      <c r="S434" s="79" t="b">
        <v>0</v>
      </c>
    </row>
    <row r="435" spans="18:19">
      <c r="R435" s="79">
        <v>432</v>
      </c>
      <c r="S435" s="79" t="b">
        <v>0</v>
      </c>
    </row>
    <row r="436" spans="18:19">
      <c r="R436" s="79">
        <v>433</v>
      </c>
      <c r="S436" s="79" t="b">
        <v>0</v>
      </c>
    </row>
    <row r="437" spans="18:19">
      <c r="R437" s="79">
        <v>434</v>
      </c>
      <c r="S437" s="79" t="b">
        <v>0</v>
      </c>
    </row>
    <row r="438" spans="18:19">
      <c r="R438" s="79">
        <v>435</v>
      </c>
      <c r="S438" s="79" t="b">
        <v>0</v>
      </c>
    </row>
    <row r="439" spans="18:19">
      <c r="R439" s="79">
        <v>436</v>
      </c>
      <c r="S439" s="79" t="b">
        <v>0</v>
      </c>
    </row>
    <row r="440" spans="18:19">
      <c r="R440" s="79">
        <v>437</v>
      </c>
      <c r="S440" s="79" t="b">
        <v>1</v>
      </c>
    </row>
    <row r="441" spans="18:19">
      <c r="R441" s="79">
        <v>438</v>
      </c>
      <c r="S441" s="79" t="b">
        <v>0</v>
      </c>
    </row>
    <row r="442" spans="18:19">
      <c r="R442" s="79">
        <v>439</v>
      </c>
      <c r="S442" s="79" t="b">
        <v>0</v>
      </c>
    </row>
    <row r="443" spans="18:19">
      <c r="R443" s="79">
        <v>440</v>
      </c>
      <c r="S443" s="79" t="b">
        <v>0</v>
      </c>
    </row>
    <row r="444" spans="18:19">
      <c r="R444" s="79">
        <v>441</v>
      </c>
      <c r="S444" s="79" t="b">
        <v>0</v>
      </c>
    </row>
    <row r="445" spans="18:19">
      <c r="R445" s="79">
        <v>442</v>
      </c>
      <c r="S445" s="79" t="b">
        <v>0</v>
      </c>
    </row>
    <row r="446" spans="18:19">
      <c r="R446" s="79">
        <v>443</v>
      </c>
      <c r="S446" s="79" t="b">
        <v>0</v>
      </c>
    </row>
    <row r="447" spans="18:19">
      <c r="R447" s="79">
        <v>444</v>
      </c>
      <c r="S447" s="79" t="b">
        <v>0</v>
      </c>
    </row>
    <row r="448" spans="18:19">
      <c r="R448" s="79">
        <v>445</v>
      </c>
      <c r="S448" s="79" t="b">
        <v>0</v>
      </c>
    </row>
    <row r="449" spans="18:19">
      <c r="R449" s="79">
        <v>446</v>
      </c>
      <c r="S449" s="79" t="b">
        <v>0</v>
      </c>
    </row>
    <row r="450" spans="18:19">
      <c r="R450" s="79">
        <v>447</v>
      </c>
      <c r="S450" s="79" t="b">
        <v>1</v>
      </c>
    </row>
    <row r="451" spans="18:19">
      <c r="R451" s="79">
        <v>448</v>
      </c>
      <c r="S451" s="79" t="b">
        <v>0</v>
      </c>
    </row>
    <row r="452" spans="18:19">
      <c r="R452" s="79">
        <v>449</v>
      </c>
      <c r="S452" s="79" t="b">
        <v>0</v>
      </c>
    </row>
    <row r="453" spans="18:19">
      <c r="R453" s="79">
        <v>450</v>
      </c>
      <c r="S453" s="79" t="b">
        <v>0</v>
      </c>
    </row>
    <row r="454" spans="18:19">
      <c r="R454" s="79">
        <v>451</v>
      </c>
      <c r="S454" s="79" t="b">
        <v>0</v>
      </c>
    </row>
    <row r="455" spans="18:19">
      <c r="R455" s="79">
        <v>452</v>
      </c>
      <c r="S455" s="79" t="b">
        <v>0</v>
      </c>
    </row>
    <row r="456" spans="18:19">
      <c r="R456" s="79">
        <v>453</v>
      </c>
      <c r="S456" s="79" t="b">
        <v>0</v>
      </c>
    </row>
    <row r="457" spans="18:19">
      <c r="R457" s="79">
        <v>454</v>
      </c>
      <c r="S457" s="79" t="b">
        <v>0</v>
      </c>
    </row>
    <row r="458" spans="18:19">
      <c r="R458" s="79">
        <v>455</v>
      </c>
      <c r="S458" s="79" t="b">
        <v>0</v>
      </c>
    </row>
    <row r="459" spans="18:19">
      <c r="R459" s="79">
        <v>456</v>
      </c>
      <c r="S459" s="79" t="b">
        <v>0</v>
      </c>
    </row>
    <row r="460" spans="18:19">
      <c r="R460" s="79">
        <v>457</v>
      </c>
      <c r="S460" s="79" t="b">
        <v>1</v>
      </c>
    </row>
    <row r="461" spans="18:19">
      <c r="R461" s="79">
        <v>458</v>
      </c>
      <c r="S461" s="79" t="b">
        <v>0</v>
      </c>
    </row>
    <row r="462" spans="18:19">
      <c r="R462" s="79">
        <v>459</v>
      </c>
      <c r="S462" s="79" t="b">
        <v>0</v>
      </c>
    </row>
    <row r="463" spans="18:19">
      <c r="R463" s="79">
        <v>460</v>
      </c>
      <c r="S463" s="79" t="b">
        <v>0</v>
      </c>
    </row>
    <row r="464" spans="18:19">
      <c r="R464" s="79">
        <v>461</v>
      </c>
      <c r="S464" s="79" t="b">
        <v>0</v>
      </c>
    </row>
    <row r="465" spans="18:19">
      <c r="R465" s="79">
        <v>462</v>
      </c>
      <c r="S465" s="79" t="b">
        <v>0</v>
      </c>
    </row>
    <row r="466" spans="18:19">
      <c r="R466" s="79">
        <v>463</v>
      </c>
      <c r="S466" s="79" t="b">
        <v>0</v>
      </c>
    </row>
    <row r="467" spans="18:19">
      <c r="R467" s="79">
        <v>464</v>
      </c>
      <c r="S467" s="79" t="b">
        <v>0</v>
      </c>
    </row>
    <row r="468" spans="18:19">
      <c r="R468" s="79">
        <v>465</v>
      </c>
      <c r="S468" s="79" t="b">
        <v>0</v>
      </c>
    </row>
    <row r="469" spans="18:19">
      <c r="R469" s="79">
        <v>466</v>
      </c>
      <c r="S469" s="79" t="b">
        <v>0</v>
      </c>
    </row>
    <row r="470" spans="18:19">
      <c r="R470" s="79">
        <v>467</v>
      </c>
      <c r="S470" s="79" t="b">
        <v>1</v>
      </c>
    </row>
    <row r="471" spans="18:19">
      <c r="R471" s="79">
        <v>468</v>
      </c>
      <c r="S471" s="79" t="b">
        <v>0</v>
      </c>
    </row>
    <row r="472" spans="18:19">
      <c r="R472" s="79">
        <v>469</v>
      </c>
      <c r="S472" s="79" t="b">
        <v>0</v>
      </c>
    </row>
    <row r="473" spans="18:19">
      <c r="R473" s="79">
        <v>470</v>
      </c>
      <c r="S473" s="79" t="b">
        <v>1</v>
      </c>
    </row>
    <row r="474" spans="18:19">
      <c r="R474" s="79">
        <v>471</v>
      </c>
      <c r="S474" s="79" t="b">
        <v>1</v>
      </c>
    </row>
    <row r="475" spans="18:19">
      <c r="R475" s="79">
        <v>472</v>
      </c>
      <c r="S475" s="79" t="b">
        <v>1</v>
      </c>
    </row>
    <row r="476" spans="18:19">
      <c r="R476" s="79">
        <v>473</v>
      </c>
      <c r="S476" s="79" t="b">
        <v>1</v>
      </c>
    </row>
    <row r="477" spans="18:19">
      <c r="R477" s="79">
        <v>474</v>
      </c>
      <c r="S477" s="79" t="b">
        <v>1</v>
      </c>
    </row>
    <row r="478" spans="18:19">
      <c r="R478" s="79">
        <v>475</v>
      </c>
      <c r="S478" s="79" t="b">
        <v>1</v>
      </c>
    </row>
    <row r="479" spans="18:19">
      <c r="R479" s="79">
        <v>476</v>
      </c>
      <c r="S479" s="79" t="b">
        <v>1</v>
      </c>
    </row>
    <row r="480" spans="18:19">
      <c r="R480" s="79">
        <v>477</v>
      </c>
      <c r="S480" s="79" t="b">
        <v>1</v>
      </c>
    </row>
    <row r="481" spans="18:19">
      <c r="R481" s="79">
        <v>478</v>
      </c>
      <c r="S481" s="79" t="b">
        <v>1</v>
      </c>
    </row>
    <row r="482" spans="18:19">
      <c r="R482" s="79">
        <v>479</v>
      </c>
      <c r="S482" s="79" t="b">
        <v>1</v>
      </c>
    </row>
    <row r="483" spans="18:19">
      <c r="R483" s="79">
        <v>480</v>
      </c>
      <c r="S483" s="79" t="b">
        <v>0</v>
      </c>
    </row>
    <row r="484" spans="18:19">
      <c r="R484" s="79">
        <v>481</v>
      </c>
      <c r="S484" s="79" t="b">
        <v>0</v>
      </c>
    </row>
    <row r="485" spans="18:19">
      <c r="R485" s="79">
        <v>482</v>
      </c>
      <c r="S485" s="79" t="b">
        <v>0</v>
      </c>
    </row>
    <row r="486" spans="18:19">
      <c r="R486" s="79">
        <v>483</v>
      </c>
      <c r="S486" s="79" t="b">
        <v>0</v>
      </c>
    </row>
    <row r="487" spans="18:19">
      <c r="R487" s="79">
        <v>484</v>
      </c>
      <c r="S487" s="79" t="b">
        <v>0</v>
      </c>
    </row>
    <row r="488" spans="18:19">
      <c r="R488" s="79">
        <v>485</v>
      </c>
      <c r="S488" s="79" t="b">
        <v>0</v>
      </c>
    </row>
    <row r="489" spans="18:19">
      <c r="R489" s="79">
        <v>486</v>
      </c>
      <c r="S489" s="79" t="b">
        <v>0</v>
      </c>
    </row>
    <row r="490" spans="18:19">
      <c r="R490" s="79">
        <v>487</v>
      </c>
      <c r="S490" s="79" t="b">
        <v>1</v>
      </c>
    </row>
    <row r="491" spans="18:19">
      <c r="R491" s="79">
        <v>488</v>
      </c>
      <c r="S491" s="79" t="b">
        <v>0</v>
      </c>
    </row>
    <row r="492" spans="18:19">
      <c r="R492" s="79">
        <v>489</v>
      </c>
      <c r="S492" s="79" t="b">
        <v>0</v>
      </c>
    </row>
    <row r="493" spans="18:19">
      <c r="R493" s="79">
        <v>490</v>
      </c>
      <c r="S493" s="79" t="b">
        <v>0</v>
      </c>
    </row>
    <row r="494" spans="18:19">
      <c r="R494" s="79">
        <v>491</v>
      </c>
      <c r="S494" s="79" t="b">
        <v>0</v>
      </c>
    </row>
    <row r="495" spans="18:19">
      <c r="R495" s="79">
        <v>492</v>
      </c>
      <c r="S495" s="79" t="b">
        <v>0</v>
      </c>
    </row>
    <row r="496" spans="18:19">
      <c r="R496" s="79">
        <v>493</v>
      </c>
      <c r="S496" s="79" t="b">
        <v>0</v>
      </c>
    </row>
    <row r="497" spans="18:19">
      <c r="R497" s="79">
        <v>494</v>
      </c>
      <c r="S497" s="79" t="b">
        <v>0</v>
      </c>
    </row>
    <row r="498" spans="18:19">
      <c r="R498" s="79">
        <v>495</v>
      </c>
      <c r="S498" s="79" t="b">
        <v>0</v>
      </c>
    </row>
    <row r="499" spans="18:19">
      <c r="R499" s="79">
        <v>496</v>
      </c>
      <c r="S499" s="79" t="b">
        <v>0</v>
      </c>
    </row>
    <row r="500" spans="18:19">
      <c r="R500" s="79">
        <v>497</v>
      </c>
      <c r="S500" s="79" t="b">
        <v>1</v>
      </c>
    </row>
    <row r="501" spans="18:19">
      <c r="R501" s="79">
        <v>498</v>
      </c>
      <c r="S501" s="79" t="b">
        <v>0</v>
      </c>
    </row>
    <row r="502" spans="18:19">
      <c r="R502" s="79">
        <v>499</v>
      </c>
      <c r="S502" s="79" t="b">
        <v>0</v>
      </c>
    </row>
    <row r="503" spans="18:19">
      <c r="R503" s="79">
        <v>500</v>
      </c>
      <c r="S503" s="79" t="b">
        <v>0</v>
      </c>
    </row>
    <row r="504" spans="18:19">
      <c r="R504" s="79">
        <v>501</v>
      </c>
      <c r="S504" s="79" t="b">
        <v>0</v>
      </c>
    </row>
    <row r="505" spans="18:19">
      <c r="R505" s="79">
        <v>502</v>
      </c>
      <c r="S505" s="79" t="b">
        <v>0</v>
      </c>
    </row>
    <row r="506" spans="18:19">
      <c r="R506" s="79">
        <v>503</v>
      </c>
      <c r="S506" s="79" t="b">
        <v>0</v>
      </c>
    </row>
    <row r="507" spans="18:19">
      <c r="R507" s="79">
        <v>504</v>
      </c>
      <c r="S507" s="79" t="b">
        <v>0</v>
      </c>
    </row>
    <row r="508" spans="18:19">
      <c r="R508" s="79">
        <v>505</v>
      </c>
      <c r="S508" s="79" t="b">
        <v>0</v>
      </c>
    </row>
    <row r="509" spans="18:19">
      <c r="R509" s="79">
        <v>506</v>
      </c>
      <c r="S509" s="79" t="b">
        <v>0</v>
      </c>
    </row>
    <row r="510" spans="18:19">
      <c r="R510" s="79">
        <v>507</v>
      </c>
      <c r="S510" s="79" t="b">
        <v>1</v>
      </c>
    </row>
    <row r="511" spans="18:19">
      <c r="R511" s="79">
        <v>508</v>
      </c>
      <c r="S511" s="79" t="b">
        <v>0</v>
      </c>
    </row>
    <row r="512" spans="18:19">
      <c r="R512" s="79">
        <v>509</v>
      </c>
      <c r="S512" s="79" t="b">
        <v>0</v>
      </c>
    </row>
    <row r="513" spans="18:19">
      <c r="R513" s="79">
        <v>510</v>
      </c>
      <c r="S513" s="79" t="b">
        <v>0</v>
      </c>
    </row>
    <row r="514" spans="18:19">
      <c r="R514" s="79">
        <v>511</v>
      </c>
      <c r="S514" s="79" t="b">
        <v>0</v>
      </c>
    </row>
    <row r="515" spans="18:19">
      <c r="R515" s="79">
        <v>512</v>
      </c>
      <c r="S515" s="79" t="b">
        <v>0</v>
      </c>
    </row>
    <row r="516" spans="18:19">
      <c r="R516" s="79">
        <v>513</v>
      </c>
      <c r="S516" s="79" t="b">
        <v>0</v>
      </c>
    </row>
    <row r="517" spans="18:19">
      <c r="R517" s="79">
        <v>514</v>
      </c>
      <c r="S517" s="79" t="b">
        <v>0</v>
      </c>
    </row>
    <row r="518" spans="18:19">
      <c r="R518" s="79">
        <v>515</v>
      </c>
      <c r="S518" s="79" t="b">
        <v>0</v>
      </c>
    </row>
    <row r="519" spans="18:19">
      <c r="R519" s="79">
        <v>516</v>
      </c>
      <c r="S519" s="79" t="b">
        <v>0</v>
      </c>
    </row>
    <row r="520" spans="18:19">
      <c r="R520" s="79">
        <v>517</v>
      </c>
      <c r="S520" s="79" t="b">
        <v>1</v>
      </c>
    </row>
    <row r="521" spans="18:19">
      <c r="R521" s="79">
        <v>518</v>
      </c>
      <c r="S521" s="79" t="b">
        <v>0</v>
      </c>
    </row>
    <row r="522" spans="18:19">
      <c r="R522" s="79">
        <v>519</v>
      </c>
      <c r="S522" s="79" t="b">
        <v>0</v>
      </c>
    </row>
    <row r="523" spans="18:19">
      <c r="R523" s="79">
        <v>520</v>
      </c>
      <c r="S523" s="79" t="b">
        <v>0</v>
      </c>
    </row>
    <row r="524" spans="18:19">
      <c r="R524" s="79">
        <v>521</v>
      </c>
      <c r="S524" s="79" t="b">
        <v>0</v>
      </c>
    </row>
    <row r="525" spans="18:19">
      <c r="R525" s="79">
        <v>522</v>
      </c>
      <c r="S525" s="79" t="b">
        <v>0</v>
      </c>
    </row>
    <row r="526" spans="18:19">
      <c r="R526" s="79">
        <v>523</v>
      </c>
      <c r="S526" s="79" t="b">
        <v>0</v>
      </c>
    </row>
    <row r="527" spans="18:19">
      <c r="R527" s="79">
        <v>524</v>
      </c>
      <c r="S527" s="79" t="b">
        <v>0</v>
      </c>
    </row>
    <row r="528" spans="18:19">
      <c r="R528" s="79">
        <v>525</v>
      </c>
      <c r="S528" s="79" t="b">
        <v>0</v>
      </c>
    </row>
    <row r="529" spans="18:19">
      <c r="R529" s="79">
        <v>526</v>
      </c>
      <c r="S529" s="79" t="b">
        <v>0</v>
      </c>
    </row>
    <row r="530" spans="18:19">
      <c r="R530" s="79">
        <v>527</v>
      </c>
      <c r="S530" s="79" t="b">
        <v>1</v>
      </c>
    </row>
    <row r="531" spans="18:19">
      <c r="R531" s="79">
        <v>528</v>
      </c>
      <c r="S531" s="79" t="b">
        <v>0</v>
      </c>
    </row>
    <row r="532" spans="18:19">
      <c r="R532" s="79">
        <v>529</v>
      </c>
      <c r="S532" s="79" t="b">
        <v>0</v>
      </c>
    </row>
    <row r="533" spans="18:19">
      <c r="R533" s="79">
        <v>530</v>
      </c>
      <c r="S533" s="79" t="b">
        <v>0</v>
      </c>
    </row>
    <row r="534" spans="18:19">
      <c r="R534" s="79">
        <v>531</v>
      </c>
      <c r="S534" s="79" t="b">
        <v>0</v>
      </c>
    </row>
    <row r="535" spans="18:19">
      <c r="R535" s="79">
        <v>532</v>
      </c>
      <c r="S535" s="79" t="b">
        <v>0</v>
      </c>
    </row>
    <row r="536" spans="18:19">
      <c r="R536" s="79">
        <v>533</v>
      </c>
      <c r="S536" s="79" t="b">
        <v>0</v>
      </c>
    </row>
    <row r="537" spans="18:19">
      <c r="R537" s="79">
        <v>534</v>
      </c>
      <c r="S537" s="79" t="b">
        <v>0</v>
      </c>
    </row>
    <row r="538" spans="18:19">
      <c r="R538" s="79">
        <v>535</v>
      </c>
      <c r="S538" s="79" t="b">
        <v>0</v>
      </c>
    </row>
    <row r="539" spans="18:19">
      <c r="R539" s="79">
        <v>536</v>
      </c>
      <c r="S539" s="79" t="b">
        <v>0</v>
      </c>
    </row>
    <row r="540" spans="18:19">
      <c r="R540" s="79">
        <v>537</v>
      </c>
      <c r="S540" s="79" t="b">
        <v>1</v>
      </c>
    </row>
    <row r="541" spans="18:19">
      <c r="R541" s="79">
        <v>538</v>
      </c>
      <c r="S541" s="79" t="b">
        <v>0</v>
      </c>
    </row>
    <row r="542" spans="18:19">
      <c r="R542" s="79">
        <v>539</v>
      </c>
      <c r="S542" s="79" t="b">
        <v>0</v>
      </c>
    </row>
    <row r="543" spans="18:19">
      <c r="R543" s="79">
        <v>540</v>
      </c>
      <c r="S543" s="79" t="b">
        <v>0</v>
      </c>
    </row>
    <row r="544" spans="18:19">
      <c r="R544" s="79">
        <v>541</v>
      </c>
      <c r="S544" s="79" t="b">
        <v>0</v>
      </c>
    </row>
    <row r="545" spans="18:19">
      <c r="R545" s="79">
        <v>542</v>
      </c>
      <c r="S545" s="79" t="b">
        <v>0</v>
      </c>
    </row>
    <row r="546" spans="18:19">
      <c r="R546" s="79">
        <v>543</v>
      </c>
      <c r="S546" s="79" t="b">
        <v>0</v>
      </c>
    </row>
    <row r="547" spans="18:19">
      <c r="R547" s="79">
        <v>544</v>
      </c>
      <c r="S547" s="79" t="b">
        <v>0</v>
      </c>
    </row>
    <row r="548" spans="18:19">
      <c r="R548" s="79">
        <v>545</v>
      </c>
      <c r="S548" s="79" t="b">
        <v>0</v>
      </c>
    </row>
    <row r="549" spans="18:19">
      <c r="R549" s="79">
        <v>546</v>
      </c>
      <c r="S549" s="79" t="b">
        <v>0</v>
      </c>
    </row>
    <row r="550" spans="18:19">
      <c r="R550" s="79">
        <v>547</v>
      </c>
      <c r="S550" s="79" t="b">
        <v>1</v>
      </c>
    </row>
    <row r="551" spans="18:19">
      <c r="R551" s="79">
        <v>548</v>
      </c>
      <c r="S551" s="79" t="b">
        <v>0</v>
      </c>
    </row>
    <row r="552" spans="18:19">
      <c r="R552" s="79">
        <v>549</v>
      </c>
      <c r="S552" s="79" t="b">
        <v>0</v>
      </c>
    </row>
    <row r="553" spans="18:19">
      <c r="R553" s="79">
        <v>550</v>
      </c>
      <c r="S553" s="79" t="b">
        <v>0</v>
      </c>
    </row>
    <row r="554" spans="18:19">
      <c r="R554" s="79">
        <v>551</v>
      </c>
      <c r="S554" s="79" t="b">
        <v>0</v>
      </c>
    </row>
    <row r="555" spans="18:19">
      <c r="R555" s="79">
        <v>552</v>
      </c>
      <c r="S555" s="79" t="b">
        <v>0</v>
      </c>
    </row>
    <row r="556" spans="18:19">
      <c r="R556" s="79">
        <v>553</v>
      </c>
      <c r="S556" s="79" t="b">
        <v>0</v>
      </c>
    </row>
    <row r="557" spans="18:19">
      <c r="R557" s="79">
        <v>554</v>
      </c>
      <c r="S557" s="79" t="b">
        <v>0</v>
      </c>
    </row>
    <row r="558" spans="18:19">
      <c r="R558" s="79">
        <v>555</v>
      </c>
      <c r="S558" s="79" t="b">
        <v>0</v>
      </c>
    </row>
    <row r="559" spans="18:19">
      <c r="R559" s="79">
        <v>556</v>
      </c>
      <c r="S559" s="79" t="b">
        <v>0</v>
      </c>
    </row>
    <row r="560" spans="18:19">
      <c r="R560" s="79">
        <v>557</v>
      </c>
      <c r="S560" s="79" t="b">
        <v>1</v>
      </c>
    </row>
    <row r="561" spans="18:19">
      <c r="R561" s="79">
        <v>558</v>
      </c>
      <c r="S561" s="79" t="b">
        <v>0</v>
      </c>
    </row>
    <row r="562" spans="18:19">
      <c r="R562" s="79">
        <v>559</v>
      </c>
      <c r="S562" s="79" t="b">
        <v>0</v>
      </c>
    </row>
    <row r="563" spans="18:19">
      <c r="R563" s="79">
        <v>560</v>
      </c>
      <c r="S563" s="79" t="b">
        <v>0</v>
      </c>
    </row>
    <row r="564" spans="18:19">
      <c r="R564" s="79">
        <v>561</v>
      </c>
      <c r="S564" s="79" t="b">
        <v>0</v>
      </c>
    </row>
    <row r="565" spans="18:19">
      <c r="R565" s="79">
        <v>562</v>
      </c>
      <c r="S565" s="79" t="b">
        <v>0</v>
      </c>
    </row>
    <row r="566" spans="18:19">
      <c r="R566" s="79">
        <v>563</v>
      </c>
      <c r="S566" s="79" t="b">
        <v>0</v>
      </c>
    </row>
    <row r="567" spans="18:19">
      <c r="R567" s="79">
        <v>564</v>
      </c>
      <c r="S567" s="79" t="b">
        <v>0</v>
      </c>
    </row>
    <row r="568" spans="18:19">
      <c r="R568" s="79">
        <v>565</v>
      </c>
      <c r="S568" s="79" t="b">
        <v>0</v>
      </c>
    </row>
    <row r="569" spans="18:19">
      <c r="R569" s="79">
        <v>566</v>
      </c>
      <c r="S569" s="79" t="b">
        <v>0</v>
      </c>
    </row>
    <row r="570" spans="18:19">
      <c r="R570" s="79">
        <v>567</v>
      </c>
      <c r="S570" s="79" t="b">
        <v>1</v>
      </c>
    </row>
    <row r="571" spans="18:19">
      <c r="R571" s="79">
        <v>568</v>
      </c>
      <c r="S571" s="79" t="b">
        <v>0</v>
      </c>
    </row>
    <row r="572" spans="18:19">
      <c r="R572" s="79">
        <v>569</v>
      </c>
      <c r="S572" s="79" t="b">
        <v>0</v>
      </c>
    </row>
    <row r="573" spans="18:19">
      <c r="R573" s="79">
        <v>570</v>
      </c>
      <c r="S573" s="79" t="b">
        <v>1</v>
      </c>
    </row>
    <row r="574" spans="18:19">
      <c r="R574" s="79">
        <v>571</v>
      </c>
      <c r="S574" s="79" t="b">
        <v>1</v>
      </c>
    </row>
    <row r="575" spans="18:19">
      <c r="R575" s="79">
        <v>572</v>
      </c>
      <c r="S575" s="79" t="b">
        <v>1</v>
      </c>
    </row>
    <row r="576" spans="18:19">
      <c r="R576" s="79">
        <v>573</v>
      </c>
      <c r="S576" s="79" t="b">
        <v>1</v>
      </c>
    </row>
    <row r="577" spans="18:19">
      <c r="R577" s="79">
        <v>574</v>
      </c>
      <c r="S577" s="79" t="b">
        <v>1</v>
      </c>
    </row>
    <row r="578" spans="18:19">
      <c r="R578" s="79">
        <v>575</v>
      </c>
      <c r="S578" s="79" t="b">
        <v>1</v>
      </c>
    </row>
    <row r="579" spans="18:19">
      <c r="R579" s="79">
        <v>576</v>
      </c>
      <c r="S579" s="79" t="b">
        <v>1</v>
      </c>
    </row>
    <row r="580" spans="18:19">
      <c r="R580" s="79">
        <v>577</v>
      </c>
      <c r="S580" s="79" t="b">
        <v>1</v>
      </c>
    </row>
    <row r="581" spans="18:19">
      <c r="R581" s="79">
        <v>578</v>
      </c>
      <c r="S581" s="79" t="b">
        <v>1</v>
      </c>
    </row>
    <row r="582" spans="18:19">
      <c r="R582" s="79">
        <v>579</v>
      </c>
      <c r="S582" s="79" t="b">
        <v>1</v>
      </c>
    </row>
    <row r="583" spans="18:19">
      <c r="R583" s="79">
        <v>580</v>
      </c>
      <c r="S583" s="79" t="b">
        <v>0</v>
      </c>
    </row>
    <row r="584" spans="18:19">
      <c r="R584" s="79">
        <v>581</v>
      </c>
      <c r="S584" s="79" t="b">
        <v>0</v>
      </c>
    </row>
    <row r="585" spans="18:19">
      <c r="R585" s="79">
        <v>582</v>
      </c>
      <c r="S585" s="79" t="b">
        <v>0</v>
      </c>
    </row>
    <row r="586" spans="18:19">
      <c r="R586" s="79">
        <v>583</v>
      </c>
      <c r="S586" s="79" t="b">
        <v>0</v>
      </c>
    </row>
    <row r="587" spans="18:19">
      <c r="R587" s="79">
        <v>584</v>
      </c>
      <c r="S587" s="79" t="b">
        <v>0</v>
      </c>
    </row>
    <row r="588" spans="18:19">
      <c r="R588" s="79">
        <v>585</v>
      </c>
      <c r="S588" s="79" t="b">
        <v>0</v>
      </c>
    </row>
    <row r="589" spans="18:19">
      <c r="R589" s="79">
        <v>586</v>
      </c>
      <c r="S589" s="79" t="b">
        <v>0</v>
      </c>
    </row>
    <row r="590" spans="18:19">
      <c r="R590" s="79">
        <v>587</v>
      </c>
      <c r="S590" s="79" t="b">
        <v>1</v>
      </c>
    </row>
    <row r="591" spans="18:19">
      <c r="R591" s="79">
        <v>588</v>
      </c>
      <c r="S591" s="79" t="b">
        <v>0</v>
      </c>
    </row>
    <row r="592" spans="18:19">
      <c r="R592" s="79">
        <v>589</v>
      </c>
      <c r="S592" s="79" t="b">
        <v>0</v>
      </c>
    </row>
    <row r="593" spans="18:19">
      <c r="R593" s="79">
        <v>590</v>
      </c>
      <c r="S593" s="79" t="b">
        <v>0</v>
      </c>
    </row>
    <row r="594" spans="18:19">
      <c r="R594" s="79">
        <v>591</v>
      </c>
      <c r="S594" s="79" t="b">
        <v>0</v>
      </c>
    </row>
    <row r="595" spans="18:19">
      <c r="R595" s="79">
        <v>592</v>
      </c>
      <c r="S595" s="79" t="b">
        <v>0</v>
      </c>
    </row>
    <row r="596" spans="18:19">
      <c r="R596" s="79">
        <v>593</v>
      </c>
      <c r="S596" s="79" t="b">
        <v>0</v>
      </c>
    </row>
    <row r="597" spans="18:19">
      <c r="R597" s="79">
        <v>594</v>
      </c>
      <c r="S597" s="79" t="b">
        <v>0</v>
      </c>
    </row>
    <row r="598" spans="18:19">
      <c r="R598" s="79">
        <v>595</v>
      </c>
      <c r="S598" s="79" t="b">
        <v>0</v>
      </c>
    </row>
    <row r="599" spans="18:19">
      <c r="R599" s="79">
        <v>596</v>
      </c>
      <c r="S599" s="79" t="b">
        <v>0</v>
      </c>
    </row>
    <row r="600" spans="18:19">
      <c r="R600" s="79">
        <v>597</v>
      </c>
      <c r="S600" s="79" t="b">
        <v>1</v>
      </c>
    </row>
    <row r="601" spans="18:19">
      <c r="R601" s="79">
        <v>598</v>
      </c>
      <c r="S601" s="79" t="b">
        <v>0</v>
      </c>
    </row>
    <row r="602" spans="18:19">
      <c r="R602" s="79">
        <v>599</v>
      </c>
      <c r="S602" s="79" t="b">
        <v>0</v>
      </c>
    </row>
    <row r="603" spans="18:19">
      <c r="R603" s="79">
        <v>600</v>
      </c>
      <c r="S603" s="79" t="b">
        <v>0</v>
      </c>
    </row>
    <row r="604" spans="18:19">
      <c r="R604" s="79">
        <v>601</v>
      </c>
      <c r="S604" s="79" t="b">
        <v>0</v>
      </c>
    </row>
    <row r="605" spans="18:19">
      <c r="R605" s="79">
        <v>602</v>
      </c>
      <c r="S605" s="79" t="b">
        <v>0</v>
      </c>
    </row>
    <row r="606" spans="18:19">
      <c r="R606" s="79">
        <v>603</v>
      </c>
      <c r="S606" s="79" t="b">
        <v>0</v>
      </c>
    </row>
    <row r="607" spans="18:19">
      <c r="R607" s="79">
        <v>604</v>
      </c>
      <c r="S607" s="79" t="b">
        <v>0</v>
      </c>
    </row>
    <row r="608" spans="18:19">
      <c r="R608" s="79">
        <v>605</v>
      </c>
      <c r="S608" s="79" t="b">
        <v>0</v>
      </c>
    </row>
    <row r="609" spans="18:19">
      <c r="R609" s="79">
        <v>606</v>
      </c>
      <c r="S609" s="79" t="b">
        <v>0</v>
      </c>
    </row>
    <row r="610" spans="18:19">
      <c r="R610" s="79">
        <v>607</v>
      </c>
      <c r="S610" s="79" t="b">
        <v>1</v>
      </c>
    </row>
    <row r="611" spans="18:19">
      <c r="R611" s="79">
        <v>608</v>
      </c>
      <c r="S611" s="79" t="b">
        <v>0</v>
      </c>
    </row>
    <row r="612" spans="18:19">
      <c r="R612" s="79">
        <v>609</v>
      </c>
      <c r="S612" s="79" t="b">
        <v>0</v>
      </c>
    </row>
    <row r="613" spans="18:19">
      <c r="R613" s="79">
        <v>610</v>
      </c>
      <c r="S613" s="79" t="b">
        <v>0</v>
      </c>
    </row>
    <row r="614" spans="18:19">
      <c r="R614" s="79">
        <v>611</v>
      </c>
      <c r="S614" s="79" t="b">
        <v>0</v>
      </c>
    </row>
    <row r="615" spans="18:19">
      <c r="R615" s="79">
        <v>612</v>
      </c>
      <c r="S615" s="79" t="b">
        <v>0</v>
      </c>
    </row>
    <row r="616" spans="18:19">
      <c r="R616" s="79">
        <v>613</v>
      </c>
      <c r="S616" s="79" t="b">
        <v>0</v>
      </c>
    </row>
    <row r="617" spans="18:19">
      <c r="R617" s="79">
        <v>614</v>
      </c>
      <c r="S617" s="79" t="b">
        <v>0</v>
      </c>
    </row>
    <row r="618" spans="18:19">
      <c r="R618" s="79">
        <v>615</v>
      </c>
      <c r="S618" s="79" t="b">
        <v>0</v>
      </c>
    </row>
    <row r="619" spans="18:19">
      <c r="R619" s="79">
        <v>616</v>
      </c>
      <c r="S619" s="79" t="b">
        <v>0</v>
      </c>
    </row>
    <row r="620" spans="18:19">
      <c r="R620" s="79">
        <v>617</v>
      </c>
      <c r="S620" s="79" t="b">
        <v>1</v>
      </c>
    </row>
    <row r="621" spans="18:19">
      <c r="R621" s="79">
        <v>618</v>
      </c>
      <c r="S621" s="79" t="b">
        <v>0</v>
      </c>
    </row>
    <row r="622" spans="18:19">
      <c r="R622" s="79">
        <v>619</v>
      </c>
      <c r="S622" s="79" t="b">
        <v>0</v>
      </c>
    </row>
    <row r="623" spans="18:19">
      <c r="R623" s="79">
        <v>620</v>
      </c>
      <c r="S623" s="79" t="b">
        <v>0</v>
      </c>
    </row>
    <row r="624" spans="18:19">
      <c r="R624" s="79">
        <v>621</v>
      </c>
      <c r="S624" s="79" t="b">
        <v>0</v>
      </c>
    </row>
    <row r="625" spans="18:19">
      <c r="R625" s="79">
        <v>622</v>
      </c>
      <c r="S625" s="79" t="b">
        <v>0</v>
      </c>
    </row>
    <row r="626" spans="18:19">
      <c r="R626" s="79">
        <v>623</v>
      </c>
      <c r="S626" s="79" t="b">
        <v>0</v>
      </c>
    </row>
    <row r="627" spans="18:19">
      <c r="R627" s="79">
        <v>624</v>
      </c>
      <c r="S627" s="79" t="b">
        <v>0</v>
      </c>
    </row>
    <row r="628" spans="18:19">
      <c r="R628" s="79">
        <v>625</v>
      </c>
      <c r="S628" s="79" t="b">
        <v>0</v>
      </c>
    </row>
    <row r="629" spans="18:19">
      <c r="R629" s="79">
        <v>626</v>
      </c>
      <c r="S629" s="79" t="b">
        <v>0</v>
      </c>
    </row>
    <row r="630" spans="18:19">
      <c r="R630" s="79">
        <v>627</v>
      </c>
      <c r="S630" s="79" t="b">
        <v>1</v>
      </c>
    </row>
    <row r="631" spans="18:19">
      <c r="R631" s="79">
        <v>628</v>
      </c>
      <c r="S631" s="79" t="b">
        <v>0</v>
      </c>
    </row>
    <row r="632" spans="18:19">
      <c r="R632" s="79">
        <v>629</v>
      </c>
      <c r="S632" s="79" t="b">
        <v>0</v>
      </c>
    </row>
    <row r="633" spans="18:19">
      <c r="R633" s="79">
        <v>630</v>
      </c>
      <c r="S633" s="79" t="b">
        <v>0</v>
      </c>
    </row>
    <row r="634" spans="18:19">
      <c r="R634" s="79">
        <v>631</v>
      </c>
      <c r="S634" s="79" t="b">
        <v>0</v>
      </c>
    </row>
    <row r="635" spans="18:19">
      <c r="R635" s="79">
        <v>632</v>
      </c>
      <c r="S635" s="79" t="b">
        <v>0</v>
      </c>
    </row>
    <row r="636" spans="18:19">
      <c r="R636" s="79">
        <v>633</v>
      </c>
      <c r="S636" s="79" t="b">
        <v>0</v>
      </c>
    </row>
    <row r="637" spans="18:19">
      <c r="R637" s="79">
        <v>634</v>
      </c>
      <c r="S637" s="79" t="b">
        <v>0</v>
      </c>
    </row>
    <row r="638" spans="18:19">
      <c r="R638" s="79">
        <v>635</v>
      </c>
      <c r="S638" s="79" t="b">
        <v>0</v>
      </c>
    </row>
    <row r="639" spans="18:19">
      <c r="R639" s="79">
        <v>636</v>
      </c>
      <c r="S639" s="79" t="b">
        <v>0</v>
      </c>
    </row>
    <row r="640" spans="18:19">
      <c r="R640" s="79">
        <v>637</v>
      </c>
      <c r="S640" s="79" t="b">
        <v>1</v>
      </c>
    </row>
    <row r="641" spans="18:19">
      <c r="R641" s="79">
        <v>638</v>
      </c>
      <c r="S641" s="79" t="b">
        <v>0</v>
      </c>
    </row>
    <row r="642" spans="18:19">
      <c r="R642" s="79">
        <v>639</v>
      </c>
      <c r="S642" s="79" t="b">
        <v>0</v>
      </c>
    </row>
    <row r="643" spans="18:19">
      <c r="R643" s="79">
        <v>640</v>
      </c>
      <c r="S643" s="79" t="b">
        <v>0</v>
      </c>
    </row>
    <row r="644" spans="18:19">
      <c r="R644" s="79">
        <v>641</v>
      </c>
      <c r="S644" s="79" t="b">
        <v>0</v>
      </c>
    </row>
    <row r="645" spans="18:19">
      <c r="R645" s="79">
        <v>642</v>
      </c>
      <c r="S645" s="79" t="b">
        <v>0</v>
      </c>
    </row>
    <row r="646" spans="18:19">
      <c r="R646" s="79">
        <v>643</v>
      </c>
      <c r="S646" s="79" t="b">
        <v>0</v>
      </c>
    </row>
    <row r="647" spans="18:19">
      <c r="R647" s="79">
        <v>644</v>
      </c>
      <c r="S647" s="79" t="b">
        <v>0</v>
      </c>
    </row>
    <row r="648" spans="18:19">
      <c r="R648" s="79">
        <v>645</v>
      </c>
      <c r="S648" s="79" t="b">
        <v>0</v>
      </c>
    </row>
    <row r="649" spans="18:19">
      <c r="R649" s="79">
        <v>646</v>
      </c>
      <c r="S649" s="79" t="b">
        <v>0</v>
      </c>
    </row>
    <row r="650" spans="18:19">
      <c r="R650" s="79">
        <v>647</v>
      </c>
      <c r="S650" s="79" t="b">
        <v>1</v>
      </c>
    </row>
    <row r="651" spans="18:19">
      <c r="R651" s="79">
        <v>648</v>
      </c>
      <c r="S651" s="79" t="b">
        <v>0</v>
      </c>
    </row>
    <row r="652" spans="18:19">
      <c r="R652" s="79">
        <v>649</v>
      </c>
      <c r="S652" s="79" t="b">
        <v>0</v>
      </c>
    </row>
    <row r="653" spans="18:19">
      <c r="R653" s="79">
        <v>650</v>
      </c>
      <c r="S653" s="79" t="b">
        <v>0</v>
      </c>
    </row>
    <row r="654" spans="18:19">
      <c r="R654" s="79">
        <v>651</v>
      </c>
      <c r="S654" s="79" t="b">
        <v>0</v>
      </c>
    </row>
    <row r="655" spans="18:19">
      <c r="R655" s="79">
        <v>652</v>
      </c>
      <c r="S655" s="79" t="b">
        <v>0</v>
      </c>
    </row>
    <row r="656" spans="18:19">
      <c r="R656" s="79">
        <v>653</v>
      </c>
      <c r="S656" s="79" t="b">
        <v>0</v>
      </c>
    </row>
    <row r="657" spans="18:19">
      <c r="R657" s="79">
        <v>654</v>
      </c>
      <c r="S657" s="79" t="b">
        <v>0</v>
      </c>
    </row>
    <row r="658" spans="18:19">
      <c r="R658" s="79">
        <v>655</v>
      </c>
      <c r="S658" s="79" t="b">
        <v>0</v>
      </c>
    </row>
    <row r="659" spans="18:19">
      <c r="R659" s="79">
        <v>656</v>
      </c>
      <c r="S659" s="79" t="b">
        <v>0</v>
      </c>
    </row>
    <row r="660" spans="18:19">
      <c r="R660" s="79">
        <v>657</v>
      </c>
      <c r="S660" s="79" t="b">
        <v>1</v>
      </c>
    </row>
    <row r="661" spans="18:19">
      <c r="R661" s="79">
        <v>658</v>
      </c>
      <c r="S661" s="79" t="b">
        <v>0</v>
      </c>
    </row>
    <row r="662" spans="18:19">
      <c r="R662" s="79">
        <v>659</v>
      </c>
      <c r="S662" s="79" t="b">
        <v>0</v>
      </c>
    </row>
    <row r="663" spans="18:19">
      <c r="R663" s="79">
        <v>660</v>
      </c>
      <c r="S663" s="79" t="b">
        <v>0</v>
      </c>
    </row>
    <row r="664" spans="18:19">
      <c r="R664" s="79">
        <v>661</v>
      </c>
      <c r="S664" s="79" t="b">
        <v>0</v>
      </c>
    </row>
    <row r="665" spans="18:19">
      <c r="R665" s="79">
        <v>662</v>
      </c>
      <c r="S665" s="79" t="b">
        <v>0</v>
      </c>
    </row>
    <row r="666" spans="18:19">
      <c r="R666" s="79">
        <v>663</v>
      </c>
      <c r="S666" s="79" t="b">
        <v>0</v>
      </c>
    </row>
    <row r="667" spans="18:19">
      <c r="R667" s="79">
        <v>664</v>
      </c>
      <c r="S667" s="79" t="b">
        <v>0</v>
      </c>
    </row>
    <row r="668" spans="18:19">
      <c r="R668" s="79">
        <v>665</v>
      </c>
      <c r="S668" s="79" t="b">
        <v>0</v>
      </c>
    </row>
    <row r="669" spans="18:19">
      <c r="R669" s="79">
        <v>666</v>
      </c>
      <c r="S669" s="79" t="b">
        <v>0</v>
      </c>
    </row>
    <row r="670" spans="18:19">
      <c r="R670" s="79">
        <v>667</v>
      </c>
      <c r="S670" s="79" t="b">
        <v>1</v>
      </c>
    </row>
    <row r="671" spans="18:19">
      <c r="R671" s="79">
        <v>668</v>
      </c>
      <c r="S671" s="79" t="b">
        <v>0</v>
      </c>
    </row>
    <row r="672" spans="18:19">
      <c r="R672" s="79">
        <v>669</v>
      </c>
      <c r="S672" s="79" t="b">
        <v>0</v>
      </c>
    </row>
    <row r="673" spans="18:19">
      <c r="R673" s="79">
        <v>670</v>
      </c>
      <c r="S673" s="79" t="b">
        <v>1</v>
      </c>
    </row>
    <row r="674" spans="18:19">
      <c r="R674" s="79">
        <v>671</v>
      </c>
      <c r="S674" s="79" t="b">
        <v>1</v>
      </c>
    </row>
    <row r="675" spans="18:19">
      <c r="R675" s="79">
        <v>672</v>
      </c>
      <c r="S675" s="79" t="b">
        <v>1</v>
      </c>
    </row>
    <row r="676" spans="18:19">
      <c r="R676" s="79">
        <v>673</v>
      </c>
      <c r="S676" s="79" t="b">
        <v>1</v>
      </c>
    </row>
    <row r="677" spans="18:19">
      <c r="R677" s="79">
        <v>674</v>
      </c>
      <c r="S677" s="79" t="b">
        <v>1</v>
      </c>
    </row>
    <row r="678" spans="18:19">
      <c r="R678" s="79">
        <v>675</v>
      </c>
      <c r="S678" s="79" t="b">
        <v>1</v>
      </c>
    </row>
    <row r="679" spans="18:19">
      <c r="R679" s="79">
        <v>676</v>
      </c>
      <c r="S679" s="79" t="b">
        <v>1</v>
      </c>
    </row>
    <row r="680" spans="18:19">
      <c r="R680" s="79">
        <v>677</v>
      </c>
      <c r="S680" s="79" t="b">
        <v>1</v>
      </c>
    </row>
    <row r="681" spans="18:19">
      <c r="R681" s="79">
        <v>678</v>
      </c>
      <c r="S681" s="79" t="b">
        <v>1</v>
      </c>
    </row>
    <row r="682" spans="18:19">
      <c r="R682" s="79">
        <v>679</v>
      </c>
      <c r="S682" s="79" t="b">
        <v>1</v>
      </c>
    </row>
    <row r="683" spans="18:19">
      <c r="R683" s="79">
        <v>680</v>
      </c>
      <c r="S683" s="79" t="b">
        <v>0</v>
      </c>
    </row>
    <row r="684" spans="18:19">
      <c r="R684" s="79">
        <v>681</v>
      </c>
      <c r="S684" s="79" t="b">
        <v>0</v>
      </c>
    </row>
    <row r="685" spans="18:19">
      <c r="R685" s="79">
        <v>682</v>
      </c>
      <c r="S685" s="79" t="b">
        <v>0</v>
      </c>
    </row>
    <row r="686" spans="18:19">
      <c r="R686" s="79">
        <v>683</v>
      </c>
      <c r="S686" s="79" t="b">
        <v>0</v>
      </c>
    </row>
    <row r="687" spans="18:19">
      <c r="R687" s="79">
        <v>684</v>
      </c>
      <c r="S687" s="79" t="b">
        <v>0</v>
      </c>
    </row>
    <row r="688" spans="18:19">
      <c r="R688" s="79">
        <v>685</v>
      </c>
      <c r="S688" s="79" t="b">
        <v>0</v>
      </c>
    </row>
    <row r="689" spans="18:19">
      <c r="R689" s="79">
        <v>686</v>
      </c>
      <c r="S689" s="79" t="b">
        <v>0</v>
      </c>
    </row>
    <row r="690" spans="18:19">
      <c r="R690" s="79">
        <v>687</v>
      </c>
      <c r="S690" s="79" t="b">
        <v>1</v>
      </c>
    </row>
    <row r="691" spans="18:19">
      <c r="R691" s="79">
        <v>688</v>
      </c>
      <c r="S691" s="79" t="b">
        <v>0</v>
      </c>
    </row>
    <row r="692" spans="18:19">
      <c r="R692" s="79">
        <v>689</v>
      </c>
      <c r="S692" s="79" t="b">
        <v>0</v>
      </c>
    </row>
    <row r="693" spans="18:19">
      <c r="R693" s="79">
        <v>690</v>
      </c>
      <c r="S693" s="79" t="b">
        <v>0</v>
      </c>
    </row>
    <row r="694" spans="18:19">
      <c r="R694" s="79">
        <v>691</v>
      </c>
      <c r="S694" s="79" t="b">
        <v>0</v>
      </c>
    </row>
    <row r="695" spans="18:19">
      <c r="R695" s="79">
        <v>692</v>
      </c>
      <c r="S695" s="79" t="b">
        <v>0</v>
      </c>
    </row>
    <row r="696" spans="18:19">
      <c r="R696" s="79">
        <v>693</v>
      </c>
      <c r="S696" s="79" t="b">
        <v>0</v>
      </c>
    </row>
    <row r="697" spans="18:19">
      <c r="R697" s="79">
        <v>694</v>
      </c>
      <c r="S697" s="79" t="b">
        <v>0</v>
      </c>
    </row>
    <row r="698" spans="18:19">
      <c r="R698" s="79">
        <v>695</v>
      </c>
      <c r="S698" s="79" t="b">
        <v>0</v>
      </c>
    </row>
    <row r="699" spans="18:19">
      <c r="R699" s="79">
        <v>696</v>
      </c>
      <c r="S699" s="79" t="b">
        <v>0</v>
      </c>
    </row>
    <row r="700" spans="18:19">
      <c r="R700" s="79">
        <v>697</v>
      </c>
      <c r="S700" s="79" t="b">
        <v>1</v>
      </c>
    </row>
    <row r="701" spans="18:19">
      <c r="R701" s="79">
        <v>698</v>
      </c>
      <c r="S701" s="79" t="b">
        <v>0</v>
      </c>
    </row>
    <row r="702" spans="18:19">
      <c r="R702" s="79">
        <v>699</v>
      </c>
      <c r="S702" s="79" t="b">
        <v>0</v>
      </c>
    </row>
    <row r="703" spans="18:19">
      <c r="R703" s="79">
        <v>700</v>
      </c>
      <c r="S703" s="79" t="b">
        <v>1</v>
      </c>
    </row>
    <row r="704" spans="18:19">
      <c r="R704" s="79">
        <v>701</v>
      </c>
      <c r="S704" s="79" t="b">
        <v>1</v>
      </c>
    </row>
    <row r="705" spans="18:19">
      <c r="R705" s="79">
        <v>702</v>
      </c>
      <c r="S705" s="79" t="b">
        <v>1</v>
      </c>
    </row>
    <row r="706" spans="18:19">
      <c r="R706" s="79">
        <v>703</v>
      </c>
      <c r="S706" s="79" t="b">
        <v>1</v>
      </c>
    </row>
    <row r="707" spans="18:19">
      <c r="R707" s="79">
        <v>704</v>
      </c>
      <c r="S707" s="79" t="b">
        <v>1</v>
      </c>
    </row>
    <row r="708" spans="18:19">
      <c r="R708" s="79">
        <v>705</v>
      </c>
      <c r="S708" s="79" t="b">
        <v>1</v>
      </c>
    </row>
    <row r="709" spans="18:19">
      <c r="R709" s="79">
        <v>706</v>
      </c>
      <c r="S709" s="79" t="b">
        <v>1</v>
      </c>
    </row>
    <row r="710" spans="18:19">
      <c r="R710" s="79">
        <v>707</v>
      </c>
      <c r="S710" s="79" t="b">
        <v>1</v>
      </c>
    </row>
    <row r="711" spans="18:19">
      <c r="R711" s="79">
        <v>708</v>
      </c>
      <c r="S711" s="79" t="b">
        <v>1</v>
      </c>
    </row>
    <row r="712" spans="18:19">
      <c r="R712" s="79">
        <v>709</v>
      </c>
      <c r="S712" s="79" t="b">
        <v>1</v>
      </c>
    </row>
    <row r="713" spans="18:19">
      <c r="R713" s="79">
        <v>710</v>
      </c>
      <c r="S713" s="79" t="b">
        <v>1</v>
      </c>
    </row>
    <row r="714" spans="18:19">
      <c r="R714" s="79">
        <v>711</v>
      </c>
      <c r="S714" s="79" t="b">
        <v>1</v>
      </c>
    </row>
    <row r="715" spans="18:19">
      <c r="R715" s="79">
        <v>712</v>
      </c>
      <c r="S715" s="79" t="b">
        <v>1</v>
      </c>
    </row>
    <row r="716" spans="18:19">
      <c r="R716" s="79">
        <v>713</v>
      </c>
      <c r="S716" s="79" t="b">
        <v>1</v>
      </c>
    </row>
    <row r="717" spans="18:19">
      <c r="R717" s="79">
        <v>714</v>
      </c>
      <c r="S717" s="79" t="b">
        <v>1</v>
      </c>
    </row>
    <row r="718" spans="18:19">
      <c r="R718" s="79">
        <v>715</v>
      </c>
      <c r="S718" s="79" t="b">
        <v>1</v>
      </c>
    </row>
    <row r="719" spans="18:19">
      <c r="R719" s="79">
        <v>716</v>
      </c>
      <c r="S719" s="79" t="b">
        <v>1</v>
      </c>
    </row>
    <row r="720" spans="18:19">
      <c r="R720" s="79">
        <v>717</v>
      </c>
      <c r="S720" s="79" t="b">
        <v>1</v>
      </c>
    </row>
    <row r="721" spans="18:19">
      <c r="R721" s="79">
        <v>718</v>
      </c>
      <c r="S721" s="79" t="b">
        <v>1</v>
      </c>
    </row>
    <row r="722" spans="18:19">
      <c r="R722" s="79">
        <v>719</v>
      </c>
      <c r="S722" s="79" t="b">
        <v>1</v>
      </c>
    </row>
    <row r="723" spans="18:19">
      <c r="R723" s="79">
        <v>720</v>
      </c>
      <c r="S723" s="79" t="b">
        <v>1</v>
      </c>
    </row>
    <row r="724" spans="18:19">
      <c r="R724" s="79">
        <v>721</v>
      </c>
      <c r="S724" s="79" t="b">
        <v>1</v>
      </c>
    </row>
    <row r="725" spans="18:19">
      <c r="R725" s="79">
        <v>722</v>
      </c>
      <c r="S725" s="79" t="b">
        <v>1</v>
      </c>
    </row>
    <row r="726" spans="18:19">
      <c r="R726" s="79">
        <v>723</v>
      </c>
      <c r="S726" s="79" t="b">
        <v>1</v>
      </c>
    </row>
    <row r="727" spans="18:19">
      <c r="R727" s="79">
        <v>724</v>
      </c>
      <c r="S727" s="79" t="b">
        <v>1</v>
      </c>
    </row>
    <row r="728" spans="18:19">
      <c r="R728" s="79">
        <v>725</v>
      </c>
      <c r="S728" s="79" t="b">
        <v>1</v>
      </c>
    </row>
    <row r="729" spans="18:19">
      <c r="R729" s="79">
        <v>726</v>
      </c>
      <c r="S729" s="79" t="b">
        <v>1</v>
      </c>
    </row>
    <row r="730" spans="18:19">
      <c r="R730" s="79">
        <v>727</v>
      </c>
      <c r="S730" s="79" t="b">
        <v>1</v>
      </c>
    </row>
    <row r="731" spans="18:19">
      <c r="R731" s="79">
        <v>728</v>
      </c>
      <c r="S731" s="79" t="b">
        <v>1</v>
      </c>
    </row>
    <row r="732" spans="18:19">
      <c r="R732" s="79">
        <v>729</v>
      </c>
      <c r="S732" s="79" t="b">
        <v>1</v>
      </c>
    </row>
    <row r="733" spans="18:19">
      <c r="R733" s="79">
        <v>730</v>
      </c>
      <c r="S733" s="79" t="b">
        <v>1</v>
      </c>
    </row>
    <row r="734" spans="18:19">
      <c r="R734" s="79">
        <v>731</v>
      </c>
      <c r="S734" s="79" t="b">
        <v>1</v>
      </c>
    </row>
    <row r="735" spans="18:19">
      <c r="R735" s="79">
        <v>732</v>
      </c>
      <c r="S735" s="79" t="b">
        <v>1</v>
      </c>
    </row>
    <row r="736" spans="18:19">
      <c r="R736" s="79">
        <v>733</v>
      </c>
      <c r="S736" s="79" t="b">
        <v>1</v>
      </c>
    </row>
    <row r="737" spans="18:19">
      <c r="R737" s="79">
        <v>734</v>
      </c>
      <c r="S737" s="79" t="b">
        <v>1</v>
      </c>
    </row>
    <row r="738" spans="18:19">
      <c r="R738" s="79">
        <v>735</v>
      </c>
      <c r="S738" s="79" t="b">
        <v>1</v>
      </c>
    </row>
    <row r="739" spans="18:19">
      <c r="R739" s="79">
        <v>736</v>
      </c>
      <c r="S739" s="79" t="b">
        <v>1</v>
      </c>
    </row>
    <row r="740" spans="18:19">
      <c r="R740" s="79">
        <v>737</v>
      </c>
      <c r="S740" s="79" t="b">
        <v>1</v>
      </c>
    </row>
    <row r="741" spans="18:19">
      <c r="R741" s="79">
        <v>738</v>
      </c>
      <c r="S741" s="79" t="b">
        <v>1</v>
      </c>
    </row>
    <row r="742" spans="18:19">
      <c r="R742" s="79">
        <v>739</v>
      </c>
      <c r="S742" s="79" t="b">
        <v>1</v>
      </c>
    </row>
    <row r="743" spans="18:19">
      <c r="R743" s="79">
        <v>740</v>
      </c>
      <c r="S743" s="79" t="b">
        <v>1</v>
      </c>
    </row>
    <row r="744" spans="18:19">
      <c r="R744" s="79">
        <v>741</v>
      </c>
      <c r="S744" s="79" t="b">
        <v>1</v>
      </c>
    </row>
    <row r="745" spans="18:19">
      <c r="R745" s="79">
        <v>742</v>
      </c>
      <c r="S745" s="79" t="b">
        <v>1</v>
      </c>
    </row>
    <row r="746" spans="18:19">
      <c r="R746" s="79">
        <v>743</v>
      </c>
      <c r="S746" s="79" t="b">
        <v>1</v>
      </c>
    </row>
    <row r="747" spans="18:19">
      <c r="R747" s="79">
        <v>744</v>
      </c>
      <c r="S747" s="79" t="b">
        <v>1</v>
      </c>
    </row>
    <row r="748" spans="18:19">
      <c r="R748" s="79">
        <v>745</v>
      </c>
      <c r="S748" s="79" t="b">
        <v>1</v>
      </c>
    </row>
    <row r="749" spans="18:19">
      <c r="R749" s="79">
        <v>746</v>
      </c>
      <c r="S749" s="79" t="b">
        <v>1</v>
      </c>
    </row>
    <row r="750" spans="18:19">
      <c r="R750" s="79">
        <v>747</v>
      </c>
      <c r="S750" s="79" t="b">
        <v>1</v>
      </c>
    </row>
    <row r="751" spans="18:19">
      <c r="R751" s="79">
        <v>748</v>
      </c>
      <c r="S751" s="79" t="b">
        <v>1</v>
      </c>
    </row>
    <row r="752" spans="18:19">
      <c r="R752" s="79">
        <v>749</v>
      </c>
      <c r="S752" s="79" t="b">
        <v>1</v>
      </c>
    </row>
    <row r="753" spans="18:19">
      <c r="R753" s="79">
        <v>750</v>
      </c>
      <c r="S753" s="79" t="b">
        <v>1</v>
      </c>
    </row>
    <row r="754" spans="18:19">
      <c r="R754" s="79">
        <v>751</v>
      </c>
      <c r="S754" s="79" t="b">
        <v>1</v>
      </c>
    </row>
    <row r="755" spans="18:19">
      <c r="R755" s="79">
        <v>752</v>
      </c>
      <c r="S755" s="79" t="b">
        <v>1</v>
      </c>
    </row>
    <row r="756" spans="18:19">
      <c r="R756" s="79">
        <v>753</v>
      </c>
      <c r="S756" s="79" t="b">
        <v>1</v>
      </c>
    </row>
    <row r="757" spans="18:19">
      <c r="R757" s="79">
        <v>754</v>
      </c>
      <c r="S757" s="79" t="b">
        <v>1</v>
      </c>
    </row>
    <row r="758" spans="18:19">
      <c r="R758" s="79">
        <v>755</v>
      </c>
      <c r="S758" s="79" t="b">
        <v>1</v>
      </c>
    </row>
    <row r="759" spans="18:19">
      <c r="R759" s="79">
        <v>756</v>
      </c>
      <c r="S759" s="79" t="b">
        <v>1</v>
      </c>
    </row>
    <row r="760" spans="18:19">
      <c r="R760" s="79">
        <v>757</v>
      </c>
      <c r="S760" s="79" t="b">
        <v>1</v>
      </c>
    </row>
    <row r="761" spans="18:19">
      <c r="R761" s="79">
        <v>758</v>
      </c>
      <c r="S761" s="79" t="b">
        <v>1</v>
      </c>
    </row>
    <row r="762" spans="18:19">
      <c r="R762" s="79">
        <v>759</v>
      </c>
      <c r="S762" s="79" t="b">
        <v>1</v>
      </c>
    </row>
    <row r="763" spans="18:19">
      <c r="R763" s="79">
        <v>760</v>
      </c>
      <c r="S763" s="79" t="b">
        <v>1</v>
      </c>
    </row>
    <row r="764" spans="18:19">
      <c r="R764" s="79">
        <v>761</v>
      </c>
      <c r="S764" s="79" t="b">
        <v>1</v>
      </c>
    </row>
    <row r="765" spans="18:19">
      <c r="R765" s="79">
        <v>762</v>
      </c>
      <c r="S765" s="79" t="b">
        <v>1</v>
      </c>
    </row>
    <row r="766" spans="18:19">
      <c r="R766" s="79">
        <v>763</v>
      </c>
      <c r="S766" s="79" t="b">
        <v>1</v>
      </c>
    </row>
    <row r="767" spans="18:19">
      <c r="R767" s="79">
        <v>764</v>
      </c>
      <c r="S767" s="79" t="b">
        <v>1</v>
      </c>
    </row>
    <row r="768" spans="18:19">
      <c r="R768" s="79">
        <v>765</v>
      </c>
      <c r="S768" s="79" t="b">
        <v>1</v>
      </c>
    </row>
    <row r="769" spans="18:19">
      <c r="R769" s="79">
        <v>766</v>
      </c>
      <c r="S769" s="79" t="b">
        <v>1</v>
      </c>
    </row>
    <row r="770" spans="18:19">
      <c r="R770" s="79">
        <v>767</v>
      </c>
      <c r="S770" s="79" t="b">
        <v>1</v>
      </c>
    </row>
    <row r="771" spans="18:19">
      <c r="R771" s="79">
        <v>768</v>
      </c>
      <c r="S771" s="79" t="b">
        <v>1</v>
      </c>
    </row>
    <row r="772" spans="18:19">
      <c r="R772" s="79">
        <v>769</v>
      </c>
      <c r="S772" s="79" t="b">
        <v>1</v>
      </c>
    </row>
    <row r="773" spans="18:19">
      <c r="R773" s="79">
        <v>770</v>
      </c>
      <c r="S773" s="79" t="b">
        <v>1</v>
      </c>
    </row>
    <row r="774" spans="18:19">
      <c r="R774" s="79">
        <v>771</v>
      </c>
      <c r="S774" s="79" t="b">
        <v>1</v>
      </c>
    </row>
    <row r="775" spans="18:19">
      <c r="R775" s="79">
        <v>772</v>
      </c>
      <c r="S775" s="79" t="b">
        <v>1</v>
      </c>
    </row>
    <row r="776" spans="18:19">
      <c r="R776" s="79">
        <v>773</v>
      </c>
      <c r="S776" s="79" t="b">
        <v>1</v>
      </c>
    </row>
    <row r="777" spans="18:19">
      <c r="R777" s="79">
        <v>774</v>
      </c>
      <c r="S777" s="79" t="b">
        <v>1</v>
      </c>
    </row>
    <row r="778" spans="18:19">
      <c r="R778" s="79">
        <v>775</v>
      </c>
      <c r="S778" s="79" t="b">
        <v>1</v>
      </c>
    </row>
    <row r="779" spans="18:19">
      <c r="R779" s="79">
        <v>776</v>
      </c>
      <c r="S779" s="79" t="b">
        <v>1</v>
      </c>
    </row>
    <row r="780" spans="18:19">
      <c r="R780" s="79">
        <v>777</v>
      </c>
      <c r="S780" s="79" t="b">
        <v>1</v>
      </c>
    </row>
    <row r="781" spans="18:19">
      <c r="R781" s="79">
        <v>778</v>
      </c>
      <c r="S781" s="79" t="b">
        <v>1</v>
      </c>
    </row>
    <row r="782" spans="18:19">
      <c r="R782" s="79">
        <v>779</v>
      </c>
      <c r="S782" s="79" t="b">
        <v>1</v>
      </c>
    </row>
    <row r="783" spans="18:19">
      <c r="R783" s="79">
        <v>780</v>
      </c>
      <c r="S783" s="79" t="b">
        <v>1</v>
      </c>
    </row>
    <row r="784" spans="18:19">
      <c r="R784" s="79">
        <v>781</v>
      </c>
      <c r="S784" s="79" t="b">
        <v>1</v>
      </c>
    </row>
    <row r="785" spans="18:19">
      <c r="R785" s="79">
        <v>782</v>
      </c>
      <c r="S785" s="79" t="b">
        <v>1</v>
      </c>
    </row>
    <row r="786" spans="18:19">
      <c r="R786" s="79">
        <v>783</v>
      </c>
      <c r="S786" s="79" t="b">
        <v>1</v>
      </c>
    </row>
    <row r="787" spans="18:19">
      <c r="R787" s="79">
        <v>784</v>
      </c>
      <c r="S787" s="79" t="b">
        <v>1</v>
      </c>
    </row>
    <row r="788" spans="18:19">
      <c r="R788" s="79">
        <v>785</v>
      </c>
      <c r="S788" s="79" t="b">
        <v>1</v>
      </c>
    </row>
    <row r="789" spans="18:19">
      <c r="R789" s="79">
        <v>786</v>
      </c>
      <c r="S789" s="79" t="b">
        <v>1</v>
      </c>
    </row>
    <row r="790" spans="18:19">
      <c r="R790" s="79">
        <v>787</v>
      </c>
      <c r="S790" s="79" t="b">
        <v>1</v>
      </c>
    </row>
    <row r="791" spans="18:19">
      <c r="R791" s="79">
        <v>788</v>
      </c>
      <c r="S791" s="79" t="b">
        <v>1</v>
      </c>
    </row>
    <row r="792" spans="18:19">
      <c r="R792" s="79">
        <v>789</v>
      </c>
      <c r="S792" s="79" t="b">
        <v>1</v>
      </c>
    </row>
    <row r="793" spans="18:19">
      <c r="R793" s="79">
        <v>790</v>
      </c>
      <c r="S793" s="79" t="b">
        <v>1</v>
      </c>
    </row>
    <row r="794" spans="18:19">
      <c r="R794" s="79">
        <v>791</v>
      </c>
      <c r="S794" s="79" t="b">
        <v>1</v>
      </c>
    </row>
    <row r="795" spans="18:19">
      <c r="R795" s="79">
        <v>792</v>
      </c>
      <c r="S795" s="79" t="b">
        <v>1</v>
      </c>
    </row>
    <row r="796" spans="18:19">
      <c r="R796" s="79">
        <v>793</v>
      </c>
      <c r="S796" s="79" t="b">
        <v>1</v>
      </c>
    </row>
    <row r="797" spans="18:19">
      <c r="R797" s="79">
        <v>794</v>
      </c>
      <c r="S797" s="79" t="b">
        <v>1</v>
      </c>
    </row>
    <row r="798" spans="18:19">
      <c r="R798" s="79">
        <v>795</v>
      </c>
      <c r="S798" s="79" t="b">
        <v>1</v>
      </c>
    </row>
    <row r="799" spans="18:19">
      <c r="R799" s="79">
        <v>796</v>
      </c>
      <c r="S799" s="79" t="b">
        <v>1</v>
      </c>
    </row>
    <row r="800" spans="18:19">
      <c r="R800" s="79">
        <v>797</v>
      </c>
      <c r="S800" s="79" t="b">
        <v>1</v>
      </c>
    </row>
    <row r="801" spans="18:19">
      <c r="R801" s="79">
        <v>798</v>
      </c>
      <c r="S801" s="79" t="b">
        <v>1</v>
      </c>
    </row>
    <row r="802" spans="18:19">
      <c r="R802" s="79">
        <v>799</v>
      </c>
      <c r="S802" s="79" t="b">
        <v>1</v>
      </c>
    </row>
    <row r="803" spans="18:19">
      <c r="R803" s="79">
        <v>800</v>
      </c>
      <c r="S803" s="79" t="b">
        <v>0</v>
      </c>
    </row>
    <row r="804" spans="18:19">
      <c r="R804" s="79">
        <v>801</v>
      </c>
      <c r="S804" s="79" t="b">
        <v>0</v>
      </c>
    </row>
    <row r="805" spans="18:19">
      <c r="R805" s="79">
        <v>802</v>
      </c>
      <c r="S805" s="79" t="b">
        <v>0</v>
      </c>
    </row>
    <row r="806" spans="18:19">
      <c r="R806" s="79">
        <v>803</v>
      </c>
      <c r="S806" s="79" t="b">
        <v>0</v>
      </c>
    </row>
    <row r="807" spans="18:19">
      <c r="R807" s="79">
        <v>804</v>
      </c>
      <c r="S807" s="79" t="b">
        <v>0</v>
      </c>
    </row>
    <row r="808" spans="18:19">
      <c r="R808" s="79">
        <v>805</v>
      </c>
      <c r="S808" s="79" t="b">
        <v>0</v>
      </c>
    </row>
    <row r="809" spans="18:19">
      <c r="R809" s="79">
        <v>806</v>
      </c>
      <c r="S809" s="79" t="b">
        <v>0</v>
      </c>
    </row>
    <row r="810" spans="18:19">
      <c r="R810" s="79">
        <v>807</v>
      </c>
      <c r="S810" s="79" t="b">
        <v>1</v>
      </c>
    </row>
    <row r="811" spans="18:19">
      <c r="R811" s="79">
        <v>808</v>
      </c>
      <c r="S811" s="79" t="b">
        <v>0</v>
      </c>
    </row>
    <row r="812" spans="18:19">
      <c r="R812" s="79">
        <v>809</v>
      </c>
      <c r="S812" s="79" t="b">
        <v>0</v>
      </c>
    </row>
    <row r="813" spans="18:19">
      <c r="R813" s="79">
        <v>810</v>
      </c>
      <c r="S813" s="79" t="b">
        <v>0</v>
      </c>
    </row>
    <row r="814" spans="18:19">
      <c r="R814" s="79">
        <v>811</v>
      </c>
      <c r="S814" s="79" t="b">
        <v>0</v>
      </c>
    </row>
    <row r="815" spans="18:19">
      <c r="R815" s="79">
        <v>812</v>
      </c>
      <c r="S815" s="79" t="b">
        <v>0</v>
      </c>
    </row>
    <row r="816" spans="18:19">
      <c r="R816" s="79">
        <v>813</v>
      </c>
      <c r="S816" s="79" t="b">
        <v>0</v>
      </c>
    </row>
    <row r="817" spans="18:19">
      <c r="R817" s="79">
        <v>814</v>
      </c>
      <c r="S817" s="79" t="b">
        <v>0</v>
      </c>
    </row>
    <row r="818" spans="18:19">
      <c r="R818" s="79">
        <v>815</v>
      </c>
      <c r="S818" s="79" t="b">
        <v>0</v>
      </c>
    </row>
    <row r="819" spans="18:19">
      <c r="R819" s="79">
        <v>816</v>
      </c>
      <c r="S819" s="79" t="b">
        <v>0</v>
      </c>
    </row>
    <row r="820" spans="18:19">
      <c r="R820" s="79">
        <v>817</v>
      </c>
      <c r="S820" s="79" t="b">
        <v>1</v>
      </c>
    </row>
    <row r="821" spans="18:19">
      <c r="R821" s="79">
        <v>818</v>
      </c>
      <c r="S821" s="79" t="b">
        <v>0</v>
      </c>
    </row>
    <row r="822" spans="18:19">
      <c r="R822" s="79">
        <v>819</v>
      </c>
      <c r="S822" s="79" t="b">
        <v>0</v>
      </c>
    </row>
    <row r="823" spans="18:19">
      <c r="R823" s="79">
        <v>820</v>
      </c>
      <c r="S823" s="79" t="b">
        <v>0</v>
      </c>
    </row>
    <row r="824" spans="18:19">
      <c r="R824" s="79">
        <v>821</v>
      </c>
      <c r="S824" s="79" t="b">
        <v>0</v>
      </c>
    </row>
    <row r="825" spans="18:19">
      <c r="R825" s="79">
        <v>822</v>
      </c>
      <c r="S825" s="79" t="b">
        <v>0</v>
      </c>
    </row>
    <row r="826" spans="18:19">
      <c r="R826" s="79">
        <v>823</v>
      </c>
      <c r="S826" s="79" t="b">
        <v>0</v>
      </c>
    </row>
    <row r="827" spans="18:19">
      <c r="R827" s="79">
        <v>824</v>
      </c>
      <c r="S827" s="79" t="b">
        <v>0</v>
      </c>
    </row>
    <row r="828" spans="18:19">
      <c r="R828" s="79">
        <v>825</v>
      </c>
      <c r="S828" s="79" t="b">
        <v>0</v>
      </c>
    </row>
    <row r="829" spans="18:19">
      <c r="R829" s="79">
        <v>826</v>
      </c>
      <c r="S829" s="79" t="b">
        <v>0</v>
      </c>
    </row>
    <row r="830" spans="18:19">
      <c r="R830" s="79">
        <v>827</v>
      </c>
      <c r="S830" s="79" t="b">
        <v>1</v>
      </c>
    </row>
    <row r="831" spans="18:19">
      <c r="R831" s="79">
        <v>828</v>
      </c>
      <c r="S831" s="79" t="b">
        <v>0</v>
      </c>
    </row>
    <row r="832" spans="18:19">
      <c r="R832" s="79">
        <v>829</v>
      </c>
      <c r="S832" s="79" t="b">
        <v>0</v>
      </c>
    </row>
    <row r="833" spans="18:19">
      <c r="R833" s="79">
        <v>830</v>
      </c>
      <c r="S833" s="79" t="b">
        <v>0</v>
      </c>
    </row>
    <row r="834" spans="18:19">
      <c r="R834" s="79">
        <v>831</v>
      </c>
      <c r="S834" s="79" t="b">
        <v>0</v>
      </c>
    </row>
    <row r="835" spans="18:19">
      <c r="R835" s="79">
        <v>832</v>
      </c>
      <c r="S835" s="79" t="b">
        <v>0</v>
      </c>
    </row>
    <row r="836" spans="18:19">
      <c r="R836" s="79">
        <v>833</v>
      </c>
      <c r="S836" s="79" t="b">
        <v>0</v>
      </c>
    </row>
    <row r="837" spans="18:19">
      <c r="R837" s="79">
        <v>834</v>
      </c>
      <c r="S837" s="79" t="b">
        <v>0</v>
      </c>
    </row>
    <row r="838" spans="18:19">
      <c r="R838" s="79">
        <v>835</v>
      </c>
      <c r="S838" s="79" t="b">
        <v>0</v>
      </c>
    </row>
    <row r="839" spans="18:19">
      <c r="R839" s="79">
        <v>836</v>
      </c>
      <c r="S839" s="79" t="b">
        <v>0</v>
      </c>
    </row>
    <row r="840" spans="18:19">
      <c r="R840" s="79">
        <v>837</v>
      </c>
      <c r="S840" s="79" t="b">
        <v>1</v>
      </c>
    </row>
    <row r="841" spans="18:19">
      <c r="R841" s="79">
        <v>838</v>
      </c>
      <c r="S841" s="79" t="b">
        <v>0</v>
      </c>
    </row>
    <row r="842" spans="18:19">
      <c r="R842" s="79">
        <v>839</v>
      </c>
      <c r="S842" s="79" t="b">
        <v>0</v>
      </c>
    </row>
    <row r="843" spans="18:19">
      <c r="R843" s="79">
        <v>840</v>
      </c>
      <c r="S843" s="79" t="b">
        <v>0</v>
      </c>
    </row>
    <row r="844" spans="18:19">
      <c r="R844" s="79">
        <v>841</v>
      </c>
      <c r="S844" s="79" t="b">
        <v>0</v>
      </c>
    </row>
    <row r="845" spans="18:19">
      <c r="R845" s="79">
        <v>842</v>
      </c>
      <c r="S845" s="79" t="b">
        <v>0</v>
      </c>
    </row>
    <row r="846" spans="18:19">
      <c r="R846" s="79">
        <v>843</v>
      </c>
      <c r="S846" s="79" t="b">
        <v>0</v>
      </c>
    </row>
    <row r="847" spans="18:19">
      <c r="R847" s="79">
        <v>844</v>
      </c>
      <c r="S847" s="79" t="b">
        <v>0</v>
      </c>
    </row>
    <row r="848" spans="18:19">
      <c r="R848" s="79">
        <v>845</v>
      </c>
      <c r="S848" s="79" t="b">
        <v>0</v>
      </c>
    </row>
    <row r="849" spans="18:19">
      <c r="R849" s="79">
        <v>846</v>
      </c>
      <c r="S849" s="79" t="b">
        <v>0</v>
      </c>
    </row>
    <row r="850" spans="18:19">
      <c r="R850" s="79">
        <v>847</v>
      </c>
      <c r="S850" s="79" t="b">
        <v>1</v>
      </c>
    </row>
    <row r="851" spans="18:19">
      <c r="R851" s="79">
        <v>848</v>
      </c>
      <c r="S851" s="79" t="b">
        <v>0</v>
      </c>
    </row>
    <row r="852" spans="18:19">
      <c r="R852" s="79">
        <v>849</v>
      </c>
      <c r="S852" s="79" t="b">
        <v>0</v>
      </c>
    </row>
    <row r="853" spans="18:19">
      <c r="R853" s="79">
        <v>850</v>
      </c>
      <c r="S853" s="79" t="b">
        <v>0</v>
      </c>
    </row>
    <row r="854" spans="18:19">
      <c r="R854" s="79">
        <v>851</v>
      </c>
      <c r="S854" s="79" t="b">
        <v>0</v>
      </c>
    </row>
    <row r="855" spans="18:19">
      <c r="R855" s="79">
        <v>852</v>
      </c>
      <c r="S855" s="79" t="b">
        <v>0</v>
      </c>
    </row>
    <row r="856" spans="18:19">
      <c r="R856" s="79">
        <v>853</v>
      </c>
      <c r="S856" s="79" t="b">
        <v>0</v>
      </c>
    </row>
    <row r="857" spans="18:19">
      <c r="R857" s="79">
        <v>854</v>
      </c>
      <c r="S857" s="79" t="b">
        <v>0</v>
      </c>
    </row>
    <row r="858" spans="18:19">
      <c r="R858" s="79">
        <v>855</v>
      </c>
      <c r="S858" s="79" t="b">
        <v>0</v>
      </c>
    </row>
    <row r="859" spans="18:19">
      <c r="R859" s="79">
        <v>856</v>
      </c>
      <c r="S859" s="79" t="b">
        <v>0</v>
      </c>
    </row>
    <row r="860" spans="18:19">
      <c r="R860" s="79">
        <v>857</v>
      </c>
      <c r="S860" s="79" t="b">
        <v>1</v>
      </c>
    </row>
    <row r="861" spans="18:19">
      <c r="R861" s="79">
        <v>858</v>
      </c>
      <c r="S861" s="79" t="b">
        <v>0</v>
      </c>
    </row>
    <row r="862" spans="18:19">
      <c r="R862" s="79">
        <v>859</v>
      </c>
      <c r="S862" s="79" t="b">
        <v>0</v>
      </c>
    </row>
    <row r="863" spans="18:19">
      <c r="R863" s="79">
        <v>860</v>
      </c>
      <c r="S863" s="79" t="b">
        <v>0</v>
      </c>
    </row>
    <row r="864" spans="18:19">
      <c r="R864" s="79">
        <v>861</v>
      </c>
      <c r="S864" s="79" t="b">
        <v>0</v>
      </c>
    </row>
    <row r="865" spans="18:19">
      <c r="R865" s="79">
        <v>862</v>
      </c>
      <c r="S865" s="79" t="b">
        <v>0</v>
      </c>
    </row>
    <row r="866" spans="18:19">
      <c r="R866" s="79">
        <v>863</v>
      </c>
      <c r="S866" s="79" t="b">
        <v>0</v>
      </c>
    </row>
    <row r="867" spans="18:19">
      <c r="R867" s="79">
        <v>864</v>
      </c>
      <c r="S867" s="79" t="b">
        <v>0</v>
      </c>
    </row>
    <row r="868" spans="18:19">
      <c r="R868" s="79">
        <v>865</v>
      </c>
      <c r="S868" s="79" t="b">
        <v>0</v>
      </c>
    </row>
    <row r="869" spans="18:19">
      <c r="R869" s="79">
        <v>866</v>
      </c>
      <c r="S869" s="79" t="b">
        <v>0</v>
      </c>
    </row>
    <row r="870" spans="18:19">
      <c r="R870" s="79">
        <v>867</v>
      </c>
      <c r="S870" s="79" t="b">
        <v>1</v>
      </c>
    </row>
    <row r="871" spans="18:19">
      <c r="R871" s="79">
        <v>868</v>
      </c>
      <c r="S871" s="79" t="b">
        <v>0</v>
      </c>
    </row>
    <row r="872" spans="18:19">
      <c r="R872" s="79">
        <v>869</v>
      </c>
      <c r="S872" s="79" t="b">
        <v>0</v>
      </c>
    </row>
    <row r="873" spans="18:19">
      <c r="R873" s="79">
        <v>870</v>
      </c>
      <c r="S873" s="79" t="b">
        <v>1</v>
      </c>
    </row>
    <row r="874" spans="18:19">
      <c r="R874" s="79">
        <v>871</v>
      </c>
      <c r="S874" s="79" t="b">
        <v>1</v>
      </c>
    </row>
    <row r="875" spans="18:19">
      <c r="R875" s="79">
        <v>872</v>
      </c>
      <c r="S875" s="79" t="b">
        <v>1</v>
      </c>
    </row>
    <row r="876" spans="18:19">
      <c r="R876" s="79">
        <v>873</v>
      </c>
      <c r="S876" s="79" t="b">
        <v>1</v>
      </c>
    </row>
    <row r="877" spans="18:19">
      <c r="R877" s="79">
        <v>874</v>
      </c>
      <c r="S877" s="79" t="b">
        <v>1</v>
      </c>
    </row>
    <row r="878" spans="18:19">
      <c r="R878" s="79">
        <v>875</v>
      </c>
      <c r="S878" s="79" t="b">
        <v>1</v>
      </c>
    </row>
    <row r="879" spans="18:19">
      <c r="R879" s="79">
        <v>876</v>
      </c>
      <c r="S879" s="79" t="b">
        <v>1</v>
      </c>
    </row>
    <row r="880" spans="18:19">
      <c r="R880" s="79">
        <v>877</v>
      </c>
      <c r="S880" s="79" t="b">
        <v>1</v>
      </c>
    </row>
    <row r="881" spans="18:19">
      <c r="R881" s="79">
        <v>878</v>
      </c>
      <c r="S881" s="79" t="b">
        <v>1</v>
      </c>
    </row>
    <row r="882" spans="18:19">
      <c r="R882" s="79">
        <v>879</v>
      </c>
      <c r="S882" s="79" t="b">
        <v>1</v>
      </c>
    </row>
    <row r="883" spans="18:19">
      <c r="R883" s="79">
        <v>880</v>
      </c>
      <c r="S883" s="79" t="b">
        <v>0</v>
      </c>
    </row>
    <row r="884" spans="18:19">
      <c r="R884" s="79">
        <v>881</v>
      </c>
      <c r="S884" s="79" t="b">
        <v>0</v>
      </c>
    </row>
    <row r="885" spans="18:19">
      <c r="R885" s="79">
        <v>882</v>
      </c>
      <c r="S885" s="79" t="b">
        <v>0</v>
      </c>
    </row>
    <row r="886" spans="18:19">
      <c r="R886" s="79">
        <v>883</v>
      </c>
      <c r="S886" s="79" t="b">
        <v>0</v>
      </c>
    </row>
    <row r="887" spans="18:19">
      <c r="R887" s="79">
        <v>884</v>
      </c>
      <c r="S887" s="79" t="b">
        <v>0</v>
      </c>
    </row>
    <row r="888" spans="18:19">
      <c r="R888" s="79">
        <v>885</v>
      </c>
      <c r="S888" s="79" t="b">
        <v>0</v>
      </c>
    </row>
    <row r="889" spans="18:19">
      <c r="R889" s="79">
        <v>886</v>
      </c>
      <c r="S889" s="79" t="b">
        <v>0</v>
      </c>
    </row>
    <row r="890" spans="18:19">
      <c r="R890" s="79">
        <v>887</v>
      </c>
      <c r="S890" s="79" t="b">
        <v>1</v>
      </c>
    </row>
    <row r="891" spans="18:19">
      <c r="R891" s="79">
        <v>888</v>
      </c>
      <c r="S891" s="79" t="b">
        <v>0</v>
      </c>
    </row>
    <row r="892" spans="18:19">
      <c r="R892" s="79">
        <v>889</v>
      </c>
      <c r="S892" s="79" t="b">
        <v>0</v>
      </c>
    </row>
    <row r="893" spans="18:19">
      <c r="R893" s="79">
        <v>890</v>
      </c>
      <c r="S893" s="79" t="b">
        <v>0</v>
      </c>
    </row>
    <row r="894" spans="18:19">
      <c r="R894" s="79">
        <v>891</v>
      </c>
      <c r="S894" s="79" t="b">
        <v>0</v>
      </c>
    </row>
    <row r="895" spans="18:19">
      <c r="R895" s="79">
        <v>892</v>
      </c>
      <c r="S895" s="79" t="b">
        <v>0</v>
      </c>
    </row>
    <row r="896" spans="18:19">
      <c r="R896" s="79">
        <v>893</v>
      </c>
      <c r="S896" s="79" t="b">
        <v>0</v>
      </c>
    </row>
    <row r="897" spans="18:19">
      <c r="R897" s="79">
        <v>894</v>
      </c>
      <c r="S897" s="79" t="b">
        <v>0</v>
      </c>
    </row>
    <row r="898" spans="18:19">
      <c r="R898" s="79">
        <v>895</v>
      </c>
      <c r="S898" s="79" t="b">
        <v>0</v>
      </c>
    </row>
    <row r="899" spans="18:19">
      <c r="R899" s="79">
        <v>896</v>
      </c>
      <c r="S899" s="79" t="b">
        <v>0</v>
      </c>
    </row>
    <row r="900" spans="18:19">
      <c r="R900" s="79">
        <v>897</v>
      </c>
      <c r="S900" s="79" t="b">
        <v>1</v>
      </c>
    </row>
    <row r="901" spans="18:19">
      <c r="R901" s="79">
        <v>898</v>
      </c>
      <c r="S901" s="79" t="b">
        <v>0</v>
      </c>
    </row>
    <row r="902" spans="18:19">
      <c r="R902" s="79">
        <v>899</v>
      </c>
      <c r="S902" s="79" t="b">
        <v>0</v>
      </c>
    </row>
    <row r="903" spans="18:19">
      <c r="R903" s="79">
        <v>900</v>
      </c>
      <c r="S903" s="79" t="b">
        <v>0</v>
      </c>
    </row>
    <row r="904" spans="18:19">
      <c r="R904" s="79">
        <v>901</v>
      </c>
      <c r="S904" s="79" t="b">
        <v>0</v>
      </c>
    </row>
    <row r="905" spans="18:19">
      <c r="R905" s="79">
        <v>902</v>
      </c>
      <c r="S905" s="79" t="b">
        <v>0</v>
      </c>
    </row>
    <row r="906" spans="18:19">
      <c r="R906" s="79">
        <v>903</v>
      </c>
      <c r="S906" s="79" t="b">
        <v>0</v>
      </c>
    </row>
    <row r="907" spans="18:19">
      <c r="R907" s="79">
        <v>904</v>
      </c>
      <c r="S907" s="79" t="b">
        <v>0</v>
      </c>
    </row>
    <row r="908" spans="18:19">
      <c r="R908" s="79">
        <v>905</v>
      </c>
      <c r="S908" s="79" t="b">
        <v>0</v>
      </c>
    </row>
    <row r="909" spans="18:19">
      <c r="R909" s="79">
        <v>906</v>
      </c>
      <c r="S909" s="79" t="b">
        <v>0</v>
      </c>
    </row>
    <row r="910" spans="18:19">
      <c r="R910" s="79">
        <v>907</v>
      </c>
      <c r="S910" s="79" t="b">
        <v>1</v>
      </c>
    </row>
    <row r="911" spans="18:19">
      <c r="R911" s="79">
        <v>908</v>
      </c>
      <c r="S911" s="79" t="b">
        <v>0</v>
      </c>
    </row>
    <row r="912" spans="18:19">
      <c r="R912" s="79">
        <v>909</v>
      </c>
      <c r="S912" s="79" t="b">
        <v>0</v>
      </c>
    </row>
    <row r="913" spans="18:19">
      <c r="R913" s="79">
        <v>910</v>
      </c>
      <c r="S913" s="79" t="b">
        <v>0</v>
      </c>
    </row>
    <row r="914" spans="18:19">
      <c r="R914" s="79">
        <v>911</v>
      </c>
      <c r="S914" s="79" t="b">
        <v>0</v>
      </c>
    </row>
    <row r="915" spans="18:19">
      <c r="R915" s="79">
        <v>912</v>
      </c>
      <c r="S915" s="79" t="b">
        <v>0</v>
      </c>
    </row>
    <row r="916" spans="18:19">
      <c r="R916" s="79">
        <v>913</v>
      </c>
      <c r="S916" s="79" t="b">
        <v>0</v>
      </c>
    </row>
    <row r="917" spans="18:19">
      <c r="R917" s="79">
        <v>914</v>
      </c>
      <c r="S917" s="79" t="b">
        <v>0</v>
      </c>
    </row>
    <row r="918" spans="18:19">
      <c r="R918" s="79">
        <v>915</v>
      </c>
      <c r="S918" s="79" t="b">
        <v>0</v>
      </c>
    </row>
    <row r="919" spans="18:19">
      <c r="R919" s="79">
        <v>916</v>
      </c>
      <c r="S919" s="79" t="b">
        <v>0</v>
      </c>
    </row>
    <row r="920" spans="18:19">
      <c r="R920" s="79">
        <v>917</v>
      </c>
      <c r="S920" s="79" t="b">
        <v>1</v>
      </c>
    </row>
    <row r="921" spans="18:19">
      <c r="R921" s="79">
        <v>918</v>
      </c>
      <c r="S921" s="79" t="b">
        <v>0</v>
      </c>
    </row>
    <row r="922" spans="18:19">
      <c r="R922" s="79">
        <v>919</v>
      </c>
      <c r="S922" s="79" t="b">
        <v>0</v>
      </c>
    </row>
    <row r="923" spans="18:19">
      <c r="R923" s="79">
        <v>920</v>
      </c>
      <c r="S923" s="79" t="b">
        <v>0</v>
      </c>
    </row>
    <row r="924" spans="18:19">
      <c r="R924" s="79">
        <v>921</v>
      </c>
      <c r="S924" s="79" t="b">
        <v>0</v>
      </c>
    </row>
    <row r="925" spans="18:19">
      <c r="R925" s="79">
        <v>922</v>
      </c>
      <c r="S925" s="79" t="b">
        <v>0</v>
      </c>
    </row>
    <row r="926" spans="18:19">
      <c r="R926" s="79">
        <v>923</v>
      </c>
      <c r="S926" s="79" t="b">
        <v>0</v>
      </c>
    </row>
    <row r="927" spans="18:19">
      <c r="R927" s="79">
        <v>924</v>
      </c>
      <c r="S927" s="79" t="b">
        <v>0</v>
      </c>
    </row>
    <row r="928" spans="18:19">
      <c r="R928" s="79">
        <v>925</v>
      </c>
      <c r="S928" s="79" t="b">
        <v>0</v>
      </c>
    </row>
    <row r="929" spans="18:19">
      <c r="R929" s="79">
        <v>926</v>
      </c>
      <c r="S929" s="79" t="b">
        <v>0</v>
      </c>
    </row>
    <row r="930" spans="18:19">
      <c r="R930" s="79">
        <v>927</v>
      </c>
      <c r="S930" s="79" t="b">
        <v>1</v>
      </c>
    </row>
    <row r="931" spans="18:19">
      <c r="R931" s="79">
        <v>928</v>
      </c>
      <c r="S931" s="79" t="b">
        <v>0</v>
      </c>
    </row>
    <row r="932" spans="18:19">
      <c r="R932" s="79">
        <v>929</v>
      </c>
      <c r="S932" s="79" t="b">
        <v>0</v>
      </c>
    </row>
    <row r="933" spans="18:19">
      <c r="R933" s="79">
        <v>930</v>
      </c>
      <c r="S933" s="79" t="b">
        <v>0</v>
      </c>
    </row>
    <row r="934" spans="18:19">
      <c r="R934" s="79">
        <v>931</v>
      </c>
      <c r="S934" s="79" t="b">
        <v>0</v>
      </c>
    </row>
    <row r="935" spans="18:19">
      <c r="R935" s="79">
        <v>932</v>
      </c>
      <c r="S935" s="79" t="b">
        <v>0</v>
      </c>
    </row>
    <row r="936" spans="18:19">
      <c r="R936" s="79">
        <v>933</v>
      </c>
      <c r="S936" s="79" t="b">
        <v>0</v>
      </c>
    </row>
    <row r="937" spans="18:19">
      <c r="R937" s="79">
        <v>934</v>
      </c>
      <c r="S937" s="79" t="b">
        <v>0</v>
      </c>
    </row>
    <row r="938" spans="18:19">
      <c r="R938" s="79">
        <v>935</v>
      </c>
      <c r="S938" s="79" t="b">
        <v>0</v>
      </c>
    </row>
    <row r="939" spans="18:19">
      <c r="R939" s="79">
        <v>936</v>
      </c>
      <c r="S939" s="79" t="b">
        <v>0</v>
      </c>
    </row>
    <row r="940" spans="18:19">
      <c r="R940" s="79">
        <v>937</v>
      </c>
      <c r="S940" s="79" t="b">
        <v>1</v>
      </c>
    </row>
    <row r="941" spans="18:19">
      <c r="R941" s="79">
        <v>938</v>
      </c>
      <c r="S941" s="79" t="b">
        <v>0</v>
      </c>
    </row>
    <row r="942" spans="18:19">
      <c r="R942" s="79">
        <v>939</v>
      </c>
      <c r="S942" s="79" t="b">
        <v>0</v>
      </c>
    </row>
    <row r="943" spans="18:19">
      <c r="R943" s="79">
        <v>940</v>
      </c>
      <c r="S943" s="79" t="b">
        <v>0</v>
      </c>
    </row>
    <row r="944" spans="18:19">
      <c r="R944" s="79">
        <v>941</v>
      </c>
      <c r="S944" s="79" t="b">
        <v>0</v>
      </c>
    </row>
    <row r="945" spans="18:19">
      <c r="R945" s="79">
        <v>942</v>
      </c>
      <c r="S945" s="79" t="b">
        <v>0</v>
      </c>
    </row>
    <row r="946" spans="18:19">
      <c r="R946" s="79">
        <v>943</v>
      </c>
      <c r="S946" s="79" t="b">
        <v>0</v>
      </c>
    </row>
    <row r="947" spans="18:19">
      <c r="R947" s="79">
        <v>944</v>
      </c>
      <c r="S947" s="79" t="b">
        <v>0</v>
      </c>
    </row>
    <row r="948" spans="18:19">
      <c r="R948" s="79">
        <v>945</v>
      </c>
      <c r="S948" s="79" t="b">
        <v>0</v>
      </c>
    </row>
    <row r="949" spans="18:19">
      <c r="R949" s="79">
        <v>946</v>
      </c>
      <c r="S949" s="79" t="b">
        <v>0</v>
      </c>
    </row>
    <row r="950" spans="18:19">
      <c r="R950" s="79">
        <v>947</v>
      </c>
      <c r="S950" s="79" t="b">
        <v>1</v>
      </c>
    </row>
    <row r="951" spans="18:19">
      <c r="R951" s="79">
        <v>948</v>
      </c>
      <c r="S951" s="79" t="b">
        <v>0</v>
      </c>
    </row>
    <row r="952" spans="18:19">
      <c r="R952" s="79">
        <v>949</v>
      </c>
      <c r="S952" s="79" t="b">
        <v>0</v>
      </c>
    </row>
    <row r="953" spans="18:19">
      <c r="R953" s="79">
        <v>950</v>
      </c>
      <c r="S953" s="79" t="b">
        <v>0</v>
      </c>
    </row>
    <row r="954" spans="18:19">
      <c r="R954" s="79">
        <v>951</v>
      </c>
      <c r="S954" s="79" t="b">
        <v>0</v>
      </c>
    </row>
    <row r="955" spans="18:19">
      <c r="R955" s="79">
        <v>952</v>
      </c>
      <c r="S955" s="79" t="b">
        <v>0</v>
      </c>
    </row>
    <row r="956" spans="18:19">
      <c r="R956" s="79">
        <v>953</v>
      </c>
      <c r="S956" s="79" t="b">
        <v>0</v>
      </c>
    </row>
    <row r="957" spans="18:19">
      <c r="R957" s="79">
        <v>954</v>
      </c>
      <c r="S957" s="79" t="b">
        <v>0</v>
      </c>
    </row>
    <row r="958" spans="18:19">
      <c r="R958" s="79">
        <v>955</v>
      </c>
      <c r="S958" s="79" t="b">
        <v>0</v>
      </c>
    </row>
    <row r="959" spans="18:19">
      <c r="R959" s="79">
        <v>956</v>
      </c>
      <c r="S959" s="79" t="b">
        <v>0</v>
      </c>
    </row>
    <row r="960" spans="18:19">
      <c r="R960" s="79">
        <v>957</v>
      </c>
      <c r="S960" s="79" t="b">
        <v>1</v>
      </c>
    </row>
    <row r="961" spans="18:19">
      <c r="R961" s="79">
        <v>958</v>
      </c>
      <c r="S961" s="79" t="b">
        <v>0</v>
      </c>
    </row>
    <row r="962" spans="18:19">
      <c r="R962" s="79">
        <v>959</v>
      </c>
      <c r="S962" s="79" t="b">
        <v>0</v>
      </c>
    </row>
    <row r="963" spans="18:19">
      <c r="R963" s="79">
        <v>960</v>
      </c>
      <c r="S963" s="79" t="b">
        <v>0</v>
      </c>
    </row>
    <row r="964" spans="18:19">
      <c r="R964" s="79">
        <v>961</v>
      </c>
      <c r="S964" s="79" t="b">
        <v>0</v>
      </c>
    </row>
    <row r="965" spans="18:19">
      <c r="R965" s="79">
        <v>962</v>
      </c>
      <c r="S965" s="79" t="b">
        <v>0</v>
      </c>
    </row>
    <row r="966" spans="18:19">
      <c r="R966" s="79">
        <v>963</v>
      </c>
      <c r="S966" s="79" t="b">
        <v>0</v>
      </c>
    </row>
    <row r="967" spans="18:19">
      <c r="R967" s="79">
        <v>964</v>
      </c>
      <c r="S967" s="79" t="b">
        <v>0</v>
      </c>
    </row>
    <row r="968" spans="18:19">
      <c r="R968" s="79">
        <v>965</v>
      </c>
      <c r="S968" s="79" t="b">
        <v>0</v>
      </c>
    </row>
    <row r="969" spans="18:19">
      <c r="R969" s="79">
        <v>966</v>
      </c>
      <c r="S969" s="79" t="b">
        <v>0</v>
      </c>
    </row>
    <row r="970" spans="18:19">
      <c r="R970" s="79">
        <v>967</v>
      </c>
      <c r="S970" s="79" t="b">
        <v>1</v>
      </c>
    </row>
    <row r="971" spans="18:19">
      <c r="R971" s="79">
        <v>968</v>
      </c>
      <c r="S971" s="79" t="b">
        <v>0</v>
      </c>
    </row>
    <row r="972" spans="18:19">
      <c r="R972" s="79">
        <v>969</v>
      </c>
      <c r="S972" s="79" t="b">
        <v>0</v>
      </c>
    </row>
    <row r="973" spans="18:19">
      <c r="R973" s="79">
        <v>970</v>
      </c>
      <c r="S973" s="79" t="b">
        <v>1</v>
      </c>
    </row>
    <row r="974" spans="18:19">
      <c r="R974" s="79">
        <v>971</v>
      </c>
      <c r="S974" s="79" t="b">
        <v>1</v>
      </c>
    </row>
    <row r="975" spans="18:19">
      <c r="R975" s="79">
        <v>972</v>
      </c>
      <c r="S975" s="79" t="b">
        <v>1</v>
      </c>
    </row>
    <row r="976" spans="18:19">
      <c r="R976" s="79">
        <v>973</v>
      </c>
      <c r="S976" s="79" t="b">
        <v>1</v>
      </c>
    </row>
    <row r="977" spans="18:19">
      <c r="R977" s="79">
        <v>974</v>
      </c>
      <c r="S977" s="79" t="b">
        <v>1</v>
      </c>
    </row>
    <row r="978" spans="18:19">
      <c r="R978" s="79">
        <v>975</v>
      </c>
      <c r="S978" s="79" t="b">
        <v>1</v>
      </c>
    </row>
    <row r="979" spans="18:19">
      <c r="R979" s="79">
        <v>976</v>
      </c>
      <c r="S979" s="79" t="b">
        <v>1</v>
      </c>
    </row>
    <row r="980" spans="18:19">
      <c r="R980" s="79">
        <v>977</v>
      </c>
      <c r="S980" s="79" t="b">
        <v>1</v>
      </c>
    </row>
    <row r="981" spans="18:19">
      <c r="R981" s="79">
        <v>978</v>
      </c>
      <c r="S981" s="79" t="b">
        <v>1</v>
      </c>
    </row>
    <row r="982" spans="18:19">
      <c r="R982" s="79">
        <v>979</v>
      </c>
      <c r="S982" s="79" t="b">
        <v>1</v>
      </c>
    </row>
    <row r="983" spans="18:19">
      <c r="R983" s="79">
        <v>980</v>
      </c>
      <c r="S983" s="79" t="b">
        <v>0</v>
      </c>
    </row>
    <row r="984" spans="18:19">
      <c r="R984" s="79">
        <v>981</v>
      </c>
      <c r="S984" s="79" t="b">
        <v>0</v>
      </c>
    </row>
    <row r="985" spans="18:19">
      <c r="R985" s="79">
        <v>982</v>
      </c>
      <c r="S985" s="79" t="b">
        <v>0</v>
      </c>
    </row>
    <row r="986" spans="18:19">
      <c r="R986" s="79">
        <v>983</v>
      </c>
      <c r="S986" s="79" t="b">
        <v>0</v>
      </c>
    </row>
    <row r="987" spans="18:19">
      <c r="R987" s="79">
        <v>984</v>
      </c>
      <c r="S987" s="79" t="b">
        <v>0</v>
      </c>
    </row>
    <row r="988" spans="18:19">
      <c r="R988" s="79">
        <v>985</v>
      </c>
      <c r="S988" s="79" t="b">
        <v>0</v>
      </c>
    </row>
    <row r="989" spans="18:19">
      <c r="R989" s="79">
        <v>986</v>
      </c>
      <c r="S989" s="79" t="b">
        <v>0</v>
      </c>
    </row>
    <row r="990" spans="18:19">
      <c r="R990" s="79">
        <v>987</v>
      </c>
      <c r="S990" s="79" t="b">
        <v>1</v>
      </c>
    </row>
    <row r="991" spans="18:19">
      <c r="R991" s="79">
        <v>988</v>
      </c>
      <c r="S991" s="79" t="b">
        <v>0</v>
      </c>
    </row>
    <row r="992" spans="18:19">
      <c r="R992" s="79">
        <v>989</v>
      </c>
      <c r="S992" s="79" t="b">
        <v>0</v>
      </c>
    </row>
    <row r="993" spans="18:19">
      <c r="R993" s="79">
        <v>990</v>
      </c>
      <c r="S993" s="79" t="b">
        <v>0</v>
      </c>
    </row>
    <row r="994" spans="18:19">
      <c r="R994" s="79">
        <v>991</v>
      </c>
      <c r="S994" s="79" t="b">
        <v>0</v>
      </c>
    </row>
    <row r="995" spans="18:19">
      <c r="R995" s="79">
        <v>992</v>
      </c>
      <c r="S995" s="79" t="b">
        <v>0</v>
      </c>
    </row>
    <row r="996" spans="18:19">
      <c r="R996" s="79">
        <v>993</v>
      </c>
      <c r="S996" s="79" t="b">
        <v>0</v>
      </c>
    </row>
    <row r="997" spans="18:19">
      <c r="R997" s="79">
        <v>994</v>
      </c>
      <c r="S997" s="79" t="b">
        <v>0</v>
      </c>
    </row>
    <row r="998" spans="18:19">
      <c r="R998" s="79">
        <v>995</v>
      </c>
      <c r="S998" s="79" t="b">
        <v>0</v>
      </c>
    </row>
    <row r="999" spans="18:19">
      <c r="R999" s="79">
        <v>996</v>
      </c>
      <c r="S999" s="79" t="b">
        <v>0</v>
      </c>
    </row>
    <row r="1000" spans="18:19">
      <c r="R1000" s="79">
        <v>997</v>
      </c>
      <c r="S1000" s="79" t="b">
        <v>1</v>
      </c>
    </row>
    <row r="1001" spans="18:19">
      <c r="R1001" s="79">
        <v>998</v>
      </c>
      <c r="S1001" s="79" t="b">
        <v>0</v>
      </c>
    </row>
    <row r="1002" spans="18:19">
      <c r="R1002" s="79">
        <v>999</v>
      </c>
      <c r="S1002" s="79" t="b">
        <v>0</v>
      </c>
    </row>
    <row r="1003" spans="18:19">
      <c r="R1003" s="79">
        <v>1000</v>
      </c>
      <c r="S1003" s="79" t="b">
        <v>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463E2-8F2B-4D23-B0F5-2E2A75D6AE1A}">
  <dimension ref="A1:DD369"/>
  <sheetViews>
    <sheetView showGridLines="0" topLeftCell="A2" zoomScale="70" zoomScaleNormal="70" workbookViewId="0">
      <selection activeCell="C2" sqref="C2:C104"/>
    </sheetView>
  </sheetViews>
  <sheetFormatPr defaultColWidth="8.6640625" defaultRowHeight="14.4"/>
  <cols>
    <col min="1" max="1" width="8.6640625" style="68" customWidth="1"/>
    <col min="2" max="2" width="22.5546875" style="68" customWidth="1"/>
    <col min="3" max="3" width="22.88671875" style="68" customWidth="1"/>
    <col min="4" max="5" width="21.88671875" style="68" customWidth="1"/>
    <col min="6" max="100" width="20.6640625" style="50" customWidth="1"/>
    <col min="101" max="101" width="24" style="50" customWidth="1"/>
    <col min="102" max="108" width="20.6640625" style="50" customWidth="1"/>
    <col min="109" max="109" width="8.6640625" style="50"/>
    <col min="110" max="110" width="9.5546875" style="50" bestFit="1" customWidth="1"/>
    <col min="111" max="16384" width="8.6640625" style="50"/>
  </cols>
  <sheetData>
    <row r="1" spans="1:108" ht="20.100000000000001" customHeight="1" thickTop="1" thickBot="1">
      <c r="A1" s="65"/>
      <c r="B1" s="65" t="s">
        <v>37</v>
      </c>
      <c r="C1" s="65" t="s">
        <v>38</v>
      </c>
      <c r="D1" s="65" t="s">
        <v>36</v>
      </c>
      <c r="E1" s="65" t="s">
        <v>43</v>
      </c>
      <c r="F1" s="50" t="s">
        <v>315</v>
      </c>
      <c r="G1" s="50" t="s">
        <v>316</v>
      </c>
      <c r="Q1" s="52"/>
    </row>
    <row r="2" spans="1:108" ht="20.100000000000001" customHeight="1" thickTop="1">
      <c r="A2" s="69" t="s">
        <v>71</v>
      </c>
      <c r="B2" s="66" t="s">
        <v>52</v>
      </c>
      <c r="C2" s="66" t="s">
        <v>53</v>
      </c>
      <c r="D2" s="66" t="s">
        <v>94</v>
      </c>
      <c r="E2" s="70">
        <v>0.80169597484312816</v>
      </c>
      <c r="F2" s="78">
        <f>SUBSTITUTE(D2,"km","")+0</f>
        <v>12750</v>
      </c>
      <c r="G2" s="74" t="str" cm="1">
        <f t="array" ref="G2">_xlfn.XLOOKUP(B2,_nCity,_nCode&amp;"-"&amp;_xlfn.XLOOKUP(C2,_nCity,_nCode))</f>
        <v>EZE-RIX</v>
      </c>
      <c r="H2" s="74"/>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row>
    <row r="3" spans="1:108" ht="20.100000000000001" customHeight="1">
      <c r="A3" s="69" t="s">
        <v>71</v>
      </c>
      <c r="B3" s="66" t="s">
        <v>42</v>
      </c>
      <c r="C3" s="66" t="s">
        <v>39</v>
      </c>
      <c r="D3" s="67" t="s">
        <v>95</v>
      </c>
      <c r="E3" s="70">
        <v>0.50165025853656542</v>
      </c>
      <c r="F3" s="78">
        <f t="shared" ref="F3:F66" si="0">SUBSTITUTE(D3,"km","")+0</f>
        <v>1586</v>
      </c>
      <c r="G3" s="74" t="str" cm="1">
        <f t="array" ref="G3">_xlfn.XLOOKUP(B3,_nCity,_nCode&amp;"-"&amp;_xlfn.XLOOKUP(C3,_nCity,_nCode))</f>
        <v>LIS-LON</v>
      </c>
      <c r="H3" s="74"/>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c r="BH3" s="73"/>
      <c r="BI3" s="73"/>
      <c r="BJ3" s="73"/>
      <c r="BK3" s="73"/>
      <c r="BL3" s="73"/>
      <c r="BM3" s="73"/>
      <c r="BN3" s="73"/>
      <c r="BO3" s="73"/>
      <c r="BP3" s="73"/>
      <c r="BQ3" s="73"/>
      <c r="BR3" s="73"/>
      <c r="BS3" s="73"/>
      <c r="BT3" s="73"/>
      <c r="BU3" s="73"/>
      <c r="BV3" s="73"/>
      <c r="BW3" s="73"/>
      <c r="BX3" s="73"/>
      <c r="BY3" s="73"/>
      <c r="BZ3" s="73"/>
      <c r="CA3" s="73"/>
      <c r="CB3" s="73"/>
      <c r="CC3" s="73"/>
      <c r="CD3" s="73"/>
      <c r="CE3" s="73"/>
      <c r="CF3" s="73"/>
      <c r="CG3" s="73"/>
      <c r="CH3" s="73"/>
      <c r="CI3" s="73"/>
      <c r="CJ3" s="73"/>
      <c r="CK3" s="73"/>
      <c r="CL3" s="73"/>
      <c r="CM3" s="73"/>
      <c r="CN3" s="73"/>
      <c r="CO3" s="73"/>
      <c r="CP3" s="73"/>
      <c r="CQ3" s="73"/>
      <c r="CR3" s="73"/>
      <c r="CS3" s="73"/>
      <c r="CT3" s="73"/>
      <c r="CU3" s="73"/>
      <c r="CV3" s="73"/>
      <c r="CW3" s="73"/>
      <c r="CX3" s="73"/>
      <c r="CY3" s="73"/>
      <c r="CZ3" s="73"/>
      <c r="DA3" s="73"/>
      <c r="DB3" s="73"/>
      <c r="DC3" s="73"/>
      <c r="DD3" s="73"/>
    </row>
    <row r="4" spans="1:108" ht="20.100000000000001" customHeight="1">
      <c r="A4" s="69" t="s">
        <v>71</v>
      </c>
      <c r="B4" s="66" t="s">
        <v>42</v>
      </c>
      <c r="C4" s="66" t="s">
        <v>52</v>
      </c>
      <c r="D4" s="67" t="s">
        <v>96</v>
      </c>
      <c r="E4" s="70">
        <v>0.52330561390398622</v>
      </c>
      <c r="F4" s="78">
        <f t="shared" si="0"/>
        <v>9598</v>
      </c>
      <c r="G4" s="74" t="str" cm="1">
        <f t="array" ref="G4">_xlfn.XLOOKUP(B4,_nCity,_nCode&amp;"-"&amp;_xlfn.XLOOKUP(C4,_nCity,_nCode))</f>
        <v>LIS-EZE</v>
      </c>
      <c r="H4" s="74"/>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c r="BH4" s="73"/>
      <c r="BI4" s="73"/>
      <c r="BJ4" s="73"/>
      <c r="BK4" s="73"/>
      <c r="BL4" s="73"/>
      <c r="BM4" s="73"/>
      <c r="BN4" s="73"/>
      <c r="BO4" s="73"/>
      <c r="BP4" s="73"/>
      <c r="BQ4" s="73"/>
      <c r="BR4" s="73"/>
      <c r="BS4" s="73"/>
      <c r="BT4" s="73"/>
      <c r="BU4" s="73"/>
      <c r="BV4" s="73"/>
      <c r="BW4" s="73"/>
      <c r="BX4" s="73"/>
      <c r="BY4" s="73"/>
      <c r="BZ4" s="73"/>
      <c r="CA4" s="73"/>
      <c r="CB4" s="73"/>
      <c r="CC4" s="73"/>
      <c r="CD4" s="73"/>
      <c r="CE4" s="73"/>
      <c r="CF4" s="73"/>
      <c r="CG4" s="73"/>
      <c r="CH4" s="73"/>
      <c r="CI4" s="73"/>
      <c r="CJ4" s="73"/>
      <c r="CK4" s="73"/>
      <c r="CL4" s="73"/>
      <c r="CM4" s="73"/>
      <c r="CN4" s="73"/>
      <c r="CO4" s="73"/>
      <c r="CP4" s="73"/>
      <c r="CQ4" s="73"/>
      <c r="CR4" s="73"/>
      <c r="CS4" s="73"/>
      <c r="CT4" s="73"/>
      <c r="CU4" s="73"/>
      <c r="CV4" s="73"/>
      <c r="CW4" s="73"/>
      <c r="CX4" s="73"/>
      <c r="CY4" s="73"/>
      <c r="CZ4" s="73"/>
      <c r="DA4" s="73"/>
      <c r="DB4" s="73"/>
      <c r="DC4" s="73"/>
      <c r="DD4" s="73"/>
    </row>
    <row r="5" spans="1:108" ht="20.100000000000001" customHeight="1">
      <c r="A5" s="69" t="s">
        <v>71</v>
      </c>
      <c r="B5" s="66" t="s">
        <v>39</v>
      </c>
      <c r="C5" s="66" t="s">
        <v>50</v>
      </c>
      <c r="D5" s="67" t="s">
        <v>97</v>
      </c>
      <c r="E5" s="70">
        <v>0.72699970806827896</v>
      </c>
      <c r="F5" s="78">
        <f t="shared" si="0"/>
        <v>8756</v>
      </c>
      <c r="G5" s="74" t="str" cm="1">
        <f t="array" ref="G5">_xlfn.XLOOKUP(B5,_nCity,_nCode&amp;"-"&amp;_xlfn.XLOOKUP(C5,_nCity,_nCode))</f>
        <v>LON-LAX</v>
      </c>
      <c r="H5" s="74"/>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c r="CL5" s="73"/>
      <c r="CM5" s="73"/>
      <c r="CN5" s="73"/>
      <c r="CO5" s="73"/>
      <c r="CP5" s="73"/>
      <c r="CQ5" s="73"/>
      <c r="CR5" s="73"/>
      <c r="CS5" s="73"/>
      <c r="CT5" s="73"/>
      <c r="CU5" s="73"/>
      <c r="CV5" s="73"/>
      <c r="CW5" s="73"/>
      <c r="CX5" s="73"/>
      <c r="CY5" s="73"/>
      <c r="CZ5" s="73"/>
      <c r="DA5" s="73"/>
      <c r="DB5" s="73"/>
      <c r="DC5" s="73"/>
      <c r="DD5" s="73"/>
    </row>
    <row r="6" spans="1:108" ht="20.100000000000001" customHeight="1">
      <c r="A6" s="69" t="s">
        <v>71</v>
      </c>
      <c r="B6" s="66" t="s">
        <v>32</v>
      </c>
      <c r="C6" s="66" t="s">
        <v>53</v>
      </c>
      <c r="D6" s="67" t="s">
        <v>98</v>
      </c>
      <c r="E6" s="70">
        <v>9.1377314814814814E-2</v>
      </c>
      <c r="F6" s="78">
        <f t="shared" si="0"/>
        <v>6770</v>
      </c>
      <c r="G6" s="74" t="str" cm="1">
        <f t="array" ref="G6">_xlfn.XLOOKUP(B6,_nCity,_nCode&amp;"-"&amp;_xlfn.XLOOKUP(C6,_nCity,_nCode))</f>
        <v>YYZ-RIX</v>
      </c>
      <c r="H6" s="74"/>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3"/>
      <c r="BV6" s="73"/>
      <c r="BW6" s="73"/>
      <c r="BX6" s="73"/>
      <c r="BY6" s="73"/>
      <c r="BZ6" s="73"/>
      <c r="CA6" s="73"/>
      <c r="CB6" s="73"/>
      <c r="CC6" s="73"/>
      <c r="CD6" s="73"/>
      <c r="CE6" s="73"/>
      <c r="CF6" s="73"/>
      <c r="CG6" s="73"/>
      <c r="CH6" s="73"/>
      <c r="CI6" s="73"/>
      <c r="CJ6" s="73"/>
      <c r="CK6" s="73"/>
      <c r="CL6" s="73"/>
      <c r="CM6" s="73"/>
      <c r="CN6" s="73"/>
      <c r="CO6" s="73"/>
      <c r="CP6" s="73"/>
      <c r="CQ6" s="73"/>
      <c r="CR6" s="73"/>
      <c r="CS6" s="73"/>
      <c r="CT6" s="73"/>
      <c r="CU6" s="73"/>
      <c r="CV6" s="73"/>
      <c r="CW6" s="73"/>
      <c r="CX6" s="73"/>
      <c r="CY6" s="73"/>
      <c r="CZ6" s="73"/>
      <c r="DA6" s="73"/>
      <c r="DB6" s="73"/>
      <c r="DC6" s="73"/>
      <c r="DD6" s="73"/>
    </row>
    <row r="7" spans="1:108" ht="20.100000000000001" customHeight="1">
      <c r="A7" s="69" t="s">
        <v>71</v>
      </c>
      <c r="B7" s="66" t="s">
        <v>48</v>
      </c>
      <c r="C7" s="66" t="s">
        <v>42</v>
      </c>
      <c r="D7" s="67" t="s">
        <v>99</v>
      </c>
      <c r="E7" s="70">
        <v>0.77749999999999997</v>
      </c>
      <c r="F7" s="78">
        <f t="shared" si="0"/>
        <v>503</v>
      </c>
      <c r="G7" s="74" t="str" cm="1">
        <f t="array" ref="G7">_xlfn.XLOOKUP(B7,_nCity,_nCode&amp;"-"&amp;_xlfn.XLOOKUP(C7,_nCity,_nCode))</f>
        <v>MAD-LIS</v>
      </c>
      <c r="H7" s="74"/>
      <c r="I7" s="73"/>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3"/>
      <c r="BV7" s="73"/>
      <c r="BW7" s="73"/>
      <c r="BX7" s="73"/>
      <c r="BY7" s="73"/>
      <c r="BZ7" s="73"/>
      <c r="CA7" s="73"/>
      <c r="CB7" s="73"/>
      <c r="CC7" s="73"/>
      <c r="CD7" s="73"/>
      <c r="CE7" s="73"/>
      <c r="CF7" s="73"/>
      <c r="CG7" s="73"/>
      <c r="CH7" s="73"/>
      <c r="CI7" s="73"/>
      <c r="CJ7" s="73"/>
      <c r="CK7" s="73"/>
      <c r="CL7" s="73"/>
      <c r="CM7" s="73"/>
      <c r="CN7" s="73"/>
      <c r="CO7" s="73"/>
      <c r="CP7" s="73"/>
      <c r="CQ7" s="73"/>
      <c r="CR7" s="73"/>
      <c r="CS7" s="73"/>
      <c r="CT7" s="73"/>
      <c r="CU7" s="73"/>
      <c r="CV7" s="73"/>
      <c r="CW7" s="73"/>
      <c r="CX7" s="73"/>
      <c r="CY7" s="73"/>
      <c r="CZ7" s="73"/>
      <c r="DA7" s="73"/>
      <c r="DB7" s="73"/>
      <c r="DC7" s="73"/>
      <c r="DD7" s="73"/>
    </row>
    <row r="8" spans="1:108" ht="20.100000000000001" customHeight="1">
      <c r="A8" s="69" t="s">
        <v>71</v>
      </c>
      <c r="B8" s="66" t="s">
        <v>50</v>
      </c>
      <c r="C8" s="66" t="s">
        <v>53</v>
      </c>
      <c r="D8" s="67" t="s">
        <v>100</v>
      </c>
      <c r="E8" s="70">
        <v>0.17020463351650006</v>
      </c>
      <c r="F8" s="78">
        <f t="shared" si="0"/>
        <v>9295</v>
      </c>
      <c r="G8" s="74" t="str" cm="1">
        <f t="array" ref="G8">_xlfn.XLOOKUP(B8,_nCity,_nCode&amp;"-"&amp;_xlfn.XLOOKUP(C8,_nCity,_nCode))</f>
        <v>LAX-RIX</v>
      </c>
      <c r="H8" s="74"/>
      <c r="I8" s="73"/>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c r="BH8" s="73"/>
      <c r="BI8" s="73"/>
      <c r="BJ8" s="73"/>
      <c r="BK8" s="73"/>
      <c r="BL8" s="73"/>
      <c r="BM8" s="73"/>
      <c r="BN8" s="73"/>
      <c r="BO8" s="73"/>
      <c r="BP8" s="73"/>
      <c r="BQ8" s="73"/>
      <c r="BR8" s="73"/>
      <c r="BS8" s="73"/>
      <c r="BT8" s="73"/>
      <c r="BU8" s="73"/>
      <c r="BV8" s="73"/>
      <c r="BW8" s="73"/>
      <c r="BX8" s="73"/>
      <c r="BY8" s="73"/>
      <c r="BZ8" s="73"/>
      <c r="CA8" s="73"/>
      <c r="CB8" s="73"/>
      <c r="CC8" s="73"/>
      <c r="CD8" s="73"/>
      <c r="CE8" s="73"/>
      <c r="CF8" s="73"/>
      <c r="CG8" s="73"/>
      <c r="CH8" s="73"/>
      <c r="CI8" s="73"/>
      <c r="CJ8" s="73"/>
      <c r="CK8" s="73"/>
      <c r="CL8" s="73"/>
      <c r="CM8" s="73"/>
      <c r="CN8" s="73"/>
      <c r="CO8" s="73"/>
      <c r="CP8" s="73"/>
      <c r="CQ8" s="73"/>
      <c r="CR8" s="73"/>
      <c r="CS8" s="73"/>
      <c r="CT8" s="73"/>
      <c r="CU8" s="73"/>
      <c r="CV8" s="73"/>
      <c r="CW8" s="73"/>
      <c r="CX8" s="73"/>
      <c r="CY8" s="73"/>
      <c r="CZ8" s="73"/>
      <c r="DA8" s="73"/>
      <c r="DB8" s="73"/>
      <c r="DC8" s="73"/>
      <c r="DD8" s="73"/>
    </row>
    <row r="9" spans="1:108" ht="20.100000000000001" customHeight="1">
      <c r="A9" s="69" t="s">
        <v>71</v>
      </c>
      <c r="B9" s="66" t="s">
        <v>35</v>
      </c>
      <c r="C9" s="66" t="s">
        <v>48</v>
      </c>
      <c r="D9" s="67" t="s">
        <v>101</v>
      </c>
      <c r="E9" s="70">
        <v>0.26646045906101323</v>
      </c>
      <c r="F9" s="78">
        <f t="shared" si="0"/>
        <v>8020</v>
      </c>
      <c r="G9" s="74" t="str" cm="1">
        <f t="array" ref="G9">_xlfn.XLOOKUP(B9,_nCity,_nCode&amp;"-"&amp;_xlfn.XLOOKUP(C9,_nCity,_nCode))</f>
        <v>BOG-MAD</v>
      </c>
      <c r="H9" s="74"/>
      <c r="I9" s="73"/>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c r="BH9" s="73"/>
      <c r="BI9" s="73"/>
      <c r="BJ9" s="73"/>
      <c r="BK9" s="73"/>
      <c r="BL9" s="73"/>
      <c r="BM9" s="73"/>
      <c r="BN9" s="73"/>
      <c r="BO9" s="73"/>
      <c r="BP9" s="73"/>
      <c r="BQ9" s="73"/>
      <c r="BR9" s="73"/>
      <c r="BS9" s="73"/>
      <c r="BT9" s="73"/>
      <c r="BU9" s="73"/>
      <c r="BV9" s="73"/>
      <c r="BW9" s="73"/>
      <c r="BX9" s="73"/>
      <c r="BY9" s="73"/>
      <c r="BZ9" s="73"/>
      <c r="CA9" s="73"/>
      <c r="CB9" s="73"/>
      <c r="CC9" s="73"/>
      <c r="CD9" s="73"/>
      <c r="CE9" s="73"/>
      <c r="CF9" s="73"/>
      <c r="CG9" s="73"/>
      <c r="CH9" s="73"/>
      <c r="CI9" s="73"/>
      <c r="CJ9" s="73"/>
      <c r="CK9" s="73"/>
      <c r="CL9" s="73"/>
      <c r="CM9" s="73"/>
      <c r="CN9" s="73"/>
      <c r="CO9" s="73"/>
      <c r="CP9" s="73"/>
      <c r="CQ9" s="73"/>
      <c r="CR9" s="73"/>
      <c r="CS9" s="73"/>
      <c r="CT9" s="73"/>
      <c r="CU9" s="73"/>
      <c r="CV9" s="73"/>
      <c r="CW9" s="73"/>
      <c r="CX9" s="73"/>
      <c r="CY9" s="73"/>
      <c r="CZ9" s="73"/>
      <c r="DA9" s="73"/>
      <c r="DB9" s="73"/>
      <c r="DC9" s="73"/>
      <c r="DD9" s="73"/>
    </row>
    <row r="10" spans="1:108" ht="20.100000000000001" customHeight="1">
      <c r="A10" s="69" t="s">
        <v>71</v>
      </c>
      <c r="B10" s="66" t="s">
        <v>47</v>
      </c>
      <c r="C10" s="66" t="s">
        <v>32</v>
      </c>
      <c r="D10" s="67" t="s">
        <v>102</v>
      </c>
      <c r="E10" s="70">
        <v>0.84111989395040754</v>
      </c>
      <c r="F10" s="78">
        <f t="shared" si="0"/>
        <v>506</v>
      </c>
      <c r="G10" s="74" t="str" cm="1">
        <f t="array" ref="G10">_xlfn.XLOOKUP(B10,_nCity,_nCode&amp;"-"&amp;_xlfn.XLOOKUP(C10,_nCity,_nCode))</f>
        <v>YUL-YYZ</v>
      </c>
      <c r="H10" s="74"/>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c r="BJ10" s="73"/>
      <c r="BK10" s="73"/>
      <c r="BL10" s="73"/>
      <c r="BM10" s="73"/>
      <c r="BN10" s="73"/>
      <c r="BO10" s="73"/>
      <c r="BP10" s="73"/>
      <c r="BQ10" s="73"/>
      <c r="BR10" s="73"/>
      <c r="BS10" s="73"/>
      <c r="BT10" s="73"/>
      <c r="BU10" s="73"/>
      <c r="BV10" s="73"/>
      <c r="BW10" s="73"/>
      <c r="BX10" s="73"/>
      <c r="BY10" s="73"/>
      <c r="BZ10" s="73"/>
      <c r="CA10" s="73"/>
      <c r="CB10" s="73"/>
      <c r="CC10" s="73"/>
      <c r="CD10" s="73"/>
      <c r="CE10" s="73"/>
      <c r="CF10" s="73"/>
      <c r="CG10" s="73"/>
      <c r="CH10" s="73"/>
      <c r="CI10" s="73"/>
      <c r="CJ10" s="73"/>
      <c r="CK10" s="73"/>
      <c r="CL10" s="73"/>
      <c r="CM10" s="73"/>
      <c r="CN10" s="73"/>
      <c r="CO10" s="73"/>
      <c r="CP10" s="73"/>
      <c r="CQ10" s="73"/>
      <c r="CR10" s="73"/>
      <c r="CS10" s="73"/>
      <c r="CT10" s="73"/>
      <c r="CU10" s="73"/>
      <c r="CV10" s="73"/>
      <c r="CW10" s="73"/>
      <c r="CX10" s="73"/>
      <c r="CY10" s="73"/>
      <c r="CZ10" s="73"/>
      <c r="DA10" s="73"/>
      <c r="DB10" s="73"/>
      <c r="DC10" s="73"/>
      <c r="DD10" s="73"/>
    </row>
    <row r="11" spans="1:108" ht="20.100000000000001" customHeight="1">
      <c r="A11" s="69" t="s">
        <v>71</v>
      </c>
      <c r="B11" s="66" t="s">
        <v>35</v>
      </c>
      <c r="C11" s="66" t="s">
        <v>32</v>
      </c>
      <c r="D11" s="67" t="s">
        <v>108</v>
      </c>
      <c r="E11" s="70">
        <v>0.38928576422761818</v>
      </c>
      <c r="F11" s="78">
        <f t="shared" si="0"/>
        <v>4373</v>
      </c>
      <c r="G11" s="74" t="str" cm="1">
        <f t="array" ref="G11">_xlfn.XLOOKUP(B11,_nCity,_nCode&amp;"-"&amp;_xlfn.XLOOKUP(C11,_nCity,_nCode))</f>
        <v>BOG-YYZ</v>
      </c>
      <c r="H11" s="74"/>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c r="BP11" s="73"/>
      <c r="BQ11" s="73"/>
      <c r="BR11" s="73"/>
      <c r="BS11" s="73"/>
      <c r="BT11" s="73"/>
      <c r="BU11" s="73"/>
      <c r="BV11" s="73"/>
      <c r="BW11" s="73"/>
      <c r="BX11" s="73"/>
      <c r="BY11" s="73"/>
      <c r="BZ11" s="73"/>
      <c r="CA11" s="73"/>
      <c r="CB11" s="73"/>
      <c r="CC11" s="73"/>
      <c r="CD11" s="73"/>
      <c r="CE11" s="73"/>
      <c r="CF11" s="73"/>
      <c r="CG11" s="73"/>
      <c r="CH11" s="73"/>
      <c r="CI11" s="73"/>
      <c r="CJ11" s="73"/>
      <c r="CK11" s="73"/>
      <c r="CL11" s="73"/>
      <c r="CM11" s="73"/>
      <c r="CN11" s="73"/>
      <c r="CO11" s="73"/>
      <c r="CP11" s="73"/>
      <c r="CQ11" s="73"/>
      <c r="CR11" s="73"/>
      <c r="CS11" s="73"/>
      <c r="CT11" s="73"/>
      <c r="CU11" s="73"/>
      <c r="CV11" s="73"/>
      <c r="CW11" s="73"/>
      <c r="CX11" s="73"/>
      <c r="CY11" s="73"/>
      <c r="CZ11" s="73"/>
      <c r="DA11" s="73"/>
      <c r="DB11" s="73"/>
      <c r="DC11" s="73"/>
      <c r="DD11" s="73"/>
    </row>
    <row r="12" spans="1:108" ht="20.100000000000001" customHeight="1">
      <c r="A12" s="69" t="s">
        <v>71</v>
      </c>
      <c r="B12" s="66" t="s">
        <v>32</v>
      </c>
      <c r="C12" s="66" t="s">
        <v>47</v>
      </c>
      <c r="D12" s="67" t="s">
        <v>109</v>
      </c>
      <c r="E12" s="70">
        <v>0.71119509102971845</v>
      </c>
      <c r="F12" s="78">
        <f t="shared" si="0"/>
        <v>596</v>
      </c>
      <c r="G12" s="74" t="str" cm="1">
        <f t="array" ref="G12">_xlfn.XLOOKUP(B12,_nCity,_nCode&amp;"-"&amp;_xlfn.XLOOKUP(C12,_nCity,_nCode))</f>
        <v>YYZ-YUL</v>
      </c>
      <c r="H12" s="74"/>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73"/>
      <c r="BO12" s="73"/>
      <c r="BP12" s="73"/>
      <c r="BQ12" s="73"/>
      <c r="BR12" s="73"/>
      <c r="BS12" s="73"/>
      <c r="BT12" s="73"/>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row>
    <row r="13" spans="1:108" ht="20.100000000000001" customHeight="1">
      <c r="A13" s="69" t="s">
        <v>71</v>
      </c>
      <c r="B13" s="66" t="s">
        <v>49</v>
      </c>
      <c r="C13" s="66" t="s">
        <v>42</v>
      </c>
      <c r="D13" s="67" t="s">
        <v>110</v>
      </c>
      <c r="E13" s="70">
        <v>0.56372121931574781</v>
      </c>
      <c r="F13" s="78">
        <f t="shared" si="0"/>
        <v>18177</v>
      </c>
      <c r="G13" s="74" t="str" cm="1">
        <f t="array" ref="G13">_xlfn.XLOOKUP(B13,_nCity,_nCode&amp;"-"&amp;_xlfn.XLOOKUP(C13,_nCity,_nCode))</f>
        <v>SYD-LIS</v>
      </c>
      <c r="H13" s="74"/>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row>
    <row r="14" spans="1:108" ht="20.100000000000001" customHeight="1">
      <c r="A14" s="69" t="s">
        <v>71</v>
      </c>
      <c r="B14" s="66" t="s">
        <v>48</v>
      </c>
      <c r="C14" s="66" t="s">
        <v>35</v>
      </c>
      <c r="D14" s="67" t="s">
        <v>101</v>
      </c>
      <c r="E14" s="70">
        <v>0.12040653913431276</v>
      </c>
      <c r="F14" s="78">
        <f t="shared" si="0"/>
        <v>8020</v>
      </c>
      <c r="G14" s="74" t="str" cm="1">
        <f t="array" ref="G14">_xlfn.XLOOKUP(B14,_nCity,_nCode&amp;"-"&amp;_xlfn.XLOOKUP(C14,_nCity,_nCode))</f>
        <v>MAD-BOG</v>
      </c>
      <c r="H14" s="74"/>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c r="BO14" s="73"/>
      <c r="BP14" s="73"/>
      <c r="BQ14" s="73"/>
      <c r="BR14" s="73"/>
      <c r="BS14" s="73"/>
      <c r="BT14" s="73"/>
      <c r="BU14" s="73"/>
      <c r="BV14" s="73"/>
      <c r="BW14" s="73"/>
      <c r="BX14" s="73"/>
      <c r="BY14" s="73"/>
      <c r="BZ14" s="73"/>
      <c r="CA14" s="73"/>
      <c r="CB14" s="73"/>
      <c r="CC14" s="73"/>
      <c r="CD14" s="73"/>
      <c r="CE14" s="73"/>
      <c r="CF14" s="73"/>
      <c r="CG14" s="73"/>
      <c r="CH14" s="73"/>
      <c r="CI14" s="73"/>
      <c r="CJ14" s="73"/>
      <c r="CK14" s="73"/>
      <c r="CL14" s="73"/>
      <c r="CM14" s="73"/>
      <c r="CN14" s="73"/>
      <c r="CO14" s="73"/>
      <c r="CP14" s="73"/>
      <c r="CQ14" s="73"/>
      <c r="CR14" s="73"/>
      <c r="CS14" s="73"/>
      <c r="CT14" s="73"/>
      <c r="CU14" s="73"/>
      <c r="CV14" s="73"/>
      <c r="CW14" s="73"/>
      <c r="CX14" s="73"/>
      <c r="CY14" s="73"/>
      <c r="CZ14" s="73"/>
      <c r="DA14" s="73"/>
      <c r="DB14" s="73"/>
      <c r="DC14" s="73"/>
      <c r="DD14" s="73"/>
    </row>
    <row r="15" spans="1:108" ht="20.100000000000001" customHeight="1">
      <c r="A15" s="69" t="s">
        <v>71</v>
      </c>
      <c r="B15" s="66" t="s">
        <v>49</v>
      </c>
      <c r="C15" s="66" t="s">
        <v>51</v>
      </c>
      <c r="D15" s="67" t="s">
        <v>111</v>
      </c>
      <c r="E15" s="70">
        <v>0.15923862647131637</v>
      </c>
      <c r="F15" s="78">
        <f t="shared" si="0"/>
        <v>11011</v>
      </c>
      <c r="G15" s="74" t="str" cm="1">
        <f t="array" ref="G15">_xlfn.XLOOKUP(B15,_nCity,_nCode&amp;"-"&amp;_xlfn.XLOOKUP(C15,_nCity,_nCode))</f>
        <v>SYD-CPT</v>
      </c>
      <c r="H15" s="74"/>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c r="BH15" s="73"/>
      <c r="BI15" s="73"/>
      <c r="BJ15" s="73"/>
      <c r="BK15" s="73"/>
      <c r="BL15" s="73"/>
      <c r="BM15" s="73"/>
      <c r="BN15" s="73"/>
      <c r="BO15" s="73"/>
      <c r="BP15" s="73"/>
      <c r="BQ15" s="73"/>
      <c r="BR15" s="73"/>
      <c r="BS15" s="73"/>
      <c r="BT15" s="73"/>
      <c r="BU15" s="73"/>
      <c r="BV15" s="73"/>
      <c r="BW15" s="73"/>
      <c r="BX15" s="73"/>
      <c r="BY15" s="73"/>
      <c r="BZ15" s="73"/>
      <c r="CA15" s="73"/>
      <c r="CB15" s="73"/>
      <c r="CC15" s="73"/>
      <c r="CD15" s="73"/>
      <c r="CE15" s="73"/>
      <c r="CF15" s="73"/>
      <c r="CG15" s="73"/>
      <c r="CH15" s="73"/>
      <c r="CI15" s="73"/>
      <c r="CJ15" s="73"/>
      <c r="CK15" s="73"/>
      <c r="CL15" s="73"/>
      <c r="CM15" s="73"/>
      <c r="CN15" s="73"/>
      <c r="CO15" s="73"/>
      <c r="CP15" s="73"/>
      <c r="CQ15" s="73"/>
      <c r="CR15" s="73"/>
      <c r="CS15" s="73"/>
      <c r="CT15" s="73"/>
      <c r="CU15" s="73"/>
      <c r="CV15" s="73"/>
      <c r="CW15" s="73"/>
      <c r="CX15" s="73"/>
      <c r="CY15" s="73"/>
      <c r="CZ15" s="73"/>
      <c r="DA15" s="73"/>
      <c r="DB15" s="73"/>
      <c r="DC15" s="73"/>
      <c r="DD15" s="73"/>
    </row>
    <row r="16" spans="1:108" ht="20.100000000000001" customHeight="1">
      <c r="A16" s="69" t="s">
        <v>71</v>
      </c>
      <c r="B16" s="66" t="s">
        <v>32</v>
      </c>
      <c r="C16" s="66" t="s">
        <v>35</v>
      </c>
      <c r="D16" s="67" t="s">
        <v>108</v>
      </c>
      <c r="E16" s="70">
        <v>6.4491484891636031E-2</v>
      </c>
      <c r="F16" s="78">
        <f t="shared" si="0"/>
        <v>4373</v>
      </c>
      <c r="G16" s="74" t="str" cm="1">
        <f t="array" ref="G16">_xlfn.XLOOKUP(B16,_nCity,_nCode&amp;"-"&amp;_xlfn.XLOOKUP(C16,_nCity,_nCode))</f>
        <v>YYZ-BOG</v>
      </c>
      <c r="H16" s="74"/>
      <c r="I16" s="73"/>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c r="BJ16" s="73"/>
      <c r="BK16" s="73"/>
      <c r="BL16" s="73"/>
      <c r="BM16" s="73"/>
      <c r="BN16" s="73"/>
      <c r="BO16" s="73"/>
      <c r="BP16" s="73"/>
      <c r="BQ16" s="73"/>
      <c r="BR16" s="73"/>
      <c r="BS16" s="73"/>
      <c r="BT16" s="73"/>
      <c r="BU16" s="73"/>
      <c r="BV16" s="73"/>
      <c r="BW16" s="73"/>
      <c r="BX16" s="73"/>
      <c r="BY16" s="73"/>
      <c r="BZ16" s="73"/>
      <c r="CA16" s="73"/>
      <c r="CB16" s="73"/>
      <c r="CC16" s="73"/>
      <c r="CD16" s="73"/>
      <c r="CE16" s="73"/>
      <c r="CF16" s="73"/>
      <c r="CG16" s="73"/>
      <c r="CH16" s="73"/>
      <c r="CI16" s="73"/>
      <c r="CJ16" s="73"/>
      <c r="CK16" s="73"/>
      <c r="CL16" s="73"/>
      <c r="CM16" s="73"/>
      <c r="CN16" s="73"/>
      <c r="CO16" s="73"/>
      <c r="CP16" s="73"/>
      <c r="CQ16" s="73"/>
      <c r="CR16" s="73"/>
      <c r="CS16" s="73"/>
      <c r="CT16" s="73"/>
      <c r="CU16" s="73"/>
      <c r="CV16" s="73"/>
      <c r="CW16" s="73"/>
      <c r="CX16" s="73"/>
      <c r="CY16" s="73"/>
      <c r="CZ16" s="73"/>
      <c r="DA16" s="73"/>
      <c r="DB16" s="73"/>
      <c r="DC16" s="73"/>
      <c r="DD16" s="73"/>
    </row>
    <row r="17" spans="1:108" ht="20.100000000000001" customHeight="1">
      <c r="A17" s="69" t="s">
        <v>71</v>
      </c>
      <c r="B17" s="66" t="s">
        <v>49</v>
      </c>
      <c r="C17" s="66" t="s">
        <v>105</v>
      </c>
      <c r="D17" s="67" t="s">
        <v>112</v>
      </c>
      <c r="E17" s="70">
        <v>0.59245190309608631</v>
      </c>
      <c r="F17" s="78">
        <f t="shared" si="0"/>
        <v>12434</v>
      </c>
      <c r="G17" s="74" t="str" cm="1">
        <f t="array" ref="G17">_xlfn.XLOOKUP(B17,_nCity,_nCode&amp;"-"&amp;_xlfn.XLOOKUP(C17,_nCity,_nCode))</f>
        <v>SYD-LAS</v>
      </c>
      <c r="H17" s="74"/>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c r="BH17" s="73"/>
      <c r="BI17" s="73"/>
      <c r="BJ17" s="73"/>
      <c r="BK17" s="73"/>
      <c r="BL17" s="73"/>
      <c r="BM17" s="73"/>
      <c r="BN17" s="73"/>
      <c r="BO17" s="73"/>
      <c r="BP17" s="73"/>
      <c r="BQ17" s="73"/>
      <c r="BR17" s="73"/>
      <c r="BS17" s="73"/>
      <c r="BT17" s="73"/>
      <c r="BU17" s="73"/>
      <c r="BV17" s="73"/>
      <c r="BW17" s="73"/>
      <c r="BX17" s="73"/>
      <c r="BY17" s="73"/>
      <c r="BZ17" s="73"/>
      <c r="CA17" s="73"/>
      <c r="CB17" s="73"/>
      <c r="CC17" s="73"/>
      <c r="CD17" s="73"/>
      <c r="CE17" s="73"/>
      <c r="CF17" s="73"/>
      <c r="CG17" s="73"/>
      <c r="CH17" s="73"/>
      <c r="CI17" s="73"/>
      <c r="CJ17" s="73"/>
      <c r="CK17" s="73"/>
      <c r="CL17" s="73"/>
      <c r="CM17" s="73"/>
      <c r="CN17" s="73"/>
      <c r="CO17" s="73"/>
      <c r="CP17" s="73"/>
      <c r="CQ17" s="73"/>
      <c r="CR17" s="73"/>
      <c r="CS17" s="73"/>
      <c r="CT17" s="73"/>
      <c r="CU17" s="73"/>
      <c r="CV17" s="73"/>
      <c r="CW17" s="73"/>
      <c r="CX17" s="73"/>
      <c r="CY17" s="73"/>
      <c r="CZ17" s="73"/>
      <c r="DA17" s="73"/>
      <c r="DB17" s="73"/>
      <c r="DC17" s="73"/>
      <c r="DD17" s="73"/>
    </row>
    <row r="18" spans="1:108" ht="20.100000000000001" customHeight="1">
      <c r="A18" s="69" t="s">
        <v>71</v>
      </c>
      <c r="B18" s="66" t="s">
        <v>48</v>
      </c>
      <c r="C18" s="66" t="s">
        <v>47</v>
      </c>
      <c r="D18" s="67" t="s">
        <v>113</v>
      </c>
      <c r="E18" s="70">
        <v>0.52151479258045341</v>
      </c>
      <c r="F18" s="78">
        <f t="shared" si="0"/>
        <v>5531</v>
      </c>
      <c r="G18" s="74" t="str" cm="1">
        <f t="array" ref="G18">_xlfn.XLOOKUP(B18,_nCity,_nCode&amp;"-"&amp;_xlfn.XLOOKUP(C18,_nCity,_nCode))</f>
        <v>MAD-YUL</v>
      </c>
      <c r="H18" s="74"/>
      <c r="I18" s="73"/>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c r="BH18" s="73"/>
      <c r="BI18" s="73"/>
      <c r="BJ18" s="73"/>
      <c r="BK18" s="73"/>
      <c r="BL18" s="73"/>
      <c r="BM18" s="73"/>
      <c r="BN18" s="73"/>
      <c r="BO18" s="73"/>
      <c r="BP18" s="73"/>
      <c r="BQ18" s="73"/>
      <c r="BR18" s="73"/>
      <c r="BS18" s="73"/>
      <c r="BT18" s="73"/>
      <c r="BU18" s="73"/>
      <c r="BV18" s="73"/>
      <c r="BW18" s="73"/>
      <c r="BX18" s="73"/>
      <c r="BY18" s="73"/>
      <c r="BZ18" s="73"/>
      <c r="CA18" s="73"/>
      <c r="CB18" s="73"/>
      <c r="CC18" s="73"/>
      <c r="CD18" s="73"/>
      <c r="CE18" s="73"/>
      <c r="CF18" s="73"/>
      <c r="CG18" s="73"/>
      <c r="CH18" s="73"/>
      <c r="CI18" s="73"/>
      <c r="CJ18" s="73"/>
      <c r="CK18" s="73"/>
      <c r="CL18" s="73"/>
      <c r="CM18" s="73"/>
      <c r="CN18" s="73"/>
      <c r="CO18" s="73"/>
      <c r="CP18" s="73"/>
      <c r="CQ18" s="73"/>
      <c r="CR18" s="73"/>
      <c r="CS18" s="73"/>
      <c r="CT18" s="73"/>
      <c r="CU18" s="73"/>
      <c r="CV18" s="73"/>
      <c r="CW18" s="73"/>
      <c r="CX18" s="73"/>
      <c r="CY18" s="73"/>
      <c r="CZ18" s="73"/>
      <c r="DA18" s="73"/>
      <c r="DB18" s="73"/>
      <c r="DC18" s="73"/>
      <c r="DD18" s="73"/>
    </row>
    <row r="19" spans="1:108" ht="20.100000000000001" customHeight="1">
      <c r="A19" s="69" t="s">
        <v>71</v>
      </c>
      <c r="B19" s="66" t="s">
        <v>52</v>
      </c>
      <c r="C19" s="66" t="s">
        <v>47</v>
      </c>
      <c r="D19" s="67" t="s">
        <v>114</v>
      </c>
      <c r="E19" s="70">
        <v>6.8348495154935462E-2</v>
      </c>
      <c r="F19" s="78">
        <f t="shared" si="0"/>
        <v>9039</v>
      </c>
      <c r="G19" s="74" t="str" cm="1">
        <f t="array" ref="G19">_xlfn.XLOOKUP(B19,_nCity,_nCode&amp;"-"&amp;_xlfn.XLOOKUP(C19,_nCity,_nCode))</f>
        <v>EZE-YUL</v>
      </c>
      <c r="H19" s="74"/>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3"/>
      <c r="AX19" s="73"/>
      <c r="AY19" s="73"/>
      <c r="AZ19" s="73"/>
      <c r="BA19" s="73"/>
      <c r="BB19" s="73"/>
      <c r="BC19" s="73"/>
      <c r="BD19" s="73"/>
      <c r="BE19" s="73"/>
      <c r="BF19" s="73"/>
      <c r="BG19" s="73"/>
      <c r="BH19" s="73"/>
      <c r="BI19" s="73"/>
      <c r="BJ19" s="73"/>
      <c r="BK19" s="73"/>
      <c r="BL19" s="73"/>
      <c r="BM19" s="73"/>
      <c r="BN19" s="73"/>
      <c r="BO19" s="73"/>
      <c r="BP19" s="73"/>
      <c r="BQ19" s="73"/>
      <c r="BR19" s="73"/>
      <c r="BS19" s="73"/>
      <c r="BT19" s="73"/>
      <c r="BU19" s="73"/>
      <c r="BV19" s="73"/>
      <c r="BW19" s="73"/>
      <c r="BX19" s="73"/>
      <c r="BY19" s="73"/>
      <c r="BZ19" s="73"/>
      <c r="CA19" s="73"/>
      <c r="CB19" s="73"/>
      <c r="CC19" s="73"/>
      <c r="CD19" s="73"/>
      <c r="CE19" s="73"/>
      <c r="CF19" s="73"/>
      <c r="CG19" s="73"/>
      <c r="CH19" s="73"/>
      <c r="CI19" s="73"/>
      <c r="CJ19" s="73"/>
      <c r="CK19" s="73"/>
      <c r="CL19" s="73"/>
      <c r="CM19" s="73"/>
      <c r="CN19" s="73"/>
      <c r="CO19" s="73"/>
      <c r="CP19" s="73"/>
      <c r="CQ19" s="73"/>
      <c r="CR19" s="73"/>
      <c r="CS19" s="73"/>
      <c r="CT19" s="73"/>
      <c r="CU19" s="73"/>
      <c r="CV19" s="73"/>
      <c r="CW19" s="73"/>
      <c r="CX19" s="73"/>
      <c r="CY19" s="73"/>
      <c r="CZ19" s="73"/>
      <c r="DA19" s="73"/>
      <c r="DB19" s="73"/>
      <c r="DC19" s="73"/>
      <c r="DD19" s="73"/>
    </row>
    <row r="20" spans="1:108" ht="20.100000000000001" customHeight="1">
      <c r="A20" s="69" t="s">
        <v>71</v>
      </c>
      <c r="B20" s="66" t="s">
        <v>53</v>
      </c>
      <c r="C20" s="66" t="s">
        <v>52</v>
      </c>
      <c r="D20" s="67" t="s">
        <v>94</v>
      </c>
      <c r="E20" s="70">
        <v>0.73878178738192202</v>
      </c>
      <c r="F20" s="78">
        <f t="shared" si="0"/>
        <v>12750</v>
      </c>
      <c r="G20" s="74" t="str" cm="1">
        <f t="array" ref="G20">_xlfn.XLOOKUP(B20,_nCity,_nCode&amp;"-"&amp;_xlfn.XLOOKUP(C20,_nCity,_nCode))</f>
        <v>RIX-EZE</v>
      </c>
      <c r="H20" s="74"/>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c r="BH20" s="73"/>
      <c r="BI20" s="73"/>
      <c r="BJ20" s="73"/>
      <c r="BK20" s="73"/>
      <c r="BL20" s="73"/>
      <c r="BM20" s="73"/>
      <c r="BN20" s="73"/>
      <c r="BO20" s="73"/>
      <c r="BP20" s="73"/>
      <c r="BQ20" s="73"/>
      <c r="BR20" s="73"/>
      <c r="BS20" s="73"/>
      <c r="BT20" s="73"/>
      <c r="BU20" s="73"/>
      <c r="BV20" s="73"/>
      <c r="BW20" s="73"/>
      <c r="BX20" s="73"/>
      <c r="BY20" s="73"/>
      <c r="BZ20" s="73"/>
      <c r="CA20" s="73"/>
      <c r="CB20" s="73"/>
      <c r="CC20" s="73"/>
      <c r="CD20" s="73"/>
      <c r="CE20" s="73"/>
      <c r="CF20" s="73"/>
      <c r="CG20" s="73"/>
      <c r="CH20" s="73"/>
      <c r="CI20" s="73"/>
      <c r="CJ20" s="73"/>
      <c r="CK20" s="73"/>
      <c r="CL20" s="73"/>
      <c r="CM20" s="73"/>
      <c r="CN20" s="73"/>
      <c r="CO20" s="73"/>
      <c r="CP20" s="73"/>
      <c r="CQ20" s="73"/>
      <c r="CR20" s="73"/>
      <c r="CS20" s="73"/>
      <c r="CT20" s="73"/>
      <c r="CU20" s="73"/>
      <c r="CV20" s="73"/>
      <c r="CW20" s="73"/>
      <c r="CX20" s="73"/>
      <c r="CY20" s="73"/>
      <c r="CZ20" s="73"/>
      <c r="DA20" s="73"/>
      <c r="DB20" s="73"/>
      <c r="DC20" s="73"/>
      <c r="DD20" s="73"/>
    </row>
    <row r="21" spans="1:108" ht="20.100000000000001" customHeight="1">
      <c r="A21" s="69" t="s">
        <v>71</v>
      </c>
      <c r="B21" s="66" t="s">
        <v>51</v>
      </c>
      <c r="C21" s="66" t="s">
        <v>50</v>
      </c>
      <c r="D21" s="67" t="s">
        <v>115</v>
      </c>
      <c r="E21" s="70">
        <v>0.85466352902487674</v>
      </c>
      <c r="F21" s="78">
        <f t="shared" si="0"/>
        <v>16050</v>
      </c>
      <c r="G21" s="74" t="str" cm="1">
        <f t="array" ref="G21">_xlfn.XLOOKUP(B21,_nCity,_nCode&amp;"-"&amp;_xlfn.XLOOKUP(C21,_nCity,_nCode))</f>
        <v>CPT-LAX</v>
      </c>
      <c r="H21" s="74"/>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c r="BH21" s="73"/>
      <c r="BI21" s="73"/>
      <c r="BJ21" s="73"/>
      <c r="BK21" s="73"/>
      <c r="BL21" s="73"/>
      <c r="BM21" s="73"/>
      <c r="BN21" s="73"/>
      <c r="BO21" s="73"/>
      <c r="BP21" s="73"/>
      <c r="BQ21" s="73"/>
      <c r="BR21" s="73"/>
      <c r="BS21" s="73"/>
      <c r="BT21" s="73"/>
      <c r="BU21" s="73"/>
      <c r="BV21" s="73"/>
      <c r="BW21" s="73"/>
      <c r="BX21" s="73"/>
      <c r="BY21" s="73"/>
      <c r="BZ21" s="73"/>
      <c r="CA21" s="73"/>
      <c r="CB21" s="73"/>
      <c r="CC21" s="73"/>
      <c r="CD21" s="73"/>
      <c r="CE21" s="73"/>
      <c r="CF21" s="73"/>
      <c r="CG21" s="73"/>
      <c r="CH21" s="73"/>
      <c r="CI21" s="73"/>
      <c r="CJ21" s="73"/>
      <c r="CK21" s="73"/>
      <c r="CL21" s="73"/>
      <c r="CM21" s="73"/>
      <c r="CN21" s="73"/>
      <c r="CO21" s="73"/>
      <c r="CP21" s="73"/>
      <c r="CQ21" s="73"/>
      <c r="CR21" s="73"/>
      <c r="CS21" s="73"/>
      <c r="CT21" s="73"/>
      <c r="CU21" s="73"/>
      <c r="CV21" s="73"/>
      <c r="CW21" s="73"/>
      <c r="CX21" s="73"/>
      <c r="CY21" s="73"/>
      <c r="CZ21" s="73"/>
      <c r="DA21" s="73"/>
      <c r="DB21" s="73"/>
      <c r="DC21" s="73"/>
      <c r="DD21" s="73"/>
    </row>
    <row r="22" spans="1:108" ht="20.100000000000001" customHeight="1">
      <c r="A22" s="69" t="s">
        <v>71</v>
      </c>
      <c r="B22" s="66" t="s">
        <v>49</v>
      </c>
      <c r="C22" s="66" t="s">
        <v>52</v>
      </c>
      <c r="D22" s="67" t="s">
        <v>116</v>
      </c>
      <c r="E22" s="70">
        <v>0.92358954873804378</v>
      </c>
      <c r="F22" s="78">
        <f t="shared" si="0"/>
        <v>11801</v>
      </c>
      <c r="G22" s="74" t="str" cm="1">
        <f t="array" ref="G22">_xlfn.XLOOKUP(B22,_nCity,_nCode&amp;"-"&amp;_xlfn.XLOOKUP(C22,_nCity,_nCode))</f>
        <v>SYD-EZE</v>
      </c>
      <c r="H22" s="74"/>
      <c r="I22" s="73"/>
      <c r="J22" s="73"/>
      <c r="K22" s="73"/>
      <c r="L22" s="73"/>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c r="BH22" s="73"/>
      <c r="BI22" s="73"/>
      <c r="BJ22" s="73"/>
      <c r="BK22" s="73"/>
      <c r="BL22" s="73"/>
      <c r="BM22" s="73"/>
      <c r="BN22" s="73"/>
      <c r="BO22" s="73"/>
      <c r="BP22" s="73"/>
      <c r="BQ22" s="73"/>
      <c r="BR22" s="73"/>
      <c r="BS22" s="73"/>
      <c r="BT22" s="73"/>
      <c r="BU22" s="73"/>
      <c r="BV22" s="73"/>
      <c r="BW22" s="73"/>
      <c r="BX22" s="73"/>
      <c r="BY22" s="73"/>
      <c r="BZ22" s="73"/>
      <c r="CA22" s="73"/>
      <c r="CB22" s="73"/>
      <c r="CC22" s="73"/>
      <c r="CD22" s="73"/>
      <c r="CE22" s="73"/>
      <c r="CF22" s="73"/>
      <c r="CG22" s="73"/>
      <c r="CH22" s="73"/>
      <c r="CI22" s="73"/>
      <c r="CJ22" s="73"/>
      <c r="CK22" s="73"/>
      <c r="CL22" s="73"/>
      <c r="CM22" s="73"/>
      <c r="CN22" s="73"/>
      <c r="CO22" s="73"/>
      <c r="CP22" s="73"/>
      <c r="CQ22" s="73"/>
      <c r="CR22" s="73"/>
      <c r="CS22" s="73"/>
      <c r="CT22" s="73"/>
      <c r="CU22" s="73"/>
      <c r="CV22" s="73"/>
      <c r="CW22" s="73"/>
      <c r="CX22" s="73"/>
      <c r="CY22" s="73"/>
      <c r="CZ22" s="73"/>
      <c r="DA22" s="73"/>
      <c r="DB22" s="73"/>
      <c r="DC22" s="73"/>
      <c r="DD22" s="73"/>
    </row>
    <row r="23" spans="1:108" ht="20.100000000000001" customHeight="1">
      <c r="A23" s="69" t="s">
        <v>71</v>
      </c>
      <c r="B23" s="66" t="s">
        <v>35</v>
      </c>
      <c r="C23" s="66" t="s">
        <v>47</v>
      </c>
      <c r="D23" s="67" t="s">
        <v>117</v>
      </c>
      <c r="E23" s="70">
        <v>0.61279289472991016</v>
      </c>
      <c r="F23" s="78">
        <f t="shared" si="0"/>
        <v>4549</v>
      </c>
      <c r="G23" s="74" t="str" cm="1">
        <f t="array" ref="G23">_xlfn.XLOOKUP(B23,_nCity,_nCode&amp;"-"&amp;_xlfn.XLOOKUP(C23,_nCity,_nCode))</f>
        <v>BOG-YUL</v>
      </c>
      <c r="H23" s="74"/>
      <c r="I23" s="73"/>
      <c r="J23" s="73"/>
      <c r="K23" s="73"/>
      <c r="L23" s="73"/>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c r="BH23" s="73"/>
      <c r="BI23" s="73"/>
      <c r="BJ23" s="73"/>
      <c r="BK23" s="73"/>
      <c r="BL23" s="73"/>
      <c r="BM23" s="73"/>
      <c r="BN23" s="73"/>
      <c r="BO23" s="73"/>
      <c r="BP23" s="73"/>
      <c r="BQ23" s="73"/>
      <c r="BR23" s="73"/>
      <c r="BS23" s="73"/>
      <c r="BT23" s="73"/>
      <c r="BU23" s="73"/>
      <c r="BV23" s="73"/>
      <c r="BW23" s="73"/>
      <c r="BX23" s="73"/>
      <c r="BY23" s="73"/>
      <c r="BZ23" s="73"/>
      <c r="CA23" s="73"/>
      <c r="CB23" s="73"/>
      <c r="CC23" s="73"/>
      <c r="CD23" s="73"/>
      <c r="CE23" s="73"/>
      <c r="CF23" s="73"/>
      <c r="CG23" s="73"/>
      <c r="CH23" s="73"/>
      <c r="CI23" s="73"/>
      <c r="CJ23" s="73"/>
      <c r="CK23" s="73"/>
      <c r="CL23" s="73"/>
      <c r="CM23" s="73"/>
      <c r="CN23" s="73"/>
      <c r="CO23" s="73"/>
      <c r="CP23" s="73"/>
      <c r="CQ23" s="73"/>
      <c r="CR23" s="73"/>
      <c r="CS23" s="73"/>
      <c r="CT23" s="73"/>
      <c r="CU23" s="73"/>
      <c r="CV23" s="73"/>
      <c r="CW23" s="73"/>
      <c r="CX23" s="73"/>
      <c r="CY23" s="73"/>
      <c r="CZ23" s="73"/>
      <c r="DA23" s="73"/>
      <c r="DB23" s="73"/>
      <c r="DC23" s="73"/>
      <c r="DD23" s="73"/>
    </row>
    <row r="24" spans="1:108" ht="20.100000000000001" customHeight="1">
      <c r="A24" s="69" t="s">
        <v>71</v>
      </c>
      <c r="B24" s="66" t="s">
        <v>105</v>
      </c>
      <c r="C24" s="66" t="s">
        <v>47</v>
      </c>
      <c r="D24" s="67" t="s">
        <v>118</v>
      </c>
      <c r="E24" s="70">
        <v>0.59543630891317312</v>
      </c>
      <c r="F24" s="78">
        <f t="shared" si="0"/>
        <v>3605</v>
      </c>
      <c r="G24" s="74" t="str" cm="1">
        <f t="array" ref="G24">_xlfn.XLOOKUP(B24,_nCity,_nCode&amp;"-"&amp;_xlfn.XLOOKUP(C24,_nCity,_nCode))</f>
        <v>LAS-YUL</v>
      </c>
      <c r="H24" s="74"/>
      <c r="I24" s="73"/>
      <c r="J24" s="73"/>
      <c r="K24" s="73"/>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c r="BO24" s="73"/>
      <c r="BP24" s="73"/>
      <c r="BQ24" s="73"/>
      <c r="BR24" s="73"/>
      <c r="BS24" s="73"/>
      <c r="BT24" s="73"/>
      <c r="BU24" s="73"/>
      <c r="BV24" s="73"/>
      <c r="BW24" s="73"/>
      <c r="BX24" s="73"/>
      <c r="BY24" s="73"/>
      <c r="BZ24" s="73"/>
      <c r="CA24" s="73"/>
      <c r="CB24" s="73"/>
      <c r="CC24" s="73"/>
      <c r="CD24" s="73"/>
      <c r="CE24" s="73"/>
      <c r="CF24" s="73"/>
      <c r="CG24" s="73"/>
      <c r="CH24" s="73"/>
      <c r="CI24" s="73"/>
      <c r="CJ24" s="73"/>
      <c r="CK24" s="73"/>
      <c r="CL24" s="73"/>
      <c r="CM24" s="73"/>
      <c r="CN24" s="73"/>
      <c r="CO24" s="73"/>
      <c r="CP24" s="73"/>
      <c r="CQ24" s="73"/>
      <c r="CR24" s="73"/>
      <c r="CS24" s="73"/>
      <c r="CT24" s="73"/>
      <c r="CU24" s="73"/>
      <c r="CV24" s="73"/>
      <c r="CW24" s="73"/>
      <c r="CX24" s="73"/>
      <c r="CY24" s="73"/>
      <c r="CZ24" s="73"/>
      <c r="DA24" s="73"/>
      <c r="DB24" s="73"/>
      <c r="DC24" s="73"/>
      <c r="DD24" s="73"/>
    </row>
    <row r="25" spans="1:108" ht="20.100000000000001" customHeight="1">
      <c r="A25" s="69" t="s">
        <v>71</v>
      </c>
      <c r="B25" s="66" t="s">
        <v>49</v>
      </c>
      <c r="C25" s="66" t="s">
        <v>39</v>
      </c>
      <c r="D25" s="67" t="s">
        <v>119</v>
      </c>
      <c r="E25" s="70">
        <v>0.26430521502137994</v>
      </c>
      <c r="F25" s="78">
        <f t="shared" si="0"/>
        <v>16995</v>
      </c>
      <c r="G25" s="74" t="str" cm="1">
        <f t="array" ref="G25">_xlfn.XLOOKUP(B25,_nCity,_nCode&amp;"-"&amp;_xlfn.XLOOKUP(C25,_nCity,_nCode))</f>
        <v>SYD-LON</v>
      </c>
      <c r="H25" s="74"/>
      <c r="I25" s="73"/>
      <c r="J25" s="73"/>
      <c r="K25" s="73"/>
      <c r="L25" s="73"/>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c r="BH25" s="73"/>
      <c r="BI25" s="73"/>
      <c r="BJ25" s="73"/>
      <c r="BK25" s="73"/>
      <c r="BL25" s="73"/>
      <c r="BM25" s="73"/>
      <c r="BN25" s="73"/>
      <c r="BO25" s="73"/>
      <c r="BP25" s="73"/>
      <c r="BQ25" s="73"/>
      <c r="BR25" s="73"/>
      <c r="BS25" s="73"/>
      <c r="BT25" s="73"/>
      <c r="BU25" s="73"/>
      <c r="BV25" s="73"/>
      <c r="BW25" s="73"/>
      <c r="BX25" s="73"/>
      <c r="BY25" s="73"/>
      <c r="BZ25" s="73"/>
      <c r="CA25" s="73"/>
      <c r="CB25" s="73"/>
      <c r="CC25" s="73"/>
      <c r="CD25" s="73"/>
      <c r="CE25" s="73"/>
      <c r="CF25" s="73"/>
      <c r="CG25" s="73"/>
      <c r="CH25" s="73"/>
      <c r="CI25" s="73"/>
      <c r="CJ25" s="73"/>
      <c r="CK25" s="73"/>
      <c r="CL25" s="73"/>
      <c r="CM25" s="73"/>
      <c r="CN25" s="73"/>
      <c r="CO25" s="73"/>
      <c r="CP25" s="73"/>
      <c r="CQ25" s="73"/>
      <c r="CR25" s="73"/>
      <c r="CS25" s="73"/>
      <c r="CT25" s="73"/>
      <c r="CU25" s="73"/>
      <c r="CV25" s="73"/>
      <c r="CW25" s="73"/>
      <c r="CX25" s="73"/>
      <c r="CY25" s="73"/>
      <c r="CZ25" s="73"/>
      <c r="DA25" s="73"/>
      <c r="DB25" s="73"/>
      <c r="DC25" s="73"/>
      <c r="DD25" s="73"/>
    </row>
    <row r="26" spans="1:108" ht="20.100000000000001" customHeight="1">
      <c r="A26" s="69" t="s">
        <v>71</v>
      </c>
      <c r="B26" s="66" t="s">
        <v>50</v>
      </c>
      <c r="C26" s="66" t="s">
        <v>105</v>
      </c>
      <c r="D26" s="67" t="s">
        <v>120</v>
      </c>
      <c r="E26" s="70">
        <v>0.28157215519277523</v>
      </c>
      <c r="F26" s="78">
        <f t="shared" si="0"/>
        <v>367</v>
      </c>
      <c r="G26" s="74" t="str" cm="1">
        <f t="array" ref="G26">_xlfn.XLOOKUP(B26,_nCity,_nCode&amp;"-"&amp;_xlfn.XLOOKUP(C26,_nCity,_nCode))</f>
        <v>LAX-LAS</v>
      </c>
      <c r="H26" s="74"/>
      <c r="I26" s="73"/>
      <c r="J26" s="73"/>
      <c r="K26" s="73"/>
      <c r="L26" s="73"/>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73"/>
      <c r="AV26" s="73"/>
      <c r="AW26" s="73"/>
      <c r="AX26" s="73"/>
      <c r="AY26" s="73"/>
      <c r="AZ26" s="73"/>
      <c r="BA26" s="73"/>
      <c r="BB26" s="73"/>
      <c r="BC26" s="73"/>
      <c r="BD26" s="73"/>
      <c r="BE26" s="73"/>
      <c r="BF26" s="73"/>
      <c r="BG26" s="73"/>
      <c r="BH26" s="73"/>
      <c r="BI26" s="73"/>
      <c r="BJ26" s="73"/>
      <c r="BK26" s="73"/>
      <c r="BL26" s="73"/>
      <c r="BM26" s="73"/>
      <c r="BN26" s="73"/>
      <c r="BO26" s="73"/>
      <c r="BP26" s="73"/>
      <c r="BQ26" s="73"/>
      <c r="BR26" s="73"/>
      <c r="BS26" s="73"/>
      <c r="BT26" s="73"/>
      <c r="BU26" s="73"/>
      <c r="BV26" s="73"/>
      <c r="BW26" s="73"/>
      <c r="BX26" s="73"/>
      <c r="BY26" s="73"/>
      <c r="BZ26" s="73"/>
      <c r="CA26" s="73"/>
      <c r="CB26" s="73"/>
      <c r="CC26" s="73"/>
      <c r="CD26" s="73"/>
      <c r="CE26" s="73"/>
      <c r="CF26" s="73"/>
      <c r="CG26" s="73"/>
      <c r="CH26" s="73"/>
      <c r="CI26" s="73"/>
      <c r="CJ26" s="73"/>
      <c r="CK26" s="73"/>
      <c r="CL26" s="73"/>
      <c r="CM26" s="73"/>
      <c r="CN26" s="73"/>
      <c r="CO26" s="73"/>
      <c r="CP26" s="73"/>
      <c r="CQ26" s="73"/>
      <c r="CR26" s="73"/>
      <c r="CS26" s="73"/>
      <c r="CT26" s="73"/>
      <c r="CU26" s="73"/>
      <c r="CV26" s="73"/>
      <c r="CW26" s="73"/>
      <c r="CX26" s="73"/>
      <c r="CY26" s="73"/>
      <c r="CZ26" s="73"/>
      <c r="DA26" s="73"/>
      <c r="DB26" s="73"/>
      <c r="DC26" s="73"/>
      <c r="DD26" s="73"/>
    </row>
    <row r="27" spans="1:108" ht="20.100000000000001" customHeight="1">
      <c r="A27" s="69" t="s">
        <v>71</v>
      </c>
      <c r="B27" s="66" t="s">
        <v>47</v>
      </c>
      <c r="C27" s="66" t="s">
        <v>48</v>
      </c>
      <c r="D27" s="67" t="s">
        <v>113</v>
      </c>
      <c r="E27" s="70">
        <v>7.4996010193979501E-3</v>
      </c>
      <c r="F27" s="78">
        <f t="shared" si="0"/>
        <v>5531</v>
      </c>
      <c r="G27" s="74" t="str" cm="1">
        <f t="array" ref="G27">_xlfn.XLOOKUP(B27,_nCity,_nCode&amp;"-"&amp;_xlfn.XLOOKUP(C27,_nCity,_nCode))</f>
        <v>YUL-MAD</v>
      </c>
      <c r="H27" s="74"/>
      <c r="I27" s="73"/>
      <c r="J27" s="73"/>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c r="BH27" s="73"/>
      <c r="BI27" s="73"/>
      <c r="BJ27" s="73"/>
      <c r="BK27" s="73"/>
      <c r="BL27" s="73"/>
      <c r="BM27" s="73"/>
      <c r="BN27" s="73"/>
      <c r="BO27" s="73"/>
      <c r="BP27" s="73"/>
      <c r="BQ27" s="73"/>
      <c r="BR27" s="73"/>
      <c r="BS27" s="73"/>
      <c r="BT27" s="73"/>
      <c r="BU27" s="73"/>
      <c r="BV27" s="73"/>
      <c r="BW27" s="73"/>
      <c r="BX27" s="73"/>
      <c r="BY27" s="73"/>
      <c r="BZ27" s="73"/>
      <c r="CA27" s="73"/>
      <c r="CB27" s="73"/>
      <c r="CC27" s="73"/>
      <c r="CD27" s="73"/>
      <c r="CE27" s="73"/>
      <c r="CF27" s="73"/>
      <c r="CG27" s="73"/>
      <c r="CH27" s="73"/>
      <c r="CI27" s="73"/>
      <c r="CJ27" s="73"/>
      <c r="CK27" s="73"/>
      <c r="CL27" s="73"/>
      <c r="CM27" s="73"/>
      <c r="CN27" s="73"/>
      <c r="CO27" s="73"/>
      <c r="CP27" s="73"/>
      <c r="CQ27" s="73"/>
      <c r="CR27" s="73"/>
      <c r="CS27" s="73"/>
      <c r="CT27" s="73"/>
      <c r="CU27" s="73"/>
      <c r="CV27" s="73"/>
      <c r="CW27" s="73"/>
      <c r="CX27" s="73"/>
      <c r="CY27" s="73"/>
      <c r="CZ27" s="73"/>
      <c r="DA27" s="73"/>
      <c r="DB27" s="73"/>
      <c r="DC27" s="73"/>
      <c r="DD27" s="73"/>
    </row>
    <row r="28" spans="1:108" ht="20.100000000000001" customHeight="1">
      <c r="A28" s="69" t="s">
        <v>71</v>
      </c>
      <c r="B28" s="66" t="s">
        <v>39</v>
      </c>
      <c r="C28" s="66" t="s">
        <v>52</v>
      </c>
      <c r="D28" s="67" t="s">
        <v>121</v>
      </c>
      <c r="E28" s="70">
        <v>0.71922216171828945</v>
      </c>
      <c r="F28" s="78">
        <f t="shared" si="0"/>
        <v>11127</v>
      </c>
      <c r="G28" s="74" t="str" cm="1">
        <f t="array" ref="G28">_xlfn.XLOOKUP(B28,_nCity,_nCode&amp;"-"&amp;_xlfn.XLOOKUP(C28,_nCity,_nCode))</f>
        <v>LON-EZE</v>
      </c>
      <c r="H28" s="74"/>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c r="BH28" s="73"/>
      <c r="BI28" s="73"/>
      <c r="BJ28" s="73"/>
      <c r="BK28" s="73"/>
      <c r="BL28" s="73"/>
      <c r="BM28" s="73"/>
      <c r="BN28" s="73"/>
      <c r="BO28" s="73"/>
      <c r="BP28" s="73"/>
      <c r="BQ28" s="73"/>
      <c r="BR28" s="73"/>
      <c r="BS28" s="73"/>
      <c r="BT28" s="73"/>
      <c r="BU28" s="73"/>
      <c r="BV28" s="73"/>
      <c r="BW28" s="73"/>
      <c r="BX28" s="73"/>
      <c r="BY28" s="73"/>
      <c r="BZ28" s="73"/>
      <c r="CA28" s="73"/>
      <c r="CB28" s="73"/>
      <c r="CC28" s="73"/>
      <c r="CD28" s="73"/>
      <c r="CE28" s="73"/>
      <c r="CF28" s="73"/>
      <c r="CG28" s="73"/>
      <c r="CH28" s="73"/>
      <c r="CI28" s="73"/>
      <c r="CJ28" s="73"/>
      <c r="CK28" s="73"/>
      <c r="CL28" s="73"/>
      <c r="CM28" s="73"/>
      <c r="CN28" s="73"/>
      <c r="CO28" s="73"/>
      <c r="CP28" s="73"/>
      <c r="CQ28" s="73"/>
      <c r="CR28" s="73"/>
      <c r="CS28" s="73"/>
      <c r="CT28" s="73"/>
      <c r="CU28" s="73"/>
      <c r="CV28" s="73"/>
      <c r="CW28" s="73"/>
      <c r="CX28" s="73"/>
      <c r="CY28" s="73"/>
      <c r="CZ28" s="73"/>
      <c r="DA28" s="73"/>
      <c r="DB28" s="73"/>
      <c r="DC28" s="73"/>
      <c r="DD28" s="73"/>
    </row>
    <row r="29" spans="1:108" ht="20.100000000000001" customHeight="1">
      <c r="A29" s="69" t="s">
        <v>71</v>
      </c>
      <c r="B29" s="66" t="s">
        <v>39</v>
      </c>
      <c r="C29" s="66" t="s">
        <v>47</v>
      </c>
      <c r="D29" s="67" t="s">
        <v>122</v>
      </c>
      <c r="E29" s="70">
        <v>5.5802918452216299E-2</v>
      </c>
      <c r="F29" s="78">
        <f t="shared" si="0"/>
        <v>5220</v>
      </c>
      <c r="G29" s="74" t="str" cm="1">
        <f t="array" ref="G29">_xlfn.XLOOKUP(B29,_nCity,_nCode&amp;"-"&amp;_xlfn.XLOOKUP(C29,_nCity,_nCode))</f>
        <v>LON-YUL</v>
      </c>
      <c r="H29" s="74"/>
      <c r="I29" s="73"/>
      <c r="J29" s="73"/>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3"/>
      <c r="AO29" s="73"/>
      <c r="AP29" s="73"/>
      <c r="AQ29" s="73"/>
      <c r="AR29" s="73"/>
      <c r="AS29" s="73"/>
      <c r="AT29" s="73"/>
      <c r="AU29" s="73"/>
      <c r="AV29" s="73"/>
      <c r="AW29" s="73"/>
      <c r="AX29" s="73"/>
      <c r="AY29" s="73"/>
      <c r="AZ29" s="73"/>
      <c r="BA29" s="73"/>
      <c r="BB29" s="73"/>
      <c r="BC29" s="73"/>
      <c r="BD29" s="73"/>
      <c r="BE29" s="73"/>
      <c r="BF29" s="73"/>
      <c r="BG29" s="73"/>
      <c r="BH29" s="73"/>
      <c r="BI29" s="73"/>
      <c r="BJ29" s="73"/>
      <c r="BK29" s="73"/>
      <c r="BL29" s="73"/>
      <c r="BM29" s="73"/>
      <c r="BN29" s="73"/>
      <c r="BO29" s="73"/>
      <c r="BP29" s="73"/>
      <c r="BQ29" s="73"/>
      <c r="BR29" s="73"/>
      <c r="BS29" s="73"/>
      <c r="BT29" s="73"/>
      <c r="BU29" s="73"/>
      <c r="BV29" s="73"/>
      <c r="BW29" s="73"/>
      <c r="BX29" s="73"/>
      <c r="BY29" s="73"/>
      <c r="BZ29" s="73"/>
      <c r="CA29" s="73"/>
      <c r="CB29" s="73"/>
      <c r="CC29" s="73"/>
      <c r="CD29" s="73"/>
      <c r="CE29" s="73"/>
      <c r="CF29" s="73"/>
      <c r="CG29" s="73"/>
      <c r="CH29" s="73"/>
      <c r="CI29" s="73"/>
      <c r="CJ29" s="73"/>
      <c r="CK29" s="73"/>
      <c r="CL29" s="73"/>
      <c r="CM29" s="73"/>
      <c r="CN29" s="73"/>
      <c r="CO29" s="73"/>
      <c r="CP29" s="73"/>
      <c r="CQ29" s="73"/>
      <c r="CR29" s="73"/>
      <c r="CS29" s="73"/>
      <c r="CT29" s="73"/>
      <c r="CU29" s="73"/>
      <c r="CV29" s="73"/>
      <c r="CW29" s="73"/>
      <c r="CX29" s="73"/>
      <c r="CY29" s="73"/>
      <c r="CZ29" s="73"/>
      <c r="DA29" s="73"/>
      <c r="DB29" s="73"/>
      <c r="DC29" s="73"/>
      <c r="DD29" s="73"/>
    </row>
    <row r="30" spans="1:108" ht="20.100000000000001" customHeight="1">
      <c r="A30" s="69" t="s">
        <v>71</v>
      </c>
      <c r="B30" s="66" t="s">
        <v>50</v>
      </c>
      <c r="C30" s="66" t="s">
        <v>52</v>
      </c>
      <c r="D30" s="67" t="s">
        <v>123</v>
      </c>
      <c r="E30" s="70">
        <v>0.83441455488096183</v>
      </c>
      <c r="F30" s="78">
        <f t="shared" si="0"/>
        <v>9853</v>
      </c>
      <c r="G30" s="74" t="str" cm="1">
        <f t="array" ref="G30">_xlfn.XLOOKUP(B30,_nCity,_nCode&amp;"-"&amp;_xlfn.XLOOKUP(C30,_nCity,_nCode))</f>
        <v>LAX-EZE</v>
      </c>
      <c r="H30" s="74"/>
      <c r="I30" s="73"/>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Q30" s="73"/>
      <c r="AR30" s="73"/>
      <c r="AS30" s="73"/>
      <c r="AT30" s="73"/>
      <c r="AU30" s="73"/>
      <c r="AV30" s="73"/>
      <c r="AW30" s="73"/>
      <c r="AX30" s="73"/>
      <c r="AY30" s="73"/>
      <c r="AZ30" s="73"/>
      <c r="BA30" s="73"/>
      <c r="BB30" s="73"/>
      <c r="BC30" s="73"/>
      <c r="BD30" s="73"/>
      <c r="BE30" s="73"/>
      <c r="BF30" s="73"/>
      <c r="BG30" s="73"/>
      <c r="BH30" s="73"/>
      <c r="BI30" s="73"/>
      <c r="BJ30" s="73"/>
      <c r="BK30" s="73"/>
      <c r="BL30" s="73"/>
      <c r="BM30" s="73"/>
      <c r="BN30" s="73"/>
      <c r="BO30" s="73"/>
      <c r="BP30" s="73"/>
      <c r="BQ30" s="73"/>
      <c r="BR30" s="73"/>
      <c r="BS30" s="73"/>
      <c r="BT30" s="73"/>
      <c r="BU30" s="73"/>
      <c r="BV30" s="73"/>
      <c r="BW30" s="73"/>
      <c r="BX30" s="73"/>
      <c r="BY30" s="73"/>
      <c r="BZ30" s="73"/>
      <c r="CA30" s="73"/>
      <c r="CB30" s="73"/>
      <c r="CC30" s="73"/>
      <c r="CD30" s="73"/>
      <c r="CE30" s="73"/>
      <c r="CF30" s="73"/>
      <c r="CG30" s="73"/>
      <c r="CH30" s="73"/>
      <c r="CI30" s="73"/>
      <c r="CJ30" s="73"/>
      <c r="CK30" s="73"/>
      <c r="CL30" s="73"/>
      <c r="CM30" s="73"/>
      <c r="CN30" s="73"/>
      <c r="CO30" s="73"/>
      <c r="CP30" s="73"/>
      <c r="CQ30" s="73"/>
      <c r="CR30" s="73"/>
      <c r="CS30" s="73"/>
      <c r="CT30" s="73"/>
      <c r="CU30" s="73"/>
      <c r="CV30" s="73"/>
      <c r="CW30" s="73"/>
      <c r="CX30" s="73"/>
      <c r="CY30" s="73"/>
      <c r="CZ30" s="73"/>
      <c r="DA30" s="73"/>
      <c r="DB30" s="73"/>
      <c r="DC30" s="73"/>
      <c r="DD30" s="73"/>
    </row>
    <row r="31" spans="1:108" ht="20.100000000000001" customHeight="1">
      <c r="A31" s="69" t="s">
        <v>71</v>
      </c>
      <c r="B31" s="66" t="s">
        <v>105</v>
      </c>
      <c r="C31" s="66" t="s">
        <v>49</v>
      </c>
      <c r="D31" s="67" t="s">
        <v>112</v>
      </c>
      <c r="E31" s="70">
        <v>0.56198750981840306</v>
      </c>
      <c r="F31" s="78">
        <f t="shared" si="0"/>
        <v>12434</v>
      </c>
      <c r="G31" s="74" t="str" cm="1">
        <f t="array" ref="G31">_xlfn.XLOOKUP(B31,_nCity,_nCode&amp;"-"&amp;_xlfn.XLOOKUP(C31,_nCity,_nCode))</f>
        <v>LAS-SYD</v>
      </c>
      <c r="H31" s="74"/>
      <c r="I31" s="73"/>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c r="BH31" s="73"/>
      <c r="BI31" s="73"/>
      <c r="BJ31" s="73"/>
      <c r="BK31" s="73"/>
      <c r="BL31" s="73"/>
      <c r="BM31" s="73"/>
      <c r="BN31" s="73"/>
      <c r="BO31" s="73"/>
      <c r="BP31" s="73"/>
      <c r="BQ31" s="73"/>
      <c r="BR31" s="73"/>
      <c r="BS31" s="73"/>
      <c r="BT31" s="73"/>
      <c r="BU31" s="73"/>
      <c r="BV31" s="73"/>
      <c r="BW31" s="73"/>
      <c r="BX31" s="73"/>
      <c r="BY31" s="73"/>
      <c r="BZ31" s="73"/>
      <c r="CA31" s="73"/>
      <c r="CB31" s="73"/>
      <c r="CC31" s="73"/>
      <c r="CD31" s="73"/>
      <c r="CE31" s="73"/>
      <c r="CF31" s="73"/>
      <c r="CG31" s="73"/>
      <c r="CH31" s="73"/>
      <c r="CI31" s="73"/>
      <c r="CJ31" s="73"/>
      <c r="CK31" s="73"/>
      <c r="CL31" s="73"/>
      <c r="CM31" s="73"/>
      <c r="CN31" s="73"/>
      <c r="CO31" s="73"/>
      <c r="CP31" s="73"/>
      <c r="CQ31" s="73"/>
      <c r="CR31" s="73"/>
      <c r="CS31" s="73"/>
      <c r="CT31" s="73"/>
      <c r="CU31" s="73"/>
      <c r="CV31" s="73"/>
      <c r="CW31" s="73"/>
      <c r="CX31" s="73"/>
      <c r="CY31" s="73"/>
      <c r="CZ31" s="73"/>
      <c r="DA31" s="73"/>
      <c r="DB31" s="73"/>
      <c r="DC31" s="73"/>
      <c r="DD31" s="73"/>
    </row>
    <row r="32" spans="1:108" ht="20.100000000000001" customHeight="1">
      <c r="A32" s="69" t="s">
        <v>71</v>
      </c>
      <c r="B32" s="66" t="s">
        <v>39</v>
      </c>
      <c r="C32" s="66" t="s">
        <v>35</v>
      </c>
      <c r="D32" s="67" t="s">
        <v>124</v>
      </c>
      <c r="E32" s="70">
        <v>0.56851851851851853</v>
      </c>
      <c r="F32" s="78">
        <f t="shared" si="0"/>
        <v>8500</v>
      </c>
      <c r="G32" s="74" t="str" cm="1">
        <f t="array" ref="G32">_xlfn.XLOOKUP(B32,_nCity,_nCode&amp;"-"&amp;_xlfn.XLOOKUP(C32,_nCity,_nCode))</f>
        <v>LON-BOG</v>
      </c>
      <c r="H32" s="74"/>
      <c r="I32" s="73"/>
      <c r="J32" s="73"/>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c r="AK32" s="73"/>
      <c r="AL32" s="73"/>
      <c r="AM32" s="73"/>
      <c r="AN32" s="73"/>
      <c r="AO32" s="73"/>
      <c r="AP32" s="73"/>
      <c r="AQ32" s="73"/>
      <c r="AR32" s="73"/>
      <c r="AS32" s="73"/>
      <c r="AT32" s="73"/>
      <c r="AU32" s="73"/>
      <c r="AV32" s="73"/>
      <c r="AW32" s="73"/>
      <c r="AX32" s="73"/>
      <c r="AY32" s="73"/>
      <c r="AZ32" s="73"/>
      <c r="BA32" s="73"/>
      <c r="BB32" s="73"/>
      <c r="BC32" s="73"/>
      <c r="BD32" s="73"/>
      <c r="BE32" s="73"/>
      <c r="BF32" s="73"/>
      <c r="BG32" s="73"/>
      <c r="BH32" s="73"/>
      <c r="BI32" s="73"/>
      <c r="BJ32" s="73"/>
      <c r="BK32" s="73"/>
      <c r="BL32" s="73"/>
      <c r="BM32" s="73"/>
      <c r="BN32" s="73"/>
      <c r="BO32" s="73"/>
      <c r="BP32" s="73"/>
      <c r="BQ32" s="73"/>
      <c r="BR32" s="73"/>
      <c r="BS32" s="73"/>
      <c r="BT32" s="73"/>
      <c r="BU32" s="73"/>
      <c r="BV32" s="73"/>
      <c r="BW32" s="73"/>
      <c r="BX32" s="73"/>
      <c r="BY32" s="73"/>
      <c r="BZ32" s="73"/>
      <c r="CA32" s="73"/>
      <c r="CB32" s="73"/>
      <c r="CC32" s="73"/>
      <c r="CD32" s="73"/>
      <c r="CE32" s="73"/>
      <c r="CF32" s="73"/>
      <c r="CG32" s="73"/>
      <c r="CH32" s="73"/>
      <c r="CI32" s="73"/>
      <c r="CJ32" s="73"/>
      <c r="CK32" s="73"/>
      <c r="CL32" s="73"/>
      <c r="CM32" s="73"/>
      <c r="CN32" s="73"/>
      <c r="CO32" s="73"/>
      <c r="CP32" s="73"/>
      <c r="CQ32" s="73"/>
      <c r="CR32" s="73"/>
      <c r="CS32" s="73"/>
      <c r="CT32" s="73"/>
      <c r="CU32" s="73"/>
      <c r="CV32" s="73"/>
      <c r="CW32" s="73"/>
      <c r="CX32" s="73"/>
      <c r="CY32" s="73"/>
      <c r="CZ32" s="73"/>
      <c r="DA32" s="73"/>
      <c r="DB32" s="73"/>
      <c r="DC32" s="73"/>
      <c r="DD32" s="73"/>
    </row>
    <row r="33" spans="1:108" ht="20.100000000000001" customHeight="1">
      <c r="A33" s="69" t="s">
        <v>71</v>
      </c>
      <c r="B33" s="66" t="s">
        <v>53</v>
      </c>
      <c r="C33" s="66" t="s">
        <v>49</v>
      </c>
      <c r="D33" s="67" t="s">
        <v>125</v>
      </c>
      <c r="E33" s="70">
        <v>0.65331448278910276</v>
      </c>
      <c r="F33" s="78">
        <f t="shared" si="0"/>
        <v>15318</v>
      </c>
      <c r="G33" s="74" t="str" cm="1">
        <f t="array" ref="G33">_xlfn.XLOOKUP(B33,_nCity,_nCode&amp;"-"&amp;_xlfn.XLOOKUP(C33,_nCity,_nCode))</f>
        <v>RIX-SYD</v>
      </c>
      <c r="H33" s="74"/>
      <c r="I33" s="73"/>
      <c r="J33" s="73"/>
      <c r="K33" s="73"/>
      <c r="L33" s="73"/>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c r="AO33" s="73"/>
      <c r="AP33" s="73"/>
      <c r="AQ33" s="73"/>
      <c r="AR33" s="73"/>
      <c r="AS33" s="73"/>
      <c r="AT33" s="73"/>
      <c r="AU33" s="73"/>
      <c r="AV33" s="73"/>
      <c r="AW33" s="73"/>
      <c r="AX33" s="73"/>
      <c r="AY33" s="73"/>
      <c r="AZ33" s="73"/>
      <c r="BA33" s="73"/>
      <c r="BB33" s="73"/>
      <c r="BC33" s="73"/>
      <c r="BD33" s="73"/>
      <c r="BE33" s="73"/>
      <c r="BF33" s="73"/>
      <c r="BG33" s="73"/>
      <c r="BH33" s="73"/>
      <c r="BI33" s="73"/>
      <c r="BJ33" s="73"/>
      <c r="BK33" s="73"/>
      <c r="BL33" s="73"/>
      <c r="BM33" s="73"/>
      <c r="BN33" s="73"/>
      <c r="BO33" s="73"/>
      <c r="BP33" s="73"/>
      <c r="BQ33" s="73"/>
      <c r="BR33" s="73"/>
      <c r="BS33" s="73"/>
      <c r="BT33" s="73"/>
      <c r="BU33" s="73"/>
      <c r="BV33" s="73"/>
      <c r="BW33" s="73"/>
      <c r="BX33" s="73"/>
      <c r="BY33" s="73"/>
      <c r="BZ33" s="73"/>
      <c r="CA33" s="73"/>
      <c r="CB33" s="73"/>
      <c r="CC33" s="73"/>
      <c r="CD33" s="73"/>
      <c r="CE33" s="73"/>
      <c r="CF33" s="73"/>
      <c r="CG33" s="73"/>
      <c r="CH33" s="73"/>
      <c r="CI33" s="73"/>
      <c r="CJ33" s="73"/>
      <c r="CK33" s="73"/>
      <c r="CL33" s="73"/>
      <c r="CM33" s="73"/>
      <c r="CN33" s="73"/>
      <c r="CO33" s="73"/>
      <c r="CP33" s="73"/>
      <c r="CQ33" s="73"/>
      <c r="CR33" s="73"/>
      <c r="CS33" s="73"/>
      <c r="CT33" s="73"/>
      <c r="CU33" s="73"/>
      <c r="CV33" s="73"/>
      <c r="CW33" s="73"/>
      <c r="CX33" s="73"/>
      <c r="CY33" s="73"/>
      <c r="CZ33" s="73"/>
      <c r="DA33" s="73"/>
      <c r="DB33" s="73"/>
      <c r="DC33" s="73"/>
      <c r="DD33" s="73"/>
    </row>
    <row r="34" spans="1:108" ht="20.100000000000001" customHeight="1">
      <c r="A34" s="69" t="s">
        <v>71</v>
      </c>
      <c r="B34" s="66" t="s">
        <v>50</v>
      </c>
      <c r="C34" s="66" t="s">
        <v>49</v>
      </c>
      <c r="D34" s="67" t="s">
        <v>126</v>
      </c>
      <c r="E34" s="70">
        <v>0.42725923086216433</v>
      </c>
      <c r="F34" s="78">
        <f t="shared" si="0"/>
        <v>12074</v>
      </c>
      <c r="G34" s="74" t="str" cm="1">
        <f t="array" ref="G34">_xlfn.XLOOKUP(B34,_nCity,_nCode&amp;"-"&amp;_xlfn.XLOOKUP(C34,_nCity,_nCode))</f>
        <v>LAX-SYD</v>
      </c>
      <c r="H34" s="74"/>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c r="BH34" s="73"/>
      <c r="BI34" s="73"/>
      <c r="BJ34" s="73"/>
      <c r="BK34" s="73"/>
      <c r="BL34" s="73"/>
      <c r="BM34" s="73"/>
      <c r="BN34" s="73"/>
      <c r="BO34" s="73"/>
      <c r="BP34" s="73"/>
      <c r="BQ34" s="73"/>
      <c r="BR34" s="73"/>
      <c r="BS34" s="73"/>
      <c r="BT34" s="73"/>
      <c r="BU34" s="73"/>
      <c r="BV34" s="73"/>
      <c r="BW34" s="73"/>
      <c r="BX34" s="73"/>
      <c r="BY34" s="73"/>
      <c r="BZ34" s="73"/>
      <c r="CA34" s="73"/>
      <c r="CB34" s="73"/>
      <c r="CC34" s="73"/>
      <c r="CD34" s="73"/>
      <c r="CE34" s="73"/>
      <c r="CF34" s="73"/>
      <c r="CG34" s="73"/>
      <c r="CH34" s="73"/>
      <c r="CI34" s="73"/>
      <c r="CJ34" s="73"/>
      <c r="CK34" s="73"/>
      <c r="CL34" s="73"/>
      <c r="CM34" s="73"/>
      <c r="CN34" s="73"/>
      <c r="CO34" s="73"/>
      <c r="CP34" s="73"/>
      <c r="CQ34" s="73"/>
      <c r="CR34" s="73"/>
      <c r="CS34" s="73"/>
      <c r="CT34" s="73"/>
      <c r="CU34" s="73"/>
      <c r="CV34" s="73"/>
      <c r="CW34" s="73"/>
      <c r="CX34" s="73"/>
      <c r="CY34" s="73"/>
      <c r="CZ34" s="73"/>
      <c r="DA34" s="73"/>
      <c r="DB34" s="73"/>
      <c r="DC34" s="73"/>
      <c r="DD34" s="73"/>
    </row>
    <row r="35" spans="1:108" ht="20.100000000000001" customHeight="1">
      <c r="A35" s="69" t="s">
        <v>71</v>
      </c>
      <c r="B35" s="66" t="s">
        <v>53</v>
      </c>
      <c r="C35" s="66" t="s">
        <v>48</v>
      </c>
      <c r="D35" s="67" t="s">
        <v>127</v>
      </c>
      <c r="E35" s="70">
        <v>0.53875041406765412</v>
      </c>
      <c r="F35" s="78">
        <f t="shared" si="0"/>
        <v>2712</v>
      </c>
      <c r="G35" s="74" t="str" cm="1">
        <f t="array" ref="G35">_xlfn.XLOOKUP(B35,_nCity,_nCode&amp;"-"&amp;_xlfn.XLOOKUP(C35,_nCity,_nCode))</f>
        <v>RIX-MAD</v>
      </c>
      <c r="H35" s="74"/>
      <c r="I35" s="73"/>
      <c r="J35" s="73"/>
      <c r="K35" s="73"/>
      <c r="L35" s="73"/>
      <c r="M35" s="73"/>
      <c r="N35" s="73"/>
      <c r="O35" s="73"/>
      <c r="P35" s="73"/>
      <c r="Q35" s="73"/>
      <c r="R35" s="73"/>
      <c r="S35" s="73"/>
      <c r="T35" s="73"/>
      <c r="U35" s="73"/>
      <c r="V35" s="73"/>
      <c r="W35" s="73"/>
      <c r="X35" s="73"/>
      <c r="Y35" s="73"/>
      <c r="Z35" s="73"/>
      <c r="AA35" s="73"/>
      <c r="AB35" s="73"/>
      <c r="AC35" s="73"/>
      <c r="AD35" s="73"/>
      <c r="AE35" s="73"/>
      <c r="AF35" s="73"/>
      <c r="AG35" s="73"/>
      <c r="AH35" s="73"/>
      <c r="AI35" s="73"/>
      <c r="AJ35" s="73"/>
      <c r="AK35" s="73"/>
      <c r="AL35" s="73"/>
      <c r="AM35" s="73"/>
      <c r="AN35" s="73"/>
      <c r="AO35" s="73"/>
      <c r="AP35" s="73"/>
      <c r="AQ35" s="73"/>
      <c r="AR35" s="73"/>
      <c r="AS35" s="73"/>
      <c r="AT35" s="73"/>
      <c r="AU35" s="73"/>
      <c r="AV35" s="73"/>
      <c r="AW35" s="73"/>
      <c r="AX35" s="73"/>
      <c r="AY35" s="73"/>
      <c r="AZ35" s="73"/>
      <c r="BA35" s="73"/>
      <c r="BB35" s="73"/>
      <c r="BC35" s="73"/>
      <c r="BD35" s="73"/>
      <c r="BE35" s="73"/>
      <c r="BF35" s="73"/>
      <c r="BG35" s="73"/>
      <c r="BH35" s="73"/>
      <c r="BI35" s="73"/>
      <c r="BJ35" s="73"/>
      <c r="BK35" s="73"/>
      <c r="BL35" s="73"/>
      <c r="BM35" s="73"/>
      <c r="BN35" s="73"/>
      <c r="BO35" s="73"/>
      <c r="BP35" s="73"/>
      <c r="BQ35" s="73"/>
      <c r="BR35" s="73"/>
      <c r="BS35" s="73"/>
      <c r="BT35" s="73"/>
      <c r="BU35" s="73"/>
      <c r="BV35" s="73"/>
      <c r="BW35" s="73"/>
      <c r="BX35" s="73"/>
      <c r="BY35" s="73"/>
      <c r="BZ35" s="73"/>
      <c r="CA35" s="73"/>
      <c r="CB35" s="73"/>
      <c r="CC35" s="73"/>
      <c r="CD35" s="73"/>
      <c r="CE35" s="73"/>
      <c r="CF35" s="73"/>
      <c r="CG35" s="73"/>
      <c r="CH35" s="73"/>
      <c r="CI35" s="73"/>
      <c r="CJ35" s="73"/>
      <c r="CK35" s="73"/>
      <c r="CL35" s="73"/>
      <c r="CM35" s="73"/>
      <c r="CN35" s="73"/>
      <c r="CO35" s="73"/>
      <c r="CP35" s="73"/>
      <c r="CQ35" s="73"/>
      <c r="CR35" s="73"/>
      <c r="CS35" s="73"/>
      <c r="CT35" s="73"/>
      <c r="CU35" s="73"/>
      <c r="CV35" s="73"/>
      <c r="CW35" s="73"/>
      <c r="CX35" s="73"/>
      <c r="CY35" s="73"/>
      <c r="CZ35" s="73"/>
      <c r="DA35" s="73"/>
      <c r="DB35" s="73"/>
      <c r="DC35" s="73"/>
      <c r="DD35" s="73"/>
    </row>
    <row r="36" spans="1:108" ht="20.100000000000001" customHeight="1">
      <c r="A36" s="69" t="s">
        <v>71</v>
      </c>
      <c r="B36" s="66" t="s">
        <v>35</v>
      </c>
      <c r="C36" s="66" t="s">
        <v>51</v>
      </c>
      <c r="D36" s="67" t="s">
        <v>128</v>
      </c>
      <c r="E36" s="70">
        <v>0.76288481819058085</v>
      </c>
      <c r="F36" s="78">
        <f t="shared" si="0"/>
        <v>10523</v>
      </c>
      <c r="G36" s="74" t="str" cm="1">
        <f t="array" ref="G36">_xlfn.XLOOKUP(B36,_nCity,_nCode&amp;"-"&amp;_xlfn.XLOOKUP(C36,_nCity,_nCode))</f>
        <v>BOG-CPT</v>
      </c>
      <c r="H36" s="74"/>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c r="BH36" s="73"/>
      <c r="BI36" s="73"/>
      <c r="BJ36" s="73"/>
      <c r="BK36" s="73"/>
      <c r="BL36" s="73"/>
      <c r="BM36" s="73"/>
      <c r="BN36" s="73"/>
      <c r="BO36" s="73"/>
      <c r="BP36" s="73"/>
      <c r="BQ36" s="73"/>
      <c r="BR36" s="73"/>
      <c r="BS36" s="73"/>
      <c r="BT36" s="73"/>
      <c r="BU36" s="73"/>
      <c r="BV36" s="73"/>
      <c r="BW36" s="73"/>
      <c r="BX36" s="73"/>
      <c r="BY36" s="73"/>
      <c r="BZ36" s="73"/>
      <c r="CA36" s="73"/>
      <c r="CB36" s="73"/>
      <c r="CC36" s="73"/>
      <c r="CD36" s="73"/>
      <c r="CE36" s="73"/>
      <c r="CF36" s="73"/>
      <c r="CG36" s="73"/>
      <c r="CH36" s="73"/>
      <c r="CI36" s="73"/>
      <c r="CJ36" s="73"/>
      <c r="CK36" s="73"/>
      <c r="CL36" s="73"/>
      <c r="CM36" s="73"/>
      <c r="CN36" s="73"/>
      <c r="CO36" s="73"/>
      <c r="CP36" s="73"/>
      <c r="CQ36" s="73"/>
      <c r="CR36" s="73"/>
      <c r="CS36" s="73"/>
      <c r="CT36" s="73"/>
      <c r="CU36" s="73"/>
      <c r="CV36" s="73"/>
      <c r="CW36" s="73"/>
      <c r="CX36" s="73"/>
      <c r="CY36" s="73"/>
      <c r="CZ36" s="73"/>
      <c r="DA36" s="73"/>
      <c r="DB36" s="73"/>
      <c r="DC36" s="73"/>
      <c r="DD36" s="73"/>
    </row>
    <row r="37" spans="1:108" ht="20.100000000000001" customHeight="1">
      <c r="A37" s="69" t="s">
        <v>71</v>
      </c>
      <c r="B37" s="66" t="s">
        <v>105</v>
      </c>
      <c r="C37" s="66" t="s">
        <v>51</v>
      </c>
      <c r="D37" s="67" t="s">
        <v>129</v>
      </c>
      <c r="E37" s="70">
        <v>0.40064254025561807</v>
      </c>
      <c r="F37" s="78">
        <f t="shared" si="0"/>
        <v>15821</v>
      </c>
      <c r="G37" s="74" t="str" cm="1">
        <f t="array" ref="G37">_xlfn.XLOOKUP(B37,_nCity,_nCode&amp;"-"&amp;_xlfn.XLOOKUP(C37,_nCity,_nCode))</f>
        <v>LAS-CPT</v>
      </c>
      <c r="H37" s="74"/>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c r="BF37" s="73"/>
      <c r="BG37" s="73"/>
      <c r="BH37" s="73"/>
      <c r="BI37" s="73"/>
      <c r="BJ37" s="73"/>
      <c r="BK37" s="73"/>
      <c r="BL37" s="73"/>
      <c r="BM37" s="73"/>
      <c r="BN37" s="73"/>
      <c r="BO37" s="73"/>
      <c r="BP37" s="73"/>
      <c r="BQ37" s="73"/>
      <c r="BR37" s="73"/>
      <c r="BS37" s="73"/>
      <c r="BT37" s="73"/>
      <c r="BU37" s="73"/>
      <c r="BV37" s="73"/>
      <c r="BW37" s="73"/>
      <c r="BX37" s="73"/>
      <c r="BY37" s="73"/>
      <c r="BZ37" s="73"/>
      <c r="CA37" s="73"/>
      <c r="CB37" s="73"/>
      <c r="CC37" s="73"/>
      <c r="CD37" s="73"/>
      <c r="CE37" s="73"/>
      <c r="CF37" s="73"/>
      <c r="CG37" s="73"/>
      <c r="CH37" s="73"/>
      <c r="CI37" s="73"/>
      <c r="CJ37" s="73"/>
      <c r="CK37" s="73"/>
      <c r="CL37" s="73"/>
      <c r="CM37" s="73"/>
      <c r="CN37" s="73"/>
      <c r="CO37" s="73"/>
      <c r="CP37" s="73"/>
      <c r="CQ37" s="73"/>
      <c r="CR37" s="73"/>
      <c r="CS37" s="73"/>
      <c r="CT37" s="73"/>
      <c r="CU37" s="73"/>
      <c r="CV37" s="73"/>
      <c r="CW37" s="73"/>
      <c r="CX37" s="73"/>
      <c r="CY37" s="73"/>
      <c r="CZ37" s="73"/>
      <c r="DA37" s="73"/>
      <c r="DB37" s="73"/>
      <c r="DC37" s="73"/>
      <c r="DD37" s="73"/>
    </row>
    <row r="38" spans="1:108" ht="20.100000000000001" customHeight="1">
      <c r="A38" s="69" t="s">
        <v>71</v>
      </c>
      <c r="B38" s="66" t="s">
        <v>47</v>
      </c>
      <c r="C38" s="66" t="s">
        <v>53</v>
      </c>
      <c r="D38" s="67" t="s">
        <v>130</v>
      </c>
      <c r="E38" s="70">
        <v>0.93886428211768957</v>
      </c>
      <c r="F38" s="78">
        <f t="shared" si="0"/>
        <v>6320</v>
      </c>
      <c r="G38" s="74" t="str" cm="1">
        <f t="array" ref="G38">_xlfn.XLOOKUP(B38,_nCity,_nCode&amp;"-"&amp;_xlfn.XLOOKUP(C38,_nCity,_nCode))</f>
        <v>YUL-RIX</v>
      </c>
      <c r="H38" s="74"/>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c r="AV38" s="73"/>
      <c r="AW38" s="73"/>
      <c r="AX38" s="73"/>
      <c r="AY38" s="73"/>
      <c r="AZ38" s="73"/>
      <c r="BA38" s="73"/>
      <c r="BB38" s="73"/>
      <c r="BC38" s="73"/>
      <c r="BD38" s="73"/>
      <c r="BE38" s="73"/>
      <c r="BF38" s="73"/>
      <c r="BG38" s="73"/>
      <c r="BH38" s="73"/>
      <c r="BI38" s="73"/>
      <c r="BJ38" s="73"/>
      <c r="BK38" s="73"/>
      <c r="BL38" s="73"/>
      <c r="BM38" s="73"/>
      <c r="BN38" s="73"/>
      <c r="BO38" s="73"/>
      <c r="BP38" s="73"/>
      <c r="BQ38" s="73"/>
      <c r="BR38" s="73"/>
      <c r="BS38" s="73"/>
      <c r="BT38" s="73"/>
      <c r="BU38" s="73"/>
      <c r="BV38" s="73"/>
      <c r="BW38" s="73"/>
      <c r="BX38" s="73"/>
      <c r="BY38" s="73"/>
      <c r="BZ38" s="73"/>
      <c r="CA38" s="73"/>
      <c r="CB38" s="73"/>
      <c r="CC38" s="73"/>
      <c r="CD38" s="73"/>
      <c r="CE38" s="73"/>
      <c r="CF38" s="73"/>
      <c r="CG38" s="73"/>
      <c r="CH38" s="73"/>
      <c r="CI38" s="73"/>
      <c r="CJ38" s="73"/>
      <c r="CK38" s="73"/>
      <c r="CL38" s="73"/>
      <c r="CM38" s="73"/>
      <c r="CN38" s="73"/>
      <c r="CO38" s="73"/>
      <c r="CP38" s="73"/>
      <c r="CQ38" s="73"/>
      <c r="CR38" s="73"/>
      <c r="CS38" s="73"/>
      <c r="CT38" s="73"/>
      <c r="CU38" s="73"/>
      <c r="CV38" s="73"/>
      <c r="CW38" s="73"/>
      <c r="CX38" s="73"/>
      <c r="CY38" s="73"/>
      <c r="CZ38" s="73"/>
      <c r="DA38" s="73"/>
      <c r="DB38" s="73"/>
      <c r="DC38" s="73"/>
      <c r="DD38" s="73"/>
    </row>
    <row r="39" spans="1:108" ht="20.100000000000001" customHeight="1">
      <c r="A39" s="69" t="s">
        <v>71</v>
      </c>
      <c r="B39" s="66" t="s">
        <v>51</v>
      </c>
      <c r="C39" s="66" t="s">
        <v>35</v>
      </c>
      <c r="D39" s="67" t="s">
        <v>128</v>
      </c>
      <c r="E39" s="70">
        <v>5.9612284072541488E-2</v>
      </c>
      <c r="F39" s="78">
        <f t="shared" si="0"/>
        <v>10523</v>
      </c>
      <c r="G39" s="74" t="str" cm="1">
        <f t="array" ref="G39">_xlfn.XLOOKUP(B39,_nCity,_nCode&amp;"-"&amp;_xlfn.XLOOKUP(C39,_nCity,_nCode))</f>
        <v>CPT-BOG</v>
      </c>
      <c r="H39" s="74"/>
      <c r="I39" s="73"/>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c r="BH39" s="73"/>
      <c r="BI39" s="73"/>
      <c r="BJ39" s="73"/>
      <c r="BK39" s="73"/>
      <c r="BL39" s="73"/>
      <c r="BM39" s="73"/>
      <c r="BN39" s="73"/>
      <c r="BO39" s="73"/>
      <c r="BP39" s="73"/>
      <c r="BQ39" s="73"/>
      <c r="BR39" s="73"/>
      <c r="BS39" s="73"/>
      <c r="BT39" s="73"/>
      <c r="BU39" s="73"/>
      <c r="BV39" s="73"/>
      <c r="BW39" s="73"/>
      <c r="BX39" s="73"/>
      <c r="BY39" s="73"/>
      <c r="BZ39" s="73"/>
      <c r="CA39" s="73"/>
      <c r="CB39" s="73"/>
      <c r="CC39" s="73"/>
      <c r="CD39" s="73"/>
      <c r="CE39" s="73"/>
      <c r="CF39" s="73"/>
      <c r="CG39" s="73"/>
      <c r="CH39" s="73"/>
      <c r="CI39" s="73"/>
      <c r="CJ39" s="73"/>
      <c r="CK39" s="73"/>
      <c r="CL39" s="73"/>
      <c r="CM39" s="73"/>
      <c r="CN39" s="73"/>
      <c r="CO39" s="73"/>
      <c r="CP39" s="73"/>
      <c r="CQ39" s="73"/>
      <c r="CR39" s="73"/>
      <c r="CS39" s="73"/>
      <c r="CT39" s="73"/>
      <c r="CU39" s="73"/>
      <c r="CV39" s="73"/>
      <c r="CW39" s="73"/>
      <c r="CX39" s="73"/>
      <c r="CY39" s="73"/>
      <c r="CZ39" s="73"/>
      <c r="DA39" s="73"/>
      <c r="DB39" s="73"/>
      <c r="DC39" s="73"/>
      <c r="DD39" s="73"/>
    </row>
    <row r="40" spans="1:108" ht="20.100000000000001" customHeight="1">
      <c r="A40" s="69" t="s">
        <v>71</v>
      </c>
      <c r="B40" s="66" t="s">
        <v>51</v>
      </c>
      <c r="C40" s="66" t="s">
        <v>48</v>
      </c>
      <c r="D40" s="67" t="s">
        <v>131</v>
      </c>
      <c r="E40" s="70">
        <v>0.76809161156554506</v>
      </c>
      <c r="F40" s="78">
        <f t="shared" si="0"/>
        <v>8572</v>
      </c>
      <c r="G40" s="74" t="str" cm="1">
        <f t="array" ref="G40">_xlfn.XLOOKUP(B40,_nCity,_nCode&amp;"-"&amp;_xlfn.XLOOKUP(C40,_nCity,_nCode))</f>
        <v>CPT-MAD</v>
      </c>
      <c r="H40" s="74"/>
      <c r="I40" s="73"/>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73"/>
      <c r="BJ40" s="73"/>
      <c r="BK40" s="73"/>
      <c r="BL40" s="73"/>
      <c r="BM40" s="73"/>
      <c r="BN40" s="73"/>
      <c r="BO40" s="73"/>
      <c r="BP40" s="73"/>
      <c r="BQ40" s="73"/>
      <c r="BR40" s="73"/>
      <c r="BS40" s="73"/>
      <c r="BT40" s="73"/>
      <c r="BU40" s="73"/>
      <c r="BV40" s="73"/>
      <c r="BW40" s="73"/>
      <c r="BX40" s="73"/>
      <c r="BY40" s="73"/>
      <c r="BZ40" s="73"/>
      <c r="CA40" s="73"/>
      <c r="CB40" s="73"/>
      <c r="CC40" s="73"/>
      <c r="CD40" s="73"/>
      <c r="CE40" s="73"/>
      <c r="CF40" s="73"/>
      <c r="CG40" s="73"/>
      <c r="CH40" s="73"/>
      <c r="CI40" s="73"/>
      <c r="CJ40" s="73"/>
      <c r="CK40" s="73"/>
      <c r="CL40" s="73"/>
      <c r="CM40" s="73"/>
      <c r="CN40" s="73"/>
      <c r="CO40" s="73"/>
      <c r="CP40" s="73"/>
      <c r="CQ40" s="73"/>
      <c r="CR40" s="73"/>
      <c r="CS40" s="73"/>
      <c r="CT40" s="73"/>
      <c r="CU40" s="73"/>
      <c r="CV40" s="73"/>
      <c r="CW40" s="73"/>
      <c r="CX40" s="73"/>
      <c r="CY40" s="73"/>
      <c r="CZ40" s="73"/>
      <c r="DA40" s="73"/>
      <c r="DB40" s="73"/>
      <c r="DC40" s="73"/>
      <c r="DD40" s="73"/>
    </row>
    <row r="41" spans="1:108" ht="20.100000000000001" customHeight="1">
      <c r="A41" s="69" t="s">
        <v>71</v>
      </c>
      <c r="B41" s="66" t="s">
        <v>35</v>
      </c>
      <c r="C41" s="66" t="s">
        <v>105</v>
      </c>
      <c r="D41" s="67" t="s">
        <v>132</v>
      </c>
      <c r="E41" s="70">
        <v>0.85694684860053028</v>
      </c>
      <c r="F41" s="78">
        <f t="shared" si="0"/>
        <v>5465</v>
      </c>
      <c r="G41" s="74" t="str" cm="1">
        <f t="array" ref="G41">_xlfn.XLOOKUP(B41,_nCity,_nCode&amp;"-"&amp;_xlfn.XLOOKUP(C41,_nCity,_nCode))</f>
        <v>BOG-LAS</v>
      </c>
      <c r="H41" s="74"/>
      <c r="I41" s="73"/>
      <c r="J41" s="73"/>
      <c r="K41" s="73"/>
      <c r="L41" s="73"/>
      <c r="M41" s="73"/>
      <c r="N41" s="73"/>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73"/>
      <c r="BJ41" s="73"/>
      <c r="BK41" s="73"/>
      <c r="BL41" s="73"/>
      <c r="BM41" s="73"/>
      <c r="BN41" s="73"/>
      <c r="BO41" s="73"/>
      <c r="BP41" s="73"/>
      <c r="BQ41" s="73"/>
      <c r="BR41" s="73"/>
      <c r="BS41" s="73"/>
      <c r="BT41" s="73"/>
      <c r="BU41" s="73"/>
      <c r="BV41" s="73"/>
      <c r="BW41" s="73"/>
      <c r="BX41" s="73"/>
      <c r="BY41" s="73"/>
      <c r="BZ41" s="73"/>
      <c r="CA41" s="73"/>
      <c r="CB41" s="73"/>
      <c r="CC41" s="73"/>
      <c r="CD41" s="73"/>
      <c r="CE41" s="73"/>
      <c r="CF41" s="73"/>
      <c r="CG41" s="73"/>
      <c r="CH41" s="73"/>
      <c r="CI41" s="73"/>
      <c r="CJ41" s="73"/>
      <c r="CK41" s="73"/>
      <c r="CL41" s="73"/>
      <c r="CM41" s="73"/>
      <c r="CN41" s="73"/>
      <c r="CO41" s="73"/>
      <c r="CP41" s="73"/>
      <c r="CQ41" s="73"/>
      <c r="CR41" s="73"/>
      <c r="CS41" s="73"/>
      <c r="CT41" s="73"/>
      <c r="CU41" s="73"/>
      <c r="CV41" s="73"/>
      <c r="CW41" s="73"/>
      <c r="CX41" s="73"/>
      <c r="CY41" s="73"/>
      <c r="CZ41" s="73"/>
      <c r="DA41" s="73"/>
      <c r="DB41" s="73"/>
      <c r="DC41" s="73"/>
      <c r="DD41" s="73"/>
    </row>
    <row r="42" spans="1:108" ht="20.100000000000001" customHeight="1">
      <c r="A42" s="69" t="s">
        <v>71</v>
      </c>
      <c r="B42" s="66" t="s">
        <v>42</v>
      </c>
      <c r="C42" s="66" t="s">
        <v>35</v>
      </c>
      <c r="D42" s="67" t="s">
        <v>133</v>
      </c>
      <c r="E42" s="70">
        <v>0.57532560950751188</v>
      </c>
      <c r="F42" s="78">
        <f t="shared" si="0"/>
        <v>7526</v>
      </c>
      <c r="G42" s="74" t="str" cm="1">
        <f t="array" ref="G42">_xlfn.XLOOKUP(B42,_nCity,_nCode&amp;"-"&amp;_xlfn.XLOOKUP(C42,_nCity,_nCode))</f>
        <v>LIS-BOG</v>
      </c>
      <c r="H42" s="74"/>
      <c r="I42" s="73"/>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c r="BH42" s="73"/>
      <c r="BI42" s="73"/>
      <c r="BJ42" s="73"/>
      <c r="BK42" s="73"/>
      <c r="BL42" s="73"/>
      <c r="BM42" s="73"/>
      <c r="BN42" s="73"/>
      <c r="BO42" s="73"/>
      <c r="BP42" s="73"/>
      <c r="BQ42" s="73"/>
      <c r="BR42" s="73"/>
      <c r="BS42" s="73"/>
      <c r="BT42" s="73"/>
      <c r="BU42" s="73"/>
      <c r="BV42" s="73"/>
      <c r="BW42" s="73"/>
      <c r="BX42" s="73"/>
      <c r="BY42" s="73"/>
      <c r="BZ42" s="73"/>
      <c r="CA42" s="73"/>
      <c r="CB42" s="73"/>
      <c r="CC42" s="73"/>
      <c r="CD42" s="73"/>
      <c r="CE42" s="73"/>
      <c r="CF42" s="73"/>
      <c r="CG42" s="73"/>
      <c r="CH42" s="73"/>
      <c r="CI42" s="73"/>
      <c r="CJ42" s="73"/>
      <c r="CK42" s="73"/>
      <c r="CL42" s="73"/>
      <c r="CM42" s="73"/>
      <c r="CN42" s="73"/>
      <c r="CO42" s="73"/>
      <c r="CP42" s="73"/>
      <c r="CQ42" s="73"/>
      <c r="CR42" s="73"/>
      <c r="CS42" s="73"/>
      <c r="CT42" s="73"/>
      <c r="CU42" s="73"/>
      <c r="CV42" s="73"/>
      <c r="CW42" s="73"/>
      <c r="CX42" s="73"/>
      <c r="CY42" s="73"/>
      <c r="CZ42" s="73"/>
      <c r="DA42" s="73"/>
      <c r="DB42" s="73"/>
      <c r="DC42" s="73"/>
      <c r="DD42" s="73"/>
    </row>
    <row r="43" spans="1:108" ht="20.100000000000001" customHeight="1">
      <c r="A43" s="69" t="s">
        <v>71</v>
      </c>
      <c r="B43" s="66" t="s">
        <v>51</v>
      </c>
      <c r="C43" s="66" t="s">
        <v>105</v>
      </c>
      <c r="D43" s="67" t="s">
        <v>129</v>
      </c>
      <c r="E43" s="70">
        <v>0.93563657407407408</v>
      </c>
      <c r="F43" s="78">
        <f t="shared" si="0"/>
        <v>15821</v>
      </c>
      <c r="G43" s="74" t="str" cm="1">
        <f t="array" ref="G43">_xlfn.XLOOKUP(B43,_nCity,_nCode&amp;"-"&amp;_xlfn.XLOOKUP(C43,_nCity,_nCode))</f>
        <v>CPT-LAS</v>
      </c>
      <c r="H43" s="74"/>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c r="BH43" s="73"/>
      <c r="BI43" s="73"/>
      <c r="BJ43" s="73"/>
      <c r="BK43" s="73"/>
      <c r="BL43" s="73"/>
      <c r="BM43" s="73"/>
      <c r="BN43" s="73"/>
      <c r="BO43" s="73"/>
      <c r="BP43" s="73"/>
      <c r="BQ43" s="73"/>
      <c r="BR43" s="73"/>
      <c r="BS43" s="73"/>
      <c r="BT43" s="73"/>
      <c r="BU43" s="73"/>
      <c r="BV43" s="73"/>
      <c r="BW43" s="73"/>
      <c r="BX43" s="73"/>
      <c r="BY43" s="73"/>
      <c r="BZ43" s="73"/>
      <c r="CA43" s="73"/>
      <c r="CB43" s="73"/>
      <c r="CC43" s="73"/>
      <c r="CD43" s="73"/>
      <c r="CE43" s="73"/>
      <c r="CF43" s="73"/>
      <c r="CG43" s="73"/>
      <c r="CH43" s="73"/>
      <c r="CI43" s="73"/>
      <c r="CJ43" s="73"/>
      <c r="CK43" s="73"/>
      <c r="CL43" s="73"/>
      <c r="CM43" s="73"/>
      <c r="CN43" s="73"/>
      <c r="CO43" s="73"/>
      <c r="CP43" s="73"/>
      <c r="CQ43" s="73"/>
      <c r="CR43" s="73"/>
      <c r="CS43" s="73"/>
      <c r="CT43" s="73"/>
      <c r="CU43" s="73"/>
      <c r="CV43" s="73"/>
      <c r="CW43" s="73"/>
      <c r="CX43" s="73"/>
      <c r="CY43" s="73"/>
      <c r="CZ43" s="73"/>
      <c r="DA43" s="73"/>
      <c r="DB43" s="73"/>
      <c r="DC43" s="73"/>
      <c r="DD43" s="73"/>
    </row>
    <row r="44" spans="1:108" ht="20.100000000000001" customHeight="1">
      <c r="A44" s="69" t="s">
        <v>71</v>
      </c>
      <c r="B44" s="66" t="s">
        <v>47</v>
      </c>
      <c r="C44" s="66" t="s">
        <v>50</v>
      </c>
      <c r="D44" s="67" t="s">
        <v>134</v>
      </c>
      <c r="E44" s="70">
        <v>0.8917333027977512</v>
      </c>
      <c r="F44" s="78">
        <f t="shared" si="0"/>
        <v>3968</v>
      </c>
      <c r="G44" s="74" t="str" cm="1">
        <f t="array" ref="G44">_xlfn.XLOOKUP(B44,_nCity,_nCode&amp;"-"&amp;_xlfn.XLOOKUP(C44,_nCity,_nCode))</f>
        <v>YUL-LAX</v>
      </c>
      <c r="H44" s="74"/>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3"/>
      <c r="AK44" s="73"/>
      <c r="AL44" s="73"/>
      <c r="AM44" s="73"/>
      <c r="AN44" s="73"/>
      <c r="AO44" s="73"/>
      <c r="AP44" s="73"/>
      <c r="AQ44" s="73"/>
      <c r="AR44" s="73"/>
      <c r="AS44" s="73"/>
      <c r="AT44" s="73"/>
      <c r="AU44" s="73"/>
      <c r="AV44" s="73"/>
      <c r="AW44" s="73"/>
      <c r="AX44" s="73"/>
      <c r="AY44" s="73"/>
      <c r="AZ44" s="73"/>
      <c r="BA44" s="73"/>
      <c r="BB44" s="73"/>
      <c r="BC44" s="73"/>
      <c r="BD44" s="73"/>
      <c r="BE44" s="73"/>
      <c r="BF44" s="73"/>
      <c r="BG44" s="73"/>
      <c r="BH44" s="73"/>
      <c r="BI44" s="73"/>
      <c r="BJ44" s="73"/>
      <c r="BK44" s="73"/>
      <c r="BL44" s="73"/>
      <c r="BM44" s="73"/>
      <c r="BN44" s="73"/>
      <c r="BO44" s="73"/>
      <c r="BP44" s="73"/>
      <c r="BQ44" s="73"/>
      <c r="BR44" s="73"/>
      <c r="BS44" s="73"/>
      <c r="BT44" s="73"/>
      <c r="BU44" s="73"/>
      <c r="BV44" s="73"/>
      <c r="BW44" s="73"/>
      <c r="BX44" s="73"/>
      <c r="BY44" s="73"/>
      <c r="BZ44" s="73"/>
      <c r="CA44" s="73"/>
      <c r="CB44" s="73"/>
      <c r="CC44" s="73"/>
      <c r="CD44" s="73"/>
      <c r="CE44" s="73"/>
      <c r="CF44" s="73"/>
      <c r="CG44" s="73"/>
      <c r="CH44" s="73"/>
      <c r="CI44" s="73"/>
      <c r="CJ44" s="73"/>
      <c r="CK44" s="73"/>
      <c r="CL44" s="73"/>
      <c r="CM44" s="73"/>
      <c r="CN44" s="73"/>
      <c r="CO44" s="73"/>
      <c r="CP44" s="73"/>
      <c r="CQ44" s="73"/>
      <c r="CR44" s="73"/>
      <c r="CS44" s="73"/>
      <c r="CT44" s="73"/>
      <c r="CU44" s="73"/>
      <c r="CV44" s="73"/>
      <c r="CW44" s="73"/>
      <c r="CX44" s="73"/>
      <c r="CY44" s="73"/>
      <c r="CZ44" s="73"/>
      <c r="DA44" s="73"/>
      <c r="DB44" s="73"/>
      <c r="DC44" s="73"/>
      <c r="DD44" s="73"/>
    </row>
    <row r="45" spans="1:108" ht="20.100000000000001" customHeight="1">
      <c r="A45" s="69" t="s">
        <v>71</v>
      </c>
      <c r="B45" s="66" t="s">
        <v>32</v>
      </c>
      <c r="C45" s="66" t="s">
        <v>39</v>
      </c>
      <c r="D45" s="67" t="s">
        <v>135</v>
      </c>
      <c r="E45" s="70">
        <v>0.66213647180291813</v>
      </c>
      <c r="F45" s="78">
        <f t="shared" si="0"/>
        <v>5713</v>
      </c>
      <c r="G45" s="74" t="str" cm="1">
        <f t="array" ref="G45">_xlfn.XLOOKUP(B45,_nCity,_nCode&amp;"-"&amp;_xlfn.XLOOKUP(C45,_nCity,_nCode))</f>
        <v>YYZ-LON</v>
      </c>
      <c r="H45" s="74"/>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3"/>
      <c r="BN45" s="73"/>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row>
    <row r="46" spans="1:108" ht="20.100000000000001" customHeight="1">
      <c r="A46" s="69" t="s">
        <v>71</v>
      </c>
      <c r="B46" s="66" t="s">
        <v>39</v>
      </c>
      <c r="C46" s="66" t="s">
        <v>49</v>
      </c>
      <c r="D46" s="67" t="s">
        <v>119</v>
      </c>
      <c r="E46" s="70">
        <v>0.82961835683788687</v>
      </c>
      <c r="F46" s="78">
        <f t="shared" si="0"/>
        <v>16995</v>
      </c>
      <c r="G46" s="74" t="str" cm="1">
        <f t="array" ref="G46">_xlfn.XLOOKUP(B46,_nCity,_nCode&amp;"-"&amp;_xlfn.XLOOKUP(C46,_nCity,_nCode))</f>
        <v>LON-SYD</v>
      </c>
      <c r="H46" s="74"/>
      <c r="I46" s="73"/>
      <c r="J46" s="73"/>
      <c r="K46" s="73"/>
      <c r="L46" s="73"/>
      <c r="M46" s="73"/>
      <c r="N46" s="73"/>
      <c r="O46" s="73"/>
      <c r="P46" s="73"/>
      <c r="Q46" s="73"/>
      <c r="R46" s="73"/>
      <c r="S46" s="73"/>
      <c r="T46" s="73"/>
      <c r="U46" s="73"/>
      <c r="V46" s="73"/>
      <c r="W46" s="73"/>
      <c r="X46" s="73"/>
      <c r="Y46" s="73"/>
      <c r="Z46" s="73"/>
      <c r="AA46" s="73"/>
      <c r="AB46" s="73"/>
      <c r="AC46" s="73"/>
      <c r="AD46" s="73"/>
      <c r="AE46" s="73"/>
      <c r="AF46" s="73"/>
      <c r="AG46" s="73"/>
      <c r="AH46" s="73"/>
      <c r="AI46" s="73"/>
      <c r="AJ46" s="73"/>
      <c r="AK46" s="73"/>
      <c r="AL46" s="73"/>
      <c r="AM46" s="73"/>
      <c r="AN46" s="73"/>
      <c r="AO46" s="73"/>
      <c r="AP46" s="73"/>
      <c r="AQ46" s="73"/>
      <c r="AR46" s="73"/>
      <c r="AS46" s="73"/>
      <c r="AT46" s="73"/>
      <c r="AU46" s="73"/>
      <c r="AV46" s="73"/>
      <c r="AW46" s="73"/>
      <c r="AX46" s="73"/>
      <c r="AY46" s="73"/>
      <c r="AZ46" s="73"/>
      <c r="BA46" s="73"/>
      <c r="BB46" s="73"/>
      <c r="BC46" s="73"/>
      <c r="BD46" s="73"/>
      <c r="BE46" s="73"/>
      <c r="BF46" s="73"/>
      <c r="BG46" s="73"/>
      <c r="BH46" s="73"/>
      <c r="BI46" s="73"/>
      <c r="BJ46" s="73"/>
      <c r="BK46" s="73"/>
      <c r="BL46" s="73"/>
      <c r="BM46" s="73"/>
      <c r="BN46" s="73"/>
      <c r="BO46" s="73"/>
      <c r="BP46" s="73"/>
      <c r="BQ46" s="73"/>
      <c r="BR46" s="73"/>
      <c r="BS46" s="73"/>
      <c r="BT46" s="73"/>
      <c r="BU46" s="73"/>
      <c r="BV46" s="73"/>
      <c r="BW46" s="73"/>
      <c r="BX46" s="73"/>
      <c r="BY46" s="73"/>
      <c r="BZ46" s="73"/>
      <c r="CA46" s="73"/>
      <c r="CB46" s="73"/>
      <c r="CC46" s="73"/>
      <c r="CD46" s="73"/>
      <c r="CE46" s="73"/>
      <c r="CF46" s="73"/>
      <c r="CG46" s="73"/>
      <c r="CH46" s="73"/>
      <c r="CI46" s="73"/>
      <c r="CJ46" s="73"/>
      <c r="CK46" s="73"/>
      <c r="CL46" s="73"/>
      <c r="CM46" s="73"/>
      <c r="CN46" s="73"/>
      <c r="CO46" s="73"/>
      <c r="CP46" s="73"/>
      <c r="CQ46" s="73"/>
      <c r="CR46" s="73"/>
      <c r="CS46" s="73"/>
      <c r="CT46" s="73"/>
      <c r="CU46" s="73"/>
      <c r="CV46" s="73"/>
      <c r="CW46" s="73"/>
      <c r="CX46" s="73"/>
      <c r="CY46" s="73"/>
      <c r="CZ46" s="73"/>
      <c r="DA46" s="73"/>
      <c r="DB46" s="73"/>
      <c r="DC46" s="73"/>
      <c r="DD46" s="73"/>
    </row>
    <row r="47" spans="1:108" ht="20.100000000000001" customHeight="1">
      <c r="A47" s="69" t="s">
        <v>71</v>
      </c>
      <c r="B47" s="66" t="s">
        <v>50</v>
      </c>
      <c r="C47" s="66" t="s">
        <v>51</v>
      </c>
      <c r="D47" s="67" t="s">
        <v>115</v>
      </c>
      <c r="E47" s="70">
        <v>0.15779597209395735</v>
      </c>
      <c r="F47" s="78">
        <f t="shared" si="0"/>
        <v>16050</v>
      </c>
      <c r="G47" s="74" t="str" cm="1">
        <f t="array" ref="G47">_xlfn.XLOOKUP(B47,_nCity,_nCode&amp;"-"&amp;_xlfn.XLOOKUP(C47,_nCity,_nCode))</f>
        <v>LAX-CPT</v>
      </c>
      <c r="H47" s="74"/>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73"/>
      <c r="BI47" s="73"/>
      <c r="BJ47" s="73"/>
      <c r="BK47" s="73"/>
      <c r="BL47" s="73"/>
      <c r="BM47" s="73"/>
      <c r="BN47" s="73"/>
      <c r="BO47" s="73"/>
      <c r="BP47" s="73"/>
      <c r="BQ47" s="73"/>
      <c r="BR47" s="73"/>
      <c r="BS47" s="73"/>
      <c r="BT47" s="73"/>
      <c r="BU47" s="73"/>
      <c r="BV47" s="73"/>
      <c r="BW47" s="73"/>
      <c r="BX47" s="73"/>
      <c r="BY47" s="73"/>
      <c r="BZ47" s="73"/>
      <c r="CA47" s="73"/>
      <c r="CB47" s="73"/>
      <c r="CC47" s="73"/>
      <c r="CD47" s="73"/>
      <c r="CE47" s="73"/>
      <c r="CF47" s="73"/>
      <c r="CG47" s="73"/>
      <c r="CH47" s="73"/>
      <c r="CI47" s="73"/>
      <c r="CJ47" s="73"/>
      <c r="CK47" s="73"/>
      <c r="CL47" s="73"/>
      <c r="CM47" s="73"/>
      <c r="CN47" s="73"/>
      <c r="CO47" s="73"/>
      <c r="CP47" s="73"/>
      <c r="CQ47" s="73"/>
      <c r="CR47" s="73"/>
      <c r="CS47" s="73"/>
      <c r="CT47" s="73"/>
      <c r="CU47" s="73"/>
      <c r="CV47" s="73"/>
      <c r="CW47" s="73"/>
      <c r="CX47" s="73"/>
      <c r="CY47" s="73"/>
      <c r="CZ47" s="73"/>
      <c r="DA47" s="73"/>
      <c r="DB47" s="73"/>
      <c r="DC47" s="73"/>
      <c r="DD47" s="73"/>
    </row>
    <row r="48" spans="1:108" ht="20.100000000000001" customHeight="1">
      <c r="A48" s="69" t="s">
        <v>71</v>
      </c>
      <c r="B48" s="66" t="s">
        <v>42</v>
      </c>
      <c r="C48" s="66" t="s">
        <v>48</v>
      </c>
      <c r="D48" s="67" t="s">
        <v>99</v>
      </c>
      <c r="E48" s="70">
        <v>0.63093350577128704</v>
      </c>
      <c r="F48" s="78">
        <f t="shared" si="0"/>
        <v>503</v>
      </c>
      <c r="G48" s="74" t="str" cm="1">
        <f t="array" ref="G48">_xlfn.XLOOKUP(B48,_nCity,_nCode&amp;"-"&amp;_xlfn.XLOOKUP(C48,_nCity,_nCode))</f>
        <v>LIS-MAD</v>
      </c>
      <c r="H48" s="74"/>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3"/>
      <c r="AK48" s="73"/>
      <c r="AL48" s="73"/>
      <c r="AM48" s="73"/>
      <c r="AN48" s="73"/>
      <c r="AO48" s="73"/>
      <c r="AP48" s="73"/>
      <c r="AQ48" s="73"/>
      <c r="AR48" s="73"/>
      <c r="AS48" s="73"/>
      <c r="AT48" s="73"/>
      <c r="AU48" s="73"/>
      <c r="AV48" s="73"/>
      <c r="AW48" s="73"/>
      <c r="AX48" s="73"/>
      <c r="AY48" s="73"/>
      <c r="AZ48" s="73"/>
      <c r="BA48" s="73"/>
      <c r="BB48" s="73"/>
      <c r="BC48" s="73"/>
      <c r="BD48" s="73"/>
      <c r="BE48" s="73"/>
      <c r="BF48" s="73"/>
      <c r="BG48" s="73"/>
      <c r="BH48" s="73"/>
      <c r="BI48" s="73"/>
      <c r="BJ48" s="73"/>
      <c r="BK48" s="73"/>
      <c r="BL48" s="73"/>
      <c r="BM48" s="73"/>
      <c r="BN48" s="73"/>
      <c r="BO48" s="73"/>
      <c r="BP48" s="73"/>
      <c r="BQ48" s="73"/>
      <c r="BR48" s="73"/>
      <c r="BS48" s="73"/>
      <c r="BT48" s="73"/>
      <c r="BU48" s="73"/>
      <c r="BV48" s="73"/>
      <c r="BW48" s="73"/>
      <c r="BX48" s="73"/>
      <c r="BY48" s="73"/>
      <c r="BZ48" s="73"/>
      <c r="CA48" s="73"/>
      <c r="CB48" s="73"/>
      <c r="CC48" s="73"/>
      <c r="CD48" s="73"/>
      <c r="CE48" s="73"/>
      <c r="CF48" s="73"/>
      <c r="CG48" s="73"/>
      <c r="CH48" s="73"/>
      <c r="CI48" s="73"/>
      <c r="CJ48" s="73"/>
      <c r="CK48" s="73"/>
      <c r="CL48" s="73"/>
      <c r="CM48" s="73"/>
      <c r="CN48" s="73"/>
      <c r="CO48" s="73"/>
      <c r="CP48" s="73"/>
      <c r="CQ48" s="73"/>
      <c r="CR48" s="73"/>
      <c r="CS48" s="73"/>
      <c r="CT48" s="73"/>
      <c r="CU48" s="73"/>
      <c r="CV48" s="73"/>
      <c r="CW48" s="73"/>
      <c r="CX48" s="73"/>
      <c r="CY48" s="73"/>
      <c r="CZ48" s="73"/>
      <c r="DA48" s="73"/>
      <c r="DB48" s="73"/>
      <c r="DC48" s="73"/>
      <c r="DD48" s="73"/>
    </row>
    <row r="49" spans="1:108" ht="20.100000000000001" customHeight="1">
      <c r="A49" s="69" t="s">
        <v>71</v>
      </c>
      <c r="B49" s="66" t="s">
        <v>47</v>
      </c>
      <c r="C49" s="66" t="s">
        <v>35</v>
      </c>
      <c r="D49" s="67" t="s">
        <v>117</v>
      </c>
      <c r="E49" s="70">
        <v>0.69621830901201187</v>
      </c>
      <c r="F49" s="78">
        <f t="shared" si="0"/>
        <v>4549</v>
      </c>
      <c r="G49" s="74" t="str" cm="1">
        <f t="array" ref="G49">_xlfn.XLOOKUP(B49,_nCity,_nCode&amp;"-"&amp;_xlfn.XLOOKUP(C49,_nCity,_nCode))</f>
        <v>YUL-BOG</v>
      </c>
      <c r="H49" s="74"/>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3"/>
      <c r="AS49" s="73"/>
      <c r="AT49" s="73"/>
      <c r="AU49" s="73"/>
      <c r="AV49" s="73"/>
      <c r="AW49" s="73"/>
      <c r="AX49" s="73"/>
      <c r="AY49" s="73"/>
      <c r="AZ49" s="73"/>
      <c r="BA49" s="73"/>
      <c r="BB49" s="73"/>
      <c r="BC49" s="73"/>
      <c r="BD49" s="73"/>
      <c r="BE49" s="73"/>
      <c r="BF49" s="73"/>
      <c r="BG49" s="73"/>
      <c r="BH49" s="73"/>
      <c r="BI49" s="73"/>
      <c r="BJ49" s="73"/>
      <c r="BK49" s="73"/>
      <c r="BL49" s="73"/>
      <c r="BM49" s="73"/>
      <c r="BN49" s="73"/>
      <c r="BO49" s="73"/>
      <c r="BP49" s="73"/>
      <c r="BQ49" s="73"/>
      <c r="BR49" s="73"/>
      <c r="BS49" s="73"/>
      <c r="BT49" s="73"/>
      <c r="BU49" s="73"/>
      <c r="BV49" s="73"/>
      <c r="BW49" s="73"/>
      <c r="BX49" s="73"/>
      <c r="BY49" s="73"/>
      <c r="BZ49" s="73"/>
      <c r="CA49" s="73"/>
      <c r="CB49" s="73"/>
      <c r="CC49" s="73"/>
      <c r="CD49" s="73"/>
      <c r="CE49" s="73"/>
      <c r="CF49" s="73"/>
      <c r="CG49" s="73"/>
      <c r="CH49" s="73"/>
      <c r="CI49" s="73"/>
      <c r="CJ49" s="73"/>
      <c r="CK49" s="73"/>
      <c r="CL49" s="73"/>
      <c r="CM49" s="73"/>
      <c r="CN49" s="73"/>
      <c r="CO49" s="73"/>
      <c r="CP49" s="73"/>
      <c r="CQ49" s="73"/>
      <c r="CR49" s="73"/>
      <c r="CS49" s="73"/>
      <c r="CT49" s="73"/>
      <c r="CU49" s="73"/>
      <c r="CV49" s="73"/>
      <c r="CW49" s="73"/>
      <c r="CX49" s="73"/>
      <c r="CY49" s="73"/>
      <c r="CZ49" s="73"/>
      <c r="DA49" s="73"/>
      <c r="DB49" s="73"/>
      <c r="DC49" s="73"/>
      <c r="DD49" s="73"/>
    </row>
    <row r="50" spans="1:108" ht="20.100000000000001" customHeight="1">
      <c r="A50" s="69" t="s">
        <v>71</v>
      </c>
      <c r="B50" s="66" t="s">
        <v>42</v>
      </c>
      <c r="C50" s="66" t="s">
        <v>49</v>
      </c>
      <c r="D50" s="67" t="s">
        <v>110</v>
      </c>
      <c r="E50" s="70">
        <v>0.33170981756597862</v>
      </c>
      <c r="F50" s="78">
        <f t="shared" si="0"/>
        <v>18177</v>
      </c>
      <c r="G50" s="74" t="str" cm="1">
        <f t="array" ref="G50">_xlfn.XLOOKUP(B50,_nCity,_nCode&amp;"-"&amp;_xlfn.XLOOKUP(C50,_nCity,_nCode))</f>
        <v>LIS-SYD</v>
      </c>
      <c r="H50" s="74"/>
      <c r="I50" s="73"/>
      <c r="J50" s="73"/>
      <c r="K50" s="73"/>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3"/>
      <c r="AN50" s="73"/>
      <c r="AO50" s="73"/>
      <c r="AP50" s="73"/>
      <c r="AQ50" s="73"/>
      <c r="AR50" s="73"/>
      <c r="AS50" s="73"/>
      <c r="AT50" s="73"/>
      <c r="AU50" s="73"/>
      <c r="AV50" s="73"/>
      <c r="AW50" s="73"/>
      <c r="AX50" s="73"/>
      <c r="AY50" s="73"/>
      <c r="AZ50" s="73"/>
      <c r="BA50" s="73"/>
      <c r="BB50" s="73"/>
      <c r="BC50" s="73"/>
      <c r="BD50" s="73"/>
      <c r="BE50" s="73"/>
      <c r="BF50" s="73"/>
      <c r="BG50" s="73"/>
      <c r="BH50" s="73"/>
      <c r="BI50" s="73"/>
      <c r="BJ50" s="73"/>
      <c r="BK50" s="73"/>
      <c r="BL50" s="73"/>
      <c r="BM50" s="73"/>
      <c r="BN50" s="73"/>
      <c r="BO50" s="73"/>
      <c r="BP50" s="73"/>
      <c r="BQ50" s="73"/>
      <c r="BR50" s="73"/>
      <c r="BS50" s="73"/>
      <c r="BT50" s="73"/>
      <c r="BU50" s="73"/>
      <c r="BV50" s="73"/>
      <c r="BW50" s="73"/>
      <c r="BX50" s="73"/>
      <c r="BY50" s="73"/>
      <c r="BZ50" s="73"/>
      <c r="CA50" s="73"/>
      <c r="CB50" s="73"/>
      <c r="CC50" s="73"/>
      <c r="CD50" s="73"/>
      <c r="CE50" s="73"/>
      <c r="CF50" s="73"/>
      <c r="CG50" s="73"/>
      <c r="CH50" s="73"/>
      <c r="CI50" s="73"/>
      <c r="CJ50" s="73"/>
      <c r="CK50" s="73"/>
      <c r="CL50" s="73"/>
      <c r="CM50" s="73"/>
      <c r="CN50" s="73"/>
      <c r="CO50" s="73"/>
      <c r="CP50" s="73"/>
      <c r="CQ50" s="73"/>
      <c r="CR50" s="73"/>
      <c r="CS50" s="73"/>
      <c r="CT50" s="73"/>
      <c r="CU50" s="73"/>
      <c r="CV50" s="73"/>
      <c r="CW50" s="73"/>
      <c r="CX50" s="73"/>
      <c r="CY50" s="73"/>
      <c r="CZ50" s="73"/>
      <c r="DA50" s="73"/>
      <c r="DB50" s="73"/>
      <c r="DC50" s="73"/>
      <c r="DD50" s="73"/>
    </row>
    <row r="51" spans="1:108" ht="20.100000000000001" customHeight="1">
      <c r="A51" s="69" t="s">
        <v>71</v>
      </c>
      <c r="B51" s="66" t="s">
        <v>51</v>
      </c>
      <c r="C51" s="66" t="s">
        <v>32</v>
      </c>
      <c r="D51" s="67" t="s">
        <v>136</v>
      </c>
      <c r="E51" s="70">
        <v>0.28671442556477911</v>
      </c>
      <c r="F51" s="78">
        <f t="shared" si="0"/>
        <v>13101</v>
      </c>
      <c r="G51" s="74" t="str" cm="1">
        <f t="array" ref="G51">_xlfn.XLOOKUP(B51,_nCity,_nCode&amp;"-"&amp;_xlfn.XLOOKUP(C51,_nCity,_nCode))</f>
        <v>CPT-YYZ</v>
      </c>
      <c r="H51" s="74"/>
      <c r="I51" s="73"/>
      <c r="J51" s="73"/>
      <c r="K51" s="73"/>
      <c r="L51" s="73"/>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c r="BF51" s="73"/>
      <c r="BG51" s="73"/>
      <c r="BH51" s="73"/>
      <c r="BI51" s="73"/>
      <c r="BJ51" s="73"/>
      <c r="BK51" s="73"/>
      <c r="BL51" s="73"/>
      <c r="BM51" s="73"/>
      <c r="BN51" s="73"/>
      <c r="BO51" s="73"/>
      <c r="BP51" s="73"/>
      <c r="BQ51" s="73"/>
      <c r="BR51" s="73"/>
      <c r="BS51" s="73"/>
      <c r="BT51" s="73"/>
      <c r="BU51" s="73"/>
      <c r="BV51" s="73"/>
      <c r="BW51" s="73"/>
      <c r="BX51" s="73"/>
      <c r="BY51" s="73"/>
      <c r="BZ51" s="73"/>
      <c r="CA51" s="73"/>
      <c r="CB51" s="73"/>
      <c r="CC51" s="73"/>
      <c r="CD51" s="73"/>
      <c r="CE51" s="73"/>
      <c r="CF51" s="73"/>
      <c r="CG51" s="73"/>
      <c r="CH51" s="73"/>
      <c r="CI51" s="73"/>
      <c r="CJ51" s="73"/>
      <c r="CK51" s="73"/>
      <c r="CL51" s="73"/>
      <c r="CM51" s="73"/>
      <c r="CN51" s="73"/>
      <c r="CO51" s="73"/>
      <c r="CP51" s="73"/>
      <c r="CQ51" s="73"/>
      <c r="CR51" s="73"/>
      <c r="CS51" s="73"/>
      <c r="CT51" s="73"/>
      <c r="CU51" s="73"/>
      <c r="CV51" s="73"/>
      <c r="CW51" s="73"/>
      <c r="CX51" s="73"/>
      <c r="CY51" s="73"/>
      <c r="CZ51" s="73"/>
      <c r="DA51" s="73"/>
      <c r="DB51" s="73"/>
      <c r="DC51" s="73"/>
      <c r="DD51" s="73"/>
    </row>
    <row r="52" spans="1:108" ht="20.100000000000001" customHeight="1">
      <c r="A52" s="69" t="s">
        <v>71</v>
      </c>
      <c r="B52" s="66" t="s">
        <v>48</v>
      </c>
      <c r="C52" s="66" t="s">
        <v>51</v>
      </c>
      <c r="D52" s="67" t="s">
        <v>131</v>
      </c>
      <c r="E52" s="70">
        <v>0.91366313157121015</v>
      </c>
      <c r="F52" s="78">
        <f t="shared" si="0"/>
        <v>8572</v>
      </c>
      <c r="G52" s="74" t="str" cm="1">
        <f t="array" ref="G52">_xlfn.XLOOKUP(B52,_nCity,_nCode&amp;"-"&amp;_xlfn.XLOOKUP(C52,_nCity,_nCode))</f>
        <v>MAD-CPT</v>
      </c>
      <c r="H52" s="74"/>
      <c r="I52" s="73"/>
      <c r="J52" s="73"/>
      <c r="K52" s="73"/>
      <c r="L52" s="73"/>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3"/>
      <c r="AN52" s="73"/>
      <c r="AO52" s="73"/>
      <c r="AP52" s="73"/>
      <c r="AQ52" s="73"/>
      <c r="AR52" s="73"/>
      <c r="AS52" s="73"/>
      <c r="AT52" s="73"/>
      <c r="AU52" s="73"/>
      <c r="AV52" s="73"/>
      <c r="AW52" s="73"/>
      <c r="AX52" s="73"/>
      <c r="AY52" s="73"/>
      <c r="AZ52" s="73"/>
      <c r="BA52" s="73"/>
      <c r="BB52" s="73"/>
      <c r="BC52" s="73"/>
      <c r="BD52" s="73"/>
      <c r="BE52" s="73"/>
      <c r="BF52" s="73"/>
      <c r="BG52" s="73"/>
      <c r="BH52" s="73"/>
      <c r="BI52" s="73"/>
      <c r="BJ52" s="73"/>
      <c r="BK52" s="73"/>
      <c r="BL52" s="73"/>
      <c r="BM52" s="73"/>
      <c r="BN52" s="73"/>
      <c r="BO52" s="73"/>
      <c r="BP52" s="73"/>
      <c r="BQ52" s="73"/>
      <c r="BR52" s="73"/>
      <c r="BS52" s="73"/>
      <c r="BT52" s="73"/>
      <c r="BU52" s="73"/>
      <c r="BV52" s="73"/>
      <c r="BW52" s="73"/>
      <c r="BX52" s="73"/>
      <c r="BY52" s="73"/>
      <c r="BZ52" s="73"/>
      <c r="CA52" s="73"/>
      <c r="CB52" s="73"/>
      <c r="CC52" s="73"/>
      <c r="CD52" s="73"/>
      <c r="CE52" s="73"/>
      <c r="CF52" s="73"/>
      <c r="CG52" s="73"/>
      <c r="CH52" s="73"/>
      <c r="CI52" s="73"/>
      <c r="CJ52" s="73"/>
      <c r="CK52" s="73"/>
      <c r="CL52" s="73"/>
      <c r="CM52" s="73"/>
      <c r="CN52" s="73"/>
      <c r="CO52" s="73"/>
      <c r="CP52" s="73"/>
      <c r="CQ52" s="73"/>
      <c r="CR52" s="73"/>
      <c r="CS52" s="73"/>
      <c r="CT52" s="73"/>
      <c r="CU52" s="73"/>
      <c r="CV52" s="73"/>
      <c r="CW52" s="73"/>
      <c r="CX52" s="73"/>
      <c r="CY52" s="73"/>
      <c r="CZ52" s="73"/>
      <c r="DA52" s="73"/>
      <c r="DB52" s="73"/>
      <c r="DC52" s="73"/>
      <c r="DD52" s="73"/>
    </row>
    <row r="53" spans="1:108" ht="20.100000000000001" customHeight="1">
      <c r="A53" s="69" t="s">
        <v>71</v>
      </c>
      <c r="B53" s="66" t="s">
        <v>52</v>
      </c>
      <c r="C53" s="66" t="s">
        <v>49</v>
      </c>
      <c r="D53" s="67" t="s">
        <v>116</v>
      </c>
      <c r="E53" s="70">
        <v>2.5786614814057529E-2</v>
      </c>
      <c r="F53" s="78">
        <f t="shared" si="0"/>
        <v>11801</v>
      </c>
      <c r="G53" s="74" t="str" cm="1">
        <f t="array" ref="G53">_xlfn.XLOOKUP(B53,_nCity,_nCode&amp;"-"&amp;_xlfn.XLOOKUP(C53,_nCity,_nCode))</f>
        <v>EZE-SYD</v>
      </c>
      <c r="H53" s="74"/>
      <c r="I53" s="73"/>
      <c r="J53" s="73"/>
      <c r="K53" s="73"/>
      <c r="L53" s="73"/>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c r="BQ53" s="73"/>
      <c r="BR53" s="73"/>
      <c r="BS53" s="73"/>
      <c r="BT53" s="73"/>
      <c r="BU53" s="73"/>
      <c r="BV53" s="73"/>
      <c r="BW53" s="73"/>
      <c r="BX53" s="73"/>
      <c r="BY53" s="73"/>
      <c r="BZ53" s="73"/>
      <c r="CA53" s="73"/>
      <c r="CB53" s="73"/>
      <c r="CC53" s="73"/>
      <c r="CD53" s="73"/>
      <c r="CE53" s="73"/>
      <c r="CF53" s="73"/>
      <c r="CG53" s="73"/>
      <c r="CH53" s="73"/>
      <c r="CI53" s="73"/>
      <c r="CJ53" s="73"/>
      <c r="CK53" s="73"/>
      <c r="CL53" s="73"/>
      <c r="CM53" s="73"/>
      <c r="CN53" s="73"/>
      <c r="CO53" s="73"/>
      <c r="CP53" s="73"/>
      <c r="CQ53" s="73"/>
      <c r="CR53" s="73"/>
      <c r="CS53" s="73"/>
      <c r="CT53" s="73"/>
      <c r="CU53" s="73"/>
      <c r="CV53" s="73"/>
      <c r="CW53" s="73"/>
      <c r="CX53" s="73"/>
      <c r="CY53" s="73"/>
      <c r="CZ53" s="73"/>
      <c r="DA53" s="73"/>
      <c r="DB53" s="73"/>
      <c r="DC53" s="73"/>
      <c r="DD53" s="73"/>
    </row>
    <row r="54" spans="1:108" ht="20.100000000000001" customHeight="1">
      <c r="A54" s="69" t="s">
        <v>71</v>
      </c>
      <c r="B54" s="66" t="s">
        <v>42</v>
      </c>
      <c r="C54" s="66" t="s">
        <v>50</v>
      </c>
      <c r="D54" s="67" t="s">
        <v>137</v>
      </c>
      <c r="E54" s="70">
        <v>7.2951306312709407E-2</v>
      </c>
      <c r="F54" s="78">
        <f t="shared" si="0"/>
        <v>9122</v>
      </c>
      <c r="G54" s="74" t="str" cm="1">
        <f t="array" ref="G54">_xlfn.XLOOKUP(B54,_nCity,_nCode&amp;"-"&amp;_xlfn.XLOOKUP(C54,_nCity,_nCode))</f>
        <v>LIS-LAX</v>
      </c>
      <c r="H54" s="74"/>
      <c r="I54" s="73"/>
      <c r="J54" s="73"/>
      <c r="K54" s="73"/>
      <c r="L54" s="73"/>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3"/>
      <c r="AN54" s="73"/>
      <c r="AO54" s="73"/>
      <c r="AP54" s="73"/>
      <c r="AQ54" s="73"/>
      <c r="AR54" s="73"/>
      <c r="AS54" s="73"/>
      <c r="AT54" s="73"/>
      <c r="AU54" s="73"/>
      <c r="AV54" s="73"/>
      <c r="AW54" s="73"/>
      <c r="AX54" s="73"/>
      <c r="AY54" s="73"/>
      <c r="AZ54" s="73"/>
      <c r="BA54" s="73"/>
      <c r="BB54" s="73"/>
      <c r="BC54" s="73"/>
      <c r="BD54" s="73"/>
      <c r="BE54" s="73"/>
      <c r="BF54" s="73"/>
      <c r="BG54" s="73"/>
      <c r="BH54" s="73"/>
      <c r="BI54" s="73"/>
      <c r="BJ54" s="73"/>
      <c r="BK54" s="73"/>
      <c r="BL54" s="73"/>
      <c r="BM54" s="73"/>
      <c r="BN54" s="73"/>
      <c r="BO54" s="73"/>
      <c r="BP54" s="73"/>
      <c r="BQ54" s="73"/>
      <c r="BR54" s="73"/>
      <c r="BS54" s="73"/>
      <c r="BT54" s="73"/>
      <c r="BU54" s="73"/>
      <c r="BV54" s="73"/>
      <c r="BW54" s="73"/>
      <c r="BX54" s="73"/>
      <c r="BY54" s="73"/>
      <c r="BZ54" s="73"/>
      <c r="CA54" s="73"/>
      <c r="CB54" s="73"/>
      <c r="CC54" s="73"/>
      <c r="CD54" s="73"/>
      <c r="CE54" s="73"/>
      <c r="CF54" s="73"/>
      <c r="CG54" s="73"/>
      <c r="CH54" s="73"/>
      <c r="CI54" s="73"/>
      <c r="CJ54" s="73"/>
      <c r="CK54" s="73"/>
      <c r="CL54" s="73"/>
      <c r="CM54" s="73"/>
      <c r="CN54" s="73"/>
      <c r="CO54" s="73"/>
      <c r="CP54" s="73"/>
      <c r="CQ54" s="73"/>
      <c r="CR54" s="73"/>
      <c r="CS54" s="73"/>
      <c r="CT54" s="73"/>
      <c r="CU54" s="73"/>
      <c r="CV54" s="73"/>
      <c r="CW54" s="73"/>
      <c r="CX54" s="73"/>
      <c r="CY54" s="73"/>
      <c r="CZ54" s="73"/>
      <c r="DA54" s="73"/>
      <c r="DB54" s="73"/>
      <c r="DC54" s="73"/>
      <c r="DD54" s="73"/>
    </row>
    <row r="55" spans="1:108" ht="20.100000000000001" customHeight="1">
      <c r="A55" s="69" t="s">
        <v>71</v>
      </c>
      <c r="B55" s="66" t="s">
        <v>51</v>
      </c>
      <c r="C55" s="66" t="s">
        <v>47</v>
      </c>
      <c r="D55" s="67" t="s">
        <v>138</v>
      </c>
      <c r="E55" s="70">
        <v>0.12965004154906745</v>
      </c>
      <c r="F55" s="78">
        <f t="shared" si="0"/>
        <v>12756</v>
      </c>
      <c r="G55" s="74" t="str" cm="1">
        <f t="array" ref="G55">_xlfn.XLOOKUP(B55,_nCity,_nCode&amp;"-"&amp;_xlfn.XLOOKUP(C55,_nCity,_nCode))</f>
        <v>CPT-YUL</v>
      </c>
      <c r="H55" s="74"/>
      <c r="I55" s="73"/>
      <c r="J55" s="73"/>
      <c r="K55" s="73"/>
      <c r="L55" s="73"/>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3"/>
      <c r="AN55" s="73"/>
      <c r="AO55" s="73"/>
      <c r="AP55" s="73"/>
      <c r="AQ55" s="73"/>
      <c r="AR55" s="73"/>
      <c r="AS55" s="73"/>
      <c r="AT55" s="73"/>
      <c r="AU55" s="73"/>
      <c r="AV55" s="73"/>
      <c r="AW55" s="73"/>
      <c r="AX55" s="73"/>
      <c r="AY55" s="73"/>
      <c r="AZ55" s="73"/>
      <c r="BA55" s="73"/>
      <c r="BB55" s="73"/>
      <c r="BC55" s="73"/>
      <c r="BD55" s="73"/>
      <c r="BE55" s="73"/>
      <c r="BF55" s="73"/>
      <c r="BG55" s="73"/>
      <c r="BH55" s="73"/>
      <c r="BI55" s="73"/>
      <c r="BJ55" s="73"/>
      <c r="BK55" s="73"/>
      <c r="BL55" s="73"/>
      <c r="BM55" s="73"/>
      <c r="BN55" s="73"/>
      <c r="BO55" s="73"/>
      <c r="BP55" s="73"/>
      <c r="BQ55" s="73"/>
      <c r="BR55" s="73"/>
      <c r="BS55" s="73"/>
      <c r="BT55" s="73"/>
      <c r="BU55" s="73"/>
      <c r="BV55" s="73"/>
      <c r="BW55" s="73"/>
      <c r="BX55" s="73"/>
      <c r="BY55" s="73"/>
      <c r="BZ55" s="73"/>
      <c r="CA55" s="73"/>
      <c r="CB55" s="73"/>
      <c r="CC55" s="73"/>
      <c r="CD55" s="73"/>
      <c r="CE55" s="73"/>
      <c r="CF55" s="73"/>
      <c r="CG55" s="73"/>
      <c r="CH55" s="73"/>
      <c r="CI55" s="73"/>
      <c r="CJ55" s="73"/>
      <c r="CK55" s="73"/>
      <c r="CL55" s="73"/>
      <c r="CM55" s="73"/>
      <c r="CN55" s="73"/>
      <c r="CO55" s="73"/>
      <c r="CP55" s="73"/>
      <c r="CQ55" s="73"/>
      <c r="CR55" s="73"/>
      <c r="CS55" s="73"/>
      <c r="CT55" s="73"/>
      <c r="CU55" s="73"/>
      <c r="CV55" s="73"/>
      <c r="CW55" s="73"/>
      <c r="CX55" s="73"/>
      <c r="CY55" s="73"/>
      <c r="CZ55" s="73"/>
      <c r="DA55" s="73"/>
      <c r="DB55" s="73"/>
      <c r="DC55" s="73"/>
      <c r="DD55" s="73"/>
    </row>
    <row r="56" spans="1:108" ht="20.100000000000001" customHeight="1">
      <c r="A56" s="69" t="s">
        <v>71</v>
      </c>
      <c r="B56" s="66" t="s">
        <v>32</v>
      </c>
      <c r="C56" s="66" t="s">
        <v>51</v>
      </c>
      <c r="D56" s="67" t="s">
        <v>136</v>
      </c>
      <c r="E56" s="70">
        <v>0.76457442501995654</v>
      </c>
      <c r="F56" s="78">
        <f t="shared" si="0"/>
        <v>13101</v>
      </c>
      <c r="G56" s="74" t="str" cm="1">
        <f t="array" ref="G56">_xlfn.XLOOKUP(B56,_nCity,_nCode&amp;"-"&amp;_xlfn.XLOOKUP(C56,_nCity,_nCode))</f>
        <v>YYZ-CPT</v>
      </c>
      <c r="H56" s="74"/>
      <c r="I56" s="73"/>
      <c r="J56" s="73"/>
      <c r="K56" s="73"/>
      <c r="L56" s="73"/>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3"/>
      <c r="AX56" s="73"/>
      <c r="AY56" s="73"/>
      <c r="AZ56" s="73"/>
      <c r="BA56" s="73"/>
      <c r="BB56" s="73"/>
      <c r="BC56" s="73"/>
      <c r="BD56" s="73"/>
      <c r="BE56" s="73"/>
      <c r="BF56" s="73"/>
      <c r="BG56" s="73"/>
      <c r="BH56" s="73"/>
      <c r="BI56" s="73"/>
      <c r="BJ56" s="73"/>
      <c r="BK56" s="73"/>
      <c r="BL56" s="73"/>
      <c r="BM56" s="73"/>
      <c r="BN56" s="73"/>
      <c r="BO56" s="73"/>
      <c r="BP56" s="73"/>
      <c r="BQ56" s="73"/>
      <c r="BR56" s="73"/>
      <c r="BS56" s="73"/>
      <c r="BT56" s="73"/>
      <c r="BU56" s="73"/>
      <c r="BV56" s="73"/>
      <c r="BW56" s="73"/>
      <c r="BX56" s="73"/>
      <c r="BY56" s="73"/>
      <c r="BZ56" s="73"/>
      <c r="CA56" s="73"/>
      <c r="CB56" s="73"/>
      <c r="CC56" s="73"/>
      <c r="CD56" s="73"/>
      <c r="CE56" s="73"/>
      <c r="CF56" s="73"/>
      <c r="CG56" s="73"/>
      <c r="CH56" s="73"/>
      <c r="CI56" s="73"/>
      <c r="CJ56" s="73"/>
      <c r="CK56" s="73"/>
      <c r="CL56" s="73"/>
      <c r="CM56" s="73"/>
      <c r="CN56" s="73"/>
      <c r="CO56" s="73"/>
      <c r="CP56" s="73"/>
      <c r="CQ56" s="73"/>
      <c r="CR56" s="73"/>
      <c r="CS56" s="73"/>
      <c r="CT56" s="73"/>
      <c r="CU56" s="73"/>
      <c r="CV56" s="73"/>
      <c r="CW56" s="73"/>
      <c r="CX56" s="73"/>
      <c r="CY56" s="73"/>
      <c r="CZ56" s="73"/>
      <c r="DA56" s="73"/>
      <c r="DB56" s="73"/>
      <c r="DC56" s="73"/>
      <c r="DD56" s="73"/>
    </row>
    <row r="57" spans="1:108" ht="20.100000000000001" customHeight="1">
      <c r="A57" s="69" t="s">
        <v>71</v>
      </c>
      <c r="B57" s="66" t="s">
        <v>51</v>
      </c>
      <c r="C57" s="66" t="s">
        <v>52</v>
      </c>
      <c r="D57" s="67" t="s">
        <v>139</v>
      </c>
      <c r="E57" s="70">
        <v>0.71387402067094397</v>
      </c>
      <c r="F57" s="78">
        <f t="shared" si="0"/>
        <v>6868</v>
      </c>
      <c r="G57" s="74" t="str" cm="1">
        <f t="array" ref="G57">_xlfn.XLOOKUP(B57,_nCity,_nCode&amp;"-"&amp;_xlfn.XLOOKUP(C57,_nCity,_nCode))</f>
        <v>CPT-EZE</v>
      </c>
      <c r="H57" s="74"/>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3"/>
      <c r="AT57" s="73"/>
      <c r="AU57" s="73"/>
      <c r="AV57" s="73"/>
      <c r="AW57" s="73"/>
      <c r="AX57" s="73"/>
      <c r="AY57" s="73"/>
      <c r="AZ57" s="73"/>
      <c r="BA57" s="73"/>
      <c r="BB57" s="73"/>
      <c r="BC57" s="73"/>
      <c r="BD57" s="73"/>
      <c r="BE57" s="73"/>
      <c r="BF57" s="73"/>
      <c r="BG57" s="73"/>
      <c r="BH57" s="73"/>
      <c r="BI57" s="73"/>
      <c r="BJ57" s="73"/>
      <c r="BK57" s="73"/>
      <c r="BL57" s="73"/>
      <c r="BM57" s="73"/>
      <c r="BN57" s="73"/>
      <c r="BO57" s="73"/>
      <c r="BP57" s="73"/>
      <c r="BQ57" s="73"/>
      <c r="BR57" s="73"/>
      <c r="BS57" s="73"/>
      <c r="BT57" s="73"/>
      <c r="BU57" s="73"/>
      <c r="BV57" s="73"/>
      <c r="BW57" s="73"/>
      <c r="BX57" s="73"/>
      <c r="BY57" s="73"/>
      <c r="BZ57" s="73"/>
      <c r="CA57" s="73"/>
      <c r="CB57" s="73"/>
      <c r="CC57" s="73"/>
      <c r="CD57" s="73"/>
      <c r="CE57" s="73"/>
      <c r="CF57" s="73"/>
      <c r="CG57" s="73"/>
      <c r="CH57" s="73"/>
      <c r="CI57" s="73"/>
      <c r="CJ57" s="73"/>
      <c r="CK57" s="73"/>
      <c r="CL57" s="73"/>
      <c r="CM57" s="73"/>
      <c r="CN57" s="73"/>
      <c r="CO57" s="73"/>
      <c r="CP57" s="73"/>
      <c r="CQ57" s="73"/>
      <c r="CR57" s="73"/>
      <c r="CS57" s="73"/>
      <c r="CT57" s="73"/>
      <c r="CU57" s="73"/>
      <c r="CV57" s="73"/>
      <c r="CW57" s="73"/>
      <c r="CX57" s="73"/>
      <c r="CY57" s="73"/>
      <c r="CZ57" s="73"/>
      <c r="DA57" s="73"/>
      <c r="DB57" s="73"/>
      <c r="DC57" s="73"/>
      <c r="DD57" s="73"/>
    </row>
    <row r="58" spans="1:108" ht="20.100000000000001" customHeight="1">
      <c r="A58" s="69" t="s">
        <v>71</v>
      </c>
      <c r="B58" s="66" t="s">
        <v>42</v>
      </c>
      <c r="C58" s="66" t="s">
        <v>47</v>
      </c>
      <c r="D58" s="67" t="s">
        <v>140</v>
      </c>
      <c r="E58" s="70">
        <v>0.68450003712072338</v>
      </c>
      <c r="F58" s="78">
        <f t="shared" si="0"/>
        <v>5224</v>
      </c>
      <c r="G58" s="74" t="str" cm="1">
        <f t="array" ref="G58">_xlfn.XLOOKUP(B58,_nCity,_nCode&amp;"-"&amp;_xlfn.XLOOKUP(C58,_nCity,_nCode))</f>
        <v>LIS-YUL</v>
      </c>
      <c r="H58" s="74"/>
      <c r="I58" s="73"/>
      <c r="J58" s="73"/>
      <c r="K58" s="73"/>
      <c r="L58" s="73"/>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3"/>
      <c r="AN58" s="73"/>
      <c r="AO58" s="73"/>
      <c r="AP58" s="73"/>
      <c r="AQ58" s="73"/>
      <c r="AR58" s="73"/>
      <c r="AS58" s="73"/>
      <c r="AT58" s="73"/>
      <c r="AU58" s="73"/>
      <c r="AV58" s="73"/>
      <c r="AW58" s="73"/>
      <c r="AX58" s="73"/>
      <c r="AY58" s="73"/>
      <c r="AZ58" s="73"/>
      <c r="BA58" s="73"/>
      <c r="BB58" s="73"/>
      <c r="BC58" s="73"/>
      <c r="BD58" s="73"/>
      <c r="BE58" s="73"/>
      <c r="BF58" s="73"/>
      <c r="BG58" s="73"/>
      <c r="BH58" s="73"/>
      <c r="BI58" s="73"/>
      <c r="BJ58" s="73"/>
      <c r="BK58" s="73"/>
      <c r="BL58" s="73"/>
      <c r="BM58" s="73"/>
      <c r="BN58" s="73"/>
      <c r="BO58" s="73"/>
      <c r="BP58" s="73"/>
      <c r="BQ58" s="73"/>
      <c r="BR58" s="73"/>
      <c r="BS58" s="73"/>
      <c r="BT58" s="73"/>
      <c r="BU58" s="73"/>
      <c r="BV58" s="73"/>
      <c r="BW58" s="73"/>
      <c r="BX58" s="73"/>
      <c r="BY58" s="73"/>
      <c r="BZ58" s="73"/>
      <c r="CA58" s="73"/>
      <c r="CB58" s="73"/>
      <c r="CC58" s="73"/>
      <c r="CD58" s="73"/>
      <c r="CE58" s="73"/>
      <c r="CF58" s="73"/>
      <c r="CG58" s="73"/>
      <c r="CH58" s="73"/>
      <c r="CI58" s="73"/>
      <c r="CJ58" s="73"/>
      <c r="CK58" s="73"/>
      <c r="CL58" s="73"/>
      <c r="CM58" s="73"/>
      <c r="CN58" s="73"/>
      <c r="CO58" s="73"/>
      <c r="CP58" s="73"/>
      <c r="CQ58" s="73"/>
      <c r="CR58" s="73"/>
      <c r="CS58" s="73"/>
      <c r="CT58" s="73"/>
      <c r="CU58" s="73"/>
      <c r="CV58" s="73"/>
      <c r="CW58" s="73"/>
      <c r="CX58" s="73"/>
      <c r="CY58" s="73"/>
      <c r="CZ58" s="73"/>
      <c r="DA58" s="73"/>
      <c r="DB58" s="73"/>
      <c r="DC58" s="73"/>
      <c r="DD58" s="73"/>
    </row>
    <row r="59" spans="1:108" ht="20.100000000000001" customHeight="1">
      <c r="A59" s="69" t="s">
        <v>71</v>
      </c>
      <c r="B59" s="66" t="s">
        <v>50</v>
      </c>
      <c r="C59" s="66" t="s">
        <v>47</v>
      </c>
      <c r="D59" s="67" t="s">
        <v>134</v>
      </c>
      <c r="E59" s="70">
        <v>0.12661964940464476</v>
      </c>
      <c r="F59" s="78">
        <f t="shared" si="0"/>
        <v>3968</v>
      </c>
      <c r="G59" s="74" t="str" cm="1">
        <f t="array" ref="G59">_xlfn.XLOOKUP(B59,_nCity,_nCode&amp;"-"&amp;_xlfn.XLOOKUP(C59,_nCity,_nCode))</f>
        <v>LAX-YUL</v>
      </c>
      <c r="H59" s="74"/>
      <c r="I59" s="73"/>
      <c r="J59" s="73"/>
      <c r="K59" s="73"/>
      <c r="L59" s="73"/>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c r="AV59" s="73"/>
      <c r="AW59" s="73"/>
      <c r="AX59" s="73"/>
      <c r="AY59" s="73"/>
      <c r="AZ59" s="73"/>
      <c r="BA59" s="73"/>
      <c r="BB59" s="73"/>
      <c r="BC59" s="73"/>
      <c r="BD59" s="73"/>
      <c r="BE59" s="73"/>
      <c r="BF59" s="73"/>
      <c r="BG59" s="73"/>
      <c r="BH59" s="73"/>
      <c r="BI59" s="73"/>
      <c r="BJ59" s="73"/>
      <c r="BK59" s="73"/>
      <c r="BL59" s="73"/>
      <c r="BM59" s="73"/>
      <c r="BN59" s="73"/>
      <c r="BO59" s="73"/>
      <c r="BP59" s="73"/>
      <c r="BQ59" s="73"/>
      <c r="BR59" s="73"/>
      <c r="BS59" s="73"/>
      <c r="BT59" s="73"/>
      <c r="BU59" s="73"/>
      <c r="BV59" s="73"/>
      <c r="BW59" s="73"/>
      <c r="BX59" s="73"/>
      <c r="BY59" s="73"/>
      <c r="BZ59" s="73"/>
      <c r="CA59" s="73"/>
      <c r="CB59" s="73"/>
      <c r="CC59" s="73"/>
      <c r="CD59" s="73"/>
      <c r="CE59" s="73"/>
      <c r="CF59" s="73"/>
      <c r="CG59" s="73"/>
      <c r="CH59" s="73"/>
      <c r="CI59" s="73"/>
      <c r="CJ59" s="73"/>
      <c r="CK59" s="73"/>
      <c r="CL59" s="73"/>
      <c r="CM59" s="73"/>
      <c r="CN59" s="73"/>
      <c r="CO59" s="73"/>
      <c r="CP59" s="73"/>
      <c r="CQ59" s="73"/>
      <c r="CR59" s="73"/>
      <c r="CS59" s="73"/>
      <c r="CT59" s="73"/>
      <c r="CU59" s="73"/>
      <c r="CV59" s="73"/>
      <c r="CW59" s="73"/>
      <c r="CX59" s="73"/>
      <c r="CY59" s="73"/>
      <c r="CZ59" s="73"/>
      <c r="DA59" s="73"/>
      <c r="DB59" s="73"/>
      <c r="DC59" s="73"/>
      <c r="DD59" s="73"/>
    </row>
    <row r="60" spans="1:108" ht="20.100000000000001" customHeight="1">
      <c r="A60" s="69" t="s">
        <v>71</v>
      </c>
      <c r="B60" s="66" t="s">
        <v>53</v>
      </c>
      <c r="C60" s="66" t="s">
        <v>51</v>
      </c>
      <c r="D60" s="67" t="s">
        <v>141</v>
      </c>
      <c r="E60" s="70">
        <v>9.8642545686673855E-2</v>
      </c>
      <c r="F60" s="78">
        <f t="shared" si="0"/>
        <v>10119</v>
      </c>
      <c r="G60" s="74" t="str" cm="1">
        <f t="array" ref="G60">_xlfn.XLOOKUP(B60,_nCity,_nCode&amp;"-"&amp;_xlfn.XLOOKUP(C60,_nCity,_nCode))</f>
        <v>RIX-CPT</v>
      </c>
      <c r="H60" s="74"/>
      <c r="I60" s="73"/>
      <c r="J60" s="73"/>
      <c r="K60" s="73"/>
      <c r="L60" s="73"/>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c r="AV60" s="73"/>
      <c r="AW60" s="73"/>
      <c r="AX60" s="73"/>
      <c r="AY60" s="73"/>
      <c r="AZ60" s="73"/>
      <c r="BA60" s="73"/>
      <c r="BB60" s="73"/>
      <c r="BC60" s="73"/>
      <c r="BD60" s="73"/>
      <c r="BE60" s="73"/>
      <c r="BF60" s="73"/>
      <c r="BG60" s="73"/>
      <c r="BH60" s="73"/>
      <c r="BI60" s="73"/>
      <c r="BJ60" s="73"/>
      <c r="BK60" s="73"/>
      <c r="BL60" s="73"/>
      <c r="BM60" s="73"/>
      <c r="BN60" s="73"/>
      <c r="BO60" s="73"/>
      <c r="BP60" s="73"/>
      <c r="BQ60" s="73"/>
      <c r="BR60" s="73"/>
      <c r="BS60" s="73"/>
      <c r="BT60" s="73"/>
      <c r="BU60" s="73"/>
      <c r="BV60" s="73"/>
      <c r="BW60" s="73"/>
      <c r="BX60" s="73"/>
      <c r="BY60" s="73"/>
      <c r="BZ60" s="73"/>
      <c r="CA60" s="73"/>
      <c r="CB60" s="73"/>
      <c r="CC60" s="73"/>
      <c r="CD60" s="73"/>
      <c r="CE60" s="73"/>
      <c r="CF60" s="73"/>
      <c r="CG60" s="73"/>
      <c r="CH60" s="73"/>
      <c r="CI60" s="73"/>
      <c r="CJ60" s="73"/>
      <c r="CK60" s="73"/>
      <c r="CL60" s="73"/>
      <c r="CM60" s="73"/>
      <c r="CN60" s="73"/>
      <c r="CO60" s="73"/>
      <c r="CP60" s="73"/>
      <c r="CQ60" s="73"/>
      <c r="CR60" s="73"/>
      <c r="CS60" s="73"/>
      <c r="CT60" s="73"/>
      <c r="CU60" s="73"/>
      <c r="CV60" s="73"/>
      <c r="CW60" s="73"/>
      <c r="CX60" s="73"/>
      <c r="CY60" s="73"/>
      <c r="CZ60" s="73"/>
      <c r="DA60" s="73"/>
      <c r="DB60" s="73"/>
      <c r="DC60" s="73"/>
      <c r="DD60" s="73"/>
    </row>
    <row r="61" spans="1:108" ht="20.100000000000001" customHeight="1">
      <c r="A61" s="69" t="s">
        <v>71</v>
      </c>
      <c r="B61" s="66" t="s">
        <v>35</v>
      </c>
      <c r="C61" s="66" t="s">
        <v>53</v>
      </c>
      <c r="D61" s="67" t="s">
        <v>142</v>
      </c>
      <c r="E61" s="70">
        <v>0.45372556930768471</v>
      </c>
      <c r="F61" s="78">
        <f t="shared" si="0"/>
        <v>10071</v>
      </c>
      <c r="G61" s="74" t="str" cm="1">
        <f t="array" ref="G61">_xlfn.XLOOKUP(B61,_nCity,_nCode&amp;"-"&amp;_xlfn.XLOOKUP(C61,_nCity,_nCode))</f>
        <v>BOG-RIX</v>
      </c>
      <c r="H61" s="74"/>
      <c r="I61" s="73"/>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c r="AV61" s="73"/>
      <c r="AW61" s="73"/>
      <c r="AX61" s="73"/>
      <c r="AY61" s="73"/>
      <c r="AZ61" s="73"/>
      <c r="BA61" s="73"/>
      <c r="BB61" s="73"/>
      <c r="BC61" s="73"/>
      <c r="BD61" s="73"/>
      <c r="BE61" s="73"/>
      <c r="BF61" s="73"/>
      <c r="BG61" s="73"/>
      <c r="BH61" s="73"/>
      <c r="BI61" s="73"/>
      <c r="BJ61" s="73"/>
      <c r="BK61" s="73"/>
      <c r="BL61" s="73"/>
      <c r="BM61" s="73"/>
      <c r="BN61" s="73"/>
      <c r="BO61" s="73"/>
      <c r="BP61" s="73"/>
      <c r="BQ61" s="73"/>
      <c r="BR61" s="73"/>
      <c r="BS61" s="73"/>
      <c r="BT61" s="73"/>
      <c r="BU61" s="73"/>
      <c r="BV61" s="73"/>
      <c r="BW61" s="73"/>
      <c r="BX61" s="73"/>
      <c r="BY61" s="73"/>
      <c r="BZ61" s="73"/>
      <c r="CA61" s="73"/>
      <c r="CB61" s="73"/>
      <c r="CC61" s="73"/>
      <c r="CD61" s="73"/>
      <c r="CE61" s="73"/>
      <c r="CF61" s="73"/>
      <c r="CG61" s="73"/>
      <c r="CH61" s="73"/>
      <c r="CI61" s="73"/>
      <c r="CJ61" s="73"/>
      <c r="CK61" s="73"/>
      <c r="CL61" s="73"/>
      <c r="CM61" s="73"/>
      <c r="CN61" s="73"/>
      <c r="CO61" s="73"/>
      <c r="CP61" s="73"/>
      <c r="CQ61" s="73"/>
      <c r="CR61" s="73"/>
      <c r="CS61" s="73"/>
      <c r="CT61" s="73"/>
      <c r="CU61" s="73"/>
      <c r="CV61" s="73"/>
      <c r="CW61" s="73"/>
      <c r="CX61" s="73"/>
      <c r="CY61" s="73"/>
      <c r="CZ61" s="73"/>
      <c r="DA61" s="73"/>
      <c r="DB61" s="73"/>
      <c r="DC61" s="73"/>
      <c r="DD61" s="73"/>
    </row>
    <row r="62" spans="1:108" ht="20.100000000000001" customHeight="1">
      <c r="A62" s="69" t="s">
        <v>71</v>
      </c>
      <c r="B62" s="66" t="s">
        <v>49</v>
      </c>
      <c r="C62" s="66" t="s">
        <v>35</v>
      </c>
      <c r="D62" s="67" t="s">
        <v>143</v>
      </c>
      <c r="E62" s="70">
        <v>0.67251532786613555</v>
      </c>
      <c r="F62" s="78">
        <f t="shared" si="0"/>
        <v>14326</v>
      </c>
      <c r="G62" s="74" t="str" cm="1">
        <f t="array" ref="G62">_xlfn.XLOOKUP(B62,_nCity,_nCode&amp;"-"&amp;_xlfn.XLOOKUP(C62,_nCity,_nCode))</f>
        <v>SYD-BOG</v>
      </c>
      <c r="H62" s="74"/>
      <c r="I62" s="73"/>
      <c r="J62" s="73"/>
      <c r="K62" s="73"/>
      <c r="L62" s="73"/>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3"/>
      <c r="AX62" s="73"/>
      <c r="AY62" s="73"/>
      <c r="AZ62" s="73"/>
      <c r="BA62" s="73"/>
      <c r="BB62" s="73"/>
      <c r="BC62" s="73"/>
      <c r="BD62" s="73"/>
      <c r="BE62" s="73"/>
      <c r="BF62" s="73"/>
      <c r="BG62" s="73"/>
      <c r="BH62" s="73"/>
      <c r="BI62" s="73"/>
      <c r="BJ62" s="73"/>
      <c r="BK62" s="73"/>
      <c r="BL62" s="73"/>
      <c r="BM62" s="73"/>
      <c r="BN62" s="73"/>
      <c r="BO62" s="73"/>
      <c r="BP62" s="73"/>
      <c r="BQ62" s="73"/>
      <c r="BR62" s="73"/>
      <c r="BS62" s="73"/>
      <c r="BT62" s="73"/>
      <c r="BU62" s="73"/>
      <c r="BV62" s="73"/>
      <c r="BW62" s="73"/>
      <c r="BX62" s="73"/>
      <c r="BY62" s="73"/>
      <c r="BZ62" s="73"/>
      <c r="CA62" s="73"/>
      <c r="CB62" s="73"/>
      <c r="CC62" s="73"/>
      <c r="CD62" s="73"/>
      <c r="CE62" s="73"/>
      <c r="CF62" s="73"/>
      <c r="CG62" s="73"/>
      <c r="CH62" s="73"/>
      <c r="CI62" s="73"/>
      <c r="CJ62" s="73"/>
      <c r="CK62" s="73"/>
      <c r="CL62" s="73"/>
      <c r="CM62" s="73"/>
      <c r="CN62" s="73"/>
      <c r="CO62" s="73"/>
      <c r="CP62" s="73"/>
      <c r="CQ62" s="73"/>
      <c r="CR62" s="73"/>
      <c r="CS62" s="73"/>
      <c r="CT62" s="73"/>
      <c r="CU62" s="73"/>
      <c r="CV62" s="73"/>
      <c r="CW62" s="73"/>
      <c r="CX62" s="73"/>
      <c r="CY62" s="73"/>
      <c r="CZ62" s="73"/>
      <c r="DA62" s="73"/>
      <c r="DB62" s="73"/>
      <c r="DC62" s="73"/>
      <c r="DD62" s="73"/>
    </row>
    <row r="63" spans="1:108" ht="20.100000000000001" customHeight="1">
      <c r="A63" s="69" t="s">
        <v>71</v>
      </c>
      <c r="B63" s="66" t="s">
        <v>39</v>
      </c>
      <c r="C63" s="66" t="s">
        <v>48</v>
      </c>
      <c r="D63" s="67" t="s">
        <v>144</v>
      </c>
      <c r="E63" s="70">
        <v>0.79579723685392634</v>
      </c>
      <c r="F63" s="78">
        <f t="shared" si="0"/>
        <v>1263</v>
      </c>
      <c r="G63" s="74" t="str" cm="1">
        <f t="array" ref="G63">_xlfn.XLOOKUP(B63,_nCity,_nCode&amp;"-"&amp;_xlfn.XLOOKUP(C63,_nCity,_nCode))</f>
        <v>LON-MAD</v>
      </c>
      <c r="H63" s="74"/>
      <c r="I63" s="73"/>
      <c r="J63" s="73"/>
      <c r="K63" s="73"/>
      <c r="L63" s="73"/>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3"/>
      <c r="AX63" s="73"/>
      <c r="AY63" s="73"/>
      <c r="AZ63" s="73"/>
      <c r="BA63" s="73"/>
      <c r="BB63" s="73"/>
      <c r="BC63" s="73"/>
      <c r="BD63" s="73"/>
      <c r="BE63" s="73"/>
      <c r="BF63" s="73"/>
      <c r="BG63" s="73"/>
      <c r="BH63" s="73"/>
      <c r="BI63" s="73"/>
      <c r="BJ63" s="73"/>
      <c r="BK63" s="73"/>
      <c r="BL63" s="73"/>
      <c r="BM63" s="73"/>
      <c r="BN63" s="73"/>
      <c r="BO63" s="73"/>
      <c r="BP63" s="73"/>
      <c r="BQ63" s="73"/>
      <c r="BR63" s="73"/>
      <c r="BS63" s="73"/>
      <c r="BT63" s="73"/>
      <c r="BU63" s="73"/>
      <c r="BV63" s="73"/>
      <c r="BW63" s="73"/>
      <c r="BX63" s="73"/>
      <c r="BY63" s="73"/>
      <c r="BZ63" s="73"/>
      <c r="CA63" s="73"/>
      <c r="CB63" s="73"/>
      <c r="CC63" s="73"/>
      <c r="CD63" s="73"/>
      <c r="CE63" s="73"/>
      <c r="CF63" s="73"/>
      <c r="CG63" s="73"/>
      <c r="CH63" s="73"/>
      <c r="CI63" s="73"/>
      <c r="CJ63" s="73"/>
      <c r="CK63" s="73"/>
      <c r="CL63" s="73"/>
      <c r="CM63" s="73"/>
      <c r="CN63" s="73"/>
      <c r="CO63" s="73"/>
      <c r="CP63" s="73"/>
      <c r="CQ63" s="73"/>
      <c r="CR63" s="73"/>
      <c r="CS63" s="73"/>
      <c r="CT63" s="73"/>
      <c r="CU63" s="73"/>
      <c r="CV63" s="73"/>
      <c r="CW63" s="73"/>
      <c r="CX63" s="73"/>
      <c r="CY63" s="73"/>
      <c r="CZ63" s="73"/>
      <c r="DA63" s="73"/>
      <c r="DB63" s="73"/>
      <c r="DC63" s="73"/>
      <c r="DD63" s="73"/>
    </row>
    <row r="64" spans="1:108" ht="20.100000000000001" customHeight="1">
      <c r="A64" s="69" t="s">
        <v>71</v>
      </c>
      <c r="B64" s="66" t="s">
        <v>53</v>
      </c>
      <c r="C64" s="66" t="s">
        <v>42</v>
      </c>
      <c r="D64" s="67" t="s">
        <v>145</v>
      </c>
      <c r="E64" s="70">
        <v>0.83534396135051603</v>
      </c>
      <c r="F64" s="78">
        <f t="shared" si="0"/>
        <v>3152</v>
      </c>
      <c r="G64" s="74" t="str" cm="1">
        <f t="array" ref="G64">_xlfn.XLOOKUP(B64,_nCity,_nCode&amp;"-"&amp;_xlfn.XLOOKUP(C64,_nCity,_nCode))</f>
        <v>RIX-LIS</v>
      </c>
      <c r="H64" s="74"/>
      <c r="I64" s="73"/>
      <c r="J64" s="73"/>
      <c r="K64" s="73"/>
      <c r="L64" s="73"/>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c r="AV64" s="73"/>
      <c r="AW64" s="73"/>
      <c r="AX64" s="73"/>
      <c r="AY64" s="73"/>
      <c r="AZ64" s="73"/>
      <c r="BA64" s="73"/>
      <c r="BB64" s="73"/>
      <c r="BC64" s="73"/>
      <c r="BD64" s="73"/>
      <c r="BE64" s="73"/>
      <c r="BF64" s="73"/>
      <c r="BG64" s="73"/>
      <c r="BH64" s="73"/>
      <c r="BI64" s="73"/>
      <c r="BJ64" s="73"/>
      <c r="BK64" s="73"/>
      <c r="BL64" s="73"/>
      <c r="BM64" s="73"/>
      <c r="BN64" s="73"/>
      <c r="BO64" s="73"/>
      <c r="BP64" s="73"/>
      <c r="BQ64" s="73"/>
      <c r="BR64" s="73"/>
      <c r="BS64" s="73"/>
      <c r="BT64" s="73"/>
      <c r="BU64" s="73"/>
      <c r="BV64" s="73"/>
      <c r="BW64" s="73"/>
      <c r="BX64" s="73"/>
      <c r="BY64" s="73"/>
      <c r="BZ64" s="73"/>
      <c r="CA64" s="73"/>
      <c r="CB64" s="73"/>
      <c r="CC64" s="73"/>
      <c r="CD64" s="73"/>
      <c r="CE64" s="73"/>
      <c r="CF64" s="73"/>
      <c r="CG64" s="73"/>
      <c r="CH64" s="73"/>
      <c r="CI64" s="73"/>
      <c r="CJ64" s="73"/>
      <c r="CK64" s="73"/>
      <c r="CL64" s="73"/>
      <c r="CM64" s="73"/>
      <c r="CN64" s="73"/>
      <c r="CO64" s="73"/>
      <c r="CP64" s="73"/>
      <c r="CQ64" s="73"/>
      <c r="CR64" s="73"/>
      <c r="CS64" s="73"/>
      <c r="CT64" s="73"/>
      <c r="CU64" s="73"/>
      <c r="CV64" s="73"/>
      <c r="CW64" s="73"/>
      <c r="CX64" s="73"/>
      <c r="CY64" s="73"/>
      <c r="CZ64" s="73"/>
      <c r="DA64" s="73"/>
      <c r="DB64" s="73"/>
      <c r="DC64" s="73"/>
      <c r="DD64" s="73"/>
    </row>
    <row r="65" spans="1:108" ht="20.100000000000001" customHeight="1">
      <c r="A65" s="69" t="s">
        <v>71</v>
      </c>
      <c r="B65" s="66" t="s">
        <v>39</v>
      </c>
      <c r="C65" s="66" t="s">
        <v>53</v>
      </c>
      <c r="D65" s="67" t="s">
        <v>146</v>
      </c>
      <c r="E65" s="70">
        <v>8.729300484017033E-2</v>
      </c>
      <c r="F65" s="78">
        <f t="shared" si="0"/>
        <v>1677</v>
      </c>
      <c r="G65" s="74" t="str" cm="1">
        <f t="array" ref="G65">_xlfn.XLOOKUP(B65,_nCity,_nCode&amp;"-"&amp;_xlfn.XLOOKUP(C65,_nCity,_nCode))</f>
        <v>LON-RIX</v>
      </c>
      <c r="H65" s="74"/>
      <c r="I65" s="73"/>
      <c r="J65" s="73"/>
      <c r="K65" s="73"/>
      <c r="L65" s="73"/>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c r="AV65" s="73"/>
      <c r="AW65" s="73"/>
      <c r="AX65" s="73"/>
      <c r="AY65" s="73"/>
      <c r="AZ65" s="73"/>
      <c r="BA65" s="73"/>
      <c r="BB65" s="73"/>
      <c r="BC65" s="73"/>
      <c r="BD65" s="73"/>
      <c r="BE65" s="73"/>
      <c r="BF65" s="73"/>
      <c r="BG65" s="73"/>
      <c r="BH65" s="73"/>
      <c r="BI65" s="73"/>
      <c r="BJ65" s="73"/>
      <c r="BK65" s="73"/>
      <c r="BL65" s="73"/>
      <c r="BM65" s="73"/>
      <c r="BN65" s="73"/>
      <c r="BO65" s="73"/>
      <c r="BP65" s="73"/>
      <c r="BQ65" s="73"/>
      <c r="BR65" s="73"/>
      <c r="BS65" s="73"/>
      <c r="BT65" s="73"/>
      <c r="BU65" s="73"/>
      <c r="BV65" s="73"/>
      <c r="BW65" s="73"/>
      <c r="BX65" s="73"/>
      <c r="BY65" s="73"/>
      <c r="BZ65" s="73"/>
      <c r="CA65" s="73"/>
      <c r="CB65" s="73"/>
      <c r="CC65" s="73"/>
      <c r="CD65" s="73"/>
      <c r="CE65" s="73"/>
      <c r="CF65" s="73"/>
      <c r="CG65" s="73"/>
      <c r="CH65" s="73"/>
      <c r="CI65" s="73"/>
      <c r="CJ65" s="73"/>
      <c r="CK65" s="73"/>
      <c r="CL65" s="73"/>
      <c r="CM65" s="73"/>
      <c r="CN65" s="73"/>
      <c r="CO65" s="73"/>
      <c r="CP65" s="73"/>
      <c r="CQ65" s="73"/>
      <c r="CR65" s="73"/>
      <c r="CS65" s="73"/>
      <c r="CT65" s="73"/>
      <c r="CU65" s="73"/>
      <c r="CV65" s="73"/>
      <c r="CW65" s="73"/>
      <c r="CX65" s="73"/>
      <c r="CY65" s="73"/>
      <c r="CZ65" s="73"/>
      <c r="DA65" s="73"/>
      <c r="DB65" s="73"/>
      <c r="DC65" s="73"/>
      <c r="DD65" s="73"/>
    </row>
    <row r="66" spans="1:108" ht="20.100000000000001" customHeight="1">
      <c r="A66" s="69" t="s">
        <v>71</v>
      </c>
      <c r="B66" s="66" t="s">
        <v>105</v>
      </c>
      <c r="C66" s="66" t="s">
        <v>52</v>
      </c>
      <c r="D66" s="67" t="s">
        <v>147</v>
      </c>
      <c r="E66" s="70">
        <v>0.94979899196889506</v>
      </c>
      <c r="F66" s="78">
        <f t="shared" si="0"/>
        <v>9823</v>
      </c>
      <c r="G66" s="74" t="str" cm="1">
        <f t="array" ref="G66">_xlfn.XLOOKUP(B66,_nCity,_nCode&amp;"-"&amp;_xlfn.XLOOKUP(C66,_nCity,_nCode))</f>
        <v>LAS-EZE</v>
      </c>
      <c r="H66" s="74"/>
      <c r="I66" s="73"/>
      <c r="J66" s="73"/>
      <c r="K66" s="73"/>
      <c r="L66" s="73"/>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c r="AV66" s="73"/>
      <c r="AW66" s="73"/>
      <c r="AX66" s="73"/>
      <c r="AY66" s="73"/>
      <c r="AZ66" s="73"/>
      <c r="BA66" s="73"/>
      <c r="BB66" s="73"/>
      <c r="BC66" s="73"/>
      <c r="BD66" s="73"/>
      <c r="BE66" s="73"/>
      <c r="BF66" s="73"/>
      <c r="BG66" s="73"/>
      <c r="BH66" s="73"/>
      <c r="BI66" s="73"/>
      <c r="BJ66" s="73"/>
      <c r="BK66" s="73"/>
      <c r="BL66" s="73"/>
      <c r="BM66" s="73"/>
      <c r="BN66" s="73"/>
      <c r="BO66" s="73"/>
      <c r="BP66" s="73"/>
      <c r="BQ66" s="73"/>
      <c r="BR66" s="73"/>
      <c r="BS66" s="73"/>
      <c r="BT66" s="73"/>
      <c r="BU66" s="73"/>
      <c r="BV66" s="73"/>
      <c r="BW66" s="73"/>
      <c r="BX66" s="73"/>
      <c r="BY66" s="73"/>
      <c r="BZ66" s="73"/>
      <c r="CA66" s="73"/>
      <c r="CB66" s="73"/>
      <c r="CC66" s="73"/>
      <c r="CD66" s="73"/>
      <c r="CE66" s="73"/>
      <c r="CF66" s="73"/>
      <c r="CG66" s="73"/>
      <c r="CH66" s="73"/>
      <c r="CI66" s="73"/>
      <c r="CJ66" s="73"/>
      <c r="CK66" s="73"/>
      <c r="CL66" s="73"/>
      <c r="CM66" s="73"/>
      <c r="CN66" s="73"/>
      <c r="CO66" s="73"/>
      <c r="CP66" s="73"/>
      <c r="CQ66" s="73"/>
      <c r="CR66" s="73"/>
      <c r="CS66" s="73"/>
      <c r="CT66" s="73"/>
      <c r="CU66" s="73"/>
      <c r="CV66" s="73"/>
      <c r="CW66" s="73"/>
      <c r="CX66" s="73"/>
      <c r="CY66" s="73"/>
      <c r="CZ66" s="73"/>
      <c r="DA66" s="73"/>
      <c r="DB66" s="73"/>
      <c r="DC66" s="73"/>
      <c r="DD66" s="73"/>
    </row>
    <row r="67" spans="1:108" ht="20.100000000000001" customHeight="1">
      <c r="A67" s="69" t="s">
        <v>71</v>
      </c>
      <c r="B67" s="66" t="s">
        <v>50</v>
      </c>
      <c r="C67" s="66" t="s">
        <v>42</v>
      </c>
      <c r="D67" s="67" t="s">
        <v>137</v>
      </c>
      <c r="E67" s="70">
        <v>0.51473639925340675</v>
      </c>
      <c r="F67" s="78">
        <f t="shared" ref="F67:F104" si="1">SUBSTITUTE(D67,"km","")+0</f>
        <v>9122</v>
      </c>
      <c r="G67" s="74" t="str" cm="1">
        <f t="array" ref="G67">_xlfn.XLOOKUP(B67,_nCity,_nCode&amp;"-"&amp;_xlfn.XLOOKUP(C67,_nCity,_nCode))</f>
        <v>LAX-LIS</v>
      </c>
      <c r="H67" s="74"/>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c r="AV67" s="73"/>
      <c r="AW67" s="73"/>
      <c r="AX67" s="73"/>
      <c r="AY67" s="73"/>
      <c r="AZ67" s="73"/>
      <c r="BA67" s="73"/>
      <c r="BB67" s="73"/>
      <c r="BC67" s="73"/>
      <c r="BD67" s="73"/>
      <c r="BE67" s="73"/>
      <c r="BF67" s="73"/>
      <c r="BG67" s="73"/>
      <c r="BH67" s="73"/>
      <c r="BI67" s="73"/>
      <c r="BJ67" s="73"/>
      <c r="BK67" s="73"/>
      <c r="BL67" s="73"/>
      <c r="BM67" s="73"/>
      <c r="BN67" s="73"/>
      <c r="BO67" s="73"/>
      <c r="BP67" s="73"/>
      <c r="BQ67" s="73"/>
      <c r="BR67" s="73"/>
      <c r="BS67" s="73"/>
      <c r="BT67" s="73"/>
      <c r="BU67" s="73"/>
      <c r="BV67" s="73"/>
      <c r="BW67" s="73"/>
      <c r="BX67" s="73"/>
      <c r="BY67" s="73"/>
      <c r="BZ67" s="73"/>
      <c r="CA67" s="73"/>
      <c r="CB67" s="73"/>
      <c r="CC67" s="73"/>
      <c r="CD67" s="73"/>
      <c r="CE67" s="73"/>
      <c r="CF67" s="73"/>
      <c r="CG67" s="73"/>
      <c r="CH67" s="73"/>
      <c r="CI67" s="73"/>
      <c r="CJ67" s="73"/>
      <c r="CK67" s="73"/>
      <c r="CL67" s="73"/>
      <c r="CM67" s="73"/>
      <c r="CN67" s="73"/>
      <c r="CO67" s="73"/>
      <c r="CP67" s="73"/>
      <c r="CQ67" s="73"/>
      <c r="CR67" s="73"/>
      <c r="CS67" s="73"/>
      <c r="CT67" s="73"/>
      <c r="CU67" s="73"/>
      <c r="CV67" s="73"/>
      <c r="CW67" s="73"/>
      <c r="CX67" s="73"/>
      <c r="CY67" s="73"/>
      <c r="CZ67" s="73"/>
      <c r="DA67" s="73"/>
      <c r="DB67" s="73"/>
      <c r="DC67" s="73"/>
      <c r="DD67" s="73"/>
    </row>
    <row r="68" spans="1:108" ht="20.100000000000001" customHeight="1">
      <c r="A68" s="69" t="s">
        <v>71</v>
      </c>
      <c r="B68" s="66" t="s">
        <v>105</v>
      </c>
      <c r="C68" s="66" t="s">
        <v>32</v>
      </c>
      <c r="D68" s="67" t="s">
        <v>148</v>
      </c>
      <c r="E68" s="70">
        <v>0.37423246011048694</v>
      </c>
      <c r="F68" s="78">
        <f t="shared" si="1"/>
        <v>3135</v>
      </c>
      <c r="G68" s="74" t="str" cm="1">
        <f t="array" ref="G68">_xlfn.XLOOKUP(B68,_nCity,_nCode&amp;"-"&amp;_xlfn.XLOOKUP(C68,_nCity,_nCode))</f>
        <v>LAS-YYZ</v>
      </c>
      <c r="H68" s="74"/>
      <c r="I68" s="73"/>
      <c r="J68" s="73"/>
      <c r="K68" s="73"/>
      <c r="L68" s="73"/>
      <c r="M68" s="73"/>
      <c r="N68" s="73"/>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c r="AV68" s="73"/>
      <c r="AW68" s="73"/>
      <c r="AX68" s="73"/>
      <c r="AY68" s="73"/>
      <c r="AZ68" s="73"/>
      <c r="BA68" s="73"/>
      <c r="BB68" s="73"/>
      <c r="BC68" s="73"/>
      <c r="BD68" s="73"/>
      <c r="BE68" s="73"/>
      <c r="BF68" s="73"/>
      <c r="BG68" s="73"/>
      <c r="BH68" s="73"/>
      <c r="BI68" s="73"/>
      <c r="BJ68" s="73"/>
      <c r="BK68" s="73"/>
      <c r="BL68" s="73"/>
      <c r="BM68" s="73"/>
      <c r="BN68" s="73"/>
      <c r="BO68" s="73"/>
      <c r="BP68" s="73"/>
      <c r="BQ68" s="73"/>
      <c r="BR68" s="73"/>
      <c r="BS68" s="73"/>
      <c r="BT68" s="73"/>
      <c r="BU68" s="73"/>
      <c r="BV68" s="73"/>
      <c r="BW68" s="73"/>
      <c r="BX68" s="73"/>
      <c r="BY68" s="73"/>
      <c r="BZ68" s="73"/>
      <c r="CA68" s="73"/>
      <c r="CB68" s="73"/>
      <c r="CC68" s="73"/>
      <c r="CD68" s="73"/>
      <c r="CE68" s="73"/>
      <c r="CF68" s="73"/>
      <c r="CG68" s="73"/>
      <c r="CH68" s="73"/>
      <c r="CI68" s="73"/>
      <c r="CJ68" s="73"/>
      <c r="CK68" s="73"/>
      <c r="CL68" s="73"/>
      <c r="CM68" s="73"/>
      <c r="CN68" s="73"/>
      <c r="CO68" s="73"/>
      <c r="CP68" s="73"/>
      <c r="CQ68" s="73"/>
      <c r="CR68" s="73"/>
      <c r="CS68" s="73"/>
      <c r="CT68" s="73"/>
      <c r="CU68" s="73"/>
      <c r="CV68" s="73"/>
      <c r="CW68" s="73"/>
      <c r="CX68" s="73"/>
      <c r="CY68" s="73"/>
      <c r="CZ68" s="73"/>
      <c r="DA68" s="73"/>
      <c r="DB68" s="73"/>
      <c r="DC68" s="73"/>
      <c r="DD68" s="73"/>
    </row>
    <row r="69" spans="1:108" ht="20.100000000000001" customHeight="1">
      <c r="A69" s="69" t="s">
        <v>71</v>
      </c>
      <c r="B69" s="66" t="s">
        <v>35</v>
      </c>
      <c r="C69" s="66" t="s">
        <v>49</v>
      </c>
      <c r="D69" s="67" t="s">
        <v>143</v>
      </c>
      <c r="E69" s="70">
        <v>0.63483761845923059</v>
      </c>
      <c r="F69" s="78">
        <f t="shared" si="1"/>
        <v>14326</v>
      </c>
      <c r="G69" s="74" t="str" cm="1">
        <f t="array" ref="G69">_xlfn.XLOOKUP(B69,_nCity,_nCode&amp;"-"&amp;_xlfn.XLOOKUP(C69,_nCity,_nCode))</f>
        <v>BOG-SYD</v>
      </c>
      <c r="H69" s="74"/>
      <c r="I69" s="73"/>
      <c r="J69" s="73"/>
      <c r="K69" s="73"/>
      <c r="L69" s="73"/>
      <c r="M69" s="73"/>
      <c r="N69" s="73"/>
      <c r="O69" s="73"/>
      <c r="P69" s="73"/>
      <c r="Q69" s="73"/>
      <c r="R69" s="73"/>
      <c r="S69" s="73"/>
      <c r="T69" s="73"/>
      <c r="U69" s="73"/>
      <c r="V69" s="73"/>
      <c r="W69" s="73"/>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c r="AV69" s="73"/>
      <c r="AW69" s="73"/>
      <c r="AX69" s="73"/>
      <c r="AY69" s="73"/>
      <c r="AZ69" s="73"/>
      <c r="BA69" s="73"/>
      <c r="BB69" s="73"/>
      <c r="BC69" s="73"/>
      <c r="BD69" s="73"/>
      <c r="BE69" s="73"/>
      <c r="BF69" s="73"/>
      <c r="BG69" s="73"/>
      <c r="BH69" s="73"/>
      <c r="BI69" s="73"/>
      <c r="BJ69" s="73"/>
      <c r="BK69" s="73"/>
      <c r="BL69" s="73"/>
      <c r="BM69" s="73"/>
      <c r="BN69" s="73"/>
      <c r="BO69" s="73"/>
      <c r="BP69" s="73"/>
      <c r="BQ69" s="73"/>
      <c r="BR69" s="73"/>
      <c r="BS69" s="73"/>
      <c r="BT69" s="73"/>
      <c r="BU69" s="73"/>
      <c r="BV69" s="73"/>
      <c r="BW69" s="73"/>
      <c r="BX69" s="73"/>
      <c r="BY69" s="73"/>
      <c r="BZ69" s="73"/>
      <c r="CA69" s="73"/>
      <c r="CB69" s="73"/>
      <c r="CC69" s="73"/>
      <c r="CD69" s="73"/>
      <c r="CE69" s="73"/>
      <c r="CF69" s="73"/>
      <c r="CG69" s="73"/>
      <c r="CH69" s="73"/>
      <c r="CI69" s="73"/>
      <c r="CJ69" s="73"/>
      <c r="CK69" s="73"/>
      <c r="CL69" s="73"/>
      <c r="CM69" s="73"/>
      <c r="CN69" s="73"/>
      <c r="CO69" s="73"/>
      <c r="CP69" s="73"/>
      <c r="CQ69" s="73"/>
      <c r="CR69" s="73"/>
      <c r="CS69" s="73"/>
      <c r="CT69" s="73"/>
      <c r="CU69" s="73"/>
      <c r="CV69" s="73"/>
      <c r="CW69" s="73"/>
      <c r="CX69" s="73"/>
      <c r="CY69" s="73"/>
      <c r="CZ69" s="73"/>
      <c r="DA69" s="73"/>
      <c r="DB69" s="73"/>
      <c r="DC69" s="73"/>
      <c r="DD69" s="73"/>
    </row>
    <row r="70" spans="1:108" ht="20.100000000000001" customHeight="1">
      <c r="A70" s="69" t="s">
        <v>71</v>
      </c>
      <c r="B70" s="66" t="s">
        <v>48</v>
      </c>
      <c r="C70" s="66" t="s">
        <v>39</v>
      </c>
      <c r="D70" s="67" t="s">
        <v>144</v>
      </c>
      <c r="E70" s="70">
        <v>0.8704337311356104</v>
      </c>
      <c r="F70" s="78">
        <f t="shared" si="1"/>
        <v>1263</v>
      </c>
      <c r="G70" s="74" t="str" cm="1">
        <f t="array" ref="G70">_xlfn.XLOOKUP(B70,_nCity,_nCode&amp;"-"&amp;_xlfn.XLOOKUP(C70,_nCity,_nCode))</f>
        <v>MAD-LON</v>
      </c>
      <c r="H70" s="74"/>
      <c r="I70" s="73"/>
      <c r="J70" s="73"/>
      <c r="K70" s="73"/>
      <c r="L70" s="73"/>
      <c r="M70" s="73"/>
      <c r="N70" s="73"/>
      <c r="O70" s="73"/>
      <c r="P70" s="73"/>
      <c r="Q70" s="73"/>
      <c r="R70" s="73"/>
      <c r="S70" s="73"/>
      <c r="T70" s="73"/>
      <c r="U70" s="73"/>
      <c r="V70" s="73"/>
      <c r="W70" s="73"/>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c r="AV70" s="73"/>
      <c r="AW70" s="73"/>
      <c r="AX70" s="73"/>
      <c r="AY70" s="73"/>
      <c r="AZ70" s="73"/>
      <c r="BA70" s="73"/>
      <c r="BB70" s="73"/>
      <c r="BC70" s="73"/>
      <c r="BD70" s="73"/>
      <c r="BE70" s="73"/>
      <c r="BF70" s="73"/>
      <c r="BG70" s="73"/>
      <c r="BH70" s="73"/>
      <c r="BI70" s="73"/>
      <c r="BJ70" s="73"/>
      <c r="BK70" s="73"/>
      <c r="BL70" s="73"/>
      <c r="BM70" s="73"/>
      <c r="BN70" s="73"/>
      <c r="BO70" s="73"/>
      <c r="BP70" s="73"/>
      <c r="BQ70" s="73"/>
      <c r="BR70" s="73"/>
      <c r="BS70" s="73"/>
      <c r="BT70" s="73"/>
      <c r="BU70" s="73"/>
      <c r="BV70" s="73"/>
      <c r="BW70" s="73"/>
      <c r="BX70" s="73"/>
      <c r="BY70" s="73"/>
      <c r="BZ70" s="73"/>
      <c r="CA70" s="73"/>
      <c r="CB70" s="73"/>
      <c r="CC70" s="73"/>
      <c r="CD70" s="73"/>
      <c r="CE70" s="73"/>
      <c r="CF70" s="73"/>
      <c r="CG70" s="73"/>
      <c r="CH70" s="73"/>
      <c r="CI70" s="73"/>
      <c r="CJ70" s="73"/>
      <c r="CK70" s="73"/>
      <c r="CL70" s="73"/>
      <c r="CM70" s="73"/>
      <c r="CN70" s="73"/>
      <c r="CO70" s="73"/>
      <c r="CP70" s="73"/>
      <c r="CQ70" s="73"/>
      <c r="CR70" s="73"/>
      <c r="CS70" s="73"/>
      <c r="CT70" s="73"/>
      <c r="CU70" s="73"/>
      <c r="CV70" s="73"/>
      <c r="CW70" s="73"/>
      <c r="CX70" s="73"/>
      <c r="CY70" s="73"/>
      <c r="CZ70" s="73"/>
      <c r="DA70" s="73"/>
      <c r="DB70" s="73"/>
      <c r="DC70" s="73"/>
      <c r="DD70" s="73"/>
    </row>
    <row r="71" spans="1:108" ht="20.100000000000001" customHeight="1">
      <c r="A71" s="69" t="s">
        <v>71</v>
      </c>
      <c r="B71" s="66" t="s">
        <v>42</v>
      </c>
      <c r="C71" s="66" t="s">
        <v>51</v>
      </c>
      <c r="D71" s="67" t="s">
        <v>149</v>
      </c>
      <c r="E71" s="70">
        <v>0.29785531503234752</v>
      </c>
      <c r="F71" s="78">
        <f t="shared" si="1"/>
        <v>8562</v>
      </c>
      <c r="G71" s="74" t="str" cm="1">
        <f t="array" ref="G71">_xlfn.XLOOKUP(B71,_nCity,_nCode&amp;"-"&amp;_xlfn.XLOOKUP(C71,_nCity,_nCode))</f>
        <v>LIS-CPT</v>
      </c>
      <c r="H71" s="74"/>
      <c r="I71" s="73"/>
      <c r="J71" s="73"/>
      <c r="K71" s="73"/>
      <c r="L71" s="73"/>
      <c r="M71" s="73"/>
      <c r="N71" s="73"/>
      <c r="O71" s="73"/>
      <c r="P71" s="73"/>
      <c r="Q71" s="73"/>
      <c r="R71" s="73"/>
      <c r="S71" s="73"/>
      <c r="T71" s="73"/>
      <c r="U71" s="73"/>
      <c r="V71" s="73"/>
      <c r="W71" s="73"/>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c r="AV71" s="73"/>
      <c r="AW71" s="73"/>
      <c r="AX71" s="73"/>
      <c r="AY71" s="73"/>
      <c r="AZ71" s="73"/>
      <c r="BA71" s="73"/>
      <c r="BB71" s="73"/>
      <c r="BC71" s="73"/>
      <c r="BD71" s="73"/>
      <c r="BE71" s="73"/>
      <c r="BF71" s="73"/>
      <c r="BG71" s="73"/>
      <c r="BH71" s="73"/>
      <c r="BI71" s="73"/>
      <c r="BJ71" s="73"/>
      <c r="BK71" s="73"/>
      <c r="BL71" s="73"/>
      <c r="BM71" s="73"/>
      <c r="BN71" s="73"/>
      <c r="BO71" s="73"/>
      <c r="BP71" s="73"/>
      <c r="BQ71" s="73"/>
      <c r="BR71" s="73"/>
      <c r="BS71" s="73"/>
      <c r="BT71" s="73"/>
      <c r="BU71" s="73"/>
      <c r="BV71" s="73"/>
      <c r="BW71" s="73"/>
      <c r="BX71" s="73"/>
      <c r="BY71" s="73"/>
      <c r="BZ71" s="73"/>
      <c r="CA71" s="73"/>
      <c r="CB71" s="73"/>
      <c r="CC71" s="73"/>
      <c r="CD71" s="73"/>
      <c r="CE71" s="73"/>
      <c r="CF71" s="73"/>
      <c r="CG71" s="73"/>
      <c r="CH71" s="73"/>
      <c r="CI71" s="73"/>
      <c r="CJ71" s="73"/>
      <c r="CK71" s="73"/>
      <c r="CL71" s="73"/>
      <c r="CM71" s="73"/>
      <c r="CN71" s="73"/>
      <c r="CO71" s="73"/>
      <c r="CP71" s="73"/>
      <c r="CQ71" s="73"/>
      <c r="CR71" s="73"/>
      <c r="CS71" s="73"/>
      <c r="CT71" s="73"/>
      <c r="CU71" s="73"/>
      <c r="CV71" s="73"/>
      <c r="CW71" s="73"/>
      <c r="CX71" s="73"/>
      <c r="CY71" s="73"/>
      <c r="CZ71" s="73"/>
      <c r="DA71" s="73"/>
      <c r="DB71" s="73"/>
      <c r="DC71" s="73"/>
      <c r="DD71" s="73"/>
    </row>
    <row r="72" spans="1:108" ht="20.100000000000001" customHeight="1">
      <c r="A72" s="69" t="s">
        <v>71</v>
      </c>
      <c r="B72" s="66" t="s">
        <v>52</v>
      </c>
      <c r="C72" s="66" t="s">
        <v>50</v>
      </c>
      <c r="D72" s="67" t="s">
        <v>123</v>
      </c>
      <c r="E72" s="70">
        <v>0.88477973946593003</v>
      </c>
      <c r="F72" s="78">
        <f t="shared" si="1"/>
        <v>9853</v>
      </c>
      <c r="G72" s="74" t="str" cm="1">
        <f t="array" ref="G72">_xlfn.XLOOKUP(B72,_nCity,_nCode&amp;"-"&amp;_xlfn.XLOOKUP(C72,_nCity,_nCode))</f>
        <v>EZE-LAX</v>
      </c>
      <c r="H72" s="74"/>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c r="AV72" s="73"/>
      <c r="AW72" s="73"/>
      <c r="AX72" s="73"/>
      <c r="AY72" s="73"/>
      <c r="AZ72" s="73"/>
      <c r="BA72" s="73"/>
      <c r="BB72" s="73"/>
      <c r="BC72" s="73"/>
      <c r="BD72" s="73"/>
      <c r="BE72" s="73"/>
      <c r="BF72" s="73"/>
      <c r="BG72" s="73"/>
      <c r="BH72" s="73"/>
      <c r="BI72" s="73"/>
      <c r="BJ72" s="73"/>
      <c r="BK72" s="73"/>
      <c r="BL72" s="73"/>
      <c r="BM72" s="73"/>
      <c r="BN72" s="73"/>
      <c r="BO72" s="73"/>
      <c r="BP72" s="73"/>
      <c r="BQ72" s="73"/>
      <c r="BR72" s="73"/>
      <c r="BS72" s="73"/>
      <c r="BT72" s="73"/>
      <c r="BU72" s="73"/>
      <c r="BV72" s="73"/>
      <c r="BW72" s="73"/>
      <c r="BX72" s="73"/>
      <c r="BY72" s="73"/>
      <c r="BZ72" s="73"/>
      <c r="CA72" s="73"/>
      <c r="CB72" s="73"/>
      <c r="CC72" s="73"/>
      <c r="CD72" s="73"/>
      <c r="CE72" s="73"/>
      <c r="CF72" s="73"/>
      <c r="CG72" s="73"/>
      <c r="CH72" s="73"/>
      <c r="CI72" s="73"/>
      <c r="CJ72" s="73"/>
      <c r="CK72" s="73"/>
      <c r="CL72" s="73"/>
      <c r="CM72" s="73"/>
      <c r="CN72" s="73"/>
      <c r="CO72" s="73"/>
      <c r="CP72" s="73"/>
      <c r="CQ72" s="73"/>
      <c r="CR72" s="73"/>
      <c r="CS72" s="73"/>
      <c r="CT72" s="73"/>
      <c r="CU72" s="73"/>
      <c r="CV72" s="73"/>
      <c r="CW72" s="73"/>
      <c r="CX72" s="73"/>
      <c r="CY72" s="73"/>
      <c r="CZ72" s="73"/>
      <c r="DA72" s="73"/>
      <c r="DB72" s="73"/>
      <c r="DC72" s="73"/>
      <c r="DD72" s="73"/>
    </row>
    <row r="73" spans="1:108" ht="20.100000000000001" customHeight="1">
      <c r="A73" s="69" t="s">
        <v>71</v>
      </c>
      <c r="B73" s="66" t="s">
        <v>53</v>
      </c>
      <c r="C73" s="66" t="s">
        <v>39</v>
      </c>
      <c r="D73" s="67" t="s">
        <v>146</v>
      </c>
      <c r="E73" s="70">
        <v>0.20761860487805495</v>
      </c>
      <c r="F73" s="78">
        <f t="shared" si="1"/>
        <v>1677</v>
      </c>
      <c r="G73" s="74" t="str" cm="1">
        <f t="array" ref="G73">_xlfn.XLOOKUP(B73,_nCity,_nCode&amp;"-"&amp;_xlfn.XLOOKUP(C73,_nCity,_nCode))</f>
        <v>RIX-LON</v>
      </c>
      <c r="H73" s="74"/>
      <c r="I73" s="73"/>
      <c r="J73" s="73"/>
      <c r="K73" s="73"/>
      <c r="L73" s="73"/>
      <c r="M73" s="73"/>
      <c r="N73" s="73"/>
      <c r="O73" s="73"/>
      <c r="P73" s="73"/>
      <c r="Q73" s="73"/>
      <c r="R73" s="73"/>
      <c r="S73" s="73"/>
      <c r="T73" s="73"/>
      <c r="U73" s="73"/>
      <c r="V73" s="73"/>
      <c r="W73" s="73"/>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c r="AV73" s="73"/>
      <c r="AW73" s="73"/>
      <c r="AX73" s="73"/>
      <c r="AY73" s="73"/>
      <c r="AZ73" s="73"/>
      <c r="BA73" s="73"/>
      <c r="BB73" s="73"/>
      <c r="BC73" s="73"/>
      <c r="BD73" s="73"/>
      <c r="BE73" s="73"/>
      <c r="BF73" s="73"/>
      <c r="BG73" s="73"/>
      <c r="BH73" s="73"/>
      <c r="BI73" s="73"/>
      <c r="BJ73" s="73"/>
      <c r="BK73" s="73"/>
      <c r="BL73" s="73"/>
      <c r="BM73" s="73"/>
      <c r="BN73" s="73"/>
      <c r="BO73" s="73"/>
      <c r="BP73" s="73"/>
      <c r="BQ73" s="73"/>
      <c r="BR73" s="73"/>
      <c r="BS73" s="73"/>
      <c r="BT73" s="73"/>
      <c r="BU73" s="73"/>
      <c r="BV73" s="73"/>
      <c r="BW73" s="73"/>
      <c r="BX73" s="73"/>
      <c r="BY73" s="73"/>
      <c r="BZ73" s="73"/>
      <c r="CA73" s="73"/>
      <c r="CB73" s="73"/>
      <c r="CC73" s="73"/>
      <c r="CD73" s="73"/>
      <c r="CE73" s="73"/>
      <c r="CF73" s="73"/>
      <c r="CG73" s="73"/>
      <c r="CH73" s="73"/>
      <c r="CI73" s="73"/>
      <c r="CJ73" s="73"/>
      <c r="CK73" s="73"/>
      <c r="CL73" s="73"/>
      <c r="CM73" s="73"/>
      <c r="CN73" s="73"/>
      <c r="CO73" s="73"/>
      <c r="CP73" s="73"/>
      <c r="CQ73" s="73"/>
      <c r="CR73" s="73"/>
      <c r="CS73" s="73"/>
      <c r="CT73" s="73"/>
      <c r="CU73" s="73"/>
      <c r="CV73" s="73"/>
      <c r="CW73" s="73"/>
      <c r="CX73" s="73"/>
      <c r="CY73" s="73"/>
      <c r="CZ73" s="73"/>
      <c r="DA73" s="73"/>
      <c r="DB73" s="73"/>
      <c r="DC73" s="73"/>
      <c r="DD73" s="73"/>
    </row>
    <row r="74" spans="1:108" ht="20.100000000000001" customHeight="1">
      <c r="A74" s="69" t="s">
        <v>71</v>
      </c>
      <c r="B74" s="66" t="s">
        <v>105</v>
      </c>
      <c r="C74" s="66" t="s">
        <v>39</v>
      </c>
      <c r="D74" s="67" t="s">
        <v>150</v>
      </c>
      <c r="E74" s="70">
        <v>0.95134259259259257</v>
      </c>
      <c r="F74" s="78">
        <f t="shared" si="1"/>
        <v>8402</v>
      </c>
      <c r="G74" s="74" t="str" cm="1">
        <f t="array" ref="G74">_xlfn.XLOOKUP(B74,_nCity,_nCode&amp;"-"&amp;_xlfn.XLOOKUP(C74,_nCity,_nCode))</f>
        <v>LAS-LON</v>
      </c>
      <c r="H74" s="74"/>
      <c r="I74" s="73"/>
      <c r="J74" s="73"/>
      <c r="K74" s="73"/>
      <c r="L74" s="73"/>
      <c r="M74" s="73"/>
      <c r="N74" s="73"/>
      <c r="O74" s="73"/>
      <c r="P74" s="73"/>
      <c r="Q74" s="73"/>
      <c r="R74" s="73"/>
      <c r="S74" s="73"/>
      <c r="T74" s="73"/>
      <c r="U74" s="73"/>
      <c r="V74" s="73"/>
      <c r="W74" s="73"/>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c r="AV74" s="73"/>
      <c r="AW74" s="73"/>
      <c r="AX74" s="73"/>
      <c r="AY74" s="73"/>
      <c r="AZ74" s="73"/>
      <c r="BA74" s="73"/>
      <c r="BB74" s="73"/>
      <c r="BC74" s="73"/>
      <c r="BD74" s="73"/>
      <c r="BE74" s="73"/>
      <c r="BF74" s="73"/>
      <c r="BG74" s="73"/>
      <c r="BH74" s="73"/>
      <c r="BI74" s="73"/>
      <c r="BJ74" s="73"/>
      <c r="BK74" s="73"/>
      <c r="BL74" s="73"/>
      <c r="BM74" s="73"/>
      <c r="BN74" s="73"/>
      <c r="BO74" s="73"/>
      <c r="BP74" s="73"/>
      <c r="BQ74" s="73"/>
      <c r="BR74" s="73"/>
      <c r="BS74" s="73"/>
      <c r="BT74" s="73"/>
      <c r="BU74" s="73"/>
      <c r="BV74" s="73"/>
      <c r="BW74" s="73"/>
      <c r="BX74" s="73"/>
      <c r="BY74" s="73"/>
      <c r="BZ74" s="73"/>
      <c r="CA74" s="73"/>
      <c r="CB74" s="73"/>
      <c r="CC74" s="73"/>
      <c r="CD74" s="73"/>
      <c r="CE74" s="73"/>
      <c r="CF74" s="73"/>
      <c r="CG74" s="73"/>
      <c r="CH74" s="73"/>
      <c r="CI74" s="73"/>
      <c r="CJ74" s="73"/>
      <c r="CK74" s="73"/>
      <c r="CL74" s="73"/>
      <c r="CM74" s="73"/>
      <c r="CN74" s="73"/>
      <c r="CO74" s="73"/>
      <c r="CP74" s="73"/>
      <c r="CQ74" s="73"/>
      <c r="CR74" s="73"/>
      <c r="CS74" s="73"/>
      <c r="CT74" s="73"/>
      <c r="CU74" s="73"/>
      <c r="CV74" s="73"/>
      <c r="CW74" s="73"/>
      <c r="CX74" s="73"/>
      <c r="CY74" s="73"/>
      <c r="CZ74" s="73"/>
      <c r="DA74" s="73"/>
      <c r="DB74" s="73"/>
      <c r="DC74" s="73"/>
      <c r="DD74" s="73"/>
    </row>
    <row r="75" spans="1:108" ht="20.100000000000001" customHeight="1">
      <c r="A75" s="69" t="s">
        <v>71</v>
      </c>
      <c r="B75" s="66" t="s">
        <v>53</v>
      </c>
      <c r="C75" s="66" t="s">
        <v>32</v>
      </c>
      <c r="D75" s="67" t="s">
        <v>98</v>
      </c>
      <c r="E75" s="70">
        <v>0.57617741681344048</v>
      </c>
      <c r="F75" s="78">
        <f t="shared" si="1"/>
        <v>6770</v>
      </c>
      <c r="G75" s="74" t="str" cm="1">
        <f t="array" ref="G75">_xlfn.XLOOKUP(B75,_nCity,_nCode&amp;"-"&amp;_xlfn.XLOOKUP(C75,_nCity,_nCode))</f>
        <v>RIX-YYZ</v>
      </c>
      <c r="H75" s="74"/>
      <c r="I75" s="73"/>
      <c r="J75" s="73"/>
      <c r="K75" s="73"/>
      <c r="L75" s="73"/>
      <c r="M75" s="73"/>
      <c r="N75" s="73"/>
      <c r="O75" s="73"/>
      <c r="P75" s="73"/>
      <c r="Q75" s="73"/>
      <c r="R75" s="73"/>
      <c r="S75" s="73"/>
      <c r="T75" s="73"/>
      <c r="U75" s="73"/>
      <c r="V75" s="73"/>
      <c r="W75" s="73"/>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c r="AV75" s="73"/>
      <c r="AW75" s="73"/>
      <c r="AX75" s="73"/>
      <c r="AY75" s="73"/>
      <c r="AZ75" s="73"/>
      <c r="BA75" s="73"/>
      <c r="BB75" s="73"/>
      <c r="BC75" s="73"/>
      <c r="BD75" s="73"/>
      <c r="BE75" s="73"/>
      <c r="BF75" s="73"/>
      <c r="BG75" s="73"/>
      <c r="BH75" s="73"/>
      <c r="BI75" s="73"/>
      <c r="BJ75" s="73"/>
      <c r="BK75" s="73"/>
      <c r="BL75" s="73"/>
      <c r="BM75" s="73"/>
      <c r="BN75" s="73"/>
      <c r="BO75" s="73"/>
      <c r="BP75" s="73"/>
      <c r="BQ75" s="73"/>
      <c r="BR75" s="73"/>
      <c r="BS75" s="73"/>
      <c r="BT75" s="73"/>
      <c r="BU75" s="73"/>
      <c r="BV75" s="73"/>
      <c r="BW75" s="73"/>
      <c r="BX75" s="73"/>
      <c r="BY75" s="73"/>
      <c r="BZ75" s="73"/>
      <c r="CA75" s="73"/>
      <c r="CB75" s="73"/>
      <c r="CC75" s="73"/>
      <c r="CD75" s="73"/>
      <c r="CE75" s="73"/>
      <c r="CF75" s="73"/>
      <c r="CG75" s="73"/>
      <c r="CH75" s="73"/>
      <c r="CI75" s="73"/>
      <c r="CJ75" s="73"/>
      <c r="CK75" s="73"/>
      <c r="CL75" s="73"/>
      <c r="CM75" s="73"/>
      <c r="CN75" s="73"/>
      <c r="CO75" s="73"/>
      <c r="CP75" s="73"/>
      <c r="CQ75" s="73"/>
      <c r="CR75" s="73"/>
      <c r="CS75" s="73"/>
      <c r="CT75" s="73"/>
      <c r="CU75" s="73"/>
      <c r="CV75" s="73"/>
      <c r="CW75" s="73"/>
      <c r="CX75" s="73"/>
      <c r="CY75" s="73"/>
      <c r="CZ75" s="73"/>
      <c r="DA75" s="73"/>
      <c r="DB75" s="73"/>
      <c r="DC75" s="73"/>
      <c r="DD75" s="73"/>
    </row>
    <row r="76" spans="1:108" ht="20.100000000000001" customHeight="1">
      <c r="A76" s="69" t="s">
        <v>71</v>
      </c>
      <c r="B76" s="66" t="s">
        <v>47</v>
      </c>
      <c r="C76" s="66" t="s">
        <v>42</v>
      </c>
      <c r="D76" s="67" t="s">
        <v>140</v>
      </c>
      <c r="E76" s="70">
        <v>0.53022946506135005</v>
      </c>
      <c r="F76" s="78">
        <f t="shared" si="1"/>
        <v>5224</v>
      </c>
      <c r="G76" s="74" t="str" cm="1">
        <f t="array" ref="G76">_xlfn.XLOOKUP(B76,_nCity,_nCode&amp;"-"&amp;_xlfn.XLOOKUP(C76,_nCity,_nCode))</f>
        <v>YUL-LIS</v>
      </c>
      <c r="H76" s="74"/>
      <c r="I76" s="73"/>
      <c r="J76" s="73"/>
      <c r="K76" s="73"/>
      <c r="L76" s="73"/>
      <c r="M76" s="73"/>
      <c r="N76" s="73"/>
      <c r="O76" s="73"/>
      <c r="P76" s="73"/>
      <c r="Q76" s="73"/>
      <c r="R76" s="73"/>
      <c r="S76" s="73"/>
      <c r="T76" s="73"/>
      <c r="U76" s="73"/>
      <c r="V76" s="73"/>
      <c r="W76" s="73"/>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c r="AV76" s="73"/>
      <c r="AW76" s="73"/>
      <c r="AX76" s="73"/>
      <c r="AY76" s="73"/>
      <c r="AZ76" s="73"/>
      <c r="BA76" s="73"/>
      <c r="BB76" s="73"/>
      <c r="BC76" s="73"/>
      <c r="BD76" s="73"/>
      <c r="BE76" s="73"/>
      <c r="BF76" s="73"/>
      <c r="BG76" s="73"/>
      <c r="BH76" s="73"/>
      <c r="BI76" s="73"/>
      <c r="BJ76" s="73"/>
      <c r="BK76" s="73"/>
      <c r="BL76" s="73"/>
      <c r="BM76" s="73"/>
      <c r="BN76" s="73"/>
      <c r="BO76" s="73"/>
      <c r="BP76" s="73"/>
      <c r="BQ76" s="73"/>
      <c r="BR76" s="73"/>
      <c r="BS76" s="73"/>
      <c r="BT76" s="73"/>
      <c r="BU76" s="73"/>
      <c r="BV76" s="73"/>
      <c r="BW76" s="73"/>
      <c r="BX76" s="73"/>
      <c r="BY76" s="73"/>
      <c r="BZ76" s="73"/>
      <c r="CA76" s="73"/>
      <c r="CB76" s="73"/>
      <c r="CC76" s="73"/>
      <c r="CD76" s="73"/>
      <c r="CE76" s="73"/>
      <c r="CF76" s="73"/>
      <c r="CG76" s="73"/>
      <c r="CH76" s="73"/>
      <c r="CI76" s="73"/>
      <c r="CJ76" s="73"/>
      <c r="CK76" s="73"/>
      <c r="CL76" s="73"/>
      <c r="CM76" s="73"/>
      <c r="CN76" s="73"/>
      <c r="CO76" s="73"/>
      <c r="CP76" s="73"/>
      <c r="CQ76" s="73"/>
      <c r="CR76" s="73"/>
      <c r="CS76" s="73"/>
      <c r="CT76" s="73"/>
      <c r="CU76" s="73"/>
      <c r="CV76" s="73"/>
      <c r="CW76" s="73"/>
      <c r="CX76" s="73"/>
      <c r="CY76" s="73"/>
      <c r="CZ76" s="73"/>
      <c r="DA76" s="73"/>
      <c r="DB76" s="73"/>
      <c r="DC76" s="73"/>
      <c r="DD76" s="73"/>
    </row>
    <row r="77" spans="1:108" ht="20.100000000000001" customHeight="1">
      <c r="A77" s="69" t="s">
        <v>71</v>
      </c>
      <c r="B77" s="66" t="s">
        <v>48</v>
      </c>
      <c r="C77" s="66" t="s">
        <v>50</v>
      </c>
      <c r="D77" s="67" t="s">
        <v>151</v>
      </c>
      <c r="E77" s="70">
        <v>0.95372965527261444</v>
      </c>
      <c r="F77" s="78">
        <f t="shared" si="1"/>
        <v>9363</v>
      </c>
      <c r="G77" s="74" t="str" cm="1">
        <f t="array" ref="G77">_xlfn.XLOOKUP(B77,_nCity,_nCode&amp;"-"&amp;_xlfn.XLOOKUP(C77,_nCity,_nCode))</f>
        <v>MAD-LAX</v>
      </c>
      <c r="H77" s="74"/>
      <c r="I77" s="73"/>
      <c r="J77" s="73"/>
      <c r="K77" s="73"/>
      <c r="L77" s="73"/>
      <c r="M77" s="73"/>
      <c r="N77" s="73"/>
      <c r="O77" s="73"/>
      <c r="P77" s="73"/>
      <c r="Q77" s="73"/>
      <c r="R77" s="73"/>
      <c r="S77" s="73"/>
      <c r="T77" s="73"/>
      <c r="U77" s="73"/>
      <c r="V77" s="73"/>
      <c r="W77" s="73"/>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3"/>
      <c r="AX77" s="73"/>
      <c r="AY77" s="73"/>
      <c r="AZ77" s="73"/>
      <c r="BA77" s="73"/>
      <c r="BB77" s="73"/>
      <c r="BC77" s="73"/>
      <c r="BD77" s="73"/>
      <c r="BE77" s="73"/>
      <c r="BF77" s="73"/>
      <c r="BG77" s="73"/>
      <c r="BH77" s="73"/>
      <c r="BI77" s="73"/>
      <c r="BJ77" s="73"/>
      <c r="BK77" s="73"/>
      <c r="BL77" s="73"/>
      <c r="BM77" s="73"/>
      <c r="BN77" s="73"/>
      <c r="BO77" s="73"/>
      <c r="BP77" s="73"/>
      <c r="BQ77" s="73"/>
      <c r="BR77" s="73"/>
      <c r="BS77" s="73"/>
      <c r="BT77" s="73"/>
      <c r="BU77" s="73"/>
      <c r="BV77" s="73"/>
      <c r="BW77" s="73"/>
      <c r="BX77" s="73"/>
      <c r="BY77" s="73"/>
      <c r="BZ77" s="73"/>
      <c r="CA77" s="73"/>
      <c r="CB77" s="73"/>
      <c r="CC77" s="73"/>
      <c r="CD77" s="73"/>
      <c r="CE77" s="73"/>
      <c r="CF77" s="73"/>
      <c r="CG77" s="73"/>
      <c r="CH77" s="73"/>
      <c r="CI77" s="73"/>
      <c r="CJ77" s="73"/>
      <c r="CK77" s="73"/>
      <c r="CL77" s="73"/>
      <c r="CM77" s="73"/>
      <c r="CN77" s="73"/>
      <c r="CO77" s="73"/>
      <c r="CP77" s="73"/>
      <c r="CQ77" s="73"/>
      <c r="CR77" s="73"/>
      <c r="CS77" s="73"/>
      <c r="CT77" s="73"/>
      <c r="CU77" s="73"/>
      <c r="CV77" s="73"/>
      <c r="CW77" s="73"/>
      <c r="CX77" s="73"/>
      <c r="CY77" s="73"/>
      <c r="CZ77" s="73"/>
      <c r="DA77" s="73"/>
      <c r="DB77" s="73"/>
      <c r="DC77" s="73"/>
      <c r="DD77" s="73"/>
    </row>
    <row r="78" spans="1:108" ht="20.100000000000001" customHeight="1">
      <c r="A78" s="69" t="s">
        <v>71</v>
      </c>
      <c r="B78" s="66" t="s">
        <v>48</v>
      </c>
      <c r="C78" s="66" t="s">
        <v>53</v>
      </c>
      <c r="D78" s="67" t="s">
        <v>127</v>
      </c>
      <c r="E78" s="70">
        <v>0.20336194487020143</v>
      </c>
      <c r="F78" s="78">
        <f t="shared" si="1"/>
        <v>2712</v>
      </c>
      <c r="G78" s="74" t="str" cm="1">
        <f t="array" ref="G78">_xlfn.XLOOKUP(B78,_nCity,_nCode&amp;"-"&amp;_xlfn.XLOOKUP(C78,_nCity,_nCode))</f>
        <v>MAD-RIX</v>
      </c>
      <c r="H78" s="74"/>
      <c r="I78" s="73"/>
      <c r="J78" s="73"/>
      <c r="K78" s="73"/>
      <c r="L78" s="73"/>
      <c r="M78" s="73"/>
      <c r="N78" s="73"/>
      <c r="O78" s="73"/>
      <c r="P78" s="73"/>
      <c r="Q78" s="73"/>
      <c r="R78" s="73"/>
      <c r="S78" s="73"/>
      <c r="T78" s="73"/>
      <c r="U78" s="73"/>
      <c r="V78" s="73"/>
      <c r="W78" s="73"/>
      <c r="X78" s="73"/>
      <c r="Y78" s="73"/>
      <c r="Z78" s="73"/>
      <c r="AA78" s="73"/>
      <c r="AB78" s="73"/>
      <c r="AC78" s="73"/>
      <c r="AD78" s="73"/>
      <c r="AE78" s="73"/>
      <c r="AF78" s="73"/>
      <c r="AG78" s="73"/>
      <c r="AH78" s="73"/>
      <c r="AI78" s="73"/>
      <c r="AJ78" s="73"/>
      <c r="AK78" s="73"/>
      <c r="AL78" s="73"/>
      <c r="AM78" s="73"/>
      <c r="AN78" s="73"/>
      <c r="AO78" s="73"/>
      <c r="AP78" s="73"/>
      <c r="AQ78" s="73"/>
      <c r="AR78" s="73"/>
      <c r="AS78" s="73"/>
      <c r="AT78" s="73"/>
      <c r="AU78" s="73"/>
      <c r="AV78" s="73"/>
      <c r="AW78" s="73"/>
      <c r="AX78" s="73"/>
      <c r="AY78" s="73"/>
      <c r="AZ78" s="73"/>
      <c r="BA78" s="73"/>
      <c r="BB78" s="73"/>
      <c r="BC78" s="73"/>
      <c r="BD78" s="73"/>
      <c r="BE78" s="73"/>
      <c r="BF78" s="73"/>
      <c r="BG78" s="73"/>
      <c r="BH78" s="73"/>
      <c r="BI78" s="73"/>
      <c r="BJ78" s="73"/>
      <c r="BK78" s="73"/>
      <c r="BL78" s="73"/>
      <c r="BM78" s="73"/>
      <c r="BN78" s="73"/>
      <c r="BO78" s="73"/>
      <c r="BP78" s="73"/>
      <c r="BQ78" s="73"/>
      <c r="BR78" s="73"/>
      <c r="BS78" s="73"/>
      <c r="BT78" s="73"/>
      <c r="BU78" s="73"/>
      <c r="BV78" s="73"/>
      <c r="BW78" s="73"/>
      <c r="BX78" s="73"/>
      <c r="BY78" s="73"/>
      <c r="BZ78" s="73"/>
      <c r="CA78" s="73"/>
      <c r="CB78" s="73"/>
      <c r="CC78" s="73"/>
      <c r="CD78" s="73"/>
      <c r="CE78" s="73"/>
      <c r="CF78" s="73"/>
      <c r="CG78" s="73"/>
      <c r="CH78" s="73"/>
      <c r="CI78" s="73"/>
      <c r="CJ78" s="73"/>
      <c r="CK78" s="73"/>
      <c r="CL78" s="73"/>
      <c r="CM78" s="73"/>
      <c r="CN78" s="73"/>
      <c r="CO78" s="73"/>
      <c r="CP78" s="73"/>
      <c r="CQ78" s="73"/>
      <c r="CR78" s="73"/>
      <c r="CS78" s="73"/>
      <c r="CT78" s="73"/>
      <c r="CU78" s="73"/>
      <c r="CV78" s="73"/>
      <c r="CW78" s="73"/>
      <c r="CX78" s="73"/>
      <c r="CY78" s="73"/>
      <c r="CZ78" s="73"/>
      <c r="DA78" s="73"/>
      <c r="DB78" s="73"/>
      <c r="DC78" s="73"/>
      <c r="DD78" s="73"/>
    </row>
    <row r="79" spans="1:108" ht="20.100000000000001" customHeight="1">
      <c r="A79" s="69" t="s">
        <v>71</v>
      </c>
      <c r="B79" s="66" t="s">
        <v>50</v>
      </c>
      <c r="C79" s="66" t="s">
        <v>48</v>
      </c>
      <c r="D79" s="67" t="s">
        <v>151</v>
      </c>
      <c r="E79" s="70">
        <v>0.6153081111885248</v>
      </c>
      <c r="F79" s="78">
        <f t="shared" si="1"/>
        <v>9363</v>
      </c>
      <c r="G79" s="74" t="str" cm="1">
        <f t="array" ref="G79">_xlfn.XLOOKUP(B79,_nCity,_nCode&amp;"-"&amp;_xlfn.XLOOKUP(C79,_nCity,_nCode))</f>
        <v>LAX-MAD</v>
      </c>
      <c r="H79" s="74"/>
      <c r="I79" s="73"/>
      <c r="J79" s="73"/>
      <c r="K79" s="73"/>
      <c r="L79" s="73"/>
      <c r="M79" s="73"/>
      <c r="N79" s="73"/>
      <c r="O79" s="73"/>
      <c r="P79" s="73"/>
      <c r="Q79" s="73"/>
      <c r="R79" s="73"/>
      <c r="S79" s="73"/>
      <c r="T79" s="73"/>
      <c r="U79" s="73"/>
      <c r="V79" s="73"/>
      <c r="W79" s="73"/>
      <c r="X79" s="73"/>
      <c r="Y79" s="73"/>
      <c r="Z79" s="73"/>
      <c r="AA79" s="73"/>
      <c r="AB79" s="73"/>
      <c r="AC79" s="73"/>
      <c r="AD79" s="73"/>
      <c r="AE79" s="73"/>
      <c r="AF79" s="73"/>
      <c r="AG79" s="73"/>
      <c r="AH79" s="73"/>
      <c r="AI79" s="73"/>
      <c r="AJ79" s="73"/>
      <c r="AK79" s="73"/>
      <c r="AL79" s="73"/>
      <c r="AM79" s="73"/>
      <c r="AN79" s="73"/>
      <c r="AO79" s="73"/>
      <c r="AP79" s="73"/>
      <c r="AQ79" s="73"/>
      <c r="AR79" s="73"/>
      <c r="AS79" s="73"/>
      <c r="AT79" s="73"/>
      <c r="AU79" s="73"/>
      <c r="AV79" s="73"/>
      <c r="AW79" s="73"/>
      <c r="AX79" s="73"/>
      <c r="AY79" s="73"/>
      <c r="AZ79" s="73"/>
      <c r="BA79" s="73"/>
      <c r="BB79" s="73"/>
      <c r="BC79" s="73"/>
      <c r="BD79" s="73"/>
      <c r="BE79" s="73"/>
      <c r="BF79" s="73"/>
      <c r="BG79" s="73"/>
      <c r="BH79" s="73"/>
      <c r="BI79" s="73"/>
      <c r="BJ79" s="73"/>
      <c r="BK79" s="73"/>
      <c r="BL79" s="73"/>
      <c r="BM79" s="73"/>
      <c r="BN79" s="73"/>
      <c r="BO79" s="73"/>
      <c r="BP79" s="73"/>
      <c r="BQ79" s="73"/>
      <c r="BR79" s="73"/>
      <c r="BS79" s="73"/>
      <c r="BT79" s="73"/>
      <c r="BU79" s="73"/>
      <c r="BV79" s="73"/>
      <c r="BW79" s="73"/>
      <c r="BX79" s="73"/>
      <c r="BY79" s="73"/>
      <c r="BZ79" s="73"/>
      <c r="CA79" s="73"/>
      <c r="CB79" s="73"/>
      <c r="CC79" s="73"/>
      <c r="CD79" s="73"/>
      <c r="CE79" s="73"/>
      <c r="CF79" s="73"/>
      <c r="CG79" s="73"/>
      <c r="CH79" s="73"/>
      <c r="CI79" s="73"/>
      <c r="CJ79" s="73"/>
      <c r="CK79" s="73"/>
      <c r="CL79" s="73"/>
      <c r="CM79" s="73"/>
      <c r="CN79" s="73"/>
      <c r="CO79" s="73"/>
      <c r="CP79" s="73"/>
      <c r="CQ79" s="73"/>
      <c r="CR79" s="73"/>
      <c r="CS79" s="73"/>
      <c r="CT79" s="73"/>
      <c r="CU79" s="73"/>
      <c r="CV79" s="73"/>
      <c r="CW79" s="73"/>
      <c r="CX79" s="73"/>
      <c r="CY79" s="73"/>
      <c r="CZ79" s="73"/>
      <c r="DA79" s="73"/>
      <c r="DB79" s="73"/>
      <c r="DC79" s="73"/>
      <c r="DD79" s="73"/>
    </row>
    <row r="80" spans="1:108" ht="20.100000000000001" customHeight="1">
      <c r="A80" s="69" t="s">
        <v>71</v>
      </c>
      <c r="B80" s="66" t="s">
        <v>32</v>
      </c>
      <c r="C80" s="66" t="s">
        <v>50</v>
      </c>
      <c r="D80" s="67" t="s">
        <v>152</v>
      </c>
      <c r="E80" s="70">
        <v>0.66381652728523044</v>
      </c>
      <c r="F80" s="78">
        <f t="shared" si="1"/>
        <v>3494</v>
      </c>
      <c r="G80" s="74" t="str" cm="1">
        <f t="array" ref="G80">_xlfn.XLOOKUP(B80,_nCity,_nCode&amp;"-"&amp;_xlfn.XLOOKUP(C80,_nCity,_nCode))</f>
        <v>YYZ-LAX</v>
      </c>
      <c r="H80" s="74"/>
      <c r="I80" s="73"/>
      <c r="J80" s="73"/>
      <c r="K80" s="73"/>
      <c r="L80" s="73"/>
      <c r="M80" s="73"/>
      <c r="N80" s="73"/>
      <c r="O80" s="73"/>
      <c r="P80" s="73"/>
      <c r="Q80" s="73"/>
      <c r="R80" s="73"/>
      <c r="S80" s="73"/>
      <c r="T80" s="73"/>
      <c r="U80" s="73"/>
      <c r="V80" s="73"/>
      <c r="W80" s="73"/>
      <c r="X80" s="73"/>
      <c r="Y80" s="73"/>
      <c r="Z80" s="73"/>
      <c r="AA80" s="73"/>
      <c r="AB80" s="73"/>
      <c r="AC80" s="73"/>
      <c r="AD80" s="73"/>
      <c r="AE80" s="73"/>
      <c r="AF80" s="73"/>
      <c r="AG80" s="73"/>
      <c r="AH80" s="73"/>
      <c r="AI80" s="73"/>
      <c r="AJ80" s="73"/>
      <c r="AK80" s="73"/>
      <c r="AL80" s="73"/>
      <c r="AM80" s="73"/>
      <c r="AN80" s="73"/>
      <c r="AO80" s="73"/>
      <c r="AP80" s="73"/>
      <c r="AQ80" s="73"/>
      <c r="AR80" s="73"/>
      <c r="AS80" s="73"/>
      <c r="AT80" s="73"/>
      <c r="AU80" s="73"/>
      <c r="AV80" s="73"/>
      <c r="AW80" s="73"/>
      <c r="AX80" s="73"/>
      <c r="AY80" s="73"/>
      <c r="AZ80" s="73"/>
      <c r="BA80" s="73"/>
      <c r="BB80" s="73"/>
      <c r="BC80" s="73"/>
      <c r="BD80" s="73"/>
      <c r="BE80" s="73"/>
      <c r="BF80" s="73"/>
      <c r="BG80" s="73"/>
      <c r="BH80" s="73"/>
      <c r="BI80" s="73"/>
      <c r="BJ80" s="73"/>
      <c r="BK80" s="73"/>
      <c r="BL80" s="73"/>
      <c r="BM80" s="73"/>
      <c r="BN80" s="73"/>
      <c r="BO80" s="73"/>
      <c r="BP80" s="73"/>
      <c r="BQ80" s="73"/>
      <c r="BR80" s="73"/>
      <c r="BS80" s="73"/>
      <c r="BT80" s="73"/>
      <c r="BU80" s="73"/>
      <c r="BV80" s="73"/>
      <c r="BW80" s="73"/>
      <c r="BX80" s="73"/>
      <c r="BY80" s="73"/>
      <c r="BZ80" s="73"/>
      <c r="CA80" s="73"/>
      <c r="CB80" s="73"/>
      <c r="CC80" s="73"/>
      <c r="CD80" s="73"/>
      <c r="CE80" s="73"/>
      <c r="CF80" s="73"/>
      <c r="CG80" s="73"/>
      <c r="CH80" s="73"/>
      <c r="CI80" s="73"/>
      <c r="CJ80" s="73"/>
      <c r="CK80" s="73"/>
      <c r="CL80" s="73"/>
      <c r="CM80" s="73"/>
      <c r="CN80" s="73"/>
      <c r="CO80" s="73"/>
      <c r="CP80" s="73"/>
      <c r="CQ80" s="73"/>
      <c r="CR80" s="73"/>
      <c r="CS80" s="73"/>
      <c r="CT80" s="73"/>
      <c r="CU80" s="73"/>
      <c r="CV80" s="73"/>
      <c r="CW80" s="73"/>
      <c r="CX80" s="73"/>
      <c r="CY80" s="73"/>
      <c r="CZ80" s="73"/>
      <c r="DA80" s="73"/>
      <c r="DB80" s="73"/>
      <c r="DC80" s="73"/>
      <c r="DD80" s="73"/>
    </row>
    <row r="81" spans="1:108" ht="20.100000000000001" customHeight="1">
      <c r="A81" s="69" t="s">
        <v>71</v>
      </c>
      <c r="B81" s="66" t="s">
        <v>42</v>
      </c>
      <c r="C81" s="66" t="s">
        <v>53</v>
      </c>
      <c r="D81" s="67" t="s">
        <v>145</v>
      </c>
      <c r="E81" s="70">
        <v>0.92898243493522159</v>
      </c>
      <c r="F81" s="78">
        <f t="shared" si="1"/>
        <v>3152</v>
      </c>
      <c r="G81" s="74" t="str" cm="1">
        <f t="array" ref="G81">_xlfn.XLOOKUP(B81,_nCity,_nCode&amp;"-"&amp;_xlfn.XLOOKUP(C81,_nCity,_nCode))</f>
        <v>LIS-RIX</v>
      </c>
      <c r="H81" s="74"/>
      <c r="I81" s="73"/>
      <c r="J81" s="73"/>
      <c r="K81" s="73"/>
      <c r="L81" s="73"/>
      <c r="M81" s="73"/>
      <c r="N81" s="73"/>
      <c r="O81" s="73"/>
      <c r="P81" s="73"/>
      <c r="Q81" s="73"/>
      <c r="R81" s="73"/>
      <c r="S81" s="73"/>
      <c r="T81" s="73"/>
      <c r="U81" s="73"/>
      <c r="V81" s="73"/>
      <c r="W81" s="73"/>
      <c r="X81" s="73"/>
      <c r="Y81" s="73"/>
      <c r="Z81" s="73"/>
      <c r="AA81" s="73"/>
      <c r="AB81" s="73"/>
      <c r="AC81" s="73"/>
      <c r="AD81" s="73"/>
      <c r="AE81" s="73"/>
      <c r="AF81" s="73"/>
      <c r="AG81" s="73"/>
      <c r="AH81" s="73"/>
      <c r="AI81" s="73"/>
      <c r="AJ81" s="73"/>
      <c r="AK81" s="73"/>
      <c r="AL81" s="73"/>
      <c r="AM81" s="73"/>
      <c r="AN81" s="73"/>
      <c r="AO81" s="73"/>
      <c r="AP81" s="73"/>
      <c r="AQ81" s="73"/>
      <c r="AR81" s="73"/>
      <c r="AS81" s="73"/>
      <c r="AT81" s="73"/>
      <c r="AU81" s="73"/>
      <c r="AV81" s="73"/>
      <c r="AW81" s="73"/>
      <c r="AX81" s="73"/>
      <c r="AY81" s="73"/>
      <c r="AZ81" s="73"/>
      <c r="BA81" s="73"/>
      <c r="BB81" s="73"/>
      <c r="BC81" s="73"/>
      <c r="BD81" s="73"/>
      <c r="BE81" s="73"/>
      <c r="BF81" s="73"/>
      <c r="BG81" s="73"/>
      <c r="BH81" s="73"/>
      <c r="BI81" s="73"/>
      <c r="BJ81" s="73"/>
      <c r="BK81" s="73"/>
      <c r="BL81" s="73"/>
      <c r="BM81" s="73"/>
      <c r="BN81" s="73"/>
      <c r="BO81" s="73"/>
      <c r="BP81" s="73"/>
      <c r="BQ81" s="73"/>
      <c r="BR81" s="73"/>
      <c r="BS81" s="73"/>
      <c r="BT81" s="73"/>
      <c r="BU81" s="73"/>
      <c r="BV81" s="73"/>
      <c r="BW81" s="73"/>
      <c r="BX81" s="73"/>
      <c r="BY81" s="73"/>
      <c r="BZ81" s="73"/>
      <c r="CA81" s="73"/>
      <c r="CB81" s="73"/>
      <c r="CC81" s="73"/>
      <c r="CD81" s="73"/>
      <c r="CE81" s="73"/>
      <c r="CF81" s="73"/>
      <c r="CG81" s="73"/>
      <c r="CH81" s="73"/>
      <c r="CI81" s="73"/>
      <c r="CJ81" s="73"/>
      <c r="CK81" s="73"/>
      <c r="CL81" s="73"/>
      <c r="CM81" s="73"/>
      <c r="CN81" s="73"/>
      <c r="CO81" s="73"/>
      <c r="CP81" s="73"/>
      <c r="CQ81" s="73"/>
      <c r="CR81" s="73"/>
      <c r="CS81" s="73"/>
      <c r="CT81" s="73"/>
      <c r="CU81" s="73"/>
      <c r="CV81" s="73"/>
      <c r="CW81" s="73"/>
      <c r="CX81" s="73"/>
      <c r="CY81" s="73"/>
      <c r="CZ81" s="73"/>
      <c r="DA81" s="73"/>
      <c r="DB81" s="73"/>
      <c r="DC81" s="73"/>
      <c r="DD81" s="73"/>
    </row>
    <row r="82" spans="1:108" ht="20.100000000000001" customHeight="1">
      <c r="A82" s="69" t="s">
        <v>71</v>
      </c>
      <c r="B82" s="66" t="s">
        <v>32</v>
      </c>
      <c r="C82" s="66" t="s">
        <v>105</v>
      </c>
      <c r="D82" s="67" t="s">
        <v>148</v>
      </c>
      <c r="E82" s="70">
        <v>0.65715444098636255</v>
      </c>
      <c r="F82" s="78">
        <f t="shared" si="1"/>
        <v>3135</v>
      </c>
      <c r="G82" s="74" t="str" cm="1">
        <f t="array" ref="G82">_xlfn.XLOOKUP(B82,_nCity,_nCode&amp;"-"&amp;_xlfn.XLOOKUP(C82,_nCity,_nCode))</f>
        <v>YYZ-LAS</v>
      </c>
      <c r="H82" s="74"/>
      <c r="I82" s="73"/>
      <c r="J82" s="73"/>
      <c r="K82" s="73"/>
      <c r="L82" s="73"/>
      <c r="M82" s="73"/>
      <c r="N82" s="73"/>
      <c r="O82" s="73"/>
      <c r="P82" s="73"/>
      <c r="Q82" s="73"/>
      <c r="R82" s="73"/>
      <c r="S82" s="73"/>
      <c r="T82" s="73"/>
      <c r="U82" s="73"/>
      <c r="V82" s="73"/>
      <c r="W82" s="73"/>
      <c r="X82" s="73"/>
      <c r="Y82" s="73"/>
      <c r="Z82" s="73"/>
      <c r="AA82" s="73"/>
      <c r="AB82" s="73"/>
      <c r="AC82" s="73"/>
      <c r="AD82" s="73"/>
      <c r="AE82" s="73"/>
      <c r="AF82" s="73"/>
      <c r="AG82" s="73"/>
      <c r="AH82" s="73"/>
      <c r="AI82" s="73"/>
      <c r="AJ82" s="73"/>
      <c r="AK82" s="73"/>
      <c r="AL82" s="73"/>
      <c r="AM82" s="73"/>
      <c r="AN82" s="73"/>
      <c r="AO82" s="73"/>
      <c r="AP82" s="73"/>
      <c r="AQ82" s="73"/>
      <c r="AR82" s="73"/>
      <c r="AS82" s="73"/>
      <c r="AT82" s="73"/>
      <c r="AU82" s="73"/>
      <c r="AV82" s="73"/>
      <c r="AW82" s="73"/>
      <c r="AX82" s="73"/>
      <c r="AY82" s="73"/>
      <c r="AZ82" s="73"/>
      <c r="BA82" s="73"/>
      <c r="BB82" s="73"/>
      <c r="BC82" s="73"/>
      <c r="BD82" s="73"/>
      <c r="BE82" s="73"/>
      <c r="BF82" s="73"/>
      <c r="BG82" s="73"/>
      <c r="BH82" s="73"/>
      <c r="BI82" s="73"/>
      <c r="BJ82" s="73"/>
      <c r="BK82" s="73"/>
      <c r="BL82" s="73"/>
      <c r="BM82" s="73"/>
      <c r="BN82" s="73"/>
      <c r="BO82" s="73"/>
      <c r="BP82" s="73"/>
      <c r="BQ82" s="73"/>
      <c r="BR82" s="73"/>
      <c r="BS82" s="73"/>
      <c r="BT82" s="73"/>
      <c r="BU82" s="73"/>
      <c r="BV82" s="73"/>
      <c r="BW82" s="73"/>
      <c r="BX82" s="73"/>
      <c r="BY82" s="73"/>
      <c r="BZ82" s="73"/>
      <c r="CA82" s="73"/>
      <c r="CB82" s="73"/>
      <c r="CC82" s="73"/>
      <c r="CD82" s="73"/>
      <c r="CE82" s="73"/>
      <c r="CF82" s="73"/>
      <c r="CG82" s="73"/>
      <c r="CH82" s="73"/>
      <c r="CI82" s="73"/>
      <c r="CJ82" s="73"/>
      <c r="CK82" s="73"/>
      <c r="CL82" s="73"/>
      <c r="CM82" s="73"/>
      <c r="CN82" s="73"/>
      <c r="CO82" s="73"/>
      <c r="CP82" s="73"/>
      <c r="CQ82" s="73"/>
      <c r="CR82" s="73"/>
      <c r="CS82" s="73"/>
      <c r="CT82" s="73"/>
      <c r="CU82" s="73"/>
      <c r="CV82" s="73"/>
      <c r="CW82" s="73"/>
      <c r="CX82" s="73"/>
      <c r="CY82" s="73"/>
      <c r="CZ82" s="73"/>
      <c r="DA82" s="73"/>
      <c r="DB82" s="73"/>
      <c r="DC82" s="73"/>
      <c r="DD82" s="73"/>
    </row>
    <row r="83" spans="1:108" ht="20.100000000000001" customHeight="1">
      <c r="A83" s="69" t="s">
        <v>71</v>
      </c>
      <c r="B83" s="66" t="s">
        <v>47</v>
      </c>
      <c r="C83" s="66" t="s">
        <v>39</v>
      </c>
      <c r="D83" s="67" t="s">
        <v>122</v>
      </c>
      <c r="E83" s="70">
        <v>0.57446770726610896</v>
      </c>
      <c r="F83" s="78">
        <f t="shared" si="1"/>
        <v>5220</v>
      </c>
      <c r="G83" s="74" t="str" cm="1">
        <f t="array" ref="G83">_xlfn.XLOOKUP(B83,_nCity,_nCode&amp;"-"&amp;_xlfn.XLOOKUP(C83,_nCity,_nCode))</f>
        <v>YUL-LON</v>
      </c>
      <c r="H83" s="74"/>
      <c r="I83" s="73"/>
      <c r="J83" s="73"/>
      <c r="K83" s="73"/>
      <c r="L83" s="73"/>
      <c r="M83" s="73"/>
      <c r="N83" s="73"/>
      <c r="O83" s="73"/>
      <c r="P83" s="73"/>
      <c r="Q83" s="73"/>
      <c r="R83" s="73"/>
      <c r="S83" s="73"/>
      <c r="T83" s="73"/>
      <c r="U83" s="73"/>
      <c r="V83" s="73"/>
      <c r="W83" s="73"/>
      <c r="X83" s="73"/>
      <c r="Y83" s="73"/>
      <c r="Z83" s="73"/>
      <c r="AA83" s="73"/>
      <c r="AB83" s="73"/>
      <c r="AC83" s="73"/>
      <c r="AD83" s="73"/>
      <c r="AE83" s="73"/>
      <c r="AF83" s="73"/>
      <c r="AG83" s="73"/>
      <c r="AH83" s="73"/>
      <c r="AI83" s="73"/>
      <c r="AJ83" s="73"/>
      <c r="AK83" s="73"/>
      <c r="AL83" s="73"/>
      <c r="AM83" s="73"/>
      <c r="AN83" s="73"/>
      <c r="AO83" s="73"/>
      <c r="AP83" s="73"/>
      <c r="AQ83" s="73"/>
      <c r="AR83" s="73"/>
      <c r="AS83" s="73"/>
      <c r="AT83" s="73"/>
      <c r="AU83" s="73"/>
      <c r="AV83" s="73"/>
      <c r="AW83" s="73"/>
      <c r="AX83" s="73"/>
      <c r="AY83" s="73"/>
      <c r="AZ83" s="73"/>
      <c r="BA83" s="73"/>
      <c r="BB83" s="73"/>
      <c r="BC83" s="73"/>
      <c r="BD83" s="73"/>
      <c r="BE83" s="73"/>
      <c r="BF83" s="73"/>
      <c r="BG83" s="73"/>
      <c r="BH83" s="73"/>
      <c r="BI83" s="73"/>
      <c r="BJ83" s="73"/>
      <c r="BK83" s="73"/>
      <c r="BL83" s="73"/>
      <c r="BM83" s="73"/>
      <c r="BN83" s="73"/>
      <c r="BO83" s="73"/>
      <c r="BP83" s="73"/>
      <c r="BQ83" s="73"/>
      <c r="BR83" s="73"/>
      <c r="BS83" s="73"/>
      <c r="BT83" s="73"/>
      <c r="BU83" s="73"/>
      <c r="BV83" s="73"/>
      <c r="BW83" s="73"/>
      <c r="BX83" s="73"/>
      <c r="BY83" s="73"/>
      <c r="BZ83" s="73"/>
      <c r="CA83" s="73"/>
      <c r="CB83" s="73"/>
      <c r="CC83" s="73"/>
      <c r="CD83" s="73"/>
      <c r="CE83" s="73"/>
      <c r="CF83" s="73"/>
      <c r="CG83" s="73"/>
      <c r="CH83" s="73"/>
      <c r="CI83" s="73"/>
      <c r="CJ83" s="73"/>
      <c r="CK83" s="73"/>
      <c r="CL83" s="73"/>
      <c r="CM83" s="73"/>
      <c r="CN83" s="73"/>
      <c r="CO83" s="73"/>
      <c r="CP83" s="73"/>
      <c r="CQ83" s="73"/>
      <c r="CR83" s="73"/>
      <c r="CS83" s="73"/>
      <c r="CT83" s="73"/>
      <c r="CU83" s="73"/>
      <c r="CV83" s="73"/>
      <c r="CW83" s="73"/>
      <c r="CX83" s="73"/>
      <c r="CY83" s="73"/>
      <c r="CZ83" s="73"/>
      <c r="DA83" s="73"/>
      <c r="DB83" s="73"/>
      <c r="DC83" s="73"/>
      <c r="DD83" s="73"/>
    </row>
    <row r="84" spans="1:108" ht="20.100000000000001" customHeight="1">
      <c r="A84" s="69" t="s">
        <v>71</v>
      </c>
      <c r="B84" s="66" t="s">
        <v>52</v>
      </c>
      <c r="C84" s="66" t="s">
        <v>51</v>
      </c>
      <c r="D84" s="67" t="s">
        <v>139</v>
      </c>
      <c r="E84" s="70">
        <v>0.45953108910764318</v>
      </c>
      <c r="F84" s="78">
        <f t="shared" si="1"/>
        <v>6868</v>
      </c>
      <c r="G84" s="74" t="str" cm="1">
        <f t="array" ref="G84">_xlfn.XLOOKUP(B84,_nCity,_nCode&amp;"-"&amp;_xlfn.XLOOKUP(C84,_nCity,_nCode))</f>
        <v>EZE-CPT</v>
      </c>
      <c r="H84" s="74"/>
      <c r="I84" s="73"/>
      <c r="J84" s="73"/>
      <c r="K84" s="73"/>
      <c r="L84" s="73"/>
      <c r="M84" s="73"/>
      <c r="N84" s="73"/>
      <c r="O84" s="73"/>
      <c r="P84" s="73"/>
      <c r="Q84" s="73"/>
      <c r="R84" s="73"/>
      <c r="S84" s="73"/>
      <c r="T84" s="73"/>
      <c r="U84" s="73"/>
      <c r="V84" s="73"/>
      <c r="W84" s="73"/>
      <c r="X84" s="73"/>
      <c r="Y84" s="73"/>
      <c r="Z84" s="73"/>
      <c r="AA84" s="73"/>
      <c r="AB84" s="73"/>
      <c r="AC84" s="73"/>
      <c r="AD84" s="73"/>
      <c r="AE84" s="73"/>
      <c r="AF84" s="73"/>
      <c r="AG84" s="73"/>
      <c r="AH84" s="73"/>
      <c r="AI84" s="73"/>
      <c r="AJ84" s="73"/>
      <c r="AK84" s="73"/>
      <c r="AL84" s="73"/>
      <c r="AM84" s="73"/>
      <c r="AN84" s="73"/>
      <c r="AO84" s="73"/>
      <c r="AP84" s="73"/>
      <c r="AQ84" s="73"/>
      <c r="AR84" s="73"/>
      <c r="AS84" s="73"/>
      <c r="AT84" s="73"/>
      <c r="AU84" s="73"/>
      <c r="AV84" s="73"/>
      <c r="AW84" s="73"/>
      <c r="AX84" s="73"/>
      <c r="AY84" s="73"/>
      <c r="AZ84" s="73"/>
      <c r="BA84" s="73"/>
      <c r="BB84" s="73"/>
      <c r="BC84" s="73"/>
      <c r="BD84" s="73"/>
      <c r="BE84" s="73"/>
      <c r="BF84" s="73"/>
      <c r="BG84" s="73"/>
      <c r="BH84" s="73"/>
      <c r="BI84" s="73"/>
      <c r="BJ84" s="73"/>
      <c r="BK84" s="73"/>
      <c r="BL84" s="73"/>
      <c r="BM84" s="73"/>
      <c r="BN84" s="73"/>
      <c r="BO84" s="73"/>
      <c r="BP84" s="73"/>
      <c r="BQ84" s="73"/>
      <c r="BR84" s="73"/>
      <c r="BS84" s="73"/>
      <c r="BT84" s="73"/>
      <c r="BU84" s="73"/>
      <c r="BV84" s="73"/>
      <c r="BW84" s="73"/>
      <c r="BX84" s="73"/>
      <c r="BY84" s="73"/>
      <c r="BZ84" s="73"/>
      <c r="CA84" s="73"/>
      <c r="CB84" s="73"/>
      <c r="CC84" s="73"/>
      <c r="CD84" s="73"/>
      <c r="CE84" s="73"/>
      <c r="CF84" s="73"/>
      <c r="CG84" s="73"/>
      <c r="CH84" s="73"/>
      <c r="CI84" s="73"/>
      <c r="CJ84" s="73"/>
      <c r="CK84" s="73"/>
      <c r="CL84" s="73"/>
      <c r="CM84" s="73"/>
      <c r="CN84" s="73"/>
      <c r="CO84" s="73"/>
      <c r="CP84" s="73"/>
      <c r="CQ84" s="73"/>
      <c r="CR84" s="73"/>
      <c r="CS84" s="73"/>
      <c r="CT84" s="73"/>
      <c r="CU84" s="73"/>
      <c r="CV84" s="73"/>
      <c r="CW84" s="73"/>
      <c r="CX84" s="73"/>
      <c r="CY84" s="73"/>
      <c r="CZ84" s="73"/>
      <c r="DA84" s="73"/>
      <c r="DB84" s="73"/>
      <c r="DC84" s="73"/>
      <c r="DD84" s="73"/>
    </row>
    <row r="85" spans="1:108" ht="20.100000000000001" customHeight="1">
      <c r="A85" s="69" t="s">
        <v>71</v>
      </c>
      <c r="B85" s="66" t="s">
        <v>52</v>
      </c>
      <c r="C85" s="66" t="s">
        <v>35</v>
      </c>
      <c r="D85" s="67" t="s">
        <v>154</v>
      </c>
      <c r="E85" s="70">
        <v>8.5215872237556667E-2</v>
      </c>
      <c r="F85" s="78">
        <f t="shared" si="1"/>
        <v>4660</v>
      </c>
      <c r="G85" s="74" t="str" cm="1">
        <f t="array" ref="G85">_xlfn.XLOOKUP(B85,_nCity,_nCode&amp;"-"&amp;_xlfn.XLOOKUP(C85,_nCity,_nCode))</f>
        <v>EZE-BOG</v>
      </c>
      <c r="H85" s="74"/>
      <c r="I85" s="73"/>
      <c r="J85" s="73"/>
      <c r="K85" s="73"/>
      <c r="L85" s="73"/>
      <c r="M85" s="73"/>
      <c r="N85" s="73"/>
      <c r="O85" s="73"/>
      <c r="P85" s="73"/>
      <c r="Q85" s="73"/>
      <c r="R85" s="73"/>
      <c r="S85" s="73"/>
      <c r="T85" s="73"/>
      <c r="U85" s="73"/>
      <c r="V85" s="73"/>
      <c r="W85" s="73"/>
      <c r="X85" s="73"/>
      <c r="Y85" s="73"/>
      <c r="Z85" s="73"/>
      <c r="AA85" s="73"/>
      <c r="AB85" s="73"/>
      <c r="AC85" s="73"/>
      <c r="AD85" s="73"/>
      <c r="AE85" s="73"/>
      <c r="AF85" s="73"/>
      <c r="AG85" s="73"/>
      <c r="AH85" s="73"/>
      <c r="AI85" s="73"/>
      <c r="AJ85" s="73"/>
      <c r="AK85" s="73"/>
      <c r="AL85" s="73"/>
      <c r="AM85" s="73"/>
      <c r="AN85" s="73"/>
      <c r="AO85" s="73"/>
      <c r="AP85" s="73"/>
      <c r="AQ85" s="73"/>
      <c r="AR85" s="73"/>
      <c r="AS85" s="73"/>
      <c r="AT85" s="73"/>
      <c r="AU85" s="73"/>
      <c r="AV85" s="73"/>
      <c r="AW85" s="73"/>
      <c r="AX85" s="73"/>
      <c r="AY85" s="73"/>
      <c r="AZ85" s="73"/>
      <c r="BA85" s="73"/>
      <c r="BB85" s="73"/>
      <c r="BC85" s="73"/>
      <c r="BD85" s="73"/>
      <c r="BE85" s="73"/>
      <c r="BF85" s="73"/>
      <c r="BG85" s="73"/>
      <c r="BH85" s="73"/>
      <c r="BI85" s="73"/>
      <c r="BJ85" s="73"/>
      <c r="BK85" s="73"/>
      <c r="BL85" s="73"/>
      <c r="BM85" s="73"/>
      <c r="BN85" s="73"/>
      <c r="BO85" s="73"/>
      <c r="BP85" s="73"/>
      <c r="BQ85" s="73"/>
      <c r="BR85" s="73"/>
      <c r="BS85" s="73"/>
      <c r="BT85" s="73"/>
      <c r="BU85" s="73"/>
      <c r="BV85" s="73"/>
      <c r="BW85" s="73"/>
      <c r="BX85" s="73"/>
      <c r="BY85" s="73"/>
      <c r="BZ85" s="73"/>
      <c r="CA85" s="73"/>
      <c r="CB85" s="73"/>
      <c r="CC85" s="73"/>
      <c r="CD85" s="73"/>
      <c r="CE85" s="73"/>
      <c r="CF85" s="73"/>
      <c r="CG85" s="73"/>
      <c r="CH85" s="73"/>
      <c r="CI85" s="73"/>
      <c r="CJ85" s="73"/>
      <c r="CK85" s="73"/>
      <c r="CL85" s="73"/>
      <c r="CM85" s="73"/>
      <c r="CN85" s="73"/>
      <c r="CO85" s="73"/>
      <c r="CP85" s="73"/>
      <c r="CQ85" s="73"/>
      <c r="CR85" s="73"/>
      <c r="CS85" s="73"/>
      <c r="CT85" s="73"/>
      <c r="CU85" s="73"/>
      <c r="CV85" s="73"/>
      <c r="CW85" s="73"/>
      <c r="CX85" s="73"/>
      <c r="CY85" s="73"/>
      <c r="CZ85" s="73"/>
      <c r="DA85" s="73"/>
      <c r="DB85" s="73"/>
      <c r="DC85" s="73"/>
      <c r="DD85" s="73"/>
    </row>
    <row r="86" spans="1:108" ht="20.100000000000001" customHeight="1">
      <c r="A86" s="69" t="s">
        <v>71</v>
      </c>
      <c r="B86" s="66" t="s">
        <v>47</v>
      </c>
      <c r="C86" s="66" t="s">
        <v>105</v>
      </c>
      <c r="D86" s="67" t="s">
        <v>153</v>
      </c>
      <c r="E86" s="70">
        <v>7.8095461748342254E-2</v>
      </c>
      <c r="F86" s="78">
        <f t="shared" si="1"/>
        <v>3695</v>
      </c>
      <c r="G86" s="74" t="str" cm="1">
        <f t="array" ref="G86">_xlfn.XLOOKUP(B86,_nCity,_nCode&amp;"-"&amp;_xlfn.XLOOKUP(C86,_nCity,_nCode))</f>
        <v>YUL-LAS</v>
      </c>
      <c r="H86" s="74"/>
      <c r="I86" s="73"/>
      <c r="J86" s="73"/>
      <c r="K86" s="73"/>
      <c r="L86" s="73"/>
      <c r="M86" s="73"/>
      <c r="N86" s="73"/>
      <c r="O86" s="73"/>
      <c r="P86" s="73"/>
      <c r="Q86" s="73"/>
      <c r="R86" s="73"/>
      <c r="S86" s="73"/>
      <c r="T86" s="73"/>
      <c r="U86" s="73"/>
      <c r="V86" s="73"/>
      <c r="W86" s="73"/>
      <c r="X86" s="73"/>
      <c r="Y86" s="73"/>
      <c r="Z86" s="73"/>
      <c r="AA86" s="73"/>
      <c r="AB86" s="73"/>
      <c r="AC86" s="73"/>
      <c r="AD86" s="73"/>
      <c r="AE86" s="73"/>
      <c r="AF86" s="73"/>
      <c r="AG86" s="73"/>
      <c r="AH86" s="73"/>
      <c r="AI86" s="73"/>
      <c r="AJ86" s="73"/>
      <c r="AK86" s="73"/>
      <c r="AL86" s="73"/>
      <c r="AM86" s="73"/>
      <c r="AN86" s="73"/>
      <c r="AO86" s="73"/>
      <c r="AP86" s="73"/>
      <c r="AQ86" s="73"/>
      <c r="AR86" s="73"/>
      <c r="AS86" s="73"/>
      <c r="AT86" s="73"/>
      <c r="AU86" s="73"/>
      <c r="AV86" s="73"/>
      <c r="AW86" s="73"/>
      <c r="AX86" s="73"/>
      <c r="AY86" s="73"/>
      <c r="AZ86" s="73"/>
      <c r="BA86" s="73"/>
      <c r="BB86" s="73"/>
      <c r="BC86" s="73"/>
      <c r="BD86" s="73"/>
      <c r="BE86" s="73"/>
      <c r="BF86" s="73"/>
      <c r="BG86" s="73"/>
      <c r="BH86" s="73"/>
      <c r="BI86" s="73"/>
      <c r="BJ86" s="73"/>
      <c r="BK86" s="73"/>
      <c r="BL86" s="73"/>
      <c r="BM86" s="73"/>
      <c r="BN86" s="73"/>
      <c r="BO86" s="73"/>
      <c r="BP86" s="73"/>
      <c r="BQ86" s="73"/>
      <c r="BR86" s="73"/>
      <c r="BS86" s="73"/>
      <c r="BT86" s="73"/>
      <c r="BU86" s="73"/>
      <c r="BV86" s="73"/>
      <c r="BW86" s="73"/>
      <c r="BX86" s="73"/>
      <c r="BY86" s="73"/>
      <c r="BZ86" s="73"/>
      <c r="CA86" s="73"/>
      <c r="CB86" s="73"/>
      <c r="CC86" s="73"/>
      <c r="CD86" s="73"/>
      <c r="CE86" s="73"/>
      <c r="CF86" s="73"/>
      <c r="CG86" s="73"/>
      <c r="CH86" s="73"/>
      <c r="CI86" s="73"/>
      <c r="CJ86" s="73"/>
      <c r="CK86" s="73"/>
      <c r="CL86" s="73"/>
      <c r="CM86" s="73"/>
      <c r="CN86" s="73"/>
      <c r="CO86" s="73"/>
      <c r="CP86" s="73"/>
      <c r="CQ86" s="73"/>
      <c r="CR86" s="73"/>
      <c r="CS86" s="73"/>
      <c r="CT86" s="73"/>
      <c r="CU86" s="73"/>
      <c r="CV86" s="73"/>
      <c r="CW86" s="73"/>
      <c r="CX86" s="73"/>
      <c r="CY86" s="73"/>
      <c r="CZ86" s="73"/>
      <c r="DA86" s="73"/>
      <c r="DB86" s="73"/>
      <c r="DC86" s="73"/>
      <c r="DD86" s="73"/>
    </row>
    <row r="87" spans="1:108" ht="20.100000000000001" customHeight="1">
      <c r="A87" s="69" t="s">
        <v>71</v>
      </c>
      <c r="B87" s="66" t="s">
        <v>35</v>
      </c>
      <c r="C87" s="66" t="s">
        <v>50</v>
      </c>
      <c r="D87" s="67" t="s">
        <v>155</v>
      </c>
      <c r="E87" s="70">
        <v>0.68840639535083414</v>
      </c>
      <c r="F87" s="78">
        <f t="shared" si="1"/>
        <v>5605</v>
      </c>
      <c r="G87" s="74" t="str" cm="1">
        <f t="array" ref="G87">_xlfn.XLOOKUP(B87,_nCity,_nCode&amp;"-"&amp;_xlfn.XLOOKUP(C87,_nCity,_nCode))</f>
        <v>BOG-LAX</v>
      </c>
      <c r="H87" s="74"/>
      <c r="I87" s="73"/>
      <c r="J87" s="73"/>
      <c r="K87" s="73"/>
      <c r="L87" s="73"/>
      <c r="M87" s="73"/>
      <c r="N87" s="73"/>
      <c r="O87" s="73"/>
      <c r="P87" s="73"/>
      <c r="Q87" s="73"/>
      <c r="R87" s="73"/>
      <c r="S87" s="73"/>
      <c r="T87" s="73"/>
      <c r="U87" s="73"/>
      <c r="V87" s="73"/>
      <c r="W87" s="73"/>
      <c r="X87" s="73"/>
      <c r="Y87" s="73"/>
      <c r="Z87" s="73"/>
      <c r="AA87" s="73"/>
      <c r="AB87" s="73"/>
      <c r="AC87" s="73"/>
      <c r="AD87" s="73"/>
      <c r="AE87" s="73"/>
      <c r="AF87" s="73"/>
      <c r="AG87" s="73"/>
      <c r="AH87" s="73"/>
      <c r="AI87" s="73"/>
      <c r="AJ87" s="73"/>
      <c r="AK87" s="73"/>
      <c r="AL87" s="73"/>
      <c r="AM87" s="73"/>
      <c r="AN87" s="73"/>
      <c r="AO87" s="73"/>
      <c r="AP87" s="73"/>
      <c r="AQ87" s="73"/>
      <c r="AR87" s="73"/>
      <c r="AS87" s="73"/>
      <c r="AT87" s="73"/>
      <c r="AU87" s="73"/>
      <c r="AV87" s="73"/>
      <c r="AW87" s="73"/>
      <c r="AX87" s="73"/>
      <c r="AY87" s="73"/>
      <c r="AZ87" s="73"/>
      <c r="BA87" s="73"/>
      <c r="BB87" s="73"/>
      <c r="BC87" s="73"/>
      <c r="BD87" s="73"/>
      <c r="BE87" s="73"/>
      <c r="BF87" s="73"/>
      <c r="BG87" s="73"/>
      <c r="BH87" s="73"/>
      <c r="BI87" s="73"/>
      <c r="BJ87" s="73"/>
      <c r="BK87" s="73"/>
      <c r="BL87" s="73"/>
      <c r="BM87" s="73"/>
      <c r="BN87" s="73"/>
      <c r="BO87" s="73"/>
      <c r="BP87" s="73"/>
      <c r="BQ87" s="73"/>
      <c r="BR87" s="73"/>
      <c r="BS87" s="73"/>
      <c r="BT87" s="73"/>
      <c r="BU87" s="73"/>
      <c r="BV87" s="73"/>
      <c r="BW87" s="73"/>
      <c r="BX87" s="73"/>
      <c r="BY87" s="73"/>
      <c r="BZ87" s="73"/>
      <c r="CA87" s="73"/>
      <c r="CB87" s="73"/>
      <c r="CC87" s="73"/>
      <c r="CD87" s="73"/>
      <c r="CE87" s="73"/>
      <c r="CF87" s="73"/>
      <c r="CG87" s="73"/>
      <c r="CH87" s="73"/>
      <c r="CI87" s="73"/>
      <c r="CJ87" s="73"/>
      <c r="CK87" s="73"/>
      <c r="CL87" s="73"/>
      <c r="CM87" s="73"/>
      <c r="CN87" s="73"/>
      <c r="CO87" s="73"/>
      <c r="CP87" s="73"/>
      <c r="CQ87" s="73"/>
      <c r="CR87" s="73"/>
      <c r="CS87" s="73"/>
      <c r="CT87" s="73"/>
      <c r="CU87" s="73"/>
      <c r="CV87" s="73"/>
      <c r="CW87" s="73"/>
      <c r="CX87" s="73"/>
      <c r="CY87" s="73"/>
      <c r="CZ87" s="73"/>
      <c r="DA87" s="73"/>
      <c r="DB87" s="73"/>
      <c r="DC87" s="73"/>
      <c r="DD87" s="73"/>
    </row>
    <row r="88" spans="1:108" ht="20.100000000000001" customHeight="1">
      <c r="A88" s="69" t="s">
        <v>71</v>
      </c>
      <c r="B88" s="66" t="s">
        <v>50</v>
      </c>
      <c r="C88" s="66" t="s">
        <v>39</v>
      </c>
      <c r="D88" s="67" t="s">
        <v>97</v>
      </c>
      <c r="E88" s="70">
        <v>9.3081911757682323E-2</v>
      </c>
      <c r="F88" s="78">
        <f t="shared" si="1"/>
        <v>8756</v>
      </c>
      <c r="G88" s="74" t="str" cm="1">
        <f t="array" ref="G88">_xlfn.XLOOKUP(B88,_nCity,_nCode&amp;"-"&amp;_xlfn.XLOOKUP(C88,_nCity,_nCode))</f>
        <v>LAX-LON</v>
      </c>
      <c r="H88" s="74"/>
      <c r="I88" s="73"/>
      <c r="J88" s="73"/>
      <c r="K88" s="73"/>
      <c r="L88" s="73"/>
      <c r="M88" s="73"/>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c r="AV88" s="73"/>
      <c r="AW88" s="73"/>
      <c r="AX88" s="73"/>
      <c r="AY88" s="73"/>
      <c r="AZ88" s="73"/>
      <c r="BA88" s="73"/>
      <c r="BB88" s="73"/>
      <c r="BC88" s="73"/>
      <c r="BD88" s="73"/>
      <c r="BE88" s="73"/>
      <c r="BF88" s="73"/>
      <c r="BG88" s="73"/>
      <c r="BH88" s="73"/>
      <c r="BI88" s="73"/>
      <c r="BJ88" s="73"/>
      <c r="BK88" s="73"/>
      <c r="BL88" s="73"/>
      <c r="BM88" s="73"/>
      <c r="BN88" s="73"/>
      <c r="BO88" s="73"/>
      <c r="BP88" s="73"/>
      <c r="BQ88" s="73"/>
      <c r="BR88" s="73"/>
      <c r="BS88" s="73"/>
      <c r="BT88" s="73"/>
      <c r="BU88" s="73"/>
      <c r="BV88" s="73"/>
      <c r="BW88" s="73"/>
      <c r="BX88" s="73"/>
      <c r="BY88" s="73"/>
      <c r="BZ88" s="73"/>
      <c r="CA88" s="73"/>
      <c r="CB88" s="73"/>
      <c r="CC88" s="73"/>
      <c r="CD88" s="73"/>
      <c r="CE88" s="73"/>
      <c r="CF88" s="73"/>
      <c r="CG88" s="73"/>
      <c r="CH88" s="73"/>
      <c r="CI88" s="73"/>
      <c r="CJ88" s="73"/>
      <c r="CK88" s="73"/>
      <c r="CL88" s="73"/>
      <c r="CM88" s="73"/>
      <c r="CN88" s="73"/>
      <c r="CO88" s="73"/>
      <c r="CP88" s="73"/>
      <c r="CQ88" s="73"/>
      <c r="CR88" s="73"/>
      <c r="CS88" s="73"/>
      <c r="CT88" s="73"/>
      <c r="CU88" s="73"/>
      <c r="CV88" s="73"/>
      <c r="CW88" s="73"/>
      <c r="CX88" s="73"/>
      <c r="CY88" s="73"/>
      <c r="CZ88" s="73"/>
      <c r="DA88" s="73"/>
      <c r="DB88" s="73"/>
      <c r="DC88" s="73"/>
      <c r="DD88" s="73"/>
    </row>
    <row r="89" spans="1:108" ht="20.100000000000001" customHeight="1">
      <c r="A89" s="69" t="s">
        <v>71</v>
      </c>
      <c r="B89" s="66" t="s">
        <v>32</v>
      </c>
      <c r="C89" s="66" t="s">
        <v>42</v>
      </c>
      <c r="D89" s="67" t="s">
        <v>156</v>
      </c>
      <c r="E89" s="70">
        <v>0.37162318415255113</v>
      </c>
      <c r="F89" s="78">
        <f t="shared" si="1"/>
        <v>5727</v>
      </c>
      <c r="G89" s="74" t="str" cm="1">
        <f t="array" ref="G89">_xlfn.XLOOKUP(B89,_nCity,_nCode&amp;"-"&amp;_xlfn.XLOOKUP(C89,_nCity,_nCode))</f>
        <v>YYZ-LIS</v>
      </c>
      <c r="H89" s="74"/>
      <c r="I89" s="73"/>
      <c r="J89" s="73"/>
      <c r="K89" s="73"/>
      <c r="L89" s="73"/>
      <c r="M89" s="73"/>
      <c r="N89" s="73"/>
      <c r="O89" s="73"/>
      <c r="P89" s="73"/>
      <c r="Q89" s="73"/>
      <c r="R89" s="73"/>
      <c r="S89" s="73"/>
      <c r="T89" s="73"/>
      <c r="U89" s="73"/>
      <c r="V89" s="73"/>
      <c r="W89" s="73"/>
      <c r="X89" s="73"/>
      <c r="Y89" s="73"/>
      <c r="Z89" s="73"/>
      <c r="AA89" s="73"/>
      <c r="AB89" s="73"/>
      <c r="AC89" s="73"/>
      <c r="AD89" s="73"/>
      <c r="AE89" s="73"/>
      <c r="AF89" s="73"/>
      <c r="AG89" s="73"/>
      <c r="AH89" s="73"/>
      <c r="AI89" s="73"/>
      <c r="AJ89" s="73"/>
      <c r="AK89" s="73"/>
      <c r="AL89" s="73"/>
      <c r="AM89" s="73"/>
      <c r="AN89" s="73"/>
      <c r="AO89" s="73"/>
      <c r="AP89" s="73"/>
      <c r="AQ89" s="73"/>
      <c r="AR89" s="73"/>
      <c r="AS89" s="73"/>
      <c r="AT89" s="73"/>
      <c r="AU89" s="73"/>
      <c r="AV89" s="73"/>
      <c r="AW89" s="73"/>
      <c r="AX89" s="73"/>
      <c r="AY89" s="73"/>
      <c r="AZ89" s="73"/>
      <c r="BA89" s="73"/>
      <c r="BB89" s="73"/>
      <c r="BC89" s="73"/>
      <c r="BD89" s="73"/>
      <c r="BE89" s="73"/>
      <c r="BF89" s="73"/>
      <c r="BG89" s="73"/>
      <c r="BH89" s="73"/>
      <c r="BI89" s="73"/>
      <c r="BJ89" s="73"/>
      <c r="BK89" s="73"/>
      <c r="BL89" s="73"/>
      <c r="BM89" s="73"/>
      <c r="BN89" s="73"/>
      <c r="BO89" s="73"/>
      <c r="BP89" s="73"/>
      <c r="BQ89" s="73"/>
      <c r="BR89" s="73"/>
      <c r="BS89" s="73"/>
      <c r="BT89" s="73"/>
      <c r="BU89" s="73"/>
      <c r="BV89" s="73"/>
      <c r="BW89" s="73"/>
      <c r="BX89" s="73"/>
      <c r="BY89" s="73"/>
      <c r="BZ89" s="73"/>
      <c r="CA89" s="73"/>
      <c r="CB89" s="73"/>
      <c r="CC89" s="73"/>
      <c r="CD89" s="73"/>
      <c r="CE89" s="73"/>
      <c r="CF89" s="73"/>
      <c r="CG89" s="73"/>
      <c r="CH89" s="73"/>
      <c r="CI89" s="73"/>
      <c r="CJ89" s="73"/>
      <c r="CK89" s="73"/>
      <c r="CL89" s="73"/>
      <c r="CM89" s="73"/>
      <c r="CN89" s="73"/>
      <c r="CO89" s="73"/>
      <c r="CP89" s="73"/>
      <c r="CQ89" s="73"/>
      <c r="CR89" s="73"/>
      <c r="CS89" s="73"/>
      <c r="CT89" s="73"/>
      <c r="CU89" s="73"/>
      <c r="CV89" s="73"/>
      <c r="CW89" s="73"/>
      <c r="CX89" s="73"/>
      <c r="CY89" s="73"/>
      <c r="CZ89" s="73"/>
      <c r="DA89" s="73"/>
      <c r="DB89" s="73"/>
      <c r="DC89" s="73"/>
      <c r="DD89" s="73"/>
    </row>
    <row r="90" spans="1:108" ht="20.100000000000001" customHeight="1">
      <c r="A90" s="69" t="s">
        <v>71</v>
      </c>
      <c r="B90" s="66" t="s">
        <v>105</v>
      </c>
      <c r="C90" s="66" t="s">
        <v>35</v>
      </c>
      <c r="D90" s="67" t="s">
        <v>132</v>
      </c>
      <c r="E90" s="70">
        <v>0.45689396308850094</v>
      </c>
      <c r="F90" s="78">
        <f t="shared" si="1"/>
        <v>5465</v>
      </c>
      <c r="G90" s="74" t="str" cm="1">
        <f t="array" ref="G90">_xlfn.XLOOKUP(B90,_nCity,_nCode&amp;"-"&amp;_xlfn.XLOOKUP(C90,_nCity,_nCode))</f>
        <v>LAS-BOG</v>
      </c>
      <c r="H90" s="74"/>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3"/>
      <c r="AI90" s="73"/>
      <c r="AJ90" s="73"/>
      <c r="AK90" s="73"/>
      <c r="AL90" s="73"/>
      <c r="AM90" s="73"/>
      <c r="AN90" s="73"/>
      <c r="AO90" s="73"/>
      <c r="AP90" s="73"/>
      <c r="AQ90" s="73"/>
      <c r="AR90" s="73"/>
      <c r="AS90" s="73"/>
      <c r="AT90" s="73"/>
      <c r="AU90" s="73"/>
      <c r="AV90" s="73"/>
      <c r="AW90" s="73"/>
      <c r="AX90" s="73"/>
      <c r="AY90" s="73"/>
      <c r="AZ90" s="73"/>
      <c r="BA90" s="73"/>
      <c r="BB90" s="73"/>
      <c r="BC90" s="73"/>
      <c r="BD90" s="73"/>
      <c r="BE90" s="73"/>
      <c r="BF90" s="73"/>
      <c r="BG90" s="73"/>
      <c r="BH90" s="73"/>
      <c r="BI90" s="73"/>
      <c r="BJ90" s="73"/>
      <c r="BK90" s="73"/>
      <c r="BL90" s="73"/>
      <c r="BM90" s="73"/>
      <c r="BN90" s="73"/>
      <c r="BO90" s="73"/>
      <c r="BP90" s="73"/>
      <c r="BQ90" s="73"/>
      <c r="BR90" s="73"/>
      <c r="BS90" s="73"/>
      <c r="BT90" s="73"/>
      <c r="BU90" s="73"/>
      <c r="BV90" s="73"/>
      <c r="BW90" s="73"/>
      <c r="BX90" s="73"/>
      <c r="BY90" s="73"/>
      <c r="BZ90" s="73"/>
      <c r="CA90" s="73"/>
      <c r="CB90" s="73"/>
      <c r="CC90" s="73"/>
      <c r="CD90" s="73"/>
      <c r="CE90" s="73"/>
      <c r="CF90" s="73"/>
      <c r="CG90" s="73"/>
      <c r="CH90" s="73"/>
      <c r="CI90" s="73"/>
      <c r="CJ90" s="73"/>
      <c r="CK90" s="73"/>
      <c r="CL90" s="73"/>
      <c r="CM90" s="73"/>
      <c r="CN90" s="73"/>
      <c r="CO90" s="73"/>
      <c r="CP90" s="73"/>
      <c r="CQ90" s="73"/>
      <c r="CR90" s="73"/>
      <c r="CS90" s="73"/>
      <c r="CT90" s="73"/>
      <c r="CU90" s="73"/>
      <c r="CV90" s="73"/>
      <c r="CW90" s="73"/>
      <c r="CX90" s="73"/>
      <c r="CY90" s="73"/>
      <c r="CZ90" s="73"/>
      <c r="DA90" s="73"/>
      <c r="DB90" s="73"/>
      <c r="DC90" s="73"/>
      <c r="DD90" s="73"/>
    </row>
    <row r="91" spans="1:108" ht="20.100000000000001" customHeight="1">
      <c r="A91" s="69" t="s">
        <v>71</v>
      </c>
      <c r="B91" s="66" t="s">
        <v>52</v>
      </c>
      <c r="C91" s="66" t="s">
        <v>105</v>
      </c>
      <c r="D91" s="67" t="s">
        <v>147</v>
      </c>
      <c r="E91" s="70">
        <v>6.5497685185185187E-2</v>
      </c>
      <c r="F91" s="78">
        <f t="shared" si="1"/>
        <v>9823</v>
      </c>
      <c r="G91" s="74" t="str" cm="1">
        <f t="array" ref="G91">_xlfn.XLOOKUP(B91,_nCity,_nCode&amp;"-"&amp;_xlfn.XLOOKUP(C91,_nCity,_nCode))</f>
        <v>EZE-LAS</v>
      </c>
      <c r="H91" s="74"/>
      <c r="I91" s="73"/>
      <c r="J91" s="73"/>
      <c r="K91" s="73"/>
      <c r="L91" s="73"/>
      <c r="M91" s="73"/>
      <c r="N91" s="73"/>
      <c r="O91" s="73"/>
      <c r="P91" s="73"/>
      <c r="Q91" s="73"/>
      <c r="R91" s="73"/>
      <c r="S91" s="73"/>
      <c r="T91" s="73"/>
      <c r="U91" s="73"/>
      <c r="V91" s="73"/>
      <c r="W91" s="73"/>
      <c r="X91" s="73"/>
      <c r="Y91" s="73"/>
      <c r="Z91" s="73"/>
      <c r="AA91" s="73"/>
      <c r="AB91" s="73"/>
      <c r="AC91" s="73"/>
      <c r="AD91" s="73"/>
      <c r="AE91" s="73"/>
      <c r="AF91" s="73"/>
      <c r="AG91" s="73"/>
      <c r="AH91" s="73"/>
      <c r="AI91" s="73"/>
      <c r="AJ91" s="73"/>
      <c r="AK91" s="73"/>
      <c r="AL91" s="73"/>
      <c r="AM91" s="73"/>
      <c r="AN91" s="73"/>
      <c r="AO91" s="73"/>
      <c r="AP91" s="73"/>
      <c r="AQ91" s="73"/>
      <c r="AR91" s="73"/>
      <c r="AS91" s="73"/>
      <c r="AT91" s="73"/>
      <c r="AU91" s="73"/>
      <c r="AV91" s="73"/>
      <c r="AW91" s="73"/>
      <c r="AX91" s="73"/>
      <c r="AY91" s="73"/>
      <c r="AZ91" s="73"/>
      <c r="BA91" s="73"/>
      <c r="BB91" s="73"/>
      <c r="BC91" s="73"/>
      <c r="BD91" s="73"/>
      <c r="BE91" s="73"/>
      <c r="BF91" s="73"/>
      <c r="BG91" s="73"/>
      <c r="BH91" s="73"/>
      <c r="BI91" s="73"/>
      <c r="BJ91" s="73"/>
      <c r="BK91" s="73"/>
      <c r="BL91" s="73"/>
      <c r="BM91" s="73"/>
      <c r="BN91" s="73"/>
      <c r="BO91" s="73"/>
      <c r="BP91" s="73"/>
      <c r="BQ91" s="73"/>
      <c r="BR91" s="73"/>
      <c r="BS91" s="73"/>
      <c r="BT91" s="73"/>
      <c r="BU91" s="73"/>
      <c r="BV91" s="73"/>
      <c r="BW91" s="73"/>
      <c r="BX91" s="73"/>
      <c r="BY91" s="73"/>
      <c r="BZ91" s="73"/>
      <c r="CA91" s="73"/>
      <c r="CB91" s="73"/>
      <c r="CC91" s="73"/>
      <c r="CD91" s="73"/>
      <c r="CE91" s="73"/>
      <c r="CF91" s="73"/>
      <c r="CG91" s="73"/>
      <c r="CH91" s="73"/>
      <c r="CI91" s="73"/>
      <c r="CJ91" s="73"/>
      <c r="CK91" s="73"/>
      <c r="CL91" s="73"/>
      <c r="CM91" s="73"/>
      <c r="CN91" s="73"/>
      <c r="CO91" s="73"/>
      <c r="CP91" s="73"/>
      <c r="CQ91" s="73"/>
      <c r="CR91" s="73"/>
      <c r="CS91" s="73"/>
      <c r="CT91" s="73"/>
      <c r="CU91" s="73"/>
      <c r="CV91" s="73"/>
      <c r="CW91" s="73"/>
      <c r="CX91" s="73"/>
      <c r="CY91" s="73"/>
      <c r="CZ91" s="73"/>
      <c r="DA91" s="73"/>
      <c r="DB91" s="73"/>
      <c r="DC91" s="73"/>
      <c r="DD91" s="73"/>
    </row>
    <row r="92" spans="1:108" ht="20.100000000000001" customHeight="1">
      <c r="A92" s="69" t="s">
        <v>71</v>
      </c>
      <c r="B92" s="66" t="s">
        <v>105</v>
      </c>
      <c r="C92" s="66" t="s">
        <v>50</v>
      </c>
      <c r="D92" s="67" t="s">
        <v>120</v>
      </c>
      <c r="E92" s="70">
        <v>4.1404661928027053E-2</v>
      </c>
      <c r="F92" s="78">
        <f t="shared" si="1"/>
        <v>367</v>
      </c>
      <c r="G92" s="74" t="str" cm="1">
        <f t="array" ref="G92">_xlfn.XLOOKUP(B92,_nCity,_nCode&amp;"-"&amp;_xlfn.XLOOKUP(C92,_nCity,_nCode))</f>
        <v>LAS-LAX</v>
      </c>
      <c r="H92" s="74"/>
      <c r="I92" s="73"/>
      <c r="J92" s="73"/>
      <c r="K92" s="73"/>
      <c r="L92" s="73"/>
      <c r="M92" s="73"/>
      <c r="N92" s="73"/>
      <c r="O92" s="73"/>
      <c r="P92" s="73"/>
      <c r="Q92" s="73"/>
      <c r="R92" s="73"/>
      <c r="S92" s="73"/>
      <c r="T92" s="73"/>
      <c r="U92" s="73"/>
      <c r="V92" s="73"/>
      <c r="W92" s="73"/>
      <c r="X92" s="73"/>
      <c r="Y92" s="73"/>
      <c r="Z92" s="73"/>
      <c r="AA92" s="73"/>
      <c r="AB92" s="73"/>
      <c r="AC92" s="73"/>
      <c r="AD92" s="73"/>
      <c r="AE92" s="73"/>
      <c r="AF92" s="73"/>
      <c r="AG92" s="73"/>
      <c r="AH92" s="73"/>
      <c r="AI92" s="73"/>
      <c r="AJ92" s="73"/>
      <c r="AK92" s="73"/>
      <c r="AL92" s="73"/>
      <c r="AM92" s="73"/>
      <c r="AN92" s="73"/>
      <c r="AO92" s="73"/>
      <c r="AP92" s="73"/>
      <c r="AQ92" s="73"/>
      <c r="AR92" s="73"/>
      <c r="AS92" s="73"/>
      <c r="AT92" s="73"/>
      <c r="AU92" s="73"/>
      <c r="AV92" s="73"/>
      <c r="AW92" s="73"/>
      <c r="AX92" s="73"/>
      <c r="AY92" s="73"/>
      <c r="AZ92" s="73"/>
      <c r="BA92" s="73"/>
      <c r="BB92" s="73"/>
      <c r="BC92" s="73"/>
      <c r="BD92" s="73"/>
      <c r="BE92" s="73"/>
      <c r="BF92" s="73"/>
      <c r="BG92" s="73"/>
      <c r="BH92" s="73"/>
      <c r="BI92" s="73"/>
      <c r="BJ92" s="73"/>
      <c r="BK92" s="73"/>
      <c r="BL92" s="73"/>
      <c r="BM92" s="73"/>
      <c r="BN92" s="73"/>
      <c r="BO92" s="73"/>
      <c r="BP92" s="73"/>
      <c r="BQ92" s="73"/>
      <c r="BR92" s="73"/>
      <c r="BS92" s="73"/>
      <c r="BT92" s="73"/>
      <c r="BU92" s="73"/>
      <c r="BV92" s="73"/>
      <c r="BW92" s="73"/>
      <c r="BX92" s="73"/>
      <c r="BY92" s="73"/>
      <c r="BZ92" s="73"/>
      <c r="CA92" s="73"/>
      <c r="CB92" s="73"/>
      <c r="CC92" s="73"/>
      <c r="CD92" s="73"/>
      <c r="CE92" s="73"/>
      <c r="CF92" s="73"/>
      <c r="CG92" s="73"/>
      <c r="CH92" s="73"/>
      <c r="CI92" s="73"/>
      <c r="CJ92" s="73"/>
      <c r="CK92" s="73"/>
      <c r="CL92" s="73"/>
      <c r="CM92" s="73"/>
      <c r="CN92" s="73"/>
      <c r="CO92" s="73"/>
      <c r="CP92" s="73"/>
      <c r="CQ92" s="73"/>
      <c r="CR92" s="73"/>
      <c r="CS92" s="73"/>
      <c r="CT92" s="73"/>
      <c r="CU92" s="73"/>
      <c r="CV92" s="73"/>
      <c r="CW92" s="73"/>
      <c r="CX92" s="73"/>
      <c r="CY92" s="73"/>
      <c r="CZ92" s="73"/>
      <c r="DA92" s="73"/>
      <c r="DB92" s="73"/>
      <c r="DC92" s="73"/>
      <c r="DD92" s="73"/>
    </row>
    <row r="93" spans="1:108" ht="20.100000000000001" customHeight="1">
      <c r="A93" s="69" t="s">
        <v>71</v>
      </c>
      <c r="B93" s="66" t="s">
        <v>51</v>
      </c>
      <c r="C93" s="66" t="s">
        <v>53</v>
      </c>
      <c r="D93" s="67" t="s">
        <v>141</v>
      </c>
      <c r="E93" s="70">
        <v>0.74954969077703937</v>
      </c>
      <c r="F93" s="78">
        <f t="shared" si="1"/>
        <v>10119</v>
      </c>
      <c r="G93" s="74" t="str" cm="1">
        <f t="array" ref="G93">_xlfn.XLOOKUP(B93,_nCity,_nCode&amp;"-"&amp;_xlfn.XLOOKUP(C93,_nCity,_nCode))</f>
        <v>CPT-RIX</v>
      </c>
      <c r="H93" s="74"/>
      <c r="I93" s="74"/>
      <c r="J93" s="73"/>
      <c r="K93" s="73"/>
      <c r="L93" s="73"/>
      <c r="M93" s="73"/>
      <c r="N93" s="73"/>
      <c r="O93" s="73"/>
      <c r="P93" s="73"/>
      <c r="Q93" s="73"/>
      <c r="R93" s="73"/>
      <c r="S93" s="73"/>
      <c r="T93" s="73"/>
      <c r="U93" s="73"/>
      <c r="V93" s="73"/>
      <c r="W93" s="73"/>
      <c r="X93" s="73"/>
      <c r="Y93" s="73"/>
      <c r="Z93" s="73"/>
      <c r="AA93" s="73"/>
      <c r="AB93" s="73"/>
      <c r="AC93" s="73"/>
      <c r="AD93" s="73"/>
      <c r="AE93" s="73"/>
      <c r="AF93" s="73"/>
      <c r="AG93" s="73"/>
      <c r="AH93" s="73"/>
      <c r="AI93" s="73"/>
      <c r="AJ93" s="73"/>
      <c r="AK93" s="73"/>
      <c r="AL93" s="73"/>
      <c r="AM93" s="73"/>
      <c r="AN93" s="73"/>
      <c r="AO93" s="73"/>
      <c r="AP93" s="73"/>
      <c r="AQ93" s="73"/>
      <c r="AR93" s="73"/>
      <c r="AS93" s="73"/>
      <c r="AT93" s="73"/>
      <c r="AU93" s="73"/>
      <c r="AV93" s="73"/>
      <c r="AW93" s="73"/>
      <c r="AX93" s="73"/>
      <c r="AY93" s="73"/>
      <c r="AZ93" s="73"/>
      <c r="BA93" s="73"/>
      <c r="BB93" s="73"/>
      <c r="BC93" s="73"/>
      <c r="BD93" s="73"/>
      <c r="BE93" s="73"/>
      <c r="BF93" s="73"/>
      <c r="BG93" s="73"/>
      <c r="BH93" s="73"/>
      <c r="BI93" s="73"/>
      <c r="BJ93" s="73"/>
      <c r="BK93" s="73"/>
      <c r="BL93" s="73"/>
      <c r="BM93" s="73"/>
      <c r="BN93" s="73"/>
      <c r="BO93" s="73"/>
      <c r="BP93" s="73"/>
      <c r="BQ93" s="73"/>
      <c r="BR93" s="73"/>
      <c r="BS93" s="73"/>
      <c r="BT93" s="73"/>
      <c r="BU93" s="73"/>
      <c r="BV93" s="73"/>
      <c r="BW93" s="73"/>
      <c r="BX93" s="73"/>
      <c r="BY93" s="73"/>
      <c r="BZ93" s="73"/>
      <c r="CA93" s="73"/>
      <c r="CB93" s="73"/>
      <c r="CC93" s="73"/>
      <c r="CD93" s="73"/>
      <c r="CE93" s="73"/>
      <c r="CF93" s="73"/>
      <c r="CG93" s="73"/>
      <c r="CH93" s="73"/>
      <c r="CI93" s="73"/>
      <c r="CJ93" s="73"/>
      <c r="CK93" s="73"/>
      <c r="CL93" s="73"/>
      <c r="CM93" s="73"/>
      <c r="CN93" s="73"/>
      <c r="CO93" s="73"/>
      <c r="CP93" s="73"/>
      <c r="CQ93" s="73"/>
      <c r="CR93" s="73"/>
      <c r="CS93" s="73"/>
      <c r="CT93" s="73"/>
      <c r="CU93" s="73"/>
      <c r="CV93" s="73"/>
      <c r="CW93" s="73"/>
      <c r="CX93" s="73"/>
      <c r="CY93" s="73"/>
      <c r="CZ93" s="73"/>
      <c r="DA93" s="73"/>
      <c r="DB93" s="73"/>
      <c r="DC93" s="73"/>
      <c r="DD93" s="73"/>
    </row>
    <row r="94" spans="1:108" ht="20.100000000000001" customHeight="1">
      <c r="A94" s="69" t="s">
        <v>71</v>
      </c>
      <c r="B94" s="66" t="s">
        <v>35</v>
      </c>
      <c r="C94" s="66" t="s">
        <v>52</v>
      </c>
      <c r="D94" s="67" t="s">
        <v>154</v>
      </c>
      <c r="E94" s="70">
        <v>0.59104472603881741</v>
      </c>
      <c r="F94" s="78">
        <f t="shared" si="1"/>
        <v>4660</v>
      </c>
      <c r="G94" s="74" t="str" cm="1">
        <f t="array" ref="G94">_xlfn.XLOOKUP(B94,_nCity,_nCode&amp;"-"&amp;_xlfn.XLOOKUP(C94,_nCity,_nCode))</f>
        <v>BOG-EZE</v>
      </c>
      <c r="H94" s="74"/>
      <c r="I94" s="74"/>
      <c r="J94" s="73"/>
      <c r="K94" s="73"/>
      <c r="L94" s="73"/>
      <c r="M94" s="73"/>
      <c r="N94" s="73"/>
      <c r="O94" s="73"/>
      <c r="P94" s="73"/>
      <c r="Q94" s="73"/>
      <c r="R94" s="73"/>
      <c r="S94" s="73"/>
      <c r="T94" s="73"/>
      <c r="U94" s="73"/>
      <c r="V94" s="73"/>
      <c r="W94" s="73"/>
      <c r="X94" s="73"/>
      <c r="Y94" s="73"/>
      <c r="Z94" s="73"/>
      <c r="AA94" s="73"/>
      <c r="AB94" s="73"/>
      <c r="AC94" s="73"/>
      <c r="AD94" s="73"/>
      <c r="AE94" s="73"/>
      <c r="AF94" s="73"/>
      <c r="AG94" s="73"/>
      <c r="AH94" s="73"/>
      <c r="AI94" s="73"/>
      <c r="AJ94" s="73"/>
      <c r="AK94" s="73"/>
      <c r="AL94" s="73"/>
      <c r="AM94" s="73"/>
      <c r="AN94" s="73"/>
      <c r="AO94" s="73"/>
      <c r="AP94" s="73"/>
      <c r="AQ94" s="73"/>
      <c r="AR94" s="73"/>
      <c r="AS94" s="73"/>
      <c r="AT94" s="73"/>
      <c r="AU94" s="73"/>
      <c r="AV94" s="73"/>
      <c r="AW94" s="73"/>
      <c r="AX94" s="73"/>
      <c r="AY94" s="73"/>
      <c r="AZ94" s="73"/>
      <c r="BA94" s="73"/>
      <c r="BB94" s="73"/>
      <c r="BC94" s="73"/>
      <c r="BD94" s="73"/>
      <c r="BE94" s="73"/>
      <c r="BF94" s="73"/>
      <c r="BG94" s="73"/>
      <c r="BH94" s="73"/>
      <c r="BI94" s="73"/>
      <c r="BJ94" s="73"/>
      <c r="BK94" s="73"/>
      <c r="BL94" s="73"/>
      <c r="BM94" s="73"/>
      <c r="BN94" s="73"/>
      <c r="BO94" s="73"/>
      <c r="BP94" s="73"/>
      <c r="BQ94" s="73"/>
      <c r="BR94" s="73"/>
      <c r="BS94" s="73"/>
      <c r="BT94" s="73"/>
      <c r="BU94" s="73"/>
      <c r="BV94" s="73"/>
      <c r="BW94" s="73"/>
      <c r="BX94" s="73"/>
      <c r="BY94" s="73"/>
      <c r="BZ94" s="73"/>
      <c r="CA94" s="73"/>
      <c r="CB94" s="73"/>
      <c r="CC94" s="73"/>
      <c r="CD94" s="73"/>
      <c r="CE94" s="73"/>
      <c r="CF94" s="73"/>
      <c r="CG94" s="73"/>
      <c r="CH94" s="73"/>
      <c r="CI94" s="73"/>
      <c r="CJ94" s="73"/>
      <c r="CK94" s="73"/>
      <c r="CL94" s="73"/>
      <c r="CM94" s="73"/>
      <c r="CN94" s="73"/>
      <c r="CO94" s="73"/>
      <c r="CP94" s="73"/>
      <c r="CQ94" s="73"/>
      <c r="CR94" s="73"/>
      <c r="CS94" s="73"/>
      <c r="CT94" s="73"/>
      <c r="CU94" s="73"/>
      <c r="CV94" s="73"/>
      <c r="CW94" s="73"/>
      <c r="CX94" s="73"/>
      <c r="CY94" s="73"/>
      <c r="CZ94" s="73"/>
      <c r="DA94" s="73"/>
      <c r="DB94" s="73"/>
      <c r="DC94" s="73"/>
      <c r="DD94" s="73"/>
    </row>
    <row r="95" spans="1:108" ht="20.100000000000001" customHeight="1">
      <c r="A95" s="69" t="s">
        <v>71</v>
      </c>
      <c r="B95" s="66" t="s">
        <v>53</v>
      </c>
      <c r="C95" s="66" t="s">
        <v>105</v>
      </c>
      <c r="D95" s="67" t="s">
        <v>157</v>
      </c>
      <c r="E95" s="70">
        <v>0.93120925285053602</v>
      </c>
      <c r="F95" s="78">
        <f t="shared" si="1"/>
        <v>8977</v>
      </c>
      <c r="G95" s="74" t="str" cm="1">
        <f t="array" ref="G95">_xlfn.XLOOKUP(B95,_nCity,_nCode&amp;"-"&amp;_xlfn.XLOOKUP(C95,_nCity,_nCode))</f>
        <v>RIX-LAS</v>
      </c>
      <c r="H95" s="74"/>
      <c r="I95" s="74"/>
      <c r="J95" s="73"/>
      <c r="K95" s="73"/>
      <c r="L95" s="73"/>
      <c r="M95" s="73"/>
      <c r="N95" s="73"/>
      <c r="O95" s="73"/>
      <c r="P95" s="73"/>
      <c r="Q95" s="73"/>
      <c r="R95" s="73"/>
      <c r="S95" s="73"/>
      <c r="T95" s="73"/>
      <c r="U95" s="73"/>
      <c r="V95" s="73"/>
      <c r="W95" s="73"/>
      <c r="X95" s="73"/>
      <c r="Y95" s="73"/>
      <c r="Z95" s="73"/>
      <c r="AA95" s="73"/>
      <c r="AB95" s="73"/>
      <c r="AC95" s="73"/>
      <c r="AD95" s="73"/>
      <c r="AE95" s="73"/>
      <c r="AF95" s="73"/>
      <c r="AG95" s="73"/>
      <c r="AH95" s="73"/>
      <c r="AI95" s="73"/>
      <c r="AJ95" s="73"/>
      <c r="AK95" s="73"/>
      <c r="AL95" s="73"/>
      <c r="AM95" s="73"/>
      <c r="AN95" s="73"/>
      <c r="AO95" s="73"/>
      <c r="AP95" s="73"/>
      <c r="AQ95" s="73"/>
      <c r="AR95" s="73"/>
      <c r="AS95" s="73"/>
      <c r="AT95" s="73"/>
      <c r="AU95" s="73"/>
      <c r="AV95" s="73"/>
      <c r="AW95" s="73"/>
      <c r="AX95" s="73"/>
      <c r="AY95" s="73"/>
      <c r="AZ95" s="73"/>
      <c r="BA95" s="73"/>
      <c r="BB95" s="73"/>
      <c r="BC95" s="73"/>
      <c r="BD95" s="73"/>
      <c r="BE95" s="73"/>
      <c r="BF95" s="73"/>
      <c r="BG95" s="73"/>
      <c r="BH95" s="73"/>
      <c r="BI95" s="73"/>
      <c r="BJ95" s="73"/>
      <c r="BK95" s="73"/>
      <c r="BL95" s="73"/>
      <c r="BM95" s="73"/>
      <c r="BN95" s="73"/>
      <c r="BO95" s="73"/>
      <c r="BP95" s="73"/>
      <c r="BQ95" s="73"/>
      <c r="BR95" s="73"/>
      <c r="BS95" s="73"/>
      <c r="BT95" s="73"/>
      <c r="BU95" s="73"/>
      <c r="BV95" s="73"/>
      <c r="BW95" s="73"/>
      <c r="BX95" s="73"/>
      <c r="BY95" s="73"/>
      <c r="BZ95" s="73"/>
      <c r="CA95" s="73"/>
      <c r="CB95" s="73"/>
      <c r="CC95" s="73"/>
      <c r="CD95" s="73"/>
      <c r="CE95" s="73"/>
      <c r="CF95" s="73"/>
      <c r="CG95" s="73"/>
      <c r="CH95" s="73"/>
      <c r="CI95" s="73"/>
      <c r="CJ95" s="73"/>
      <c r="CK95" s="73"/>
      <c r="CL95" s="73"/>
      <c r="CM95" s="73"/>
      <c r="CN95" s="73"/>
      <c r="CO95" s="73"/>
      <c r="CP95" s="73"/>
      <c r="CQ95" s="73"/>
      <c r="CR95" s="73"/>
      <c r="CS95" s="73"/>
      <c r="CT95" s="73"/>
      <c r="CU95" s="73"/>
      <c r="CV95" s="73"/>
      <c r="CW95" s="73"/>
      <c r="CX95" s="73"/>
      <c r="CY95" s="73"/>
      <c r="CZ95" s="73"/>
      <c r="DA95" s="73"/>
      <c r="DB95" s="73"/>
      <c r="DC95" s="73"/>
      <c r="DD95" s="73"/>
    </row>
    <row r="96" spans="1:108" ht="20.100000000000001" customHeight="1">
      <c r="A96" s="69" t="s">
        <v>71</v>
      </c>
      <c r="B96" s="66" t="s">
        <v>50</v>
      </c>
      <c r="C96" s="66" t="s">
        <v>32</v>
      </c>
      <c r="D96" s="67" t="s">
        <v>152</v>
      </c>
      <c r="E96" s="70">
        <v>0.9372342614532192</v>
      </c>
      <c r="F96" s="78">
        <f t="shared" si="1"/>
        <v>3494</v>
      </c>
      <c r="G96" s="74" t="str" cm="1">
        <f t="array" ref="G96">_xlfn.XLOOKUP(B96,_nCity,_nCode&amp;"-"&amp;_xlfn.XLOOKUP(C96,_nCity,_nCode))</f>
        <v>LAX-YYZ</v>
      </c>
      <c r="H96" s="74"/>
      <c r="I96" s="74"/>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3"/>
      <c r="AI96" s="73"/>
      <c r="AJ96" s="73"/>
      <c r="AK96" s="73"/>
      <c r="AL96" s="73"/>
      <c r="AM96" s="73"/>
      <c r="AN96" s="73"/>
      <c r="AO96" s="73"/>
      <c r="AP96" s="73"/>
      <c r="AQ96" s="73"/>
      <c r="AR96" s="73"/>
      <c r="AS96" s="73"/>
      <c r="AT96" s="73"/>
      <c r="AU96" s="73"/>
      <c r="AV96" s="73"/>
      <c r="AW96" s="73"/>
      <c r="AX96" s="73"/>
      <c r="AY96" s="73"/>
      <c r="AZ96" s="73"/>
      <c r="BA96" s="73"/>
      <c r="BB96" s="73"/>
      <c r="BC96" s="73"/>
      <c r="BD96" s="73"/>
      <c r="BE96" s="73"/>
      <c r="BF96" s="73"/>
      <c r="BG96" s="73"/>
      <c r="BH96" s="73"/>
      <c r="BI96" s="73"/>
      <c r="BJ96" s="73"/>
      <c r="BK96" s="73"/>
      <c r="BL96" s="73"/>
      <c r="BM96" s="73"/>
      <c r="BN96" s="73"/>
      <c r="BO96" s="73"/>
      <c r="BP96" s="73"/>
      <c r="BQ96" s="73"/>
      <c r="BR96" s="73"/>
      <c r="BS96" s="73"/>
      <c r="BT96" s="73"/>
      <c r="BU96" s="73"/>
      <c r="BV96" s="73"/>
      <c r="BW96" s="73"/>
      <c r="BX96" s="73"/>
      <c r="BY96" s="73"/>
      <c r="BZ96" s="73"/>
      <c r="CA96" s="73"/>
      <c r="CB96" s="73"/>
      <c r="CC96" s="73"/>
      <c r="CD96" s="73"/>
      <c r="CE96" s="73"/>
      <c r="CF96" s="73"/>
      <c r="CG96" s="73"/>
      <c r="CH96" s="73"/>
      <c r="CI96" s="73"/>
      <c r="CJ96" s="73"/>
      <c r="CK96" s="73"/>
      <c r="CL96" s="73"/>
      <c r="CM96" s="73"/>
      <c r="CN96" s="73"/>
      <c r="CO96" s="73"/>
      <c r="CP96" s="73"/>
      <c r="CQ96" s="73"/>
      <c r="CR96" s="73"/>
      <c r="CS96" s="73"/>
      <c r="CT96" s="73"/>
      <c r="CU96" s="73"/>
      <c r="CV96" s="73"/>
      <c r="CW96" s="73"/>
      <c r="CX96" s="73"/>
      <c r="CY96" s="73"/>
      <c r="CZ96" s="73"/>
      <c r="DA96" s="73"/>
      <c r="DB96" s="73"/>
      <c r="DC96" s="73"/>
      <c r="DD96" s="73"/>
    </row>
    <row r="97" spans="1:108" ht="20.100000000000001" customHeight="1">
      <c r="A97" s="69" t="s">
        <v>71</v>
      </c>
      <c r="B97" s="66" t="s">
        <v>105</v>
      </c>
      <c r="C97" s="66" t="s">
        <v>42</v>
      </c>
      <c r="D97" s="67" t="s">
        <v>158</v>
      </c>
      <c r="E97" s="70">
        <v>0.71002339752198596</v>
      </c>
      <c r="F97" s="78">
        <f t="shared" si="1"/>
        <v>8755</v>
      </c>
      <c r="G97" s="74" t="str" cm="1">
        <f t="array" ref="G97">_xlfn.XLOOKUP(B97,_nCity,_nCode&amp;"-"&amp;_xlfn.XLOOKUP(C97,_nCity,_nCode))</f>
        <v>LAS-LIS</v>
      </c>
      <c r="H97" s="74"/>
      <c r="I97" s="74"/>
      <c r="J97" s="73"/>
      <c r="K97" s="73"/>
      <c r="L97" s="73"/>
      <c r="M97" s="73"/>
      <c r="N97" s="73"/>
      <c r="O97" s="73"/>
      <c r="P97" s="73"/>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73"/>
      <c r="AV97" s="73"/>
      <c r="AW97" s="73"/>
      <c r="AX97" s="73"/>
      <c r="AY97" s="73"/>
      <c r="AZ97" s="73"/>
      <c r="BA97" s="73"/>
      <c r="BB97" s="73"/>
      <c r="BC97" s="73"/>
      <c r="BD97" s="73"/>
      <c r="BE97" s="73"/>
      <c r="BF97" s="73"/>
      <c r="BG97" s="73"/>
      <c r="BH97" s="73"/>
      <c r="BI97" s="73"/>
      <c r="BJ97" s="73"/>
      <c r="BK97" s="73"/>
      <c r="BL97" s="73"/>
      <c r="BM97" s="73"/>
      <c r="BN97" s="73"/>
      <c r="BO97" s="73"/>
      <c r="BP97" s="73"/>
      <c r="BQ97" s="73"/>
      <c r="BR97" s="73"/>
      <c r="BS97" s="73"/>
      <c r="BT97" s="73"/>
      <c r="BU97" s="73"/>
      <c r="BV97" s="73"/>
      <c r="BW97" s="73"/>
      <c r="BX97" s="73"/>
      <c r="BY97" s="73"/>
      <c r="BZ97" s="73"/>
      <c r="CA97" s="73"/>
      <c r="CB97" s="73"/>
      <c r="CC97" s="73"/>
      <c r="CD97" s="73"/>
      <c r="CE97" s="73"/>
      <c r="CF97" s="73"/>
      <c r="CG97" s="73"/>
      <c r="CH97" s="73"/>
      <c r="CI97" s="73"/>
      <c r="CJ97" s="73"/>
      <c r="CK97" s="73"/>
      <c r="CL97" s="73"/>
      <c r="CM97" s="73"/>
      <c r="CN97" s="73"/>
      <c r="CO97" s="73"/>
      <c r="CP97" s="73"/>
      <c r="CQ97" s="73"/>
      <c r="CR97" s="73"/>
      <c r="CS97" s="73"/>
      <c r="CT97" s="73"/>
      <c r="CU97" s="73"/>
      <c r="CV97" s="73"/>
      <c r="CW97" s="73"/>
      <c r="CX97" s="73"/>
      <c r="CY97" s="73"/>
      <c r="CZ97" s="73"/>
      <c r="DA97" s="73"/>
      <c r="DB97" s="73"/>
      <c r="DC97" s="73"/>
      <c r="DD97" s="73"/>
    </row>
    <row r="98" spans="1:108" ht="20.100000000000001" customHeight="1">
      <c r="A98" s="69" t="s">
        <v>71</v>
      </c>
      <c r="B98" s="66" t="s">
        <v>39</v>
      </c>
      <c r="C98" s="66" t="s">
        <v>42</v>
      </c>
      <c r="D98" s="67" t="s">
        <v>95</v>
      </c>
      <c r="E98" s="70">
        <v>8.1832791120927229E-2</v>
      </c>
      <c r="F98" s="78">
        <f t="shared" si="1"/>
        <v>1586</v>
      </c>
      <c r="G98" s="74" t="str" cm="1">
        <f t="array" ref="G98">_xlfn.XLOOKUP(B98,_nCity,_nCode&amp;"-"&amp;_xlfn.XLOOKUP(C98,_nCity,_nCode))</f>
        <v>LON-LIS</v>
      </c>
      <c r="H98" s="74"/>
      <c r="I98" s="74"/>
      <c r="J98" s="73"/>
      <c r="K98" s="73"/>
      <c r="L98" s="73"/>
      <c r="M98" s="73"/>
      <c r="N98" s="73"/>
      <c r="O98" s="73"/>
      <c r="P98" s="73"/>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73"/>
      <c r="AV98" s="73"/>
      <c r="AW98" s="73"/>
      <c r="AX98" s="73"/>
      <c r="AY98" s="73"/>
      <c r="AZ98" s="73"/>
      <c r="BA98" s="73"/>
      <c r="BB98" s="73"/>
      <c r="BC98" s="73"/>
      <c r="BD98" s="73"/>
      <c r="BE98" s="73"/>
      <c r="BF98" s="73"/>
      <c r="BG98" s="73"/>
      <c r="BH98" s="73"/>
      <c r="BI98" s="73"/>
      <c r="BJ98" s="73"/>
      <c r="BK98" s="73"/>
      <c r="BL98" s="73"/>
      <c r="BM98" s="73"/>
      <c r="BN98" s="73"/>
      <c r="BO98" s="73"/>
      <c r="BP98" s="73"/>
      <c r="BQ98" s="73"/>
      <c r="BR98" s="73"/>
      <c r="BS98" s="73"/>
      <c r="BT98" s="73"/>
      <c r="BU98" s="73"/>
      <c r="BV98" s="73"/>
      <c r="BW98" s="73"/>
      <c r="BX98" s="73"/>
      <c r="BY98" s="73"/>
      <c r="BZ98" s="73"/>
      <c r="CA98" s="73"/>
      <c r="CB98" s="73"/>
      <c r="CC98" s="73"/>
      <c r="CD98" s="73"/>
      <c r="CE98" s="73"/>
      <c r="CF98" s="73"/>
      <c r="CG98" s="73"/>
      <c r="CH98" s="73"/>
      <c r="CI98" s="73"/>
      <c r="CJ98" s="73"/>
      <c r="CK98" s="73"/>
      <c r="CL98" s="73"/>
      <c r="CM98" s="73"/>
      <c r="CN98" s="73"/>
      <c r="CO98" s="73"/>
      <c r="CP98" s="73"/>
      <c r="CQ98" s="73"/>
      <c r="CR98" s="73"/>
      <c r="CS98" s="73"/>
      <c r="CT98" s="73"/>
      <c r="CU98" s="73"/>
      <c r="CV98" s="73"/>
      <c r="CW98" s="73"/>
      <c r="CX98" s="73"/>
      <c r="CY98" s="73"/>
      <c r="CZ98" s="73"/>
      <c r="DA98" s="73"/>
      <c r="DB98" s="73"/>
      <c r="DC98" s="73"/>
      <c r="DD98" s="73"/>
    </row>
    <row r="99" spans="1:108" ht="20.100000000000001" customHeight="1">
      <c r="A99" s="69" t="s">
        <v>71</v>
      </c>
      <c r="B99" s="66" t="s">
        <v>39</v>
      </c>
      <c r="C99" s="66" t="s">
        <v>105</v>
      </c>
      <c r="D99" s="67" t="s">
        <v>150</v>
      </c>
      <c r="E99" s="70">
        <v>0.51724304638840624</v>
      </c>
      <c r="F99" s="78">
        <f t="shared" si="1"/>
        <v>8402</v>
      </c>
      <c r="G99" s="74" t="str" cm="1">
        <f t="array" ref="G99">_xlfn.XLOOKUP(B99,_nCity,_nCode&amp;"-"&amp;_xlfn.XLOOKUP(C99,_nCity,_nCode))</f>
        <v>LON-LAS</v>
      </c>
      <c r="H99" s="74"/>
      <c r="I99" s="74"/>
      <c r="J99" s="73"/>
      <c r="K99" s="73"/>
      <c r="L99" s="73"/>
      <c r="M99" s="73"/>
      <c r="N99" s="73"/>
      <c r="O99" s="73"/>
      <c r="P99" s="73"/>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c r="AV99" s="73"/>
      <c r="AW99" s="73"/>
      <c r="AX99" s="73"/>
      <c r="AY99" s="73"/>
      <c r="AZ99" s="73"/>
      <c r="BA99" s="73"/>
      <c r="BB99" s="73"/>
      <c r="BC99" s="73"/>
      <c r="BD99" s="73"/>
      <c r="BE99" s="73"/>
      <c r="BF99" s="73"/>
      <c r="BG99" s="73"/>
      <c r="BH99" s="73"/>
      <c r="BI99" s="73"/>
      <c r="BJ99" s="73"/>
      <c r="BK99" s="73"/>
      <c r="BL99" s="73"/>
      <c r="BM99" s="73"/>
      <c r="BN99" s="73"/>
      <c r="BO99" s="73"/>
      <c r="BP99" s="73"/>
      <c r="BQ99" s="73"/>
      <c r="BR99" s="73"/>
      <c r="BS99" s="73"/>
      <c r="BT99" s="73"/>
      <c r="BU99" s="73"/>
      <c r="BV99" s="73"/>
      <c r="BW99" s="73"/>
      <c r="BX99" s="73"/>
      <c r="BY99" s="73"/>
      <c r="BZ99" s="73"/>
      <c r="CA99" s="73"/>
      <c r="CB99" s="73"/>
      <c r="CC99" s="73"/>
      <c r="CD99" s="73"/>
      <c r="CE99" s="73"/>
      <c r="CF99" s="73"/>
      <c r="CG99" s="73"/>
      <c r="CH99" s="73"/>
      <c r="CI99" s="73"/>
      <c r="CJ99" s="73"/>
      <c r="CK99" s="73"/>
      <c r="CL99" s="73"/>
      <c r="CM99" s="73"/>
      <c r="CN99" s="73"/>
      <c r="CO99" s="73"/>
      <c r="CP99" s="73"/>
      <c r="CQ99" s="73"/>
      <c r="CR99" s="73"/>
      <c r="CS99" s="73"/>
      <c r="CT99" s="73"/>
      <c r="CU99" s="73"/>
      <c r="CV99" s="73"/>
      <c r="CW99" s="73"/>
      <c r="CX99" s="73"/>
      <c r="CY99" s="73"/>
      <c r="CZ99" s="73"/>
      <c r="DA99" s="73"/>
      <c r="DB99" s="73"/>
      <c r="DC99" s="73"/>
      <c r="DD99" s="73"/>
    </row>
    <row r="100" spans="1:108" ht="20.100000000000001" customHeight="1">
      <c r="A100" s="69" t="s">
        <v>71</v>
      </c>
      <c r="B100" s="66" t="s">
        <v>48</v>
      </c>
      <c r="C100" s="66" t="s">
        <v>52</v>
      </c>
      <c r="D100" s="67" t="s">
        <v>160</v>
      </c>
      <c r="E100" s="70">
        <v>0.66292808314045693</v>
      </c>
      <c r="F100" s="78">
        <f t="shared" si="1"/>
        <v>10045</v>
      </c>
      <c r="G100" s="74" t="str" cm="1">
        <f t="array" ref="G100">_xlfn.XLOOKUP(B100,_nCity,_nCode&amp;"-"&amp;_xlfn.XLOOKUP(C100,_nCity,_nCode))</f>
        <v>MAD-EZE</v>
      </c>
      <c r="H100" s="74"/>
      <c r="I100" s="74"/>
      <c r="J100" s="73"/>
      <c r="K100" s="73"/>
      <c r="L100" s="73"/>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73"/>
      <c r="AV100" s="73"/>
      <c r="AW100" s="73"/>
      <c r="AX100" s="73"/>
      <c r="AY100" s="73"/>
      <c r="AZ100" s="73"/>
      <c r="BA100" s="73"/>
      <c r="BB100" s="73"/>
      <c r="BC100" s="73"/>
      <c r="BD100" s="73"/>
      <c r="BE100" s="73"/>
      <c r="BF100" s="73"/>
      <c r="BG100" s="73"/>
      <c r="BH100" s="73"/>
      <c r="BI100" s="73"/>
      <c r="BJ100" s="73"/>
      <c r="BK100" s="73"/>
      <c r="BL100" s="73"/>
      <c r="BM100" s="73"/>
      <c r="BN100" s="73"/>
      <c r="BO100" s="73"/>
      <c r="BP100" s="73"/>
      <c r="BQ100" s="73"/>
      <c r="BR100" s="73"/>
      <c r="BS100" s="73"/>
      <c r="BT100" s="73"/>
      <c r="BU100" s="73"/>
      <c r="BV100" s="73"/>
      <c r="BW100" s="73"/>
      <c r="BX100" s="73"/>
      <c r="BY100" s="73"/>
      <c r="BZ100" s="73"/>
      <c r="CA100" s="73"/>
      <c r="CB100" s="73"/>
      <c r="CC100" s="73"/>
      <c r="CD100" s="73"/>
      <c r="CE100" s="73"/>
      <c r="CF100" s="73"/>
      <c r="CG100" s="73"/>
      <c r="CH100" s="73"/>
      <c r="CI100" s="73"/>
      <c r="CJ100" s="73"/>
      <c r="CK100" s="73"/>
      <c r="CL100" s="73"/>
      <c r="CM100" s="73"/>
      <c r="CN100" s="73"/>
      <c r="CO100" s="73"/>
      <c r="CP100" s="73"/>
      <c r="CQ100" s="73"/>
      <c r="CR100" s="73"/>
      <c r="CS100" s="73"/>
      <c r="CT100" s="73"/>
      <c r="CU100" s="73"/>
      <c r="CV100" s="73"/>
      <c r="CW100" s="73"/>
      <c r="CX100" s="73"/>
      <c r="CY100" s="73"/>
      <c r="CZ100" s="73"/>
      <c r="DA100" s="73"/>
      <c r="DB100" s="73"/>
      <c r="DC100" s="73"/>
      <c r="DD100" s="73"/>
    </row>
    <row r="101" spans="1:108" ht="20.100000000000001" customHeight="1">
      <c r="A101" s="69" t="s">
        <v>71</v>
      </c>
      <c r="B101" s="66" t="s">
        <v>105</v>
      </c>
      <c r="C101" s="66" t="s">
        <v>48</v>
      </c>
      <c r="D101" s="67" t="s">
        <v>159</v>
      </c>
      <c r="E101" s="70">
        <v>0.25679080736504145</v>
      </c>
      <c r="F101" s="78">
        <f t="shared" si="1"/>
        <v>8997</v>
      </c>
      <c r="G101" s="74" t="str" cm="1">
        <f t="array" ref="G101">_xlfn.XLOOKUP(B101,_nCity,_nCode&amp;"-"&amp;_xlfn.XLOOKUP(C101,_nCity,_nCode))</f>
        <v>LAS-MAD</v>
      </c>
      <c r="H101" s="74"/>
      <c r="I101" s="74"/>
      <c r="J101" s="73"/>
      <c r="K101" s="73"/>
      <c r="L101" s="73"/>
      <c r="M101" s="73"/>
      <c r="N101" s="73"/>
      <c r="O101" s="73"/>
      <c r="P101" s="73"/>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73"/>
      <c r="AT101" s="73"/>
      <c r="AU101" s="73"/>
      <c r="AV101" s="73"/>
      <c r="AW101" s="73"/>
      <c r="AX101" s="73"/>
      <c r="AY101" s="73"/>
      <c r="AZ101" s="73"/>
      <c r="BA101" s="73"/>
      <c r="BB101" s="73"/>
      <c r="BC101" s="73"/>
      <c r="BD101" s="73"/>
      <c r="BE101" s="73"/>
      <c r="BF101" s="73"/>
      <c r="BG101" s="73"/>
      <c r="BH101" s="73"/>
      <c r="BI101" s="73"/>
      <c r="BJ101" s="73"/>
      <c r="BK101" s="73"/>
      <c r="BL101" s="73"/>
      <c r="BM101" s="73"/>
      <c r="BN101" s="73"/>
      <c r="BO101" s="73"/>
      <c r="BP101" s="73"/>
      <c r="BQ101" s="73"/>
      <c r="BR101" s="73"/>
      <c r="BS101" s="73"/>
      <c r="BT101" s="73"/>
      <c r="BU101" s="73"/>
      <c r="BV101" s="73"/>
      <c r="BW101" s="73"/>
      <c r="BX101" s="73"/>
      <c r="BY101" s="73"/>
      <c r="BZ101" s="73"/>
      <c r="CA101" s="73"/>
      <c r="CB101" s="73"/>
      <c r="CC101" s="73"/>
      <c r="CD101" s="73"/>
      <c r="CE101" s="73"/>
      <c r="CF101" s="73"/>
      <c r="CG101" s="73"/>
      <c r="CH101" s="73"/>
      <c r="CI101" s="73"/>
      <c r="CJ101" s="73"/>
      <c r="CK101" s="73"/>
      <c r="CL101" s="73"/>
      <c r="CM101" s="73"/>
      <c r="CN101" s="73"/>
      <c r="CO101" s="73"/>
      <c r="CP101" s="73"/>
      <c r="CQ101" s="73"/>
      <c r="CR101" s="73"/>
      <c r="CS101" s="73"/>
      <c r="CT101" s="73"/>
      <c r="CU101" s="73"/>
      <c r="CV101" s="73"/>
      <c r="CW101" s="73"/>
      <c r="CX101" s="73"/>
      <c r="CY101" s="73"/>
      <c r="CZ101" s="73"/>
      <c r="DA101" s="73"/>
      <c r="DB101" s="73"/>
      <c r="DC101" s="73"/>
      <c r="DD101" s="73"/>
    </row>
    <row r="102" spans="1:108" ht="20.100000000000001" customHeight="1">
      <c r="A102" s="69" t="s">
        <v>71</v>
      </c>
      <c r="B102" s="66" t="s">
        <v>51</v>
      </c>
      <c r="C102" s="66" t="s">
        <v>42</v>
      </c>
      <c r="D102" s="67" t="s">
        <v>108</v>
      </c>
      <c r="E102" s="70">
        <v>0.99500230125785194</v>
      </c>
      <c r="F102" s="78">
        <f t="shared" si="1"/>
        <v>4373</v>
      </c>
      <c r="G102" s="74" t="str" cm="1">
        <f t="array" ref="G102">_xlfn.XLOOKUP(B102,_nCity,_nCode&amp;"-"&amp;_xlfn.XLOOKUP(C102,_nCity,_nCode))</f>
        <v>CPT-LIS</v>
      </c>
      <c r="H102" s="74"/>
      <c r="I102" s="74"/>
      <c r="J102" s="73"/>
      <c r="K102" s="73"/>
      <c r="L102" s="73"/>
      <c r="M102" s="73"/>
      <c r="N102" s="73"/>
      <c r="O102" s="73"/>
      <c r="P102" s="73"/>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73"/>
      <c r="AT102" s="73"/>
      <c r="AU102" s="73"/>
      <c r="AV102" s="73"/>
      <c r="AW102" s="73"/>
      <c r="AX102" s="73"/>
      <c r="AY102" s="73"/>
      <c r="AZ102" s="73"/>
      <c r="BA102" s="73"/>
      <c r="BB102" s="73"/>
      <c r="BC102" s="73"/>
      <c r="BD102" s="73"/>
      <c r="BE102" s="73"/>
      <c r="BF102" s="73"/>
      <c r="BG102" s="73"/>
      <c r="BH102" s="73"/>
      <c r="BI102" s="73"/>
      <c r="BJ102" s="73"/>
      <c r="BK102" s="73"/>
      <c r="BL102" s="73"/>
      <c r="BM102" s="73"/>
      <c r="BN102" s="73"/>
      <c r="BO102" s="73"/>
      <c r="BP102" s="73"/>
      <c r="BQ102" s="73"/>
      <c r="BR102" s="73"/>
      <c r="BS102" s="73"/>
      <c r="BT102" s="73"/>
      <c r="BU102" s="73"/>
      <c r="BV102" s="73"/>
      <c r="BW102" s="73"/>
      <c r="BX102" s="73"/>
      <c r="BY102" s="73"/>
      <c r="BZ102" s="73"/>
      <c r="CA102" s="73"/>
      <c r="CB102" s="73"/>
      <c r="CC102" s="73"/>
      <c r="CD102" s="73"/>
      <c r="CE102" s="73"/>
      <c r="CF102" s="73"/>
      <c r="CG102" s="73"/>
      <c r="CH102" s="73"/>
      <c r="CI102" s="73"/>
      <c r="CJ102" s="73"/>
      <c r="CK102" s="73"/>
      <c r="CL102" s="73"/>
      <c r="CM102" s="73"/>
      <c r="CN102" s="73"/>
      <c r="CO102" s="73"/>
      <c r="CP102" s="73"/>
      <c r="CQ102" s="73"/>
      <c r="CR102" s="73"/>
      <c r="CS102" s="73"/>
      <c r="CT102" s="73"/>
      <c r="CU102" s="73"/>
      <c r="CV102" s="73"/>
      <c r="CW102" s="73"/>
      <c r="CX102" s="73"/>
      <c r="CY102" s="73"/>
      <c r="CZ102" s="73"/>
      <c r="DA102" s="73"/>
      <c r="DB102" s="73"/>
      <c r="DC102" s="73"/>
      <c r="DD102" s="73"/>
    </row>
    <row r="103" spans="1:108" ht="20.100000000000001" customHeight="1">
      <c r="A103" s="69" t="s">
        <v>71</v>
      </c>
      <c r="B103" s="66" t="s">
        <v>47</v>
      </c>
      <c r="C103" s="66" t="s">
        <v>51</v>
      </c>
      <c r="D103" s="67" t="s">
        <v>138</v>
      </c>
      <c r="E103" s="70">
        <v>0.24322626406221459</v>
      </c>
      <c r="F103" s="78">
        <f t="shared" si="1"/>
        <v>12756</v>
      </c>
      <c r="G103" s="74" t="str" cm="1">
        <f t="array" ref="G103">_xlfn.XLOOKUP(B103,_nCity,_nCode&amp;"-"&amp;_xlfn.XLOOKUP(C103,_nCity,_nCode))</f>
        <v>YUL-CPT</v>
      </c>
      <c r="H103" s="74"/>
      <c r="I103" s="74"/>
      <c r="J103" s="73"/>
      <c r="K103" s="73"/>
      <c r="L103" s="73"/>
      <c r="M103" s="73"/>
      <c r="N103" s="73"/>
      <c r="O103" s="73"/>
      <c r="P103" s="73"/>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73"/>
      <c r="AV103" s="73"/>
      <c r="AW103" s="73"/>
      <c r="AX103" s="73"/>
      <c r="AY103" s="73"/>
      <c r="AZ103" s="73"/>
      <c r="BA103" s="73"/>
      <c r="BB103" s="73"/>
      <c r="BC103" s="73"/>
      <c r="BD103" s="73"/>
      <c r="BE103" s="73"/>
      <c r="BF103" s="73"/>
      <c r="BG103" s="73"/>
      <c r="BH103" s="73"/>
      <c r="BI103" s="73"/>
      <c r="BJ103" s="73"/>
      <c r="BK103" s="73"/>
      <c r="BL103" s="73"/>
      <c r="BM103" s="73"/>
      <c r="BN103" s="73"/>
      <c r="BO103" s="73"/>
      <c r="BP103" s="73"/>
      <c r="BQ103" s="73"/>
      <c r="BR103" s="73"/>
      <c r="BS103" s="73"/>
      <c r="BT103" s="73"/>
      <c r="BU103" s="73"/>
      <c r="BV103" s="73"/>
      <c r="BW103" s="73"/>
      <c r="BX103" s="73"/>
      <c r="BY103" s="73"/>
      <c r="BZ103" s="73"/>
      <c r="CA103" s="73"/>
      <c r="CB103" s="73"/>
      <c r="CC103" s="73"/>
      <c r="CD103" s="73"/>
      <c r="CE103" s="73"/>
      <c r="CF103" s="73"/>
      <c r="CG103" s="73"/>
      <c r="CH103" s="73"/>
      <c r="CI103" s="73"/>
      <c r="CJ103" s="73"/>
      <c r="CK103" s="73"/>
      <c r="CL103" s="73"/>
      <c r="CM103" s="73"/>
      <c r="CN103" s="73"/>
      <c r="CO103" s="73"/>
      <c r="CP103" s="73"/>
      <c r="CQ103" s="73"/>
      <c r="CR103" s="73"/>
      <c r="CS103" s="73"/>
      <c r="CT103" s="73"/>
      <c r="CU103" s="73"/>
      <c r="CV103" s="73"/>
      <c r="CW103" s="73"/>
      <c r="CX103" s="73"/>
      <c r="CY103" s="73"/>
      <c r="CZ103" s="73"/>
      <c r="DA103" s="73"/>
      <c r="DB103" s="73"/>
      <c r="DC103" s="73"/>
      <c r="DD103" s="73"/>
    </row>
    <row r="104" spans="1:108" ht="20.100000000000001" customHeight="1">
      <c r="A104" s="69" t="s">
        <v>71</v>
      </c>
      <c r="B104" s="66" t="s">
        <v>32</v>
      </c>
      <c r="C104" s="66" t="s">
        <v>49</v>
      </c>
      <c r="D104" s="67" t="s">
        <v>161</v>
      </c>
      <c r="E104" s="70">
        <v>0.11421296296296296</v>
      </c>
      <c r="F104" s="78">
        <f t="shared" si="1"/>
        <v>15568</v>
      </c>
      <c r="G104" s="74" t="str" cm="1">
        <f t="array" ref="G104">_xlfn.XLOOKUP(B104,_nCity,_nCode&amp;"-"&amp;_xlfn.XLOOKUP(C104,_nCity,_nCode))</f>
        <v>YYZ-SYD</v>
      </c>
      <c r="H104" s="74"/>
      <c r="I104" s="74"/>
      <c r="J104" s="73"/>
      <c r="K104" s="73"/>
      <c r="L104" s="73"/>
      <c r="M104" s="73"/>
      <c r="N104" s="73"/>
      <c r="O104" s="73"/>
      <c r="P104" s="73"/>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73"/>
      <c r="AV104" s="73"/>
      <c r="AW104" s="73"/>
      <c r="AX104" s="73"/>
      <c r="AY104" s="73"/>
      <c r="AZ104" s="73"/>
      <c r="BA104" s="73"/>
      <c r="BB104" s="73"/>
      <c r="BC104" s="73"/>
      <c r="BD104" s="73"/>
      <c r="BE104" s="73"/>
      <c r="BF104" s="73"/>
      <c r="BG104" s="73"/>
      <c r="BH104" s="73"/>
      <c r="BI104" s="73"/>
      <c r="BJ104" s="73"/>
      <c r="BK104" s="73"/>
      <c r="BL104" s="73"/>
      <c r="BM104" s="73"/>
      <c r="BN104" s="73"/>
      <c r="BO104" s="73"/>
      <c r="BP104" s="73"/>
      <c r="BQ104" s="73"/>
      <c r="BR104" s="73"/>
      <c r="BS104" s="73"/>
      <c r="BT104" s="73"/>
      <c r="BU104" s="73"/>
      <c r="BV104" s="73"/>
      <c r="BW104" s="73"/>
      <c r="BX104" s="73"/>
      <c r="BY104" s="73"/>
      <c r="BZ104" s="73"/>
      <c r="CA104" s="73"/>
      <c r="CB104" s="73"/>
      <c r="CC104" s="73"/>
      <c r="CD104" s="73"/>
      <c r="CE104" s="73"/>
      <c r="CF104" s="73"/>
      <c r="CG104" s="73"/>
      <c r="CH104" s="73"/>
      <c r="CI104" s="73"/>
      <c r="CJ104" s="73"/>
      <c r="CK104" s="73"/>
      <c r="CL104" s="73"/>
      <c r="CM104" s="73"/>
      <c r="CN104" s="73"/>
      <c r="CO104" s="73"/>
      <c r="CP104" s="73"/>
      <c r="CQ104" s="73"/>
      <c r="CR104" s="73"/>
      <c r="CS104" s="73"/>
      <c r="CT104" s="73"/>
      <c r="CU104" s="73"/>
      <c r="CV104" s="73"/>
      <c r="CW104" s="73"/>
      <c r="CX104" s="73"/>
      <c r="CY104" s="73"/>
      <c r="CZ104" s="73"/>
      <c r="DA104" s="73"/>
      <c r="DB104" s="73"/>
      <c r="DC104" s="73"/>
      <c r="DD104" s="73"/>
    </row>
    <row r="105" spans="1:108">
      <c r="K105" s="53"/>
    </row>
    <row r="106" spans="1:108">
      <c r="K106" s="53"/>
    </row>
    <row r="107" spans="1:108">
      <c r="K107" s="53"/>
    </row>
    <row r="108" spans="1:108">
      <c r="K108" s="53"/>
    </row>
    <row r="109" spans="1:108">
      <c r="K109" s="53"/>
    </row>
    <row r="110" spans="1:108">
      <c r="K110" s="53"/>
    </row>
    <row r="111" spans="1:108">
      <c r="K111" s="53"/>
    </row>
    <row r="112" spans="1:108">
      <c r="K112" s="53"/>
    </row>
    <row r="113" spans="11:11">
      <c r="K113" s="53"/>
    </row>
    <row r="114" spans="11:11">
      <c r="K114" s="53"/>
    </row>
    <row r="115" spans="11:11">
      <c r="K115" s="53"/>
    </row>
    <row r="116" spans="11:11">
      <c r="K116" s="53"/>
    </row>
    <row r="117" spans="11:11">
      <c r="K117" s="53"/>
    </row>
    <row r="118" spans="11:11">
      <c r="K118" s="53"/>
    </row>
    <row r="119" spans="11:11">
      <c r="K119" s="53"/>
    </row>
    <row r="120" spans="11:11">
      <c r="K120" s="53"/>
    </row>
    <row r="121" spans="11:11">
      <c r="K121" s="53"/>
    </row>
    <row r="122" spans="11:11">
      <c r="K122" s="53"/>
    </row>
    <row r="123" spans="11:11">
      <c r="K123" s="53"/>
    </row>
    <row r="124" spans="11:11">
      <c r="K124" s="53"/>
    </row>
    <row r="125" spans="11:11">
      <c r="K125" s="53"/>
    </row>
    <row r="126" spans="11:11">
      <c r="K126" s="53"/>
    </row>
    <row r="127" spans="11:11">
      <c r="K127" s="53"/>
    </row>
    <row r="128" spans="11:11">
      <c r="K128" s="53"/>
    </row>
    <row r="129" spans="11:11">
      <c r="K129" s="53"/>
    </row>
    <row r="130" spans="11:11">
      <c r="K130" s="53"/>
    </row>
    <row r="131" spans="11:11">
      <c r="K131" s="53"/>
    </row>
    <row r="132" spans="11:11">
      <c r="K132" s="53"/>
    </row>
    <row r="133" spans="11:11">
      <c r="K133" s="53"/>
    </row>
    <row r="134" spans="11:11">
      <c r="K134" s="53"/>
    </row>
    <row r="135" spans="11:11">
      <c r="K135" s="53"/>
    </row>
    <row r="136" spans="11:11">
      <c r="K136" s="53"/>
    </row>
    <row r="137" spans="11:11">
      <c r="K137" s="53"/>
    </row>
    <row r="138" spans="11:11">
      <c r="K138" s="53"/>
    </row>
    <row r="139" spans="11:11">
      <c r="K139" s="53"/>
    </row>
    <row r="140" spans="11:11">
      <c r="K140" s="53"/>
    </row>
    <row r="141" spans="11:11">
      <c r="K141" s="53"/>
    </row>
    <row r="142" spans="11:11">
      <c r="K142" s="53"/>
    </row>
    <row r="143" spans="11:11">
      <c r="K143" s="53"/>
    </row>
    <row r="144" spans="11:11">
      <c r="K144" s="53"/>
    </row>
    <row r="145" spans="11:11">
      <c r="K145" s="53"/>
    </row>
    <row r="146" spans="11:11">
      <c r="K146" s="53"/>
    </row>
    <row r="147" spans="11:11">
      <c r="K147" s="53"/>
    </row>
    <row r="148" spans="11:11">
      <c r="K148" s="53"/>
    </row>
    <row r="149" spans="11:11">
      <c r="K149" s="53"/>
    </row>
    <row r="150" spans="11:11">
      <c r="K150" s="53"/>
    </row>
    <row r="151" spans="11:11">
      <c r="K151" s="53"/>
    </row>
    <row r="152" spans="11:11">
      <c r="K152" s="53"/>
    </row>
    <row r="153" spans="11:11">
      <c r="K153" s="53"/>
    </row>
    <row r="154" spans="11:11">
      <c r="K154" s="53"/>
    </row>
    <row r="155" spans="11:11">
      <c r="K155" s="53"/>
    </row>
    <row r="156" spans="11:11">
      <c r="K156" s="53"/>
    </row>
    <row r="157" spans="11:11">
      <c r="K157" s="53"/>
    </row>
    <row r="158" spans="11:11">
      <c r="K158" s="53"/>
    </row>
    <row r="159" spans="11:11">
      <c r="K159" s="53"/>
    </row>
    <row r="160" spans="11:11">
      <c r="K160" s="53"/>
    </row>
    <row r="161" spans="11:11">
      <c r="K161" s="53"/>
    </row>
    <row r="162" spans="11:11">
      <c r="K162" s="53"/>
    </row>
    <row r="163" spans="11:11">
      <c r="K163" s="53"/>
    </row>
    <row r="164" spans="11:11">
      <c r="K164" s="53"/>
    </row>
    <row r="165" spans="11:11">
      <c r="K165" s="53"/>
    </row>
    <row r="166" spans="11:11">
      <c r="K166" s="53"/>
    </row>
    <row r="167" spans="11:11">
      <c r="K167" s="53"/>
    </row>
    <row r="168" spans="11:11">
      <c r="K168" s="53"/>
    </row>
    <row r="169" spans="11:11">
      <c r="K169" s="53"/>
    </row>
    <row r="170" spans="11:11">
      <c r="K170" s="53"/>
    </row>
    <row r="171" spans="11:11">
      <c r="K171" s="53"/>
    </row>
    <row r="172" spans="11:11">
      <c r="K172" s="53"/>
    </row>
    <row r="173" spans="11:11">
      <c r="K173" s="53"/>
    </row>
    <row r="174" spans="11:11">
      <c r="K174" s="53"/>
    </row>
    <row r="175" spans="11:11">
      <c r="K175" s="53"/>
    </row>
    <row r="176" spans="11:11">
      <c r="K176" s="53"/>
    </row>
    <row r="177" spans="11:11">
      <c r="K177" s="53"/>
    </row>
    <row r="178" spans="11:11">
      <c r="K178" s="53"/>
    </row>
    <row r="179" spans="11:11">
      <c r="K179" s="53"/>
    </row>
    <row r="180" spans="11:11">
      <c r="K180" s="53"/>
    </row>
    <row r="181" spans="11:11">
      <c r="K181" s="53"/>
    </row>
    <row r="182" spans="11:11">
      <c r="K182" s="53"/>
    </row>
    <row r="183" spans="11:11">
      <c r="K183" s="53"/>
    </row>
    <row r="184" spans="11:11">
      <c r="K184" s="53"/>
    </row>
    <row r="185" spans="11:11">
      <c r="K185" s="53"/>
    </row>
    <row r="186" spans="11:11">
      <c r="K186" s="53"/>
    </row>
    <row r="187" spans="11:11">
      <c r="K187" s="53"/>
    </row>
    <row r="188" spans="11:11">
      <c r="K188" s="53"/>
    </row>
    <row r="189" spans="11:11">
      <c r="K189" s="53"/>
    </row>
    <row r="190" spans="11:11">
      <c r="K190" s="53"/>
    </row>
    <row r="191" spans="11:11">
      <c r="K191" s="53"/>
    </row>
    <row r="192" spans="11:11">
      <c r="K192" s="53"/>
    </row>
    <row r="193" spans="11:11">
      <c r="K193" s="53"/>
    </row>
    <row r="194" spans="11:11">
      <c r="K194" s="53"/>
    </row>
    <row r="195" spans="11:11">
      <c r="K195" s="53"/>
    </row>
    <row r="196" spans="11:11">
      <c r="K196" s="53"/>
    </row>
    <row r="197" spans="11:11">
      <c r="K197" s="53"/>
    </row>
    <row r="198" spans="11:11">
      <c r="K198" s="53"/>
    </row>
    <row r="199" spans="11:11">
      <c r="K199" s="53"/>
    </row>
    <row r="200" spans="11:11">
      <c r="K200" s="53"/>
    </row>
    <row r="201" spans="11:11">
      <c r="K201" s="53"/>
    </row>
    <row r="202" spans="11:11">
      <c r="K202" s="53"/>
    </row>
    <row r="203" spans="11:11">
      <c r="K203" s="53"/>
    </row>
    <row r="204" spans="11:11">
      <c r="K204" s="53"/>
    </row>
    <row r="205" spans="11:11">
      <c r="K205" s="53"/>
    </row>
    <row r="206" spans="11:11">
      <c r="K206" s="53"/>
    </row>
    <row r="207" spans="11:11">
      <c r="K207" s="53"/>
    </row>
    <row r="208" spans="11:11">
      <c r="K208" s="53"/>
    </row>
    <row r="209" spans="11:11">
      <c r="K209" s="53"/>
    </row>
    <row r="210" spans="11:11">
      <c r="K210" s="53"/>
    </row>
    <row r="211" spans="11:11">
      <c r="K211" s="53"/>
    </row>
    <row r="212" spans="11:11">
      <c r="K212" s="53"/>
    </row>
    <row r="213" spans="11:11">
      <c r="K213" s="53"/>
    </row>
    <row r="214" spans="11:11">
      <c r="K214" s="53"/>
    </row>
    <row r="215" spans="11:11">
      <c r="K215" s="53"/>
    </row>
    <row r="216" spans="11:11">
      <c r="K216" s="53"/>
    </row>
    <row r="217" spans="11:11">
      <c r="K217" s="53"/>
    </row>
    <row r="218" spans="11:11">
      <c r="K218" s="53"/>
    </row>
    <row r="219" spans="11:11">
      <c r="K219" s="53"/>
    </row>
    <row r="220" spans="11:11">
      <c r="K220" s="53"/>
    </row>
    <row r="221" spans="11:11">
      <c r="K221" s="53"/>
    </row>
    <row r="222" spans="11:11">
      <c r="K222" s="53"/>
    </row>
    <row r="223" spans="11:11">
      <c r="K223" s="53"/>
    </row>
    <row r="224" spans="11:11">
      <c r="K224" s="53"/>
    </row>
    <row r="225" spans="11:11">
      <c r="K225" s="53"/>
    </row>
    <row r="226" spans="11:11">
      <c r="K226" s="53"/>
    </row>
    <row r="227" spans="11:11">
      <c r="K227" s="53"/>
    </row>
    <row r="228" spans="11:11">
      <c r="K228" s="53"/>
    </row>
    <row r="229" spans="11:11">
      <c r="K229" s="53"/>
    </row>
    <row r="230" spans="11:11">
      <c r="K230" s="53"/>
    </row>
    <row r="231" spans="11:11">
      <c r="K231" s="53"/>
    </row>
    <row r="232" spans="11:11">
      <c r="K232" s="53"/>
    </row>
    <row r="233" spans="11:11">
      <c r="K233" s="53"/>
    </row>
    <row r="234" spans="11:11">
      <c r="K234" s="53"/>
    </row>
    <row r="235" spans="11:11">
      <c r="K235" s="53"/>
    </row>
    <row r="236" spans="11:11">
      <c r="K236" s="53"/>
    </row>
    <row r="237" spans="11:11">
      <c r="K237" s="53"/>
    </row>
    <row r="238" spans="11:11">
      <c r="K238" s="53"/>
    </row>
    <row r="239" spans="11:11">
      <c r="K239" s="53"/>
    </row>
    <row r="240" spans="11:11">
      <c r="K240" s="53"/>
    </row>
    <row r="241" spans="11:11">
      <c r="K241" s="53"/>
    </row>
    <row r="242" spans="11:11">
      <c r="K242" s="53"/>
    </row>
    <row r="243" spans="11:11">
      <c r="K243" s="53"/>
    </row>
    <row r="244" spans="11:11">
      <c r="K244" s="53"/>
    </row>
    <row r="245" spans="11:11">
      <c r="K245" s="53"/>
    </row>
    <row r="246" spans="11:11">
      <c r="K246" s="53"/>
    </row>
    <row r="247" spans="11:11">
      <c r="K247" s="53"/>
    </row>
    <row r="248" spans="11:11">
      <c r="K248" s="53"/>
    </row>
    <row r="249" spans="11:11">
      <c r="K249" s="53"/>
    </row>
    <row r="250" spans="11:11">
      <c r="K250" s="53"/>
    </row>
    <row r="251" spans="11:11">
      <c r="K251" s="53"/>
    </row>
    <row r="252" spans="11:11">
      <c r="K252" s="53"/>
    </row>
    <row r="253" spans="11:11">
      <c r="K253" s="53"/>
    </row>
    <row r="254" spans="11:11">
      <c r="K254" s="53"/>
    </row>
    <row r="255" spans="11:11">
      <c r="K255" s="53"/>
    </row>
    <row r="256" spans="11:11">
      <c r="K256" s="53"/>
    </row>
    <row r="257" spans="11:11">
      <c r="K257" s="53"/>
    </row>
    <row r="258" spans="11:11">
      <c r="K258" s="53"/>
    </row>
    <row r="259" spans="11:11">
      <c r="K259" s="53"/>
    </row>
    <row r="260" spans="11:11">
      <c r="K260" s="53"/>
    </row>
    <row r="261" spans="11:11">
      <c r="K261" s="53"/>
    </row>
    <row r="262" spans="11:11">
      <c r="K262" s="53"/>
    </row>
    <row r="263" spans="11:11">
      <c r="K263" s="53"/>
    </row>
    <row r="264" spans="11:11">
      <c r="K264" s="53"/>
    </row>
    <row r="265" spans="11:11">
      <c r="K265" s="53"/>
    </row>
    <row r="266" spans="11:11">
      <c r="K266" s="53"/>
    </row>
    <row r="267" spans="11:11">
      <c r="K267" s="53"/>
    </row>
    <row r="268" spans="11:11">
      <c r="K268" s="53"/>
    </row>
    <row r="269" spans="11:11">
      <c r="K269" s="53"/>
    </row>
    <row r="270" spans="11:11">
      <c r="K270" s="53"/>
    </row>
    <row r="271" spans="11:11">
      <c r="K271" s="53"/>
    </row>
    <row r="272" spans="11:11">
      <c r="K272" s="53"/>
    </row>
    <row r="273" spans="11:11">
      <c r="K273" s="53"/>
    </row>
    <row r="274" spans="11:11">
      <c r="K274" s="53"/>
    </row>
    <row r="275" spans="11:11">
      <c r="K275" s="53"/>
    </row>
    <row r="276" spans="11:11">
      <c r="K276" s="53"/>
    </row>
    <row r="277" spans="11:11">
      <c r="K277" s="53"/>
    </row>
    <row r="278" spans="11:11">
      <c r="K278" s="53"/>
    </row>
    <row r="279" spans="11:11">
      <c r="K279" s="53"/>
    </row>
    <row r="280" spans="11:11">
      <c r="K280" s="53"/>
    </row>
    <row r="281" spans="11:11">
      <c r="K281" s="53"/>
    </row>
    <row r="282" spans="11:11">
      <c r="K282" s="53"/>
    </row>
    <row r="283" spans="11:11">
      <c r="K283" s="53"/>
    </row>
    <row r="284" spans="11:11">
      <c r="K284" s="53"/>
    </row>
    <row r="285" spans="11:11">
      <c r="K285" s="53"/>
    </row>
    <row r="286" spans="11:11">
      <c r="K286" s="53"/>
    </row>
    <row r="287" spans="11:11">
      <c r="K287" s="53"/>
    </row>
    <row r="288" spans="11:11">
      <c r="K288" s="53"/>
    </row>
    <row r="289" spans="11:11">
      <c r="K289" s="53"/>
    </row>
    <row r="290" spans="11:11">
      <c r="K290" s="53"/>
    </row>
    <row r="291" spans="11:11">
      <c r="K291" s="53"/>
    </row>
    <row r="292" spans="11:11">
      <c r="K292" s="53"/>
    </row>
    <row r="293" spans="11:11">
      <c r="K293" s="53"/>
    </row>
    <row r="294" spans="11:11">
      <c r="K294" s="53"/>
    </row>
    <row r="295" spans="11:11">
      <c r="K295" s="53"/>
    </row>
    <row r="296" spans="11:11">
      <c r="K296" s="53"/>
    </row>
    <row r="297" spans="11:11">
      <c r="K297" s="53"/>
    </row>
    <row r="298" spans="11:11">
      <c r="K298" s="53"/>
    </row>
    <row r="299" spans="11:11">
      <c r="K299" s="53"/>
    </row>
    <row r="300" spans="11:11">
      <c r="K300" s="53"/>
    </row>
    <row r="301" spans="11:11">
      <c r="K301" s="53"/>
    </row>
    <row r="302" spans="11:11">
      <c r="K302" s="53"/>
    </row>
    <row r="303" spans="11:11">
      <c r="K303" s="53"/>
    </row>
    <row r="304" spans="11:11">
      <c r="K304" s="53"/>
    </row>
    <row r="305" spans="11:11">
      <c r="K305" s="53"/>
    </row>
    <row r="306" spans="11:11">
      <c r="K306" s="53"/>
    </row>
    <row r="307" spans="11:11">
      <c r="K307" s="53"/>
    </row>
    <row r="308" spans="11:11">
      <c r="K308" s="53"/>
    </row>
    <row r="309" spans="11:11">
      <c r="K309" s="53"/>
    </row>
    <row r="310" spans="11:11">
      <c r="K310" s="53"/>
    </row>
    <row r="311" spans="11:11">
      <c r="K311" s="53"/>
    </row>
    <row r="312" spans="11:11">
      <c r="K312" s="53"/>
    </row>
    <row r="313" spans="11:11">
      <c r="K313" s="53"/>
    </row>
    <row r="314" spans="11:11">
      <c r="K314" s="53"/>
    </row>
    <row r="315" spans="11:11">
      <c r="K315" s="53"/>
    </row>
    <row r="316" spans="11:11">
      <c r="K316" s="53"/>
    </row>
    <row r="317" spans="11:11">
      <c r="K317" s="53"/>
    </row>
    <row r="318" spans="11:11">
      <c r="K318" s="53"/>
    </row>
    <row r="319" spans="11:11">
      <c r="K319" s="53"/>
    </row>
    <row r="320" spans="11:11">
      <c r="K320" s="53"/>
    </row>
    <row r="321" spans="11:11">
      <c r="K321" s="53"/>
    </row>
    <row r="322" spans="11:11">
      <c r="K322" s="53"/>
    </row>
    <row r="323" spans="11:11">
      <c r="K323" s="53"/>
    </row>
    <row r="324" spans="11:11">
      <c r="K324" s="53"/>
    </row>
    <row r="325" spans="11:11">
      <c r="K325" s="53"/>
    </row>
    <row r="326" spans="11:11">
      <c r="K326" s="53"/>
    </row>
    <row r="327" spans="11:11">
      <c r="K327" s="53"/>
    </row>
    <row r="328" spans="11:11">
      <c r="K328" s="53"/>
    </row>
    <row r="329" spans="11:11">
      <c r="K329" s="53"/>
    </row>
    <row r="330" spans="11:11">
      <c r="K330" s="53"/>
    </row>
    <row r="331" spans="11:11">
      <c r="K331" s="53"/>
    </row>
    <row r="332" spans="11:11">
      <c r="K332" s="53"/>
    </row>
    <row r="333" spans="11:11">
      <c r="K333" s="53"/>
    </row>
    <row r="334" spans="11:11">
      <c r="K334" s="53"/>
    </row>
    <row r="335" spans="11:11">
      <c r="K335" s="53"/>
    </row>
    <row r="336" spans="11:11">
      <c r="K336" s="53"/>
    </row>
    <row r="337" spans="11:11">
      <c r="K337" s="53"/>
    </row>
    <row r="338" spans="11:11">
      <c r="K338" s="53"/>
    </row>
    <row r="339" spans="11:11">
      <c r="K339" s="53"/>
    </row>
    <row r="340" spans="11:11">
      <c r="K340" s="53"/>
    </row>
    <row r="341" spans="11:11">
      <c r="K341" s="53"/>
    </row>
    <row r="342" spans="11:11">
      <c r="K342" s="53"/>
    </row>
    <row r="343" spans="11:11">
      <c r="K343" s="53"/>
    </row>
    <row r="344" spans="11:11">
      <c r="K344" s="53"/>
    </row>
    <row r="345" spans="11:11">
      <c r="K345" s="53"/>
    </row>
    <row r="346" spans="11:11">
      <c r="K346" s="53"/>
    </row>
    <row r="347" spans="11:11">
      <c r="K347" s="53"/>
    </row>
    <row r="348" spans="11:11">
      <c r="K348" s="53"/>
    </row>
    <row r="349" spans="11:11">
      <c r="K349" s="53"/>
    </row>
    <row r="350" spans="11:11">
      <c r="K350" s="53"/>
    </row>
    <row r="351" spans="11:11">
      <c r="K351" s="53"/>
    </row>
    <row r="352" spans="11:11">
      <c r="K352" s="53"/>
    </row>
    <row r="353" spans="11:11">
      <c r="K353" s="53"/>
    </row>
    <row r="354" spans="11:11">
      <c r="K354" s="53"/>
    </row>
    <row r="355" spans="11:11">
      <c r="K355" s="53"/>
    </row>
    <row r="356" spans="11:11">
      <c r="K356" s="53"/>
    </row>
    <row r="357" spans="11:11">
      <c r="K357" s="53"/>
    </row>
    <row r="358" spans="11:11">
      <c r="K358" s="53"/>
    </row>
    <row r="359" spans="11:11">
      <c r="K359" s="53"/>
    </row>
    <row r="360" spans="11:11">
      <c r="K360" s="53"/>
    </row>
    <row r="361" spans="11:11">
      <c r="K361" s="53"/>
    </row>
    <row r="362" spans="11:11">
      <c r="K362" s="53"/>
    </row>
    <row r="363" spans="11:11">
      <c r="K363" s="53"/>
    </row>
    <row r="364" spans="11:11">
      <c r="K364" s="53"/>
    </row>
    <row r="365" spans="11:11">
      <c r="K365" s="53"/>
    </row>
    <row r="366" spans="11:11">
      <c r="K366" s="53"/>
    </row>
    <row r="367" spans="11:11">
      <c r="K367" s="53"/>
    </row>
    <row r="368" spans="11:11">
      <c r="K368" s="53"/>
    </row>
    <row r="369" spans="11:11">
      <c r="K369" s="53"/>
    </row>
  </sheetData>
  <conditionalFormatting sqref="A2:DD104">
    <cfRule type="expression" dxfId="2" priority="1">
      <formula>OR(RIGHT(A2,1)="♥",RIGHT(A2,1)="♦")</formula>
    </cfRule>
  </conditionalFormatting>
  <conditionalFormatting sqref="DF2:HD104">
    <cfRule type="cellIs" dxfId="1" priority="3" operator="equal">
      <formula>TRUE</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0C5AE-14D9-4445-8C1B-11014D9A46D4}">
  <dimension ref="A1:DL216"/>
  <sheetViews>
    <sheetView showGridLines="0" topLeftCell="A170" zoomScale="70" zoomScaleNormal="70" workbookViewId="0">
      <selection activeCell="E12" sqref="E12"/>
    </sheetView>
  </sheetViews>
  <sheetFormatPr defaultColWidth="8.5546875" defaultRowHeight="14.4"/>
  <cols>
    <col min="1" max="1" width="3.109375" style="1" customWidth="1"/>
    <col min="2" max="2" width="12.44140625" style="2" customWidth="1"/>
    <col min="3" max="3" width="13" style="2" customWidth="1"/>
    <col min="4" max="4" width="12.109375" style="2" bestFit="1" customWidth="1"/>
    <col min="5" max="5" width="23.44140625" style="40" customWidth="1"/>
    <col min="6" max="6" width="4.88671875" style="2" customWidth="1"/>
    <col min="7" max="7" width="18.6640625" style="1" customWidth="1"/>
    <col min="8" max="8" width="8.109375" style="1" customWidth="1"/>
    <col min="9" max="9" width="14.5546875" style="1" customWidth="1"/>
    <col min="10" max="20" width="8.88671875" style="1" customWidth="1"/>
    <col min="21" max="21" width="5.88671875" style="1" customWidth="1"/>
    <col min="22" max="24" width="3.88671875" style="1" customWidth="1"/>
    <col min="25" max="25" width="18.109375" style="1" customWidth="1"/>
    <col min="26" max="26" width="16.44140625" style="1" customWidth="1"/>
    <col min="27" max="27" width="16.88671875" style="1" customWidth="1"/>
    <col min="28" max="28" width="12.44140625" style="1" customWidth="1"/>
    <col min="29" max="29" width="16.5546875" style="1" customWidth="1"/>
    <col min="30" max="30" width="18.5546875" style="1" customWidth="1"/>
    <col min="31" max="31" width="26.109375" style="1" customWidth="1"/>
    <col min="32" max="32" width="24.33203125" style="1" customWidth="1"/>
    <col min="33" max="36" width="18.44140625" style="1" customWidth="1"/>
    <col min="37" max="46" width="16.33203125" style="1" customWidth="1"/>
    <col min="47" max="47" width="17.5546875" style="1" customWidth="1"/>
    <col min="48" max="48" width="9" style="1" customWidth="1"/>
    <col min="49" max="53" width="8.109375" style="1" customWidth="1"/>
    <col min="54" max="54" width="5.44140625" style="1" customWidth="1"/>
    <col min="55" max="55" width="33.5546875" style="1" customWidth="1"/>
    <col min="56" max="56" width="8.109375" style="1" customWidth="1"/>
    <col min="57" max="80" width="8.109375" style="6" customWidth="1"/>
    <col min="81" max="106" width="6.33203125" style="6" customWidth="1"/>
    <col min="107" max="16384" width="8.5546875" style="6"/>
  </cols>
  <sheetData>
    <row r="1" spans="2:56" ht="15" customHeight="1">
      <c r="B1" s="1"/>
      <c r="C1" s="1"/>
      <c r="D1" s="1"/>
      <c r="E1" s="39"/>
      <c r="F1" s="1"/>
      <c r="Z1" s="4"/>
      <c r="AA1" s="4"/>
      <c r="AB1" s="9"/>
      <c r="AC1" s="9"/>
      <c r="AO1" s="9"/>
      <c r="AP1" s="9"/>
      <c r="AQ1" s="9"/>
      <c r="AR1" s="9"/>
      <c r="AS1" s="9"/>
      <c r="AT1" s="9"/>
      <c r="AU1" s="9"/>
      <c r="AV1" s="9"/>
      <c r="AW1" s="6"/>
      <c r="AX1" s="6"/>
      <c r="AY1" s="6"/>
      <c r="AZ1" s="6"/>
      <c r="BA1" s="6"/>
      <c r="BB1" s="6"/>
      <c r="BC1" s="6"/>
      <c r="BD1" s="6"/>
    </row>
    <row r="2" spans="2:56" ht="60.6" customHeight="1">
      <c r="B2" s="88" t="s">
        <v>307</v>
      </c>
      <c r="C2" s="88"/>
      <c r="D2" s="88"/>
      <c r="E2" s="88"/>
      <c r="F2" s="88"/>
      <c r="G2" s="88"/>
      <c r="H2" s="88"/>
      <c r="I2" s="88"/>
      <c r="J2" s="88"/>
      <c r="K2" s="88"/>
      <c r="L2" s="88"/>
      <c r="M2" s="88"/>
      <c r="N2" s="88"/>
      <c r="O2" s="88"/>
      <c r="P2" s="88"/>
      <c r="Q2" s="88"/>
      <c r="R2" s="88"/>
      <c r="S2" s="88"/>
      <c r="T2" s="88"/>
      <c r="U2" s="88"/>
      <c r="V2" s="88"/>
      <c r="W2" s="88"/>
      <c r="X2" s="88"/>
      <c r="Y2" s="88"/>
      <c r="Z2" s="88"/>
      <c r="AA2" s="88"/>
      <c r="AO2" s="3"/>
      <c r="AY2" s="6"/>
      <c r="AZ2" s="6"/>
      <c r="BA2" s="6"/>
      <c r="BB2" s="6"/>
      <c r="BC2" s="6"/>
      <c r="BD2" s="6"/>
    </row>
    <row r="3" spans="2:56" ht="21.75" customHeight="1">
      <c r="B3" s="1"/>
      <c r="C3" s="1"/>
      <c r="D3" s="1"/>
      <c r="E3" s="39"/>
      <c r="F3" s="1"/>
      <c r="AO3" s="3"/>
      <c r="AY3" s="6"/>
      <c r="AZ3" s="6"/>
      <c r="BA3" s="6"/>
      <c r="BB3" s="6"/>
      <c r="BC3" s="6"/>
      <c r="BD3" s="6"/>
    </row>
    <row r="4" spans="2:56" ht="33.6" customHeight="1">
      <c r="B4" s="89" t="s">
        <v>92</v>
      </c>
      <c r="C4" s="89"/>
      <c r="D4" s="89"/>
      <c r="E4" s="89"/>
      <c r="F4" s="89"/>
      <c r="G4" s="89"/>
      <c r="H4" s="89"/>
      <c r="I4" s="89"/>
      <c r="J4" s="89"/>
      <c r="K4" s="89"/>
      <c r="L4" s="89"/>
      <c r="M4" s="89"/>
      <c r="N4" s="89"/>
      <c r="O4" s="89"/>
      <c r="P4" s="89"/>
      <c r="Q4" s="89"/>
      <c r="R4" s="89"/>
      <c r="S4" s="89"/>
      <c r="T4" s="89"/>
      <c r="Y4" s="100" t="s">
        <v>6</v>
      </c>
      <c r="Z4" s="100"/>
      <c r="AA4" s="89"/>
      <c r="AO4" s="3"/>
      <c r="AY4" s="6"/>
      <c r="AZ4" s="6"/>
      <c r="BA4" s="6"/>
      <c r="BB4" s="6"/>
      <c r="BC4" s="6"/>
      <c r="BD4" s="6"/>
    </row>
    <row r="5" spans="2:56" ht="33.6" customHeight="1">
      <c r="B5" s="31"/>
      <c r="C5" s="31"/>
      <c r="D5" s="31"/>
      <c r="E5" s="42"/>
      <c r="F5" s="31"/>
      <c r="G5" s="31"/>
      <c r="H5" s="31"/>
      <c r="I5" s="31"/>
      <c r="J5" s="31"/>
      <c r="K5" s="31"/>
      <c r="L5" s="31"/>
      <c r="M5" s="31"/>
      <c r="N5" s="31"/>
      <c r="O5" s="31"/>
      <c r="P5" s="31"/>
      <c r="Q5" s="31"/>
      <c r="R5" s="31"/>
      <c r="S5" s="31"/>
      <c r="T5" s="31"/>
      <c r="U5" s="31"/>
      <c r="Y5" s="57"/>
      <c r="Z5" s="51"/>
      <c r="AA5" s="59"/>
      <c r="AO5" s="3"/>
      <c r="AY5" s="6"/>
      <c r="AZ5" s="6"/>
      <c r="BA5" s="6"/>
      <c r="BB5" s="6"/>
      <c r="BC5" s="6"/>
      <c r="BD5" s="6"/>
    </row>
    <row r="6" spans="2:56" ht="33.6" customHeight="1">
      <c r="B6" s="31"/>
      <c r="C6" s="31"/>
      <c r="D6" s="31"/>
      <c r="E6" s="42"/>
      <c r="F6" s="31"/>
      <c r="G6" s="31"/>
      <c r="H6" s="31"/>
      <c r="I6" s="31"/>
      <c r="J6" s="31"/>
      <c r="K6" s="31"/>
      <c r="L6" s="31"/>
      <c r="M6" s="31"/>
      <c r="N6" s="31"/>
      <c r="O6" s="31"/>
      <c r="P6" s="31"/>
      <c r="Q6" s="31"/>
      <c r="R6" s="31"/>
      <c r="S6" s="31"/>
      <c r="T6" s="31"/>
      <c r="U6" s="31"/>
      <c r="X6" s="59"/>
      <c r="Y6" s="58"/>
      <c r="Z6" s="59"/>
      <c r="AA6" s="59"/>
      <c r="AO6" s="3"/>
      <c r="AY6" s="6"/>
      <c r="AZ6" s="6"/>
      <c r="BA6" s="6"/>
      <c r="BB6" s="6"/>
      <c r="BC6" s="6"/>
      <c r="BD6" s="6"/>
    </row>
    <row r="7" spans="2:56" ht="33.6" customHeight="1">
      <c r="B7" s="31"/>
      <c r="C7" s="31"/>
      <c r="D7" s="31"/>
      <c r="E7" s="42"/>
      <c r="F7" s="31"/>
      <c r="G7" s="31"/>
      <c r="H7" s="31"/>
      <c r="I7" s="31"/>
      <c r="J7" s="31"/>
      <c r="K7" s="31"/>
      <c r="L7" s="31"/>
      <c r="M7" s="31"/>
      <c r="N7" s="31"/>
      <c r="O7" s="31"/>
      <c r="P7" s="31"/>
      <c r="Q7" s="31"/>
      <c r="R7" s="31"/>
      <c r="S7" s="31"/>
      <c r="T7" s="31"/>
      <c r="U7" s="31"/>
      <c r="X7" s="59"/>
      <c r="Y7" s="58"/>
      <c r="Z7" s="71"/>
      <c r="AA7" s="59"/>
      <c r="AO7" s="3"/>
      <c r="AY7" s="6"/>
      <c r="AZ7" s="6"/>
      <c r="BA7" s="6"/>
      <c r="BB7" s="6"/>
      <c r="BC7" s="6"/>
      <c r="BD7" s="6"/>
    </row>
    <row r="8" spans="2:56" ht="33.6" customHeight="1">
      <c r="B8" s="31"/>
      <c r="C8" s="31"/>
      <c r="D8" s="31"/>
      <c r="E8" s="42"/>
      <c r="F8" s="31"/>
      <c r="G8" s="31"/>
      <c r="H8" s="31"/>
      <c r="I8" s="31"/>
      <c r="J8" s="31"/>
      <c r="K8" s="31"/>
      <c r="L8" s="31"/>
      <c r="M8" s="31"/>
      <c r="N8" s="31"/>
      <c r="O8" s="31"/>
      <c r="P8" s="31"/>
      <c r="Q8" s="31"/>
      <c r="R8" s="31"/>
      <c r="S8" s="31"/>
      <c r="T8" s="31"/>
      <c r="U8" s="31"/>
      <c r="X8" s="59"/>
      <c r="Y8" s="58"/>
      <c r="Z8" s="59"/>
      <c r="AA8" s="59"/>
      <c r="AO8" s="3"/>
      <c r="AY8" s="6"/>
      <c r="AZ8" s="6"/>
      <c r="BA8" s="6"/>
      <c r="BB8" s="6"/>
      <c r="BC8" s="6"/>
      <c r="BD8" s="6"/>
    </row>
    <row r="9" spans="2:56" ht="33.6" customHeight="1">
      <c r="B9" s="31"/>
      <c r="C9" s="31"/>
      <c r="D9" s="31"/>
      <c r="E9" s="42"/>
      <c r="F9" s="31"/>
      <c r="G9" s="31"/>
      <c r="H9" s="31"/>
      <c r="I9" s="31"/>
      <c r="J9" s="31"/>
      <c r="K9" s="31"/>
      <c r="L9" s="31"/>
      <c r="M9" s="31"/>
      <c r="N9" s="31"/>
      <c r="O9" s="31"/>
      <c r="P9" s="31"/>
      <c r="Q9" s="31"/>
      <c r="R9" s="31"/>
      <c r="S9" s="31"/>
      <c r="T9" s="31"/>
      <c r="U9" s="31"/>
      <c r="X9" s="59"/>
      <c r="Y9" s="58"/>
      <c r="Z9" s="59"/>
      <c r="AA9" s="59"/>
      <c r="AO9" s="3"/>
      <c r="AY9" s="6"/>
      <c r="AZ9" s="6"/>
      <c r="BA9" s="6"/>
      <c r="BB9" s="6"/>
      <c r="BC9" s="6"/>
      <c r="BD9" s="6"/>
    </row>
    <row r="10" spans="2:56" ht="45.75" customHeight="1">
      <c r="B10" s="31"/>
      <c r="C10" s="31"/>
      <c r="D10" s="31"/>
      <c r="E10" s="42"/>
      <c r="F10" s="31"/>
      <c r="G10" s="31"/>
      <c r="H10" s="31"/>
      <c r="I10" s="31"/>
      <c r="J10" s="31"/>
      <c r="K10" s="31"/>
      <c r="L10" s="31"/>
      <c r="M10" s="31"/>
      <c r="N10" s="31"/>
      <c r="O10" s="31"/>
      <c r="P10" s="31"/>
      <c r="Q10" s="31"/>
      <c r="R10" s="31"/>
      <c r="S10" s="31"/>
      <c r="T10" s="31"/>
      <c r="U10" s="31"/>
      <c r="X10" s="59"/>
      <c r="Y10" s="58"/>
      <c r="Z10" s="59"/>
      <c r="AA10" s="59"/>
      <c r="AO10" s="3"/>
      <c r="AY10" s="6"/>
      <c r="AZ10" s="6"/>
      <c r="BA10" s="6"/>
      <c r="BB10" s="6"/>
      <c r="BC10" s="6"/>
      <c r="BD10" s="6"/>
    </row>
    <row r="11" spans="2:56" ht="33" customHeight="1">
      <c r="B11" s="31"/>
      <c r="C11" s="31"/>
      <c r="D11" s="31"/>
      <c r="E11" s="42"/>
      <c r="F11" s="31"/>
      <c r="G11" s="31"/>
      <c r="H11" s="31"/>
      <c r="I11" s="31"/>
      <c r="J11" s="31"/>
      <c r="K11" s="31"/>
      <c r="L11" s="31"/>
      <c r="M11" s="31"/>
      <c r="N11" s="31"/>
      <c r="O11" s="31"/>
      <c r="P11" s="31"/>
      <c r="Q11" s="31"/>
      <c r="R11" s="31"/>
      <c r="S11" s="31"/>
      <c r="T11" s="31"/>
      <c r="U11" s="31"/>
      <c r="X11" s="31"/>
      <c r="Y11" s="101" t="s">
        <v>164</v>
      </c>
      <c r="Z11" s="102"/>
      <c r="AA11" s="103"/>
      <c r="AO11" s="3"/>
      <c r="AY11" s="6"/>
      <c r="AZ11" s="6"/>
      <c r="BA11" s="6"/>
      <c r="BB11" s="6"/>
      <c r="BC11" s="6"/>
      <c r="BD11" s="6"/>
    </row>
    <row r="12" spans="2:56" ht="33" customHeight="1">
      <c r="B12" s="31"/>
      <c r="C12" s="31"/>
      <c r="D12" s="31"/>
      <c r="E12" s="42"/>
      <c r="F12" s="31"/>
      <c r="G12" s="31"/>
      <c r="H12" s="31"/>
      <c r="I12" s="31"/>
      <c r="J12" s="31"/>
      <c r="K12" s="31"/>
      <c r="L12" s="31"/>
      <c r="M12" s="31"/>
      <c r="N12" s="31"/>
      <c r="O12" s="31"/>
      <c r="P12" s="31"/>
      <c r="Q12" s="31"/>
      <c r="R12" s="31"/>
      <c r="S12" s="31"/>
      <c r="T12" s="31"/>
      <c r="U12" s="31"/>
      <c r="V12" s="59"/>
      <c r="W12" s="59"/>
      <c r="X12" s="59"/>
      <c r="Y12" s="59"/>
      <c r="Z12" s="59"/>
      <c r="AA12" s="59"/>
      <c r="AO12" s="3"/>
      <c r="AY12" s="6"/>
      <c r="AZ12" s="6"/>
      <c r="BA12" s="6"/>
      <c r="BB12" s="6"/>
      <c r="BC12" s="6"/>
      <c r="BD12" s="6"/>
    </row>
    <row r="13" spans="2:56" ht="24.9" customHeight="1" thickBot="1">
      <c r="B13" s="90" t="s">
        <v>0</v>
      </c>
      <c r="C13" s="89"/>
      <c r="D13" s="89"/>
      <c r="E13" s="89"/>
      <c r="F13" s="89"/>
      <c r="G13" s="89"/>
      <c r="H13" s="89"/>
      <c r="I13" s="89"/>
      <c r="J13" s="89"/>
      <c r="K13" s="89"/>
      <c r="L13" s="89"/>
      <c r="M13" s="89"/>
      <c r="N13" s="89"/>
      <c r="O13" s="89"/>
      <c r="P13" s="89"/>
      <c r="Q13" s="89"/>
      <c r="R13" s="89"/>
      <c r="S13" s="89"/>
      <c r="T13" s="89"/>
      <c r="U13" s="60"/>
      <c r="Y13" s="90" t="s">
        <v>45</v>
      </c>
      <c r="Z13" s="89"/>
      <c r="AA13" s="89"/>
      <c r="AF13" s="60"/>
      <c r="AG13" s="60"/>
      <c r="AH13" s="60"/>
      <c r="AO13" s="3"/>
      <c r="AP13" s="3"/>
    </row>
    <row r="14" spans="2:56" ht="25.5" customHeight="1" thickTop="1" thickBot="1">
      <c r="B14" s="91" t="s">
        <v>310</v>
      </c>
      <c r="C14" s="92"/>
      <c r="D14" s="92"/>
      <c r="E14" s="92"/>
      <c r="F14" s="92"/>
      <c r="G14" s="92"/>
      <c r="H14" s="92"/>
      <c r="I14" s="92"/>
      <c r="J14" s="92"/>
      <c r="K14" s="92"/>
      <c r="L14" s="92"/>
      <c r="M14" s="92"/>
      <c r="N14" s="92"/>
      <c r="O14" s="92"/>
      <c r="P14" s="92"/>
      <c r="Q14" s="92"/>
      <c r="R14" s="92"/>
      <c r="S14" s="92"/>
      <c r="T14" s="93"/>
      <c r="U14" s="3"/>
      <c r="Y14" s="61" t="s">
        <v>31</v>
      </c>
      <c r="Z14" s="61" t="s">
        <v>46</v>
      </c>
      <c r="AA14" s="61" t="s">
        <v>72</v>
      </c>
      <c r="AF14" s="55"/>
      <c r="AG14" s="56"/>
      <c r="AH14" s="56"/>
      <c r="AP14" s="3"/>
    </row>
    <row r="15" spans="2:56" ht="25.5" customHeight="1" thickTop="1">
      <c r="B15" s="94"/>
      <c r="C15" s="95"/>
      <c r="D15" s="95"/>
      <c r="E15" s="95"/>
      <c r="F15" s="95"/>
      <c r="G15" s="95"/>
      <c r="H15" s="95"/>
      <c r="I15" s="95"/>
      <c r="J15" s="95"/>
      <c r="K15" s="95"/>
      <c r="L15" s="95"/>
      <c r="M15" s="95"/>
      <c r="N15" s="95"/>
      <c r="O15" s="95"/>
      <c r="P15" s="95"/>
      <c r="Q15" s="95"/>
      <c r="R15" s="95"/>
      <c r="S15" s="95"/>
      <c r="T15" s="96"/>
      <c r="U15" s="3"/>
      <c r="Y15" s="62" t="s">
        <v>32</v>
      </c>
      <c r="Z15" s="62" t="s">
        <v>33</v>
      </c>
      <c r="AA15" s="62" t="s">
        <v>76</v>
      </c>
      <c r="AF15" s="55"/>
      <c r="AG15" s="56"/>
      <c r="AH15" s="56"/>
      <c r="AP15" s="3"/>
    </row>
    <row r="16" spans="2:56" ht="25.5" customHeight="1">
      <c r="B16" s="94"/>
      <c r="C16" s="95"/>
      <c r="D16" s="95"/>
      <c r="E16" s="95"/>
      <c r="F16" s="95"/>
      <c r="G16" s="95"/>
      <c r="H16" s="95"/>
      <c r="I16" s="95"/>
      <c r="J16" s="95"/>
      <c r="K16" s="95"/>
      <c r="L16" s="95"/>
      <c r="M16" s="95"/>
      <c r="N16" s="95"/>
      <c r="O16" s="95"/>
      <c r="P16" s="95"/>
      <c r="Q16" s="95"/>
      <c r="R16" s="95"/>
      <c r="S16" s="95"/>
      <c r="T16" s="96"/>
      <c r="U16" s="3"/>
      <c r="Y16" s="62" t="s">
        <v>47</v>
      </c>
      <c r="Z16" s="62" t="s">
        <v>54</v>
      </c>
      <c r="AA16" s="62" t="s">
        <v>77</v>
      </c>
      <c r="AG16" s="54"/>
      <c r="AH16" s="54"/>
      <c r="AP16" s="3"/>
    </row>
    <row r="17" spans="2:56" ht="25.5" customHeight="1">
      <c r="B17" s="94"/>
      <c r="C17" s="95"/>
      <c r="D17" s="95"/>
      <c r="E17" s="95"/>
      <c r="F17" s="95"/>
      <c r="G17" s="95"/>
      <c r="H17" s="95"/>
      <c r="I17" s="95"/>
      <c r="J17" s="95"/>
      <c r="K17" s="95"/>
      <c r="L17" s="95"/>
      <c r="M17" s="95"/>
      <c r="N17" s="95"/>
      <c r="O17" s="95"/>
      <c r="P17" s="95"/>
      <c r="Q17" s="95"/>
      <c r="R17" s="95"/>
      <c r="S17" s="95"/>
      <c r="T17" s="96"/>
      <c r="U17" s="3"/>
      <c r="Y17" s="62" t="s">
        <v>39</v>
      </c>
      <c r="Z17" s="62" t="s">
        <v>40</v>
      </c>
      <c r="AA17" s="62" t="s">
        <v>79</v>
      </c>
      <c r="AG17" s="54"/>
      <c r="AH17" s="54"/>
      <c r="AP17" s="3"/>
    </row>
    <row r="18" spans="2:56" ht="25.5" customHeight="1">
      <c r="B18" s="94"/>
      <c r="C18" s="95"/>
      <c r="D18" s="95"/>
      <c r="E18" s="95"/>
      <c r="F18" s="95"/>
      <c r="G18" s="95"/>
      <c r="H18" s="95"/>
      <c r="I18" s="95"/>
      <c r="J18" s="95"/>
      <c r="K18" s="95"/>
      <c r="L18" s="95"/>
      <c r="M18" s="95"/>
      <c r="N18" s="95"/>
      <c r="O18" s="95"/>
      <c r="P18" s="95"/>
      <c r="Q18" s="95"/>
      <c r="R18" s="95"/>
      <c r="S18" s="95"/>
      <c r="T18" s="96"/>
      <c r="U18" s="3"/>
      <c r="Y18" s="62" t="s">
        <v>35</v>
      </c>
      <c r="Z18" s="62" t="s">
        <v>34</v>
      </c>
      <c r="AA18" s="62" t="s">
        <v>75</v>
      </c>
      <c r="AG18" s="54"/>
      <c r="AH18" s="54"/>
      <c r="AO18" s="3"/>
    </row>
    <row r="19" spans="2:56" ht="25.5" customHeight="1">
      <c r="B19" s="94"/>
      <c r="C19" s="95"/>
      <c r="D19" s="95"/>
      <c r="E19" s="95"/>
      <c r="F19" s="95"/>
      <c r="G19" s="95"/>
      <c r="H19" s="95"/>
      <c r="I19" s="95"/>
      <c r="J19" s="95"/>
      <c r="K19" s="95"/>
      <c r="L19" s="95"/>
      <c r="M19" s="95"/>
      <c r="N19" s="95"/>
      <c r="O19" s="95"/>
      <c r="P19" s="95"/>
      <c r="Q19" s="95"/>
      <c r="R19" s="95"/>
      <c r="S19" s="95"/>
      <c r="T19" s="96"/>
      <c r="U19" s="3"/>
      <c r="Y19" s="62" t="s">
        <v>42</v>
      </c>
      <c r="Z19" s="62" t="s">
        <v>41</v>
      </c>
      <c r="AA19" s="62" t="s">
        <v>78</v>
      </c>
      <c r="AG19" s="54"/>
      <c r="AH19" s="54"/>
      <c r="AO19" s="3"/>
    </row>
    <row r="20" spans="2:56" ht="25.5" customHeight="1">
      <c r="B20" s="94"/>
      <c r="C20" s="95"/>
      <c r="D20" s="95"/>
      <c r="E20" s="95"/>
      <c r="F20" s="95"/>
      <c r="G20" s="95"/>
      <c r="H20" s="95"/>
      <c r="I20" s="95"/>
      <c r="J20" s="95"/>
      <c r="K20" s="95"/>
      <c r="L20" s="95"/>
      <c r="M20" s="95"/>
      <c r="N20" s="95"/>
      <c r="O20" s="95"/>
      <c r="P20" s="95"/>
      <c r="Q20" s="95"/>
      <c r="R20" s="95"/>
      <c r="S20" s="95"/>
      <c r="T20" s="96"/>
      <c r="U20" s="3"/>
      <c r="Y20" s="62" t="s">
        <v>48</v>
      </c>
      <c r="Z20" s="62" t="s">
        <v>55</v>
      </c>
      <c r="AA20" s="62" t="s">
        <v>83</v>
      </c>
      <c r="AO20" s="3"/>
    </row>
    <row r="21" spans="2:56" ht="25.5" customHeight="1">
      <c r="B21" s="94"/>
      <c r="C21" s="95"/>
      <c r="D21" s="95"/>
      <c r="E21" s="95"/>
      <c r="F21" s="95"/>
      <c r="G21" s="95"/>
      <c r="H21" s="95"/>
      <c r="I21" s="95"/>
      <c r="J21" s="95"/>
      <c r="K21" s="95"/>
      <c r="L21" s="95"/>
      <c r="M21" s="95"/>
      <c r="N21" s="95"/>
      <c r="O21" s="95"/>
      <c r="P21" s="95"/>
      <c r="Q21" s="95"/>
      <c r="R21" s="95"/>
      <c r="S21" s="95"/>
      <c r="T21" s="96"/>
      <c r="U21" s="3"/>
      <c r="Y21" s="62" t="s">
        <v>49</v>
      </c>
      <c r="Z21" s="62" t="s">
        <v>56</v>
      </c>
      <c r="AA21" s="62" t="s">
        <v>80</v>
      </c>
      <c r="AG21" s="54"/>
      <c r="AH21" s="54"/>
      <c r="AO21" s="3"/>
    </row>
    <row r="22" spans="2:56" ht="25.5" customHeight="1">
      <c r="B22" s="94"/>
      <c r="C22" s="95"/>
      <c r="D22" s="95"/>
      <c r="E22" s="95"/>
      <c r="F22" s="95"/>
      <c r="G22" s="95"/>
      <c r="H22" s="95"/>
      <c r="I22" s="95"/>
      <c r="J22" s="95"/>
      <c r="K22" s="95"/>
      <c r="L22" s="95"/>
      <c r="M22" s="95"/>
      <c r="N22" s="95"/>
      <c r="O22" s="95"/>
      <c r="P22" s="95"/>
      <c r="Q22" s="95"/>
      <c r="R22" s="95"/>
      <c r="S22" s="95"/>
      <c r="T22" s="96"/>
      <c r="U22" s="3"/>
      <c r="Y22" s="62" t="s">
        <v>50</v>
      </c>
      <c r="Z22" s="62" t="s">
        <v>60</v>
      </c>
      <c r="AA22" s="62" t="s">
        <v>81</v>
      </c>
      <c r="AG22" s="54"/>
      <c r="AH22" s="54"/>
      <c r="AO22" s="3"/>
      <c r="AP22" s="3"/>
    </row>
    <row r="23" spans="2:56" ht="25.5" customHeight="1">
      <c r="B23" s="94"/>
      <c r="C23" s="95"/>
      <c r="D23" s="95"/>
      <c r="E23" s="95"/>
      <c r="F23" s="95"/>
      <c r="G23" s="95"/>
      <c r="H23" s="95"/>
      <c r="I23" s="95"/>
      <c r="J23" s="95"/>
      <c r="K23" s="95"/>
      <c r="L23" s="95"/>
      <c r="M23" s="95"/>
      <c r="N23" s="95"/>
      <c r="O23" s="95"/>
      <c r="P23" s="95"/>
      <c r="Q23" s="95"/>
      <c r="R23" s="95"/>
      <c r="S23" s="95"/>
      <c r="T23" s="96"/>
      <c r="U23" s="3"/>
      <c r="Y23" s="62" t="s">
        <v>51</v>
      </c>
      <c r="Z23" s="62" t="s">
        <v>59</v>
      </c>
      <c r="AA23" s="62" t="s">
        <v>82</v>
      </c>
      <c r="AG23" s="54"/>
      <c r="AH23" s="54"/>
      <c r="AO23" s="3"/>
      <c r="AP23" s="3"/>
    </row>
    <row r="24" spans="2:56" ht="25.5" customHeight="1">
      <c r="B24" s="94"/>
      <c r="C24" s="95"/>
      <c r="D24" s="95"/>
      <c r="E24" s="95"/>
      <c r="F24" s="95"/>
      <c r="G24" s="95"/>
      <c r="H24" s="95"/>
      <c r="I24" s="95"/>
      <c r="J24" s="95"/>
      <c r="K24" s="95"/>
      <c r="L24" s="95"/>
      <c r="M24" s="95"/>
      <c r="N24" s="95"/>
      <c r="O24" s="95"/>
      <c r="P24" s="95"/>
      <c r="Q24" s="95"/>
      <c r="R24" s="95"/>
      <c r="S24" s="95"/>
      <c r="T24" s="96"/>
      <c r="U24" s="3"/>
      <c r="Y24" s="62" t="s">
        <v>52</v>
      </c>
      <c r="Z24" s="62" t="s">
        <v>58</v>
      </c>
      <c r="AA24" s="62" t="s">
        <v>73</v>
      </c>
      <c r="AG24" s="54"/>
      <c r="AH24" s="54"/>
      <c r="AO24" s="3"/>
      <c r="AP24" s="3"/>
    </row>
    <row r="25" spans="2:56" ht="25.5" customHeight="1">
      <c r="B25" s="94"/>
      <c r="C25" s="95"/>
      <c r="D25" s="95"/>
      <c r="E25" s="95"/>
      <c r="F25" s="95"/>
      <c r="G25" s="95"/>
      <c r="H25" s="95"/>
      <c r="I25" s="95"/>
      <c r="J25" s="95"/>
      <c r="K25" s="95"/>
      <c r="L25" s="95"/>
      <c r="M25" s="95"/>
      <c r="N25" s="95"/>
      <c r="O25" s="95"/>
      <c r="P25" s="95"/>
      <c r="Q25" s="95"/>
      <c r="R25" s="95"/>
      <c r="S25" s="95"/>
      <c r="T25" s="96"/>
      <c r="U25" s="3"/>
      <c r="Y25" s="62" t="s">
        <v>53</v>
      </c>
      <c r="Z25" s="62" t="s">
        <v>57</v>
      </c>
      <c r="AA25" s="62" t="s">
        <v>74</v>
      </c>
      <c r="AO25" s="3"/>
      <c r="AP25" s="3"/>
    </row>
    <row r="26" spans="2:56" ht="25.5" customHeight="1">
      <c r="B26" s="94"/>
      <c r="C26" s="95"/>
      <c r="D26" s="95"/>
      <c r="E26" s="95"/>
      <c r="F26" s="95"/>
      <c r="G26" s="95"/>
      <c r="H26" s="95"/>
      <c r="I26" s="95"/>
      <c r="J26" s="95"/>
      <c r="K26" s="95"/>
      <c r="L26" s="95"/>
      <c r="M26" s="95"/>
      <c r="N26" s="95"/>
      <c r="O26" s="95"/>
      <c r="P26" s="95"/>
      <c r="Q26" s="95"/>
      <c r="R26" s="95"/>
      <c r="S26" s="95"/>
      <c r="T26" s="96"/>
      <c r="U26" s="3"/>
      <c r="Y26" s="62" t="s">
        <v>105</v>
      </c>
      <c r="Z26" s="62" t="s">
        <v>103</v>
      </c>
      <c r="AA26" s="62" t="s">
        <v>104</v>
      </c>
      <c r="AE26" s="64"/>
      <c r="AF26" s="2"/>
      <c r="AG26" s="2"/>
      <c r="AH26" s="2"/>
      <c r="AI26" s="2"/>
      <c r="AO26" s="3"/>
      <c r="AP26" s="3"/>
    </row>
    <row r="27" spans="2:56" ht="25.5" customHeight="1">
      <c r="B27" s="94"/>
      <c r="C27" s="95"/>
      <c r="D27" s="95"/>
      <c r="E27" s="95"/>
      <c r="F27" s="95"/>
      <c r="G27" s="95"/>
      <c r="H27" s="95"/>
      <c r="I27" s="95"/>
      <c r="J27" s="95"/>
      <c r="K27" s="95"/>
      <c r="L27" s="95"/>
      <c r="M27" s="95"/>
      <c r="N27" s="95"/>
      <c r="O27" s="95"/>
      <c r="P27" s="95"/>
      <c r="Q27" s="95"/>
      <c r="R27" s="95"/>
      <c r="S27" s="95"/>
      <c r="T27" s="96"/>
      <c r="U27" s="3"/>
      <c r="V27" s="3"/>
      <c r="W27" s="3"/>
      <c r="X27" s="3"/>
      <c r="Y27" s="3"/>
      <c r="Z27" s="3"/>
      <c r="AA27" s="3"/>
      <c r="AC27" s="63"/>
      <c r="AD27" s="63"/>
      <c r="AE27" s="64"/>
      <c r="AF27" s="2"/>
      <c r="AG27" s="2"/>
      <c r="AH27" s="2"/>
      <c r="AI27" s="2"/>
      <c r="AO27" s="3"/>
      <c r="AP27" s="3"/>
    </row>
    <row r="28" spans="2:56" ht="47.25" customHeight="1">
      <c r="B28" s="97"/>
      <c r="C28" s="98"/>
      <c r="D28" s="98"/>
      <c r="E28" s="98"/>
      <c r="F28" s="98"/>
      <c r="G28" s="98"/>
      <c r="H28" s="98"/>
      <c r="I28" s="98"/>
      <c r="J28" s="98"/>
      <c r="K28" s="98"/>
      <c r="L28" s="98"/>
      <c r="M28" s="98"/>
      <c r="N28" s="98"/>
      <c r="O28" s="98"/>
      <c r="P28" s="98"/>
      <c r="Q28" s="98"/>
      <c r="R28" s="98"/>
      <c r="S28" s="98"/>
      <c r="T28" s="99"/>
      <c r="U28" s="3"/>
      <c r="V28" s="3"/>
      <c r="W28" s="3"/>
      <c r="X28" s="3"/>
      <c r="Y28" s="76"/>
      <c r="Z28" s="3"/>
      <c r="AA28" s="3"/>
      <c r="AC28" s="63"/>
      <c r="AD28" s="63"/>
      <c r="AE28" s="64"/>
      <c r="AF28" s="87"/>
      <c r="AG28" s="87"/>
      <c r="AH28" s="87"/>
      <c r="AI28" s="87"/>
      <c r="AO28" s="3"/>
      <c r="AP28" s="3"/>
    </row>
    <row r="29" spans="2:56" ht="25.5" customHeight="1">
      <c r="B29" s="3"/>
      <c r="C29" s="3"/>
      <c r="D29" s="3"/>
      <c r="E29" s="43"/>
      <c r="F29" s="3"/>
      <c r="G29" s="3"/>
      <c r="H29" s="3"/>
      <c r="I29" s="3"/>
      <c r="J29" s="3"/>
      <c r="K29" s="3"/>
      <c r="L29" s="3"/>
      <c r="M29" s="3"/>
      <c r="N29" s="3"/>
      <c r="O29" s="3"/>
      <c r="P29" s="3"/>
      <c r="Q29" s="3"/>
      <c r="U29" s="31"/>
      <c r="V29" s="37"/>
      <c r="W29" s="37"/>
      <c r="X29" s="37"/>
      <c r="Y29" s="77"/>
      <c r="Z29" s="37"/>
      <c r="AA29" s="37"/>
      <c r="AC29" s="63"/>
      <c r="AD29" s="63"/>
      <c r="AE29" s="64"/>
      <c r="AO29" s="3"/>
      <c r="AP29" s="3"/>
      <c r="AQ29" s="3"/>
      <c r="AR29" s="3"/>
      <c r="AS29" s="8"/>
      <c r="AT29" s="8"/>
      <c r="AU29" s="6"/>
      <c r="AV29" s="6"/>
      <c r="AW29" s="6"/>
      <c r="AX29" s="6"/>
      <c r="AY29" s="6"/>
      <c r="AZ29" s="6"/>
      <c r="BA29" s="6"/>
      <c r="BB29" s="6"/>
      <c r="BC29" s="6"/>
      <c r="BD29" s="6"/>
    </row>
    <row r="30" spans="2:56" ht="25.5" customHeight="1">
      <c r="B30" s="107" t="s">
        <v>18</v>
      </c>
      <c r="C30" s="108"/>
      <c r="D30" s="108"/>
      <c r="E30" s="108"/>
      <c r="F30" s="108"/>
      <c r="G30" s="108"/>
      <c r="H30" s="108"/>
      <c r="I30" s="108"/>
      <c r="J30" s="108"/>
      <c r="K30" s="108"/>
      <c r="L30" s="108"/>
      <c r="M30" s="108"/>
      <c r="N30" s="108"/>
      <c r="O30" s="108"/>
      <c r="P30" s="108"/>
      <c r="Q30" s="108"/>
      <c r="R30" s="108"/>
      <c r="S30" s="108"/>
      <c r="T30" s="108"/>
      <c r="U30" s="108"/>
      <c r="V30" s="108"/>
      <c r="W30" s="108"/>
      <c r="X30" s="108"/>
      <c r="Y30" s="108"/>
      <c r="Z30" s="108"/>
      <c r="AA30" s="109"/>
      <c r="AC30" s="63"/>
      <c r="AD30" s="63"/>
      <c r="AE30" s="64"/>
      <c r="BA30" s="6"/>
      <c r="BB30" s="6"/>
      <c r="BC30" s="6"/>
      <c r="BD30" s="6"/>
    </row>
    <row r="31" spans="2:56" ht="27.75" customHeight="1">
      <c r="D31" s="3"/>
      <c r="E31" s="43"/>
      <c r="F31" s="3"/>
      <c r="G31" s="3"/>
      <c r="H31" s="3"/>
      <c r="I31" s="3"/>
      <c r="J31" s="3"/>
      <c r="K31" s="3"/>
      <c r="L31" s="3"/>
      <c r="M31" s="3"/>
      <c r="N31" s="3"/>
      <c r="O31" s="3"/>
      <c r="P31" s="3"/>
      <c r="Q31" s="3"/>
      <c r="S31" s="29"/>
      <c r="T31" s="29"/>
      <c r="U31" s="29"/>
      <c r="AC31" s="63"/>
      <c r="AD31" s="63"/>
      <c r="AE31" s="64"/>
      <c r="BA31" s="6"/>
      <c r="BB31" s="6"/>
      <c r="BC31" s="6"/>
      <c r="BD31" s="6"/>
    </row>
    <row r="32" spans="2:56" ht="25.5" customHeight="1" thickBot="1">
      <c r="B32" s="35" t="s">
        <v>24</v>
      </c>
      <c r="S32" s="29"/>
      <c r="T32" s="29"/>
      <c r="U32" s="29"/>
      <c r="AC32" s="63"/>
      <c r="AD32" s="63"/>
      <c r="AE32" s="64"/>
      <c r="BA32" s="6"/>
      <c r="BB32" s="6"/>
      <c r="BC32" s="6"/>
      <c r="BD32" s="6"/>
    </row>
    <row r="33" spans="2:116" ht="25.5" customHeight="1" thickTop="1" thickBot="1">
      <c r="B33" s="19" t="s">
        <v>2</v>
      </c>
      <c r="C33" s="19" t="s">
        <v>3</v>
      </c>
      <c r="D33" s="19" t="s">
        <v>4</v>
      </c>
      <c r="E33" s="44" t="s">
        <v>5</v>
      </c>
      <c r="G33" s="110" t="s">
        <v>23</v>
      </c>
      <c r="H33" s="111"/>
      <c r="I33" s="111"/>
      <c r="J33" s="111"/>
      <c r="K33" s="111"/>
      <c r="L33" s="111"/>
      <c r="M33" s="111"/>
      <c r="N33" s="111"/>
      <c r="O33" s="111"/>
      <c r="P33" s="111"/>
      <c r="Q33" s="111"/>
      <c r="R33" s="111"/>
      <c r="S33" s="111"/>
      <c r="T33" s="111"/>
      <c r="U33" s="111"/>
      <c r="V33" s="111"/>
      <c r="W33" s="111"/>
      <c r="X33" s="111"/>
      <c r="Y33" s="111"/>
      <c r="Z33" s="111"/>
      <c r="AA33" s="112"/>
      <c r="AC33" s="63"/>
      <c r="AD33" s="63"/>
      <c r="AE33" s="64"/>
      <c r="BA33" s="6"/>
      <c r="BB33" s="6"/>
      <c r="BC33" s="6"/>
      <c r="BD33" s="6"/>
    </row>
    <row r="34" spans="2:116" ht="33.75" customHeight="1" thickTop="1">
      <c r="B34" s="14" t="s">
        <v>19</v>
      </c>
      <c r="C34" s="15" t="s">
        <v>22</v>
      </c>
      <c r="D34" s="16">
        <v>50</v>
      </c>
      <c r="E34" s="30">
        <v>29</v>
      </c>
      <c r="F34" s="36"/>
      <c r="G34" s="113" t="s">
        <v>302</v>
      </c>
      <c r="H34" s="114"/>
      <c r="I34" s="114"/>
      <c r="J34" s="114"/>
      <c r="K34" s="114"/>
      <c r="L34" s="114"/>
      <c r="M34" s="114"/>
      <c r="N34" s="114"/>
      <c r="O34" s="114"/>
      <c r="P34" s="114"/>
      <c r="Q34" s="114"/>
      <c r="R34" s="114"/>
      <c r="S34" s="114"/>
      <c r="T34" s="114"/>
      <c r="U34" s="114"/>
      <c r="V34" s="114"/>
      <c r="W34" s="114"/>
      <c r="X34" s="114"/>
      <c r="Y34" s="114"/>
      <c r="Z34" s="114"/>
      <c r="AA34" s="115"/>
      <c r="AC34" s="63"/>
      <c r="AD34" s="63"/>
      <c r="AE34" s="64"/>
      <c r="BA34" s="6"/>
      <c r="BB34" s="6"/>
      <c r="BC34" s="6"/>
      <c r="BD34" s="6"/>
    </row>
    <row r="35" spans="2:116" ht="33.9" customHeight="1">
      <c r="B35" s="14" t="s">
        <v>21</v>
      </c>
      <c r="C35" s="15" t="s">
        <v>22</v>
      </c>
      <c r="D35" s="16">
        <v>80</v>
      </c>
      <c r="E35" s="30" t="s">
        <v>51</v>
      </c>
      <c r="F35" s="36"/>
      <c r="G35" s="116" t="s">
        <v>299</v>
      </c>
      <c r="H35" s="117"/>
      <c r="I35" s="117"/>
      <c r="J35" s="117"/>
      <c r="K35" s="117"/>
      <c r="L35" s="117"/>
      <c r="M35" s="117"/>
      <c r="N35" s="117"/>
      <c r="O35" s="117"/>
      <c r="P35" s="117"/>
      <c r="Q35" s="117"/>
      <c r="R35" s="117"/>
      <c r="S35" s="117"/>
      <c r="T35" s="117"/>
      <c r="U35" s="117"/>
      <c r="V35" s="117"/>
      <c r="W35" s="117"/>
      <c r="X35" s="117"/>
      <c r="Y35" s="117"/>
      <c r="Z35" s="117"/>
      <c r="AA35" s="118"/>
      <c r="AC35" s="63"/>
      <c r="AD35" s="63"/>
      <c r="AE35" s="64"/>
      <c r="BA35" s="6"/>
      <c r="BB35" s="6"/>
      <c r="BC35" s="6"/>
      <c r="BD35" s="6"/>
    </row>
    <row r="36" spans="2:116" ht="33.75" customHeight="1">
      <c r="B36" s="14" t="s">
        <v>20</v>
      </c>
      <c r="C36" s="15" t="s">
        <v>22</v>
      </c>
      <c r="D36" s="16">
        <v>120</v>
      </c>
      <c r="E36" s="30">
        <v>95</v>
      </c>
      <c r="F36" s="36"/>
      <c r="G36" s="119" t="s">
        <v>301</v>
      </c>
      <c r="H36" s="120"/>
      <c r="I36" s="120"/>
      <c r="J36" s="120"/>
      <c r="K36" s="120"/>
      <c r="L36" s="120"/>
      <c r="M36" s="120"/>
      <c r="N36" s="120"/>
      <c r="O36" s="120"/>
      <c r="P36" s="120"/>
      <c r="Q36" s="120"/>
      <c r="R36" s="120"/>
      <c r="S36" s="120"/>
      <c r="T36" s="120"/>
      <c r="U36" s="120"/>
      <c r="V36" s="120"/>
      <c r="W36" s="120"/>
      <c r="X36" s="120"/>
      <c r="Y36" s="120"/>
      <c r="Z36" s="120"/>
      <c r="AA36" s="121"/>
      <c r="AC36" s="63"/>
      <c r="AD36" s="63"/>
      <c r="AE36" s="64"/>
      <c r="BA36" s="6"/>
      <c r="BB36" s="6"/>
      <c r="BC36" s="6"/>
      <c r="BD36" s="6"/>
    </row>
    <row r="37" spans="2:116" ht="21.75" customHeight="1">
      <c r="B37" s="1"/>
      <c r="C37" s="1"/>
      <c r="D37" s="1"/>
      <c r="E37" s="39"/>
      <c r="F37" s="1"/>
      <c r="AC37" s="63"/>
      <c r="AD37" s="63"/>
      <c r="AE37" s="64"/>
      <c r="AO37" s="3"/>
      <c r="AY37" s="6"/>
      <c r="AZ37" s="6"/>
      <c r="BA37" s="6"/>
      <c r="BB37" s="6"/>
      <c r="BC37" s="6"/>
      <c r="BD37" s="6"/>
    </row>
    <row r="38" spans="2:116" ht="21.75" customHeight="1">
      <c r="B38" s="1"/>
      <c r="C38" s="1"/>
      <c r="D38" s="1"/>
      <c r="E38" s="39"/>
      <c r="AC38" s="63"/>
      <c r="AD38" s="63"/>
      <c r="AE38" s="64"/>
      <c r="AO38" s="3"/>
      <c r="AY38" s="6"/>
      <c r="AZ38" s="6"/>
      <c r="BA38" s="6"/>
      <c r="BB38" s="6"/>
      <c r="BC38" s="6"/>
      <c r="BD38" s="6"/>
    </row>
    <row r="39" spans="2:116" ht="28.2">
      <c r="B39" s="28" t="s">
        <v>1</v>
      </c>
      <c r="C39" s="23"/>
      <c r="D39" s="23"/>
      <c r="E39" s="45"/>
      <c r="F39" s="23"/>
      <c r="G39" s="23"/>
      <c r="H39" s="23"/>
      <c r="I39" s="23"/>
      <c r="J39" s="24"/>
      <c r="K39" s="24"/>
      <c r="L39" s="24"/>
      <c r="M39" s="24"/>
      <c r="N39" s="24"/>
      <c r="O39" s="24"/>
      <c r="P39" s="24"/>
      <c r="Q39" s="24"/>
      <c r="R39" s="24"/>
      <c r="S39" s="24"/>
      <c r="T39" s="24"/>
      <c r="U39" s="24"/>
      <c r="V39" s="24"/>
      <c r="W39" s="24"/>
      <c r="X39" s="24"/>
      <c r="Y39" s="24"/>
      <c r="Z39" s="24"/>
      <c r="AA39" s="25"/>
      <c r="AC39" s="63"/>
      <c r="AD39" s="63"/>
      <c r="AE39" s="64"/>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row>
    <row r="40" spans="2:116" ht="20.25" customHeight="1" thickBot="1">
      <c r="B40" s="10"/>
      <c r="C40" s="10"/>
      <c r="D40" s="10"/>
      <c r="E40" s="46"/>
      <c r="F40" s="10"/>
      <c r="G40" s="10"/>
      <c r="H40" s="10"/>
      <c r="I40" s="10"/>
      <c r="J40" s="10"/>
      <c r="K40" s="10"/>
      <c r="L40" s="10"/>
      <c r="M40" s="10"/>
      <c r="N40" s="10"/>
      <c r="R40" s="10"/>
      <c r="S40" s="10"/>
      <c r="T40" s="10"/>
      <c r="U40" s="10"/>
      <c r="V40" s="10"/>
      <c r="W40" s="10"/>
      <c r="X40" s="10"/>
      <c r="Y40" s="10"/>
      <c r="Z40" s="10"/>
      <c r="AA40" s="10"/>
      <c r="AS40" s="6"/>
      <c r="AT40" s="6"/>
      <c r="AU40" s="6"/>
      <c r="AV40" s="6"/>
      <c r="AW40" s="6"/>
      <c r="AX40" s="6"/>
      <c r="AY40" s="6"/>
      <c r="AZ40" s="6"/>
      <c r="BA40" s="6"/>
      <c r="BB40" s="6"/>
      <c r="BC40" s="6"/>
      <c r="BD40" s="6"/>
    </row>
    <row r="41" spans="2:116" ht="24.75" customHeight="1" thickTop="1" thickBot="1">
      <c r="B41" s="22" t="s">
        <v>10</v>
      </c>
      <c r="C41" s="11" t="s">
        <v>17</v>
      </c>
      <c r="AS41" s="6"/>
      <c r="AT41" s="6"/>
      <c r="AU41" s="6"/>
      <c r="AV41" s="6"/>
      <c r="AW41" s="6"/>
      <c r="AX41" s="6"/>
      <c r="AY41" s="6"/>
      <c r="AZ41" s="6"/>
      <c r="BA41" s="6"/>
      <c r="BB41" s="6"/>
      <c r="BC41" s="6"/>
      <c r="BD41" s="6"/>
    </row>
    <row r="42" spans="2:116" ht="15" customHeight="1" thickTop="1">
      <c r="AS42" s="6"/>
      <c r="AT42" s="6"/>
      <c r="AU42" s="6"/>
      <c r="AV42" s="6"/>
      <c r="AW42" s="6"/>
      <c r="AX42" s="6"/>
      <c r="AY42" s="6"/>
      <c r="AZ42" s="6"/>
      <c r="BA42" s="6"/>
      <c r="BB42" s="6"/>
      <c r="BC42" s="6"/>
      <c r="BD42" s="6"/>
    </row>
    <row r="43" spans="2:116" ht="15" customHeight="1">
      <c r="B43" s="20" t="s">
        <v>306</v>
      </c>
      <c r="AS43" s="6"/>
      <c r="AT43" s="6"/>
      <c r="AU43" s="6"/>
      <c r="AV43" s="6"/>
      <c r="AW43" s="6"/>
      <c r="AX43" s="6"/>
      <c r="AY43" s="6"/>
      <c r="AZ43" s="6"/>
      <c r="BA43" s="6"/>
      <c r="BB43" s="6"/>
      <c r="BC43" s="6"/>
      <c r="BD43" s="6"/>
    </row>
    <row r="44" spans="2:116" ht="15" customHeight="1" thickBot="1">
      <c r="B44" s="20"/>
      <c r="G44" s="27"/>
      <c r="R44" s="6"/>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row>
    <row r="45" spans="2:116" ht="25.5" customHeight="1" thickTop="1" thickBot="1">
      <c r="B45" s="19" t="s">
        <v>2</v>
      </c>
      <c r="C45" s="19" t="s">
        <v>3</v>
      </c>
      <c r="D45" s="19" t="s">
        <v>4</v>
      </c>
      <c r="E45" s="44" t="s">
        <v>5</v>
      </c>
      <c r="G45" s="19" t="s">
        <v>63</v>
      </c>
      <c r="H45" s="6"/>
      <c r="I45" s="6"/>
      <c r="J45" s="6"/>
      <c r="K45" s="6"/>
      <c r="L45" s="6"/>
      <c r="M45" s="6"/>
      <c r="N45" s="6"/>
      <c r="O45" s="6"/>
      <c r="R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row>
    <row r="46" spans="2:116" ht="15" thickTop="1">
      <c r="B46" s="1"/>
      <c r="C46" s="1"/>
      <c r="D46" s="1"/>
      <c r="E46" s="39"/>
      <c r="H46" s="6"/>
      <c r="I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row>
    <row r="47" spans="2:116" ht="23.4">
      <c r="B47" s="14" t="s">
        <v>7</v>
      </c>
      <c r="C47" s="15">
        <v>1</v>
      </c>
      <c r="D47" s="16">
        <v>0</v>
      </c>
      <c r="E47" s="30" t="s">
        <v>32</v>
      </c>
      <c r="F47" s="36"/>
      <c r="G47" s="38" t="s">
        <v>44</v>
      </c>
      <c r="H47" s="6"/>
      <c r="I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row>
    <row r="48" spans="2:116">
      <c r="B48" s="1"/>
      <c r="C48" s="1"/>
      <c r="D48" s="1"/>
      <c r="E48" s="39"/>
      <c r="H48" s="6"/>
      <c r="I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row>
    <row r="49" spans="2:56" ht="23.4">
      <c r="B49" s="17">
        <v>1</v>
      </c>
      <c r="C49" s="17">
        <v>1</v>
      </c>
      <c r="D49" s="18">
        <v>6</v>
      </c>
      <c r="E49" s="30" t="s">
        <v>42</v>
      </c>
      <c r="F49" s="36"/>
      <c r="G49" s="38" t="s">
        <v>165</v>
      </c>
      <c r="H49" s="6"/>
      <c r="I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row>
    <row r="50" spans="2:56" ht="23.4">
      <c r="B50" s="17">
        <f>B49+1</f>
        <v>2</v>
      </c>
      <c r="C50" s="17">
        <v>1</v>
      </c>
      <c r="D50" s="18">
        <v>6</v>
      </c>
      <c r="E50" s="30" t="s">
        <v>50</v>
      </c>
      <c r="F50" s="36"/>
      <c r="G50" s="38" t="s">
        <v>173</v>
      </c>
      <c r="H50" s="6"/>
      <c r="I50" s="6"/>
      <c r="J50" s="6"/>
      <c r="K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row>
    <row r="51" spans="2:56" ht="23.4">
      <c r="B51" s="17">
        <f>B50+1</f>
        <v>3</v>
      </c>
      <c r="C51" s="17">
        <v>1</v>
      </c>
      <c r="D51" s="18">
        <v>6</v>
      </c>
      <c r="E51" s="30" t="s">
        <v>48</v>
      </c>
      <c r="F51" s="36"/>
      <c r="G51" s="38" t="s">
        <v>174</v>
      </c>
      <c r="H51" s="6"/>
      <c r="I51" s="6"/>
      <c r="J51" s="6"/>
      <c r="K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row>
    <row r="52" spans="2:56" ht="23.4">
      <c r="B52" s="17">
        <f t="shared" ref="B52:B58" si="0">B51+1</f>
        <v>4</v>
      </c>
      <c r="C52" s="17">
        <v>1</v>
      </c>
      <c r="D52" s="18">
        <v>6</v>
      </c>
      <c r="E52" s="30" t="s">
        <v>39</v>
      </c>
      <c r="F52" s="36"/>
      <c r="G52" s="38" t="s">
        <v>166</v>
      </c>
      <c r="H52" s="6"/>
      <c r="I52" s="6"/>
      <c r="J52" s="6"/>
      <c r="K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row>
    <row r="53" spans="2:56" ht="23.4">
      <c r="B53" s="17">
        <f t="shared" si="0"/>
        <v>5</v>
      </c>
      <c r="C53" s="17">
        <v>1</v>
      </c>
      <c r="D53" s="18">
        <v>6</v>
      </c>
      <c r="E53" s="30" t="s">
        <v>47</v>
      </c>
      <c r="F53" s="36"/>
      <c r="G53" s="38" t="s">
        <v>167</v>
      </c>
      <c r="H53" s="6"/>
      <c r="I53" s="6"/>
      <c r="J53" s="6"/>
      <c r="K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row>
    <row r="54" spans="2:56" ht="23.4">
      <c r="B54" s="17">
        <f t="shared" si="0"/>
        <v>6</v>
      </c>
      <c r="C54" s="17">
        <v>1</v>
      </c>
      <c r="D54" s="18">
        <v>6</v>
      </c>
      <c r="E54" s="30" t="s">
        <v>35</v>
      </c>
      <c r="F54" s="36"/>
      <c r="G54" s="38" t="s">
        <v>168</v>
      </c>
      <c r="H54" s="6"/>
      <c r="I54" s="6"/>
      <c r="J54" s="6"/>
      <c r="K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row>
    <row r="55" spans="2:56" ht="23.4">
      <c r="B55" s="17">
        <f t="shared" si="0"/>
        <v>7</v>
      </c>
      <c r="C55" s="17">
        <v>1</v>
      </c>
      <c r="D55" s="18">
        <v>6</v>
      </c>
      <c r="E55" s="30" t="s">
        <v>52</v>
      </c>
      <c r="F55" s="36"/>
      <c r="G55" s="38" t="s">
        <v>169</v>
      </c>
      <c r="H55" s="6"/>
      <c r="I55" s="6"/>
      <c r="J55" s="6"/>
      <c r="K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row>
    <row r="56" spans="2:56" ht="23.4">
      <c r="B56" s="17">
        <f t="shared" si="0"/>
        <v>8</v>
      </c>
      <c r="C56" s="17">
        <v>1</v>
      </c>
      <c r="D56" s="18">
        <v>6</v>
      </c>
      <c r="E56" s="30" t="s">
        <v>51</v>
      </c>
      <c r="F56" s="36"/>
      <c r="G56" s="38" t="s">
        <v>170</v>
      </c>
      <c r="H56" s="6"/>
      <c r="I56" s="6"/>
      <c r="J56" s="6"/>
      <c r="K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row>
    <row r="57" spans="2:56" ht="23.4">
      <c r="B57" s="17">
        <f t="shared" si="0"/>
        <v>9</v>
      </c>
      <c r="C57" s="17">
        <v>1</v>
      </c>
      <c r="D57" s="18">
        <v>6</v>
      </c>
      <c r="E57" s="30" t="s">
        <v>42</v>
      </c>
      <c r="F57" s="36"/>
      <c r="G57" s="38" t="s">
        <v>171</v>
      </c>
      <c r="H57" s="6"/>
      <c r="I57" s="6"/>
      <c r="J57" s="6"/>
      <c r="K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row>
    <row r="58" spans="2:56" ht="23.4">
      <c r="B58" s="17">
        <f t="shared" si="0"/>
        <v>10</v>
      </c>
      <c r="C58" s="17">
        <v>1</v>
      </c>
      <c r="D58" s="18">
        <v>6</v>
      </c>
      <c r="E58" s="30" t="s">
        <v>52</v>
      </c>
      <c r="F58" s="36"/>
      <c r="G58" s="38" t="s">
        <v>172</v>
      </c>
      <c r="H58" s="6"/>
      <c r="I58" s="6"/>
      <c r="J58" s="6"/>
      <c r="K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row>
    <row r="59" spans="2:56">
      <c r="B59" s="1"/>
      <c r="C59" s="1"/>
      <c r="D59" s="1"/>
      <c r="E59" s="39"/>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row>
    <row r="60" spans="2:56" ht="23.4">
      <c r="B60" s="17" t="s">
        <v>30</v>
      </c>
      <c r="C60" s="17">
        <v>1</v>
      </c>
      <c r="D60" s="18">
        <v>0</v>
      </c>
      <c r="E60" s="30">
        <v>990</v>
      </c>
      <c r="F60" s="3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row>
    <row r="61" spans="2:56">
      <c r="B61" s="1"/>
      <c r="C61" s="1"/>
      <c r="D61" s="1"/>
      <c r="E61" s="39"/>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row>
    <row r="62" spans="2:56" ht="15" thickBot="1">
      <c r="B62" s="1"/>
      <c r="C62" s="1"/>
      <c r="D62" s="1"/>
      <c r="E62" s="39"/>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row>
    <row r="63" spans="2:56" ht="25.5" customHeight="1" thickTop="1" thickBot="1">
      <c r="B63" s="21" t="s">
        <v>11</v>
      </c>
      <c r="C63" s="11" t="s">
        <v>12</v>
      </c>
      <c r="D63" s="1"/>
      <c r="E63" s="39"/>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row>
    <row r="64" spans="2:56" ht="15" thickTop="1">
      <c r="B64" s="5"/>
      <c r="C64" s="1"/>
      <c r="D64" s="1"/>
      <c r="E64" s="39"/>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row>
    <row r="65" spans="2:56">
      <c r="B65" s="20" t="s">
        <v>61</v>
      </c>
      <c r="C65" s="1"/>
      <c r="D65" s="1"/>
      <c r="E65" s="39"/>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row>
    <row r="66" spans="2:56" ht="15" thickBot="1">
      <c r="B66" s="20"/>
      <c r="C66" s="1"/>
      <c r="D66" s="1"/>
      <c r="E66" s="39"/>
      <c r="G66" s="27"/>
      <c r="L66" s="26"/>
      <c r="M66" s="27"/>
      <c r="R66" s="26"/>
      <c r="S66" s="26"/>
      <c r="T66" s="26"/>
      <c r="U66" s="26"/>
      <c r="V66" s="26"/>
      <c r="W66" s="26"/>
      <c r="X66" s="26"/>
      <c r="Y66" s="26"/>
      <c r="Z66" s="26"/>
      <c r="AA66" s="2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row>
    <row r="67" spans="2:56" ht="24.9" customHeight="1" thickTop="1" thickBot="1">
      <c r="B67" s="19" t="s">
        <v>2</v>
      </c>
      <c r="C67" s="19" t="s">
        <v>3</v>
      </c>
      <c r="D67" s="19" t="s">
        <v>4</v>
      </c>
      <c r="E67" s="44" t="s">
        <v>5</v>
      </c>
      <c r="G67" s="110" t="s">
        <v>64</v>
      </c>
      <c r="H67" s="111"/>
      <c r="I67" s="111"/>
      <c r="J67" s="111"/>
      <c r="K67" s="111"/>
      <c r="L67" s="111"/>
      <c r="M67" s="111"/>
      <c r="N67" s="111"/>
      <c r="O67" s="111"/>
      <c r="P67" s="111"/>
      <c r="Q67" s="111"/>
      <c r="R67" s="112"/>
      <c r="S67" s="6"/>
      <c r="U67" s="7"/>
      <c r="V67" s="7"/>
      <c r="W67" s="7"/>
      <c r="X67" s="7"/>
      <c r="Y67" s="7"/>
      <c r="Z67" s="7"/>
      <c r="AA67" s="7"/>
      <c r="AB67" s="7"/>
      <c r="AC67" s="7"/>
      <c r="AD67" s="7"/>
      <c r="AE67" s="7"/>
      <c r="AF67" s="7"/>
      <c r="AG67" s="7"/>
      <c r="AH67" s="7"/>
      <c r="AI67" s="7"/>
      <c r="AJ67" s="7"/>
      <c r="AK67" s="7"/>
      <c r="AL67" s="7"/>
      <c r="AM67" s="7"/>
      <c r="AN67" s="7"/>
      <c r="AO67" s="6"/>
      <c r="AP67" s="6"/>
      <c r="AQ67" s="6"/>
      <c r="AR67" s="6"/>
      <c r="AS67" s="6"/>
      <c r="AT67" s="6"/>
      <c r="AU67" s="6"/>
      <c r="AV67" s="6"/>
      <c r="AW67" s="6"/>
      <c r="AX67" s="6"/>
      <c r="AY67" s="6"/>
      <c r="AZ67" s="6"/>
      <c r="BA67" s="6"/>
      <c r="BB67" s="6"/>
      <c r="BC67" s="6"/>
      <c r="BD67" s="6"/>
    </row>
    <row r="68" spans="2:56" ht="15" thickTop="1">
      <c r="B68" s="1"/>
      <c r="C68" s="1"/>
      <c r="D68" s="1"/>
      <c r="E68" s="39"/>
      <c r="R68" s="6"/>
      <c r="AO68" s="6"/>
      <c r="AP68" s="6"/>
      <c r="AQ68" s="6"/>
      <c r="AR68" s="6"/>
      <c r="AS68" s="6"/>
      <c r="AT68" s="6"/>
      <c r="AU68" s="6"/>
      <c r="AV68" s="6"/>
      <c r="AW68" s="6"/>
      <c r="AX68" s="6"/>
      <c r="AY68" s="6"/>
      <c r="AZ68" s="6"/>
      <c r="BA68" s="6"/>
      <c r="BB68" s="6"/>
      <c r="BC68" s="6"/>
      <c r="BD68" s="6"/>
    </row>
    <row r="69" spans="2:56" ht="25.5" customHeight="1">
      <c r="B69" s="17" t="s">
        <v>8</v>
      </c>
      <c r="C69" s="17">
        <v>2</v>
      </c>
      <c r="D69" s="18">
        <v>0</v>
      </c>
      <c r="E69" s="30">
        <v>85328</v>
      </c>
      <c r="F69" s="36"/>
      <c r="G69" s="32" t="s">
        <v>62</v>
      </c>
      <c r="H69" s="33"/>
      <c r="I69" s="33"/>
      <c r="J69" s="33"/>
      <c r="K69" s="33"/>
      <c r="L69" s="33"/>
      <c r="M69" s="33"/>
      <c r="N69" s="33"/>
      <c r="O69" s="33"/>
      <c r="P69" s="33"/>
      <c r="Q69" s="33"/>
      <c r="R69" s="34"/>
      <c r="S69" s="6"/>
      <c r="AD69" s="7"/>
      <c r="AE69" s="7"/>
      <c r="AF69" s="7"/>
      <c r="AG69" s="7"/>
      <c r="AH69" s="7"/>
      <c r="AI69" s="7"/>
      <c r="AJ69" s="7"/>
      <c r="AK69" s="7"/>
      <c r="AL69" s="7"/>
      <c r="AM69" s="7"/>
      <c r="AN69" s="7"/>
      <c r="AO69" s="6"/>
      <c r="AP69" s="6"/>
      <c r="AQ69" s="6"/>
      <c r="AR69" s="6"/>
      <c r="AS69" s="6"/>
      <c r="AT69" s="6"/>
      <c r="AU69" s="6"/>
      <c r="AV69" s="6"/>
      <c r="AW69" s="6"/>
      <c r="AX69" s="6"/>
      <c r="AY69" s="6"/>
      <c r="AZ69" s="6"/>
      <c r="BA69" s="6"/>
      <c r="BB69" s="6"/>
      <c r="BC69" s="6"/>
      <c r="BD69" s="6"/>
    </row>
    <row r="70" spans="2:56">
      <c r="B70" s="1"/>
      <c r="C70" s="1"/>
      <c r="D70" s="1"/>
      <c r="E70" s="39"/>
      <c r="R70" s="6"/>
      <c r="S70" s="6"/>
      <c r="U70" s="7"/>
      <c r="V70" s="2"/>
      <c r="W70" s="2"/>
      <c r="X70" s="2"/>
      <c r="Y70" s="2"/>
      <c r="Z70" s="2"/>
      <c r="AA70" s="2"/>
      <c r="AB70" s="2"/>
      <c r="AC70" s="2"/>
      <c r="AD70" s="2"/>
      <c r="AE70" s="2"/>
      <c r="AF70" s="2"/>
      <c r="AG70" s="2"/>
      <c r="AH70" s="2"/>
      <c r="AI70" s="2"/>
      <c r="AJ70" s="2"/>
      <c r="AK70" s="2"/>
      <c r="AL70" s="2"/>
      <c r="AM70" s="2"/>
      <c r="AN70" s="7"/>
      <c r="AO70" s="6"/>
      <c r="AP70" s="6"/>
      <c r="AQ70" s="6"/>
      <c r="AR70" s="6"/>
      <c r="AS70" s="6"/>
      <c r="AT70" s="6"/>
      <c r="AU70" s="6"/>
      <c r="AV70" s="6"/>
      <c r="AW70" s="6"/>
      <c r="AX70" s="6"/>
      <c r="AY70" s="6"/>
      <c r="AZ70" s="6"/>
      <c r="BA70" s="6"/>
      <c r="BB70" s="6"/>
      <c r="BC70" s="6"/>
      <c r="BD70" s="6"/>
    </row>
    <row r="71" spans="2:56" ht="25.5" customHeight="1">
      <c r="B71" s="17">
        <v>11</v>
      </c>
      <c r="C71" s="17">
        <v>2</v>
      </c>
      <c r="D71" s="18">
        <v>8</v>
      </c>
      <c r="E71" s="30">
        <v>64958</v>
      </c>
      <c r="F71" s="36"/>
      <c r="G71" s="32" t="s">
        <v>176</v>
      </c>
      <c r="H71" s="33"/>
      <c r="I71" s="33"/>
      <c r="J71" s="33"/>
      <c r="K71" s="33"/>
      <c r="L71" s="33"/>
      <c r="M71" s="33"/>
      <c r="N71" s="33"/>
      <c r="O71" s="33"/>
      <c r="P71" s="33"/>
      <c r="Q71" s="33"/>
      <c r="R71" s="34"/>
      <c r="AO71" s="6"/>
      <c r="AP71" s="6"/>
      <c r="AQ71" s="6"/>
      <c r="AR71" s="6"/>
      <c r="AS71" s="6"/>
      <c r="AT71" s="6"/>
      <c r="AU71" s="6"/>
      <c r="AV71" s="6"/>
      <c r="AW71" s="6"/>
      <c r="AX71" s="6"/>
      <c r="AY71" s="6"/>
      <c r="AZ71" s="6"/>
      <c r="BA71" s="6"/>
      <c r="BB71" s="6"/>
      <c r="BC71" s="6"/>
      <c r="BD71" s="6"/>
    </row>
    <row r="72" spans="2:56" ht="25.5" customHeight="1">
      <c r="B72" s="17">
        <f t="shared" ref="B72:B90" si="1">B71+1</f>
        <v>12</v>
      </c>
      <c r="C72" s="17">
        <v>2</v>
      </c>
      <c r="D72" s="18">
        <v>8</v>
      </c>
      <c r="E72" s="30">
        <v>79970</v>
      </c>
      <c r="F72" s="36"/>
      <c r="G72" s="32" t="s">
        <v>177</v>
      </c>
      <c r="H72" s="33"/>
      <c r="I72" s="33"/>
      <c r="J72" s="33"/>
      <c r="K72" s="33"/>
      <c r="L72" s="33"/>
      <c r="M72" s="33"/>
      <c r="N72" s="33"/>
      <c r="O72" s="33"/>
      <c r="P72" s="33"/>
      <c r="Q72" s="33"/>
      <c r="R72" s="34"/>
      <c r="S72" s="6"/>
      <c r="T72" s="6"/>
      <c r="U72" s="6"/>
      <c r="AN72" s="6"/>
      <c r="AO72" s="6"/>
      <c r="AP72" s="6"/>
      <c r="AQ72" s="6"/>
      <c r="AR72" s="6"/>
      <c r="AS72" s="6"/>
      <c r="AT72" s="6"/>
      <c r="AU72" s="6"/>
      <c r="AV72" s="6"/>
      <c r="AW72" s="6"/>
      <c r="AX72" s="6"/>
      <c r="AY72" s="6"/>
      <c r="AZ72" s="6"/>
      <c r="BA72" s="6"/>
      <c r="BB72" s="6"/>
      <c r="BC72" s="6"/>
      <c r="BD72" s="6"/>
    </row>
    <row r="73" spans="2:56" ht="25.5" customHeight="1">
      <c r="B73" s="17">
        <f t="shared" si="1"/>
        <v>13</v>
      </c>
      <c r="C73" s="17">
        <v>2</v>
      </c>
      <c r="D73" s="18">
        <v>8</v>
      </c>
      <c r="E73" s="30">
        <v>73858</v>
      </c>
      <c r="F73" s="36"/>
      <c r="G73" s="32" t="s">
        <v>178</v>
      </c>
      <c r="H73" s="33"/>
      <c r="I73" s="33"/>
      <c r="J73" s="33"/>
      <c r="K73" s="33"/>
      <c r="L73" s="33"/>
      <c r="M73" s="33"/>
      <c r="N73" s="33"/>
      <c r="O73" s="33"/>
      <c r="P73" s="33"/>
      <c r="Q73" s="33"/>
      <c r="R73" s="34"/>
      <c r="S73" s="6"/>
      <c r="AN73" s="6"/>
      <c r="AO73" s="6"/>
      <c r="AP73" s="6"/>
      <c r="AQ73" s="6"/>
      <c r="AR73" s="6"/>
      <c r="AS73" s="6"/>
      <c r="AT73" s="6"/>
      <c r="AU73" s="6"/>
      <c r="AV73" s="6"/>
      <c r="AW73" s="6"/>
      <c r="AX73" s="6"/>
      <c r="AY73" s="6"/>
      <c r="AZ73" s="6"/>
      <c r="BA73" s="6"/>
      <c r="BB73" s="6"/>
      <c r="BC73" s="6"/>
      <c r="BD73" s="6"/>
    </row>
    <row r="74" spans="2:56" ht="25.5" customHeight="1">
      <c r="B74" s="17">
        <f t="shared" si="1"/>
        <v>14</v>
      </c>
      <c r="C74" s="17">
        <v>2</v>
      </c>
      <c r="D74" s="18">
        <v>8</v>
      </c>
      <c r="E74" s="30">
        <v>77444</v>
      </c>
      <c r="F74" s="36"/>
      <c r="G74" s="32" t="s">
        <v>179</v>
      </c>
      <c r="H74" s="33"/>
      <c r="I74" s="33"/>
      <c r="J74" s="33"/>
      <c r="K74" s="33"/>
      <c r="L74" s="33"/>
      <c r="M74" s="33"/>
      <c r="N74" s="33"/>
      <c r="O74" s="33"/>
      <c r="P74" s="33"/>
      <c r="Q74" s="33"/>
      <c r="R74" s="34"/>
      <c r="S74" s="6"/>
      <c r="AN74" s="6"/>
      <c r="AO74" s="6"/>
      <c r="AP74" s="6"/>
      <c r="AQ74" s="6"/>
      <c r="AR74" s="6"/>
      <c r="AS74" s="6"/>
      <c r="AT74" s="6"/>
      <c r="AU74" s="6"/>
      <c r="AV74" s="6"/>
      <c r="AW74" s="6"/>
      <c r="AX74" s="6"/>
      <c r="AY74" s="6"/>
      <c r="AZ74" s="6"/>
      <c r="BA74" s="6"/>
      <c r="BB74" s="6"/>
      <c r="BC74" s="6"/>
      <c r="BD74" s="6"/>
    </row>
    <row r="75" spans="2:56" ht="25.5" customHeight="1">
      <c r="B75" s="17">
        <f t="shared" si="1"/>
        <v>15</v>
      </c>
      <c r="C75" s="17">
        <v>2</v>
      </c>
      <c r="D75" s="18">
        <v>8</v>
      </c>
      <c r="E75" s="30">
        <v>79092</v>
      </c>
      <c r="F75" s="36"/>
      <c r="G75" s="32" t="s">
        <v>180</v>
      </c>
      <c r="H75" s="33"/>
      <c r="I75" s="33"/>
      <c r="J75" s="33"/>
      <c r="K75" s="33"/>
      <c r="L75" s="33"/>
      <c r="M75" s="33"/>
      <c r="N75" s="33"/>
      <c r="O75" s="33"/>
      <c r="P75" s="33"/>
      <c r="Q75" s="33"/>
      <c r="R75" s="34"/>
      <c r="S75" s="6"/>
      <c r="U75" s="7"/>
      <c r="V75" s="7"/>
      <c r="W75" s="7"/>
      <c r="X75" s="7"/>
      <c r="Y75" s="7"/>
      <c r="Z75" s="7"/>
      <c r="AA75" s="7"/>
      <c r="AB75" s="7"/>
      <c r="AC75" s="7"/>
      <c r="AD75" s="7"/>
      <c r="AE75" s="7"/>
      <c r="AF75" s="7"/>
      <c r="AG75" s="7"/>
      <c r="AH75" s="7"/>
      <c r="AI75" s="7"/>
      <c r="AJ75" s="7"/>
      <c r="AK75" s="7"/>
      <c r="AL75" s="7"/>
      <c r="AM75" s="7"/>
      <c r="AN75" s="6"/>
      <c r="AO75" s="6"/>
      <c r="AP75" s="6"/>
      <c r="AQ75" s="6"/>
      <c r="AR75" s="6"/>
      <c r="AS75" s="6"/>
      <c r="AT75" s="6"/>
      <c r="AU75" s="6"/>
      <c r="AV75" s="6"/>
      <c r="AW75" s="6"/>
      <c r="AX75" s="6"/>
      <c r="AY75" s="6"/>
      <c r="AZ75" s="6"/>
      <c r="BA75" s="6"/>
      <c r="BB75" s="6"/>
      <c r="BC75" s="6"/>
      <c r="BD75" s="6"/>
    </row>
    <row r="76" spans="2:56" ht="25.5" customHeight="1">
      <c r="B76" s="17">
        <f t="shared" si="1"/>
        <v>16</v>
      </c>
      <c r="C76" s="17">
        <v>2</v>
      </c>
      <c r="D76" s="18">
        <v>8</v>
      </c>
      <c r="E76" s="30">
        <v>93957</v>
      </c>
      <c r="F76" s="36"/>
      <c r="G76" s="32" t="s">
        <v>181</v>
      </c>
      <c r="H76" s="33"/>
      <c r="I76" s="33"/>
      <c r="J76" s="33"/>
      <c r="K76" s="33"/>
      <c r="L76" s="33"/>
      <c r="M76" s="33"/>
      <c r="N76" s="33"/>
      <c r="O76" s="33"/>
      <c r="P76" s="33"/>
      <c r="Q76" s="33"/>
      <c r="R76" s="34"/>
      <c r="S76" s="6"/>
      <c r="V76" s="7"/>
      <c r="W76" s="7"/>
      <c r="X76" s="7"/>
      <c r="Y76" s="7"/>
      <c r="Z76" s="7"/>
      <c r="AA76" s="7"/>
      <c r="AB76" s="7"/>
      <c r="AC76" s="7"/>
      <c r="AD76" s="7"/>
      <c r="AE76" s="7"/>
      <c r="AF76" s="7"/>
      <c r="AG76" s="7"/>
      <c r="AH76" s="7"/>
      <c r="AI76" s="7"/>
      <c r="AJ76" s="7"/>
      <c r="AK76" s="7"/>
      <c r="AL76" s="7"/>
      <c r="AM76" s="7"/>
      <c r="AN76" s="6"/>
      <c r="AO76" s="6"/>
      <c r="AP76" s="6"/>
      <c r="AQ76" s="6"/>
      <c r="AR76" s="6"/>
      <c r="AS76" s="6"/>
      <c r="AT76" s="6"/>
      <c r="AU76" s="6"/>
      <c r="AV76" s="6"/>
      <c r="AW76" s="6"/>
      <c r="AX76" s="6"/>
      <c r="AY76" s="6"/>
      <c r="AZ76" s="6"/>
      <c r="BA76" s="6"/>
      <c r="BB76" s="6"/>
      <c r="BC76" s="6"/>
      <c r="BD76" s="6"/>
    </row>
    <row r="77" spans="2:56" ht="25.5" customHeight="1">
      <c r="B77" s="17">
        <f t="shared" si="1"/>
        <v>17</v>
      </c>
      <c r="C77" s="17">
        <v>2</v>
      </c>
      <c r="D77" s="18">
        <v>8</v>
      </c>
      <c r="E77" s="30">
        <v>74320</v>
      </c>
      <c r="F77" s="36"/>
      <c r="G77" s="32" t="s">
        <v>182</v>
      </c>
      <c r="H77" s="33"/>
      <c r="I77" s="33"/>
      <c r="J77" s="33"/>
      <c r="K77" s="33"/>
      <c r="L77" s="33"/>
      <c r="M77" s="33"/>
      <c r="N77" s="33"/>
      <c r="O77" s="33"/>
      <c r="P77" s="33"/>
      <c r="Q77" s="33"/>
      <c r="R77" s="34"/>
      <c r="S77" s="6"/>
      <c r="U77" s="7"/>
      <c r="V77" s="7"/>
      <c r="W77" s="7"/>
      <c r="X77" s="7"/>
      <c r="Y77" s="7"/>
      <c r="Z77" s="7"/>
      <c r="AA77" s="7"/>
      <c r="AB77" s="7"/>
      <c r="AC77" s="7"/>
      <c r="AD77" s="7"/>
      <c r="AE77" s="7"/>
      <c r="AF77" s="7"/>
      <c r="AG77" s="7"/>
      <c r="AH77" s="7"/>
      <c r="AI77" s="7"/>
      <c r="AJ77" s="7"/>
      <c r="AK77" s="7"/>
      <c r="AL77" s="7"/>
      <c r="AM77" s="7"/>
      <c r="AN77" s="6"/>
      <c r="AO77" s="6"/>
      <c r="AP77" s="6"/>
      <c r="AQ77" s="6"/>
      <c r="AR77" s="6"/>
      <c r="AS77" s="6"/>
      <c r="AT77" s="6"/>
      <c r="AU77" s="6"/>
      <c r="AV77" s="6"/>
      <c r="AW77" s="6"/>
      <c r="AX77" s="6"/>
      <c r="AY77" s="6"/>
      <c r="AZ77" s="6"/>
      <c r="BA77" s="6"/>
      <c r="BB77" s="6"/>
      <c r="BC77" s="6"/>
      <c r="BD77" s="6"/>
    </row>
    <row r="78" spans="2:56" ht="25.5" customHeight="1">
      <c r="B78" s="17">
        <f t="shared" si="1"/>
        <v>18</v>
      </c>
      <c r="C78" s="17">
        <v>2</v>
      </c>
      <c r="D78" s="18">
        <v>8</v>
      </c>
      <c r="E78" s="30">
        <v>66179</v>
      </c>
      <c r="F78" s="36"/>
      <c r="G78" s="32" t="s">
        <v>195</v>
      </c>
      <c r="H78" s="33"/>
      <c r="I78" s="33"/>
      <c r="J78" s="33"/>
      <c r="K78" s="33"/>
      <c r="L78" s="33"/>
      <c r="M78" s="33"/>
      <c r="N78" s="33"/>
      <c r="O78" s="33"/>
      <c r="P78" s="33"/>
      <c r="Q78" s="33"/>
      <c r="R78" s="34"/>
      <c r="S78" s="6"/>
      <c r="U78" s="7"/>
      <c r="V78" s="7"/>
      <c r="W78" s="7"/>
      <c r="X78" s="7"/>
      <c r="Y78" s="7"/>
      <c r="Z78" s="7"/>
      <c r="AA78" s="7"/>
      <c r="AB78" s="7"/>
      <c r="AC78" s="7"/>
      <c r="AD78" s="7"/>
      <c r="AE78" s="7"/>
      <c r="AF78" s="7"/>
      <c r="AG78" s="7"/>
      <c r="AH78" s="7"/>
      <c r="AI78" s="7"/>
      <c r="AJ78" s="7"/>
      <c r="AK78" s="7"/>
      <c r="AL78" s="7"/>
      <c r="AM78" s="7"/>
      <c r="AN78" s="6"/>
      <c r="AO78" s="6"/>
      <c r="AP78" s="6"/>
      <c r="AQ78" s="6"/>
      <c r="AR78" s="6"/>
      <c r="AS78" s="6"/>
      <c r="AT78" s="6"/>
      <c r="AU78" s="6"/>
      <c r="AV78" s="6"/>
      <c r="AW78" s="6"/>
      <c r="AX78" s="6"/>
      <c r="AY78" s="6"/>
      <c r="AZ78" s="6"/>
      <c r="BA78" s="6"/>
      <c r="BB78" s="6"/>
      <c r="BC78" s="6"/>
      <c r="BD78" s="6"/>
    </row>
    <row r="79" spans="2:56" ht="25.5" customHeight="1">
      <c r="B79" s="17">
        <f t="shared" si="1"/>
        <v>19</v>
      </c>
      <c r="C79" s="17">
        <v>2</v>
      </c>
      <c r="D79" s="18">
        <v>8</v>
      </c>
      <c r="E79" s="30">
        <v>81610</v>
      </c>
      <c r="F79" s="36"/>
      <c r="G79" s="32" t="s">
        <v>183</v>
      </c>
      <c r="H79" s="33"/>
      <c r="I79" s="33"/>
      <c r="J79" s="33"/>
      <c r="K79" s="33"/>
      <c r="L79" s="33"/>
      <c r="M79" s="33"/>
      <c r="N79" s="33"/>
      <c r="O79" s="33"/>
      <c r="P79" s="33"/>
      <c r="Q79" s="33"/>
      <c r="R79" s="34"/>
      <c r="S79" s="6"/>
      <c r="U79" s="7"/>
      <c r="V79" s="7"/>
      <c r="W79" s="7"/>
      <c r="X79" s="7"/>
      <c r="Y79" s="7"/>
      <c r="Z79" s="7"/>
      <c r="AA79" s="7"/>
      <c r="AB79" s="7"/>
      <c r="AC79" s="7"/>
      <c r="AD79" s="7"/>
      <c r="AE79" s="7"/>
      <c r="AF79" s="7"/>
      <c r="AG79" s="7"/>
      <c r="AH79" s="7"/>
      <c r="AI79" s="7"/>
      <c r="AJ79" s="7"/>
      <c r="AK79" s="7"/>
      <c r="AL79" s="7"/>
      <c r="AM79" s="7"/>
      <c r="AN79" s="6"/>
      <c r="AO79" s="6"/>
      <c r="AP79" s="6"/>
      <c r="AQ79" s="6"/>
      <c r="AR79" s="6"/>
      <c r="AS79" s="6"/>
      <c r="AT79" s="6"/>
      <c r="AU79" s="6"/>
      <c r="AV79" s="6"/>
      <c r="AW79" s="6"/>
      <c r="AX79" s="6"/>
      <c r="AY79" s="6"/>
      <c r="AZ79" s="6"/>
      <c r="BA79" s="6"/>
      <c r="BB79" s="6"/>
      <c r="BC79" s="6"/>
      <c r="BD79" s="6"/>
    </row>
    <row r="80" spans="2:56" ht="25.5" customHeight="1">
      <c r="B80" s="17">
        <f t="shared" si="1"/>
        <v>20</v>
      </c>
      <c r="C80" s="17">
        <v>2</v>
      </c>
      <c r="D80" s="18">
        <v>8</v>
      </c>
      <c r="E80" s="30">
        <v>81476</v>
      </c>
      <c r="F80" s="36"/>
      <c r="G80" s="32" t="s">
        <v>184</v>
      </c>
      <c r="H80" s="33"/>
      <c r="I80" s="33"/>
      <c r="J80" s="33"/>
      <c r="K80" s="33"/>
      <c r="L80" s="33"/>
      <c r="M80" s="33"/>
      <c r="N80" s="33"/>
      <c r="O80" s="33"/>
      <c r="P80" s="33"/>
      <c r="Q80" s="33"/>
      <c r="R80" s="34"/>
      <c r="S80" s="6"/>
      <c r="U80" s="7"/>
      <c r="V80" s="7"/>
      <c r="W80" s="7"/>
      <c r="X80" s="7"/>
      <c r="Y80" s="7"/>
      <c r="Z80" s="7"/>
      <c r="AA80" s="7"/>
      <c r="AB80" s="7"/>
      <c r="AC80" s="7"/>
      <c r="AD80" s="7"/>
      <c r="AE80" s="7"/>
      <c r="AF80" s="7"/>
      <c r="AG80" s="7"/>
      <c r="AH80" s="7"/>
      <c r="AI80" s="7"/>
      <c r="AJ80" s="7"/>
      <c r="AK80" s="7"/>
      <c r="AL80" s="7"/>
      <c r="AM80" s="7"/>
      <c r="AN80" s="6"/>
      <c r="AO80" s="6"/>
      <c r="AP80" s="6"/>
      <c r="AQ80" s="6"/>
      <c r="AR80" s="6"/>
      <c r="AS80" s="6"/>
      <c r="AT80" s="6"/>
      <c r="AU80" s="6"/>
      <c r="AV80" s="6"/>
      <c r="AW80" s="6"/>
      <c r="AX80" s="6"/>
      <c r="AY80" s="6"/>
      <c r="AZ80" s="6"/>
      <c r="BA80" s="6"/>
      <c r="BB80" s="6"/>
      <c r="BC80" s="6"/>
      <c r="BD80" s="6"/>
    </row>
    <row r="81" spans="2:56" ht="25.5" customHeight="1">
      <c r="B81" s="17">
        <f t="shared" si="1"/>
        <v>21</v>
      </c>
      <c r="C81" s="17">
        <v>2</v>
      </c>
      <c r="D81" s="18">
        <v>8</v>
      </c>
      <c r="E81" s="30">
        <v>71758</v>
      </c>
      <c r="F81" s="36"/>
      <c r="G81" s="32" t="s">
        <v>185</v>
      </c>
      <c r="H81" s="33"/>
      <c r="I81" s="33"/>
      <c r="J81" s="33"/>
      <c r="K81" s="33"/>
      <c r="L81" s="33"/>
      <c r="M81" s="33"/>
      <c r="N81" s="33"/>
      <c r="O81" s="33"/>
      <c r="P81" s="33"/>
      <c r="Q81" s="33"/>
      <c r="R81" s="34"/>
      <c r="S81" s="6"/>
      <c r="U81" s="7"/>
      <c r="V81" s="7"/>
      <c r="W81" s="7"/>
      <c r="X81" s="7"/>
      <c r="Y81" s="7"/>
      <c r="Z81" s="7"/>
      <c r="AA81" s="7"/>
      <c r="AB81" s="7"/>
      <c r="AC81" s="7"/>
      <c r="AD81" s="7"/>
      <c r="AE81" s="7"/>
      <c r="AF81" s="7"/>
      <c r="AG81" s="7"/>
      <c r="AH81" s="7"/>
      <c r="AI81" s="7"/>
      <c r="AJ81" s="7"/>
      <c r="AK81" s="7"/>
      <c r="AL81" s="7"/>
      <c r="AM81" s="7"/>
      <c r="AN81" s="6"/>
      <c r="AO81" s="6"/>
      <c r="AP81" s="6"/>
      <c r="AQ81" s="6"/>
      <c r="AR81" s="6"/>
      <c r="AS81" s="6"/>
      <c r="AT81" s="6"/>
      <c r="AU81" s="6"/>
      <c r="AV81" s="6"/>
      <c r="AW81" s="6"/>
      <c r="AX81" s="6"/>
      <c r="AY81" s="6"/>
      <c r="AZ81" s="6"/>
      <c r="BA81" s="6"/>
      <c r="BB81" s="6"/>
      <c r="BC81" s="6"/>
      <c r="BD81" s="6"/>
    </row>
    <row r="82" spans="2:56" ht="25.5" customHeight="1">
      <c r="B82" s="17">
        <f t="shared" si="1"/>
        <v>22</v>
      </c>
      <c r="C82" s="17">
        <v>2</v>
      </c>
      <c r="D82" s="18">
        <v>8</v>
      </c>
      <c r="E82" s="30">
        <v>78104</v>
      </c>
      <c r="F82" s="36"/>
      <c r="G82" s="32" t="s">
        <v>186</v>
      </c>
      <c r="H82" s="33"/>
      <c r="I82" s="33"/>
      <c r="J82" s="33"/>
      <c r="K82" s="33"/>
      <c r="L82" s="33"/>
      <c r="M82" s="33"/>
      <c r="N82" s="33"/>
      <c r="O82" s="33"/>
      <c r="P82" s="33"/>
      <c r="Q82" s="33"/>
      <c r="R82" s="34"/>
      <c r="S82" s="6"/>
      <c r="U82" s="7"/>
      <c r="V82" s="7"/>
      <c r="W82" s="7"/>
      <c r="X82" s="7"/>
      <c r="Y82" s="7"/>
      <c r="Z82" s="7"/>
      <c r="AA82" s="7"/>
      <c r="AB82" s="7"/>
      <c r="AC82" s="7"/>
      <c r="AD82" s="7"/>
      <c r="AE82" s="7"/>
      <c r="AF82" s="7"/>
      <c r="AG82" s="7"/>
      <c r="AH82" s="7"/>
      <c r="AI82" s="7"/>
      <c r="AJ82" s="7"/>
      <c r="AK82" s="7"/>
      <c r="AL82" s="7"/>
      <c r="AM82" s="7"/>
      <c r="AN82" s="6"/>
      <c r="AO82" s="6"/>
      <c r="AP82" s="6"/>
      <c r="AQ82" s="6"/>
      <c r="AR82" s="6"/>
      <c r="AS82" s="6"/>
      <c r="AT82" s="6"/>
      <c r="AU82" s="6"/>
      <c r="AV82" s="6"/>
      <c r="AW82" s="6"/>
      <c r="AX82" s="6"/>
      <c r="AY82" s="6"/>
      <c r="AZ82" s="6"/>
      <c r="BA82" s="6"/>
      <c r="BB82" s="6"/>
      <c r="BC82" s="6"/>
      <c r="BD82" s="6"/>
    </row>
    <row r="83" spans="2:56" ht="25.5" customHeight="1">
      <c r="B83" s="17">
        <f t="shared" si="1"/>
        <v>23</v>
      </c>
      <c r="C83" s="17">
        <v>2</v>
      </c>
      <c r="D83" s="18">
        <v>8</v>
      </c>
      <c r="E83" s="30">
        <v>80854</v>
      </c>
      <c r="F83" s="36"/>
      <c r="G83" s="32" t="s">
        <v>187</v>
      </c>
      <c r="H83" s="33"/>
      <c r="I83" s="33"/>
      <c r="J83" s="33"/>
      <c r="K83" s="33"/>
      <c r="L83" s="33"/>
      <c r="M83" s="33"/>
      <c r="N83" s="33"/>
      <c r="O83" s="33"/>
      <c r="P83" s="33"/>
      <c r="Q83" s="33"/>
      <c r="R83" s="34"/>
      <c r="S83" s="6"/>
      <c r="U83" s="7"/>
      <c r="V83" s="7"/>
      <c r="W83" s="7"/>
      <c r="X83" s="7"/>
      <c r="Y83" s="7"/>
      <c r="Z83" s="7"/>
      <c r="AA83" s="7"/>
      <c r="AB83" s="7"/>
      <c r="AC83" s="7"/>
      <c r="AD83" s="7"/>
      <c r="AE83" s="7"/>
      <c r="AF83" s="7"/>
      <c r="AG83" s="7"/>
      <c r="AH83" s="7"/>
      <c r="AI83" s="7"/>
      <c r="AJ83" s="7"/>
      <c r="AK83" s="7"/>
      <c r="AL83" s="7"/>
      <c r="AM83" s="7"/>
      <c r="AN83" s="6"/>
      <c r="AO83" s="6"/>
      <c r="AP83" s="6"/>
      <c r="AQ83" s="6"/>
      <c r="AR83" s="6"/>
      <c r="AS83" s="6"/>
      <c r="AT83" s="6"/>
      <c r="AU83" s="6"/>
      <c r="AV83" s="6"/>
      <c r="AW83" s="6"/>
      <c r="AX83" s="6"/>
      <c r="AY83" s="6"/>
      <c r="AZ83" s="6"/>
      <c r="BA83" s="6"/>
      <c r="BB83" s="6"/>
      <c r="BC83" s="6"/>
      <c r="BD83" s="6"/>
    </row>
    <row r="84" spans="2:56" ht="25.5" customHeight="1">
      <c r="B84" s="17">
        <f t="shared" si="1"/>
        <v>24</v>
      </c>
      <c r="C84" s="17">
        <v>2</v>
      </c>
      <c r="D84" s="18">
        <v>8</v>
      </c>
      <c r="E84" s="30">
        <v>104324</v>
      </c>
      <c r="F84" s="36"/>
      <c r="G84" s="32" t="s">
        <v>188</v>
      </c>
      <c r="H84" s="33"/>
      <c r="I84" s="33"/>
      <c r="J84" s="33"/>
      <c r="K84" s="33"/>
      <c r="L84" s="33"/>
      <c r="M84" s="33"/>
      <c r="N84" s="33"/>
      <c r="O84" s="33"/>
      <c r="P84" s="33"/>
      <c r="Q84" s="33"/>
      <c r="R84" s="34"/>
      <c r="S84" s="6"/>
      <c r="U84" s="7"/>
      <c r="V84" s="7"/>
      <c r="W84" s="7"/>
      <c r="X84" s="7"/>
      <c r="Y84" s="7"/>
      <c r="Z84" s="7"/>
      <c r="AA84" s="7"/>
      <c r="AB84" s="7"/>
      <c r="AC84" s="7"/>
      <c r="AD84" s="7"/>
      <c r="AE84" s="7"/>
      <c r="AF84" s="7"/>
      <c r="AG84" s="7"/>
      <c r="AH84" s="7"/>
      <c r="AI84" s="7"/>
      <c r="AJ84" s="7"/>
      <c r="AK84" s="7"/>
      <c r="AL84" s="7"/>
      <c r="AM84" s="7"/>
      <c r="AN84" s="6"/>
      <c r="AO84" s="6"/>
      <c r="AP84" s="6"/>
      <c r="AQ84" s="6"/>
      <c r="AR84" s="6"/>
      <c r="AS84" s="6"/>
      <c r="AT84" s="6"/>
      <c r="AU84" s="6"/>
      <c r="AV84" s="6"/>
      <c r="AW84" s="6"/>
      <c r="AX84" s="6"/>
      <c r="AY84" s="6"/>
      <c r="AZ84" s="6"/>
      <c r="BA84" s="6"/>
      <c r="BB84" s="6"/>
      <c r="BC84" s="6"/>
      <c r="BD84" s="6"/>
    </row>
    <row r="85" spans="2:56" ht="25.5" customHeight="1">
      <c r="B85" s="17">
        <f t="shared" si="1"/>
        <v>25</v>
      </c>
      <c r="C85" s="17">
        <v>2</v>
      </c>
      <c r="D85" s="18">
        <v>8</v>
      </c>
      <c r="E85" s="30">
        <v>82947</v>
      </c>
      <c r="F85" s="36"/>
      <c r="G85" s="32" t="s">
        <v>189</v>
      </c>
      <c r="H85" s="33"/>
      <c r="I85" s="33"/>
      <c r="J85" s="33"/>
      <c r="K85" s="33"/>
      <c r="L85" s="33"/>
      <c r="M85" s="33"/>
      <c r="N85" s="33"/>
      <c r="O85" s="33"/>
      <c r="P85" s="33"/>
      <c r="Q85" s="33"/>
      <c r="R85" s="34"/>
      <c r="S85" s="6"/>
      <c r="U85" s="7"/>
      <c r="V85" s="7"/>
      <c r="W85" s="7"/>
      <c r="X85" s="7"/>
      <c r="Y85" s="7"/>
      <c r="Z85" s="7"/>
      <c r="AA85" s="7"/>
      <c r="AB85" s="7"/>
      <c r="AC85" s="7"/>
      <c r="AD85" s="7"/>
      <c r="AE85" s="7"/>
      <c r="AF85" s="7"/>
      <c r="AG85" s="7"/>
      <c r="AH85" s="7"/>
      <c r="AI85" s="7"/>
      <c r="AJ85" s="7"/>
      <c r="AK85" s="7"/>
      <c r="AL85" s="7"/>
      <c r="AM85" s="7"/>
      <c r="AN85" s="6"/>
      <c r="AO85" s="6"/>
      <c r="AP85" s="6"/>
      <c r="AQ85" s="6"/>
      <c r="AR85" s="6"/>
      <c r="AS85" s="6"/>
      <c r="AT85" s="6"/>
      <c r="AU85" s="6"/>
      <c r="AV85" s="6"/>
      <c r="AW85" s="6"/>
      <c r="AX85" s="6"/>
      <c r="AY85" s="6"/>
      <c r="AZ85" s="6"/>
      <c r="BA85" s="6"/>
      <c r="BB85" s="6"/>
      <c r="BC85" s="6"/>
      <c r="BD85" s="6"/>
    </row>
    <row r="86" spans="2:56" ht="25.5" customHeight="1">
      <c r="B86" s="17">
        <f t="shared" si="1"/>
        <v>26</v>
      </c>
      <c r="C86" s="17">
        <v>2</v>
      </c>
      <c r="D86" s="18">
        <v>8</v>
      </c>
      <c r="E86" s="30">
        <v>96384</v>
      </c>
      <c r="F86" s="36"/>
      <c r="G86" s="32" t="s">
        <v>190</v>
      </c>
      <c r="H86" s="33"/>
      <c r="I86" s="33"/>
      <c r="J86" s="33"/>
      <c r="K86" s="33"/>
      <c r="L86" s="33"/>
      <c r="M86" s="33"/>
      <c r="N86" s="33"/>
      <c r="O86" s="33"/>
      <c r="P86" s="33"/>
      <c r="Q86" s="33"/>
      <c r="R86" s="34"/>
      <c r="S86" s="6"/>
      <c r="U86" s="7"/>
      <c r="V86" s="7"/>
      <c r="W86" s="7"/>
      <c r="X86" s="7"/>
      <c r="Y86" s="7"/>
      <c r="Z86" s="7"/>
      <c r="AA86" s="7"/>
      <c r="AB86" s="7"/>
      <c r="AC86" s="7"/>
      <c r="AD86" s="7"/>
      <c r="AE86" s="7"/>
      <c r="AF86" s="7"/>
      <c r="AG86" s="7"/>
      <c r="AH86" s="7"/>
      <c r="AI86" s="7"/>
      <c r="AJ86" s="7"/>
      <c r="AK86" s="7"/>
      <c r="AL86" s="7"/>
      <c r="AM86" s="7"/>
      <c r="AN86" s="6"/>
      <c r="AO86" s="6"/>
      <c r="AP86" s="6"/>
      <c r="AQ86" s="6"/>
      <c r="AR86" s="6"/>
      <c r="AS86" s="6"/>
      <c r="AT86" s="6"/>
      <c r="AU86" s="6"/>
      <c r="AV86" s="6"/>
      <c r="AW86" s="6"/>
      <c r="AX86" s="6"/>
      <c r="AY86" s="6"/>
      <c r="AZ86" s="6"/>
      <c r="BA86" s="6"/>
      <c r="BB86" s="6"/>
      <c r="BC86" s="6"/>
      <c r="BD86" s="6"/>
    </row>
    <row r="87" spans="2:56" ht="25.5" customHeight="1">
      <c r="B87" s="17">
        <f t="shared" si="1"/>
        <v>27</v>
      </c>
      <c r="C87" s="17">
        <v>2</v>
      </c>
      <c r="D87" s="18">
        <v>8</v>
      </c>
      <c r="E87" s="30">
        <v>72089</v>
      </c>
      <c r="F87" s="36"/>
      <c r="G87" s="32" t="s">
        <v>191</v>
      </c>
      <c r="H87" s="33"/>
      <c r="I87" s="33"/>
      <c r="J87" s="33"/>
      <c r="K87" s="33"/>
      <c r="L87" s="33"/>
      <c r="M87" s="33"/>
      <c r="N87" s="33"/>
      <c r="O87" s="33"/>
      <c r="P87" s="33"/>
      <c r="Q87" s="33"/>
      <c r="R87" s="34"/>
      <c r="S87" s="6"/>
      <c r="U87" s="7"/>
      <c r="V87" s="7"/>
      <c r="W87" s="7"/>
      <c r="X87" s="7"/>
      <c r="Y87" s="7"/>
      <c r="Z87" s="7"/>
      <c r="AA87" s="7"/>
      <c r="AB87" s="7"/>
      <c r="AC87" s="7"/>
      <c r="AD87" s="7"/>
      <c r="AE87" s="7"/>
      <c r="AF87" s="7"/>
      <c r="AG87" s="7"/>
      <c r="AH87" s="7"/>
      <c r="AI87" s="7"/>
      <c r="AJ87" s="7"/>
      <c r="AK87" s="7"/>
      <c r="AL87" s="7"/>
      <c r="AM87" s="7"/>
      <c r="AN87" s="6"/>
      <c r="AO87" s="6"/>
      <c r="AP87" s="6"/>
      <c r="AQ87" s="6"/>
      <c r="AR87" s="6"/>
      <c r="AS87" s="6"/>
      <c r="AT87" s="6"/>
      <c r="AU87" s="6"/>
      <c r="AV87" s="6"/>
      <c r="AW87" s="6"/>
      <c r="AX87" s="6"/>
      <c r="AY87" s="6"/>
      <c r="AZ87" s="6"/>
      <c r="BA87" s="6"/>
      <c r="BB87" s="6"/>
      <c r="BC87" s="6"/>
      <c r="BD87" s="6"/>
    </row>
    <row r="88" spans="2:56" ht="25.5" customHeight="1">
      <c r="B88" s="17">
        <f t="shared" si="1"/>
        <v>28</v>
      </c>
      <c r="C88" s="17">
        <v>2</v>
      </c>
      <c r="D88" s="18">
        <v>8</v>
      </c>
      <c r="E88" s="30">
        <v>89050</v>
      </c>
      <c r="F88" s="36"/>
      <c r="G88" s="32" t="s">
        <v>192</v>
      </c>
      <c r="H88" s="33"/>
      <c r="I88" s="33"/>
      <c r="J88" s="33"/>
      <c r="K88" s="33"/>
      <c r="L88" s="33"/>
      <c r="M88" s="33"/>
      <c r="N88" s="33"/>
      <c r="O88" s="33"/>
      <c r="P88" s="33"/>
      <c r="Q88" s="33"/>
      <c r="R88" s="34"/>
      <c r="S88" s="6"/>
      <c r="U88" s="7"/>
      <c r="V88" s="7"/>
      <c r="W88" s="7"/>
      <c r="X88" s="7"/>
      <c r="Y88" s="7"/>
      <c r="Z88" s="7"/>
      <c r="AA88" s="7"/>
      <c r="AB88" s="7"/>
      <c r="AC88" s="7"/>
      <c r="AD88" s="7"/>
      <c r="AE88" s="7"/>
      <c r="AF88" s="7"/>
      <c r="AG88" s="7"/>
      <c r="AH88" s="7"/>
      <c r="AI88" s="7"/>
      <c r="AJ88" s="7"/>
      <c r="AK88" s="7"/>
      <c r="AL88" s="7"/>
      <c r="AM88" s="7"/>
      <c r="AN88" s="6"/>
      <c r="AO88" s="6"/>
      <c r="AP88" s="6"/>
      <c r="AQ88" s="6"/>
      <c r="AR88" s="6"/>
      <c r="AS88" s="6"/>
      <c r="AT88" s="6"/>
      <c r="AU88" s="6"/>
      <c r="AV88" s="6"/>
      <c r="AW88" s="6"/>
      <c r="AX88" s="6"/>
      <c r="AY88" s="6"/>
      <c r="AZ88" s="6"/>
      <c r="BA88" s="6"/>
      <c r="BB88" s="6"/>
      <c r="BC88" s="6"/>
      <c r="BD88" s="6"/>
    </row>
    <row r="89" spans="2:56" ht="25.5" customHeight="1">
      <c r="B89" s="17">
        <f t="shared" si="1"/>
        <v>29</v>
      </c>
      <c r="C89" s="17">
        <v>2</v>
      </c>
      <c r="D89" s="18">
        <v>8</v>
      </c>
      <c r="E89" s="30">
        <v>100153</v>
      </c>
      <c r="F89" s="36"/>
      <c r="G89" s="32" t="s">
        <v>193</v>
      </c>
      <c r="H89" s="33"/>
      <c r="I89" s="33"/>
      <c r="J89" s="33"/>
      <c r="K89" s="33"/>
      <c r="L89" s="33"/>
      <c r="M89" s="33"/>
      <c r="N89" s="33"/>
      <c r="O89" s="33"/>
      <c r="P89" s="33"/>
      <c r="Q89" s="33"/>
      <c r="R89" s="34"/>
      <c r="S89" s="6"/>
      <c r="U89" s="7"/>
      <c r="V89" s="7"/>
      <c r="W89" s="7"/>
      <c r="X89" s="7"/>
      <c r="Y89" s="7"/>
      <c r="Z89" s="7"/>
      <c r="AA89" s="7"/>
      <c r="AB89" s="7"/>
      <c r="AC89" s="7"/>
      <c r="AD89" s="7"/>
      <c r="AE89" s="7"/>
      <c r="AF89" s="7"/>
      <c r="AG89" s="7"/>
      <c r="AH89" s="7"/>
      <c r="AI89" s="7"/>
      <c r="AJ89" s="7"/>
      <c r="AK89" s="7"/>
      <c r="AL89" s="7"/>
      <c r="AM89" s="7"/>
      <c r="AN89" s="6"/>
      <c r="AO89" s="6"/>
      <c r="AP89" s="6"/>
      <c r="AQ89" s="6"/>
      <c r="AR89" s="6"/>
      <c r="AS89" s="6"/>
      <c r="AT89" s="6"/>
      <c r="AU89" s="6"/>
      <c r="AV89" s="6"/>
      <c r="AW89" s="6"/>
      <c r="AX89" s="6"/>
      <c r="AY89" s="6"/>
      <c r="AZ89" s="6"/>
      <c r="BA89" s="6"/>
      <c r="BB89" s="6"/>
      <c r="BC89" s="6"/>
      <c r="BD89" s="6"/>
    </row>
    <row r="90" spans="2:56" ht="25.5" customHeight="1">
      <c r="B90" s="17">
        <f t="shared" si="1"/>
        <v>30</v>
      </c>
      <c r="C90" s="17">
        <v>2</v>
      </c>
      <c r="D90" s="18">
        <v>8</v>
      </c>
      <c r="E90" s="30">
        <v>88615</v>
      </c>
      <c r="F90" s="36"/>
      <c r="G90" s="32" t="s">
        <v>194</v>
      </c>
      <c r="H90" s="33"/>
      <c r="I90" s="33"/>
      <c r="J90" s="33"/>
      <c r="K90" s="33"/>
      <c r="L90" s="33"/>
      <c r="M90" s="33"/>
      <c r="N90" s="33"/>
      <c r="O90" s="33"/>
      <c r="P90" s="33"/>
      <c r="Q90" s="33"/>
      <c r="R90" s="34"/>
      <c r="S90" s="6"/>
      <c r="U90" s="7"/>
      <c r="V90" s="7"/>
      <c r="W90" s="7"/>
      <c r="X90" s="7"/>
      <c r="Y90" s="7"/>
      <c r="Z90" s="7"/>
      <c r="AA90" s="7"/>
      <c r="AB90" s="7"/>
      <c r="AC90" s="7"/>
      <c r="AD90" s="7"/>
      <c r="AE90" s="7"/>
      <c r="AF90" s="7"/>
      <c r="AG90" s="7"/>
      <c r="AH90" s="7"/>
      <c r="AI90" s="7"/>
      <c r="AJ90" s="7"/>
      <c r="AK90" s="7"/>
      <c r="AL90" s="7"/>
      <c r="AM90" s="7"/>
      <c r="AN90" s="6"/>
      <c r="AO90" s="6"/>
      <c r="AP90" s="6"/>
      <c r="AQ90" s="6"/>
      <c r="AR90" s="6"/>
      <c r="AS90" s="6"/>
      <c r="AT90" s="6"/>
      <c r="AU90" s="6"/>
      <c r="AV90" s="6"/>
      <c r="AW90" s="6"/>
      <c r="AX90" s="6"/>
      <c r="AY90" s="6"/>
      <c r="AZ90" s="6"/>
      <c r="BA90" s="6"/>
      <c r="BB90" s="6"/>
      <c r="BC90" s="6"/>
      <c r="BD90" s="6"/>
    </row>
    <row r="91" spans="2:56" ht="23.4">
      <c r="B91" s="12"/>
      <c r="C91" s="12"/>
      <c r="D91" s="13"/>
      <c r="E91" s="47"/>
      <c r="L91" s="26"/>
      <c r="R91" s="2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row>
    <row r="92" spans="2:56" ht="23.4">
      <c r="B92" s="17" t="s">
        <v>26</v>
      </c>
      <c r="C92" s="17">
        <v>2</v>
      </c>
      <c r="D92" s="18">
        <v>0</v>
      </c>
      <c r="E92" s="30">
        <v>1637142</v>
      </c>
      <c r="F92" s="36"/>
      <c r="L92" s="26"/>
      <c r="R92" s="2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row>
    <row r="93" spans="2:56" ht="23.4">
      <c r="B93" s="12"/>
      <c r="C93" s="12"/>
      <c r="D93" s="13"/>
      <c r="E93" s="47"/>
      <c r="L93" s="26"/>
      <c r="R93" s="2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row>
    <row r="94" spans="2:56" ht="15" thickBot="1">
      <c r="B94" s="6"/>
      <c r="C94" s="6"/>
      <c r="D94" s="6"/>
      <c r="E94" s="41"/>
      <c r="F94" s="7"/>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row>
    <row r="95" spans="2:56" ht="19.2" thickTop="1" thickBot="1">
      <c r="B95" s="21" t="s">
        <v>13</v>
      </c>
      <c r="C95" s="11" t="s">
        <v>25</v>
      </c>
      <c r="D95" s="6"/>
      <c r="E95" s="41"/>
      <c r="F95" s="7"/>
      <c r="G95" s="6"/>
      <c r="H95" s="6"/>
      <c r="I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row>
    <row r="96" spans="2:56" ht="15" thickTop="1">
      <c r="B96" s="5"/>
      <c r="C96" s="6"/>
      <c r="D96" s="6"/>
      <c r="E96" s="41"/>
      <c r="F96" s="7"/>
      <c r="G96" s="6"/>
      <c r="H96" s="6"/>
      <c r="I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row>
    <row r="97" spans="2:56">
      <c r="B97" s="20" t="s">
        <v>85</v>
      </c>
      <c r="C97" s="1"/>
      <c r="D97" s="1"/>
      <c r="E97" s="39"/>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row>
    <row r="98" spans="2:56">
      <c r="B98" s="20" t="s">
        <v>86</v>
      </c>
      <c r="C98" s="1"/>
      <c r="D98" s="1"/>
      <c r="E98" s="39"/>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row>
    <row r="99" spans="2:56">
      <c r="B99" s="6"/>
      <c r="C99" s="72" t="s">
        <v>303</v>
      </c>
      <c r="D99" s="1"/>
      <c r="E99" s="39"/>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row>
    <row r="100" spans="2:56">
      <c r="B100" s="20"/>
      <c r="C100" s="1" t="s">
        <v>87</v>
      </c>
      <c r="D100" s="1"/>
      <c r="E100" s="39"/>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row>
    <row r="101" spans="2:56">
      <c r="B101" s="20"/>
      <c r="C101" s="1"/>
      <c r="D101" s="1"/>
      <c r="E101" s="39"/>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row>
    <row r="102" spans="2:56">
      <c r="B102" s="20" t="s">
        <v>88</v>
      </c>
      <c r="C102" s="1"/>
      <c r="D102" s="1"/>
      <c r="E102" s="39"/>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row>
    <row r="103" spans="2:56" ht="15" thickBot="1">
      <c r="B103" s="6"/>
      <c r="C103" s="6"/>
      <c r="D103" s="6"/>
      <c r="E103" s="41"/>
      <c r="F103" s="7"/>
      <c r="G103" s="27"/>
      <c r="L103" s="26"/>
      <c r="M103" s="27"/>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row>
    <row r="104" spans="2:56" ht="25.5" customHeight="1" thickTop="1" thickBot="1">
      <c r="B104" s="19" t="s">
        <v>2</v>
      </c>
      <c r="C104" s="19" t="s">
        <v>3</v>
      </c>
      <c r="D104" s="19" t="s">
        <v>4</v>
      </c>
      <c r="E104" s="44" t="s">
        <v>5</v>
      </c>
      <c r="G104" s="124" t="s">
        <v>64</v>
      </c>
      <c r="H104" s="125"/>
      <c r="I104" s="125"/>
      <c r="J104" s="125"/>
      <c r="K104" s="125"/>
      <c r="L104" s="125"/>
      <c r="M104" s="125"/>
      <c r="N104" s="125"/>
      <c r="O104" s="125"/>
      <c r="P104" s="125"/>
      <c r="Q104" s="125"/>
      <c r="R104" s="125"/>
      <c r="S104" s="125"/>
      <c r="T104" s="125"/>
      <c r="U104" s="125"/>
      <c r="V104" s="125"/>
      <c r="W104" s="125"/>
      <c r="X104" s="125"/>
      <c r="Y104" s="125"/>
      <c r="Z104" s="125"/>
      <c r="AA104" s="125"/>
      <c r="AB104" s="125"/>
      <c r="AC104" s="125"/>
      <c r="AD104" s="125"/>
      <c r="AE104" s="125"/>
      <c r="AF104" s="12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row>
    <row r="105" spans="2:56" ht="15" thickTop="1">
      <c r="B105" s="1"/>
      <c r="C105" s="1"/>
      <c r="D105" s="1"/>
      <c r="E105" s="39"/>
      <c r="L105" s="2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row>
    <row r="106" spans="2:56" ht="23.4">
      <c r="B106" s="17" t="s">
        <v>9</v>
      </c>
      <c r="C106" s="17">
        <v>3</v>
      </c>
      <c r="D106" s="18">
        <v>0</v>
      </c>
      <c r="E106" s="30">
        <v>107</v>
      </c>
      <c r="F106" s="36"/>
      <c r="G106" s="32" t="s">
        <v>84</v>
      </c>
      <c r="H106" s="33"/>
      <c r="I106" s="33"/>
      <c r="J106" s="33"/>
      <c r="K106" s="33"/>
      <c r="L106" s="33"/>
      <c r="M106" s="33"/>
      <c r="N106" s="33"/>
      <c r="O106" s="33"/>
      <c r="P106" s="33"/>
      <c r="Q106" s="33"/>
      <c r="R106" s="33"/>
      <c r="S106" s="48"/>
      <c r="T106" s="49"/>
      <c r="U106" s="49"/>
      <c r="V106" s="49"/>
      <c r="W106" s="49"/>
      <c r="X106" s="49"/>
      <c r="Y106" s="49"/>
      <c r="Z106" s="49"/>
      <c r="AA106" s="49"/>
      <c r="AB106" s="49"/>
      <c r="AC106" s="49"/>
      <c r="AD106" s="49"/>
      <c r="AE106" s="49"/>
      <c r="AF106" s="49"/>
      <c r="BB106" s="6"/>
      <c r="BC106" s="6"/>
      <c r="BD106" s="6"/>
    </row>
    <row r="107" spans="2:56">
      <c r="B107" s="1"/>
      <c r="C107" s="1"/>
      <c r="D107" s="1"/>
      <c r="E107" s="39"/>
      <c r="R107" s="6"/>
      <c r="S107" s="6"/>
      <c r="T107" s="6"/>
      <c r="U107" s="6"/>
      <c r="V107" s="6"/>
      <c r="W107" s="6"/>
      <c r="X107" s="6"/>
      <c r="Y107" s="6"/>
      <c r="Z107" s="6"/>
      <c r="AA107" s="6"/>
      <c r="AB107" s="6"/>
      <c r="AC107" s="6"/>
      <c r="AD107" s="6"/>
      <c r="AE107" s="6"/>
      <c r="AF107" s="6"/>
      <c r="BB107" s="6"/>
      <c r="BC107" s="6"/>
      <c r="BD107" s="6"/>
    </row>
    <row r="108" spans="2:56" ht="23.4">
      <c r="B108" s="17">
        <v>31</v>
      </c>
      <c r="C108" s="17">
        <v>3</v>
      </c>
      <c r="D108" s="18">
        <v>10</v>
      </c>
      <c r="E108" s="30">
        <v>75</v>
      </c>
      <c r="F108" s="36"/>
      <c r="G108" s="32" t="s">
        <v>214</v>
      </c>
      <c r="H108" s="33"/>
      <c r="I108" s="33"/>
      <c r="J108" s="33"/>
      <c r="K108" s="33"/>
      <c r="L108" s="33"/>
      <c r="M108" s="33"/>
      <c r="N108" s="33"/>
      <c r="O108" s="33"/>
      <c r="P108" s="33"/>
      <c r="Q108" s="33"/>
      <c r="R108" s="33"/>
      <c r="S108" s="48"/>
      <c r="T108" s="49"/>
      <c r="U108" s="49"/>
      <c r="V108" s="49"/>
      <c r="W108" s="49"/>
      <c r="X108" s="49"/>
      <c r="Y108" s="49"/>
      <c r="Z108" s="49"/>
      <c r="AA108" s="49"/>
      <c r="AB108" s="49"/>
      <c r="AC108" s="49"/>
      <c r="AD108" s="49"/>
      <c r="AE108" s="49"/>
      <c r="AF108" s="49"/>
      <c r="BB108" s="6"/>
      <c r="BC108" s="6"/>
      <c r="BD108" s="6"/>
    </row>
    <row r="109" spans="2:56" ht="23.4">
      <c r="B109" s="17">
        <f t="shared" ref="B109:B127" si="2">B108+1</f>
        <v>32</v>
      </c>
      <c r="C109" s="17">
        <v>3</v>
      </c>
      <c r="D109" s="18">
        <v>10</v>
      </c>
      <c r="E109" s="30">
        <v>107</v>
      </c>
      <c r="F109" s="36"/>
      <c r="G109" s="32" t="s">
        <v>196</v>
      </c>
      <c r="H109" s="33"/>
      <c r="I109" s="33"/>
      <c r="J109" s="33"/>
      <c r="K109" s="33"/>
      <c r="L109" s="33"/>
      <c r="M109" s="33"/>
      <c r="N109" s="33"/>
      <c r="O109" s="33"/>
      <c r="P109" s="33"/>
      <c r="Q109" s="33"/>
      <c r="R109" s="33"/>
      <c r="S109" s="48"/>
      <c r="T109" s="49"/>
      <c r="U109" s="49"/>
      <c r="V109" s="49"/>
      <c r="W109" s="49"/>
      <c r="X109" s="49"/>
      <c r="Y109" s="49"/>
      <c r="Z109" s="49"/>
      <c r="AA109" s="49"/>
      <c r="AB109" s="49"/>
      <c r="AC109" s="49"/>
      <c r="AD109" s="49"/>
      <c r="AE109" s="49"/>
      <c r="AF109" s="49"/>
      <c r="BB109" s="6"/>
      <c r="BC109" s="6"/>
      <c r="BD109" s="6"/>
    </row>
    <row r="110" spans="2:56" ht="23.4">
      <c r="B110" s="17">
        <f t="shared" si="2"/>
        <v>33</v>
      </c>
      <c r="C110" s="17">
        <v>3</v>
      </c>
      <c r="D110" s="18">
        <v>10</v>
      </c>
      <c r="E110" s="30">
        <v>128</v>
      </c>
      <c r="F110" s="36"/>
      <c r="G110" s="32" t="s">
        <v>197</v>
      </c>
      <c r="H110" s="33"/>
      <c r="I110" s="33"/>
      <c r="J110" s="33"/>
      <c r="K110" s="33"/>
      <c r="L110" s="33"/>
      <c r="M110" s="33"/>
      <c r="N110" s="33"/>
      <c r="O110" s="33"/>
      <c r="P110" s="33"/>
      <c r="Q110" s="33"/>
      <c r="R110" s="33"/>
      <c r="S110" s="48"/>
      <c r="T110" s="49"/>
      <c r="U110" s="49"/>
      <c r="V110" s="49"/>
      <c r="W110" s="49"/>
      <c r="X110" s="49"/>
      <c r="Y110" s="49"/>
      <c r="Z110" s="49"/>
      <c r="AA110" s="49"/>
      <c r="AB110" s="49"/>
      <c r="AC110" s="49"/>
      <c r="AD110" s="49"/>
      <c r="AE110" s="49"/>
      <c r="AF110" s="49"/>
      <c r="BB110" s="6"/>
      <c r="BC110" s="6"/>
      <c r="BD110" s="6"/>
    </row>
    <row r="111" spans="2:56" ht="23.4">
      <c r="B111" s="17">
        <f t="shared" si="2"/>
        <v>34</v>
      </c>
      <c r="C111" s="17">
        <v>3</v>
      </c>
      <c r="D111" s="18">
        <v>10</v>
      </c>
      <c r="E111" s="30">
        <v>107</v>
      </c>
      <c r="F111" s="36"/>
      <c r="G111" s="32" t="s">
        <v>198</v>
      </c>
      <c r="H111" s="33"/>
      <c r="I111" s="33"/>
      <c r="J111" s="33"/>
      <c r="K111" s="33"/>
      <c r="L111" s="33"/>
      <c r="M111" s="33"/>
      <c r="N111" s="33"/>
      <c r="O111" s="33"/>
      <c r="P111" s="33"/>
      <c r="Q111" s="33"/>
      <c r="R111" s="33"/>
      <c r="S111" s="48"/>
      <c r="T111" s="49"/>
      <c r="U111" s="49"/>
      <c r="V111" s="49"/>
      <c r="W111" s="49"/>
      <c r="X111" s="49"/>
      <c r="Y111" s="49"/>
      <c r="Z111" s="49"/>
      <c r="AA111" s="49"/>
      <c r="AB111" s="49"/>
      <c r="AC111" s="49"/>
      <c r="AD111" s="49"/>
      <c r="AE111" s="49"/>
      <c r="AF111" s="49"/>
      <c r="BB111" s="6"/>
      <c r="BC111" s="6"/>
      <c r="BD111" s="6"/>
    </row>
    <row r="112" spans="2:56" ht="23.4">
      <c r="B112" s="17">
        <f t="shared" si="2"/>
        <v>35</v>
      </c>
      <c r="C112" s="17">
        <v>3</v>
      </c>
      <c r="D112" s="18">
        <v>10</v>
      </c>
      <c r="E112" s="30">
        <v>99</v>
      </c>
      <c r="F112" s="36"/>
      <c r="G112" s="32" t="s">
        <v>199</v>
      </c>
      <c r="H112" s="33"/>
      <c r="I112" s="33"/>
      <c r="J112" s="33"/>
      <c r="K112" s="33"/>
      <c r="L112" s="33"/>
      <c r="M112" s="33"/>
      <c r="N112" s="33"/>
      <c r="O112" s="33"/>
      <c r="P112" s="33"/>
      <c r="Q112" s="33"/>
      <c r="R112" s="33"/>
      <c r="S112" s="48"/>
      <c r="T112" s="49"/>
      <c r="U112" s="49"/>
      <c r="V112" s="49"/>
      <c r="W112" s="49"/>
      <c r="X112" s="49"/>
      <c r="Y112" s="49"/>
      <c r="Z112" s="49"/>
      <c r="AA112" s="49"/>
      <c r="AB112" s="49"/>
      <c r="AC112" s="49"/>
      <c r="AD112" s="49"/>
      <c r="AE112" s="49"/>
      <c r="AF112" s="49"/>
      <c r="BB112" s="6"/>
      <c r="BC112" s="6"/>
      <c r="BD112" s="6"/>
    </row>
    <row r="113" spans="2:56" ht="23.4">
      <c r="B113" s="17">
        <f>B112+1</f>
        <v>36</v>
      </c>
      <c r="C113" s="17">
        <v>3</v>
      </c>
      <c r="D113" s="18">
        <v>10</v>
      </c>
      <c r="E113" s="30">
        <v>97</v>
      </c>
      <c r="F113" s="36"/>
      <c r="G113" s="32" t="s">
        <v>200</v>
      </c>
      <c r="H113" s="33"/>
      <c r="I113" s="33"/>
      <c r="J113" s="33"/>
      <c r="K113" s="33"/>
      <c r="L113" s="33"/>
      <c r="M113" s="33"/>
      <c r="N113" s="33"/>
      <c r="O113" s="33"/>
      <c r="P113" s="33"/>
      <c r="Q113" s="33"/>
      <c r="R113" s="33"/>
      <c r="S113" s="48"/>
      <c r="T113" s="49"/>
      <c r="U113" s="49"/>
      <c r="V113" s="49"/>
      <c r="W113" s="49"/>
      <c r="X113" s="49"/>
      <c r="Y113" s="49"/>
      <c r="Z113" s="49"/>
      <c r="AA113" s="49"/>
      <c r="AB113" s="49"/>
      <c r="AC113" s="49"/>
      <c r="AD113" s="49"/>
      <c r="AE113" s="49"/>
      <c r="AF113" s="49"/>
      <c r="BB113" s="6"/>
      <c r="BC113" s="6"/>
      <c r="BD113" s="6"/>
    </row>
    <row r="114" spans="2:56" ht="23.4">
      <c r="B114" s="17">
        <f t="shared" si="2"/>
        <v>37</v>
      </c>
      <c r="C114" s="17">
        <v>3</v>
      </c>
      <c r="D114" s="18">
        <v>10</v>
      </c>
      <c r="E114" s="30">
        <v>69</v>
      </c>
      <c r="F114" s="36"/>
      <c r="G114" s="32" t="s">
        <v>215</v>
      </c>
      <c r="H114" s="33"/>
      <c r="I114" s="33"/>
      <c r="J114" s="33"/>
      <c r="K114" s="33"/>
      <c r="L114" s="33"/>
      <c r="M114" s="33"/>
      <c r="N114" s="33"/>
      <c r="O114" s="33"/>
      <c r="P114" s="33"/>
      <c r="Q114" s="33"/>
      <c r="R114" s="33"/>
      <c r="S114" s="48"/>
      <c r="T114" s="49"/>
      <c r="U114" s="49"/>
      <c r="V114" s="49"/>
      <c r="W114" s="49"/>
      <c r="X114" s="49"/>
      <c r="Y114" s="49"/>
      <c r="Z114" s="49"/>
      <c r="AA114" s="49"/>
      <c r="AB114" s="49"/>
      <c r="AC114" s="49"/>
      <c r="AD114" s="49"/>
      <c r="AE114" s="49"/>
      <c r="AF114" s="49"/>
      <c r="BB114" s="6"/>
      <c r="BC114" s="6"/>
      <c r="BD114" s="6"/>
    </row>
    <row r="115" spans="2:56" ht="23.4">
      <c r="B115" s="17">
        <f t="shared" si="2"/>
        <v>38</v>
      </c>
      <c r="C115" s="17">
        <v>3</v>
      </c>
      <c r="D115" s="18">
        <v>10</v>
      </c>
      <c r="E115" s="30">
        <v>117</v>
      </c>
      <c r="F115" s="36"/>
      <c r="G115" s="32" t="s">
        <v>201</v>
      </c>
      <c r="H115" s="33"/>
      <c r="I115" s="33"/>
      <c r="J115" s="33"/>
      <c r="K115" s="33"/>
      <c r="L115" s="33"/>
      <c r="M115" s="33"/>
      <c r="N115" s="33"/>
      <c r="O115" s="33"/>
      <c r="P115" s="33"/>
      <c r="Q115" s="33"/>
      <c r="R115" s="33"/>
      <c r="S115" s="48"/>
      <c r="T115" s="49"/>
      <c r="U115" s="49"/>
      <c r="V115" s="49"/>
      <c r="W115" s="49"/>
      <c r="X115" s="49"/>
      <c r="Y115" s="49"/>
      <c r="Z115" s="49"/>
      <c r="AA115" s="49"/>
      <c r="AB115" s="49"/>
      <c r="AC115" s="49"/>
      <c r="AD115" s="49"/>
      <c r="AE115" s="49"/>
      <c r="AF115" s="49"/>
      <c r="BB115" s="6"/>
      <c r="BC115" s="6"/>
      <c r="BD115" s="6"/>
    </row>
    <row r="116" spans="2:56" ht="23.4">
      <c r="B116" s="17">
        <f t="shared" si="2"/>
        <v>39</v>
      </c>
      <c r="C116" s="17">
        <v>3</v>
      </c>
      <c r="D116" s="18">
        <v>10</v>
      </c>
      <c r="E116" s="30">
        <v>83</v>
      </c>
      <c r="F116" s="36"/>
      <c r="G116" s="32" t="s">
        <v>202</v>
      </c>
      <c r="H116" s="33"/>
      <c r="I116" s="33"/>
      <c r="J116" s="33"/>
      <c r="K116" s="33"/>
      <c r="L116" s="33"/>
      <c r="M116" s="33"/>
      <c r="N116" s="33"/>
      <c r="O116" s="33"/>
      <c r="P116" s="33"/>
      <c r="Q116" s="33"/>
      <c r="R116" s="33"/>
      <c r="S116" s="48"/>
      <c r="T116" s="49"/>
      <c r="U116" s="49"/>
      <c r="V116" s="49"/>
      <c r="W116" s="49"/>
      <c r="X116" s="49"/>
      <c r="Y116" s="49"/>
      <c r="Z116" s="49"/>
      <c r="AA116" s="49"/>
      <c r="AB116" s="49"/>
      <c r="AC116" s="49"/>
      <c r="AD116" s="49"/>
      <c r="AE116" s="49"/>
      <c r="AF116" s="49"/>
      <c r="BB116" s="6"/>
      <c r="BC116" s="6"/>
      <c r="BD116" s="6"/>
    </row>
    <row r="117" spans="2:56" ht="23.4">
      <c r="B117" s="17">
        <f t="shared" si="2"/>
        <v>40</v>
      </c>
      <c r="C117" s="17">
        <v>3</v>
      </c>
      <c r="D117" s="18">
        <v>10</v>
      </c>
      <c r="E117" s="30">
        <v>102</v>
      </c>
      <c r="F117" s="36"/>
      <c r="G117" s="32" t="s">
        <v>203</v>
      </c>
      <c r="H117" s="33"/>
      <c r="I117" s="33"/>
      <c r="J117" s="33"/>
      <c r="K117" s="33"/>
      <c r="L117" s="33"/>
      <c r="M117" s="33"/>
      <c r="N117" s="33"/>
      <c r="O117" s="33"/>
      <c r="P117" s="33"/>
      <c r="Q117" s="33"/>
      <c r="R117" s="33"/>
      <c r="S117" s="48"/>
      <c r="T117" s="49"/>
      <c r="U117" s="49"/>
      <c r="V117" s="49"/>
      <c r="W117" s="49"/>
      <c r="X117" s="49"/>
      <c r="Y117" s="49"/>
      <c r="Z117" s="49"/>
      <c r="AA117" s="49"/>
      <c r="AB117" s="49"/>
      <c r="AC117" s="49"/>
      <c r="AD117" s="49"/>
      <c r="AE117" s="49"/>
      <c r="AF117" s="49"/>
      <c r="BB117" s="6"/>
      <c r="BC117" s="6"/>
      <c r="BD117" s="6"/>
    </row>
    <row r="118" spans="2:56" ht="23.4">
      <c r="B118" s="17">
        <f t="shared" si="2"/>
        <v>41</v>
      </c>
      <c r="C118" s="17">
        <v>3</v>
      </c>
      <c r="D118" s="18">
        <v>10</v>
      </c>
      <c r="E118" s="30">
        <v>138</v>
      </c>
      <c r="F118" s="36"/>
      <c r="G118" s="32" t="s">
        <v>204</v>
      </c>
      <c r="H118" s="33"/>
      <c r="I118" s="33"/>
      <c r="J118" s="33"/>
      <c r="K118" s="33"/>
      <c r="L118" s="33"/>
      <c r="M118" s="33"/>
      <c r="N118" s="33"/>
      <c r="O118" s="33"/>
      <c r="P118" s="33"/>
      <c r="Q118" s="33"/>
      <c r="R118" s="33"/>
      <c r="S118" s="48"/>
      <c r="T118" s="49"/>
      <c r="U118" s="49"/>
      <c r="V118" s="49"/>
      <c r="W118" s="49"/>
      <c r="X118" s="49"/>
      <c r="Y118" s="49"/>
      <c r="Z118" s="49"/>
      <c r="AA118" s="49"/>
      <c r="AB118" s="49"/>
      <c r="AC118" s="49"/>
      <c r="AD118" s="49"/>
      <c r="AE118" s="49"/>
      <c r="AF118" s="49"/>
      <c r="BB118" s="6"/>
      <c r="BC118" s="6"/>
      <c r="BD118" s="6"/>
    </row>
    <row r="119" spans="2:56" ht="23.4">
      <c r="B119" s="17">
        <f t="shared" si="2"/>
        <v>42</v>
      </c>
      <c r="C119" s="17">
        <v>3</v>
      </c>
      <c r="D119" s="18">
        <v>10</v>
      </c>
      <c r="E119" s="30">
        <v>113</v>
      </c>
      <c r="F119" s="36"/>
      <c r="G119" s="32" t="s">
        <v>205</v>
      </c>
      <c r="H119" s="33"/>
      <c r="I119" s="33"/>
      <c r="J119" s="33"/>
      <c r="K119" s="33"/>
      <c r="L119" s="33"/>
      <c r="M119" s="33"/>
      <c r="N119" s="33"/>
      <c r="O119" s="33"/>
      <c r="P119" s="33"/>
      <c r="Q119" s="33"/>
      <c r="R119" s="33"/>
      <c r="S119" s="48"/>
      <c r="T119" s="49"/>
      <c r="U119" s="49"/>
      <c r="V119" s="49"/>
      <c r="W119" s="49"/>
      <c r="X119" s="49"/>
      <c r="Y119" s="49"/>
      <c r="Z119" s="49"/>
      <c r="AA119" s="49"/>
      <c r="AB119" s="49"/>
      <c r="AC119" s="49"/>
      <c r="AD119" s="49"/>
      <c r="AE119" s="49"/>
      <c r="AF119" s="49"/>
      <c r="BB119" s="6"/>
      <c r="BC119" s="6"/>
      <c r="BD119" s="6"/>
    </row>
    <row r="120" spans="2:56" ht="23.4">
      <c r="B120" s="17">
        <f t="shared" si="2"/>
        <v>43</v>
      </c>
      <c r="C120" s="17">
        <v>3</v>
      </c>
      <c r="D120" s="18">
        <v>10</v>
      </c>
      <c r="E120" s="30">
        <v>89</v>
      </c>
      <c r="F120" s="36"/>
      <c r="G120" s="32" t="s">
        <v>206</v>
      </c>
      <c r="H120" s="33"/>
      <c r="I120" s="33"/>
      <c r="J120" s="33"/>
      <c r="K120" s="33"/>
      <c r="L120" s="33"/>
      <c r="M120" s="33"/>
      <c r="N120" s="33"/>
      <c r="O120" s="33"/>
      <c r="P120" s="33"/>
      <c r="Q120" s="33"/>
      <c r="R120" s="33"/>
      <c r="S120" s="48"/>
      <c r="T120" s="49"/>
      <c r="U120" s="49"/>
      <c r="V120" s="49"/>
      <c r="W120" s="49"/>
      <c r="X120" s="49"/>
      <c r="Y120" s="49"/>
      <c r="Z120" s="49"/>
      <c r="AA120" s="49"/>
      <c r="AB120" s="49"/>
      <c r="AC120" s="49"/>
      <c r="AD120" s="49"/>
      <c r="AE120" s="49"/>
      <c r="AF120" s="49"/>
      <c r="BB120" s="6"/>
      <c r="BC120" s="6"/>
      <c r="BD120" s="6"/>
    </row>
    <row r="121" spans="2:56" ht="23.4">
      <c r="B121" s="17">
        <f t="shared" si="2"/>
        <v>44</v>
      </c>
      <c r="C121" s="17">
        <v>3</v>
      </c>
      <c r="D121" s="18">
        <v>10</v>
      </c>
      <c r="E121" s="30">
        <v>97</v>
      </c>
      <c r="F121" s="36"/>
      <c r="G121" s="32" t="s">
        <v>207</v>
      </c>
      <c r="H121" s="33"/>
      <c r="I121" s="33"/>
      <c r="J121" s="33"/>
      <c r="K121" s="33"/>
      <c r="L121" s="33"/>
      <c r="M121" s="33"/>
      <c r="N121" s="33"/>
      <c r="O121" s="33"/>
      <c r="P121" s="33"/>
      <c r="Q121" s="33"/>
      <c r="R121" s="33"/>
      <c r="S121" s="48"/>
      <c r="T121" s="49"/>
      <c r="U121" s="49"/>
      <c r="V121" s="49"/>
      <c r="W121" s="49"/>
      <c r="X121" s="49"/>
      <c r="Y121" s="49"/>
      <c r="Z121" s="49"/>
      <c r="AA121" s="49"/>
      <c r="AB121" s="49"/>
      <c r="AC121" s="49"/>
      <c r="AD121" s="49"/>
      <c r="AE121" s="49"/>
      <c r="AF121" s="49"/>
      <c r="BB121" s="6"/>
      <c r="BC121" s="6"/>
      <c r="BD121" s="6"/>
    </row>
    <row r="122" spans="2:56" ht="23.4">
      <c r="B122" s="17">
        <f t="shared" si="2"/>
        <v>45</v>
      </c>
      <c r="C122" s="17">
        <v>3</v>
      </c>
      <c r="D122" s="18">
        <v>10</v>
      </c>
      <c r="E122" s="30">
        <v>107</v>
      </c>
      <c r="F122" s="36"/>
      <c r="G122" s="32" t="s">
        <v>208</v>
      </c>
      <c r="H122" s="33"/>
      <c r="I122" s="33"/>
      <c r="J122" s="33"/>
      <c r="K122" s="33"/>
      <c r="L122" s="33"/>
      <c r="M122" s="33"/>
      <c r="N122" s="33"/>
      <c r="O122" s="33"/>
      <c r="P122" s="33"/>
      <c r="Q122" s="33"/>
      <c r="R122" s="33"/>
      <c r="S122" s="48"/>
      <c r="T122" s="49"/>
      <c r="U122" s="49"/>
      <c r="V122" s="49"/>
      <c r="W122" s="49"/>
      <c r="X122" s="49"/>
      <c r="Y122" s="49"/>
      <c r="Z122" s="49"/>
      <c r="AA122" s="49"/>
      <c r="AB122" s="49"/>
      <c r="AC122" s="49"/>
      <c r="AD122" s="49"/>
      <c r="AE122" s="49"/>
      <c r="AF122" s="49"/>
      <c r="BB122" s="6"/>
      <c r="BC122" s="6"/>
      <c r="BD122" s="6"/>
    </row>
    <row r="123" spans="2:56" ht="23.4">
      <c r="B123" s="17">
        <f t="shared" si="2"/>
        <v>46</v>
      </c>
      <c r="C123" s="17">
        <v>3</v>
      </c>
      <c r="D123" s="18">
        <v>10</v>
      </c>
      <c r="E123" s="30">
        <v>89</v>
      </c>
      <c r="F123" s="36"/>
      <c r="G123" s="32" t="s">
        <v>209</v>
      </c>
      <c r="H123" s="33"/>
      <c r="I123" s="33"/>
      <c r="J123" s="33"/>
      <c r="K123" s="33"/>
      <c r="L123" s="33"/>
      <c r="M123" s="33"/>
      <c r="N123" s="33"/>
      <c r="O123" s="33"/>
      <c r="P123" s="33"/>
      <c r="Q123" s="33"/>
      <c r="R123" s="33"/>
      <c r="S123" s="48"/>
      <c r="T123" s="49"/>
      <c r="U123" s="49"/>
      <c r="V123" s="49"/>
      <c r="W123" s="49"/>
      <c r="X123" s="49"/>
      <c r="Y123" s="49"/>
      <c r="Z123" s="49"/>
      <c r="AA123" s="49"/>
      <c r="AB123" s="49"/>
      <c r="AC123" s="49"/>
      <c r="AD123" s="49"/>
      <c r="AE123" s="49"/>
      <c r="AF123" s="49"/>
      <c r="BB123" s="6"/>
      <c r="BC123" s="6"/>
      <c r="BD123" s="6"/>
    </row>
    <row r="124" spans="2:56" ht="23.4">
      <c r="B124" s="17">
        <f t="shared" si="2"/>
        <v>47</v>
      </c>
      <c r="C124" s="17">
        <v>3</v>
      </c>
      <c r="D124" s="18">
        <v>10</v>
      </c>
      <c r="E124" s="30">
        <v>75</v>
      </c>
      <c r="F124" s="36"/>
      <c r="G124" s="32" t="s">
        <v>213</v>
      </c>
      <c r="H124" s="33"/>
      <c r="I124" s="33"/>
      <c r="J124" s="33"/>
      <c r="K124" s="33"/>
      <c r="L124" s="33"/>
      <c r="M124" s="33"/>
      <c r="N124" s="33"/>
      <c r="O124" s="33"/>
      <c r="P124" s="33"/>
      <c r="Q124" s="33"/>
      <c r="R124" s="33"/>
      <c r="S124" s="48"/>
      <c r="T124" s="49"/>
      <c r="U124" s="49"/>
      <c r="V124" s="49"/>
      <c r="W124" s="49"/>
      <c r="X124" s="49"/>
      <c r="Y124" s="49"/>
      <c r="Z124" s="49"/>
      <c r="AA124" s="49"/>
      <c r="AB124" s="49"/>
      <c r="AC124" s="49"/>
      <c r="AD124" s="49"/>
      <c r="AE124" s="49"/>
      <c r="AF124" s="49"/>
      <c r="BB124" s="6"/>
      <c r="BC124" s="6"/>
      <c r="BD124" s="6"/>
    </row>
    <row r="125" spans="2:56" ht="23.4">
      <c r="B125" s="17">
        <f t="shared" si="2"/>
        <v>48</v>
      </c>
      <c r="C125" s="17">
        <v>3</v>
      </c>
      <c r="D125" s="18">
        <v>10</v>
      </c>
      <c r="E125" s="30">
        <v>90</v>
      </c>
      <c r="F125" s="36"/>
      <c r="G125" s="32" t="s">
        <v>210</v>
      </c>
      <c r="H125" s="33"/>
      <c r="I125" s="33"/>
      <c r="J125" s="33"/>
      <c r="K125" s="33"/>
      <c r="L125" s="33"/>
      <c r="M125" s="33"/>
      <c r="N125" s="33"/>
      <c r="O125" s="33"/>
      <c r="P125" s="33"/>
      <c r="Q125" s="33"/>
      <c r="R125" s="33"/>
      <c r="S125" s="48"/>
      <c r="T125" s="49"/>
      <c r="U125" s="49"/>
      <c r="V125" s="49"/>
      <c r="W125" s="49"/>
      <c r="X125" s="49"/>
      <c r="Y125" s="49"/>
      <c r="Z125" s="49"/>
      <c r="AA125" s="49"/>
      <c r="AB125" s="49"/>
      <c r="AC125" s="49"/>
      <c r="AD125" s="49"/>
      <c r="AE125" s="49"/>
      <c r="AF125" s="49"/>
      <c r="BB125" s="6"/>
      <c r="BC125" s="6"/>
      <c r="BD125" s="6"/>
    </row>
    <row r="126" spans="2:56" ht="23.4">
      <c r="B126" s="17">
        <f t="shared" si="2"/>
        <v>49</v>
      </c>
      <c r="C126" s="17">
        <v>3</v>
      </c>
      <c r="D126" s="18">
        <v>10</v>
      </c>
      <c r="E126" s="30">
        <v>118</v>
      </c>
      <c r="F126" s="36"/>
      <c r="G126" s="32" t="s">
        <v>211</v>
      </c>
      <c r="H126" s="33"/>
      <c r="I126" s="33"/>
      <c r="J126" s="33"/>
      <c r="K126" s="33"/>
      <c r="L126" s="33"/>
      <c r="M126" s="33"/>
      <c r="N126" s="33"/>
      <c r="O126" s="33"/>
      <c r="P126" s="33"/>
      <c r="Q126" s="33"/>
      <c r="R126" s="33"/>
      <c r="S126" s="48"/>
      <c r="T126" s="49"/>
      <c r="U126" s="49"/>
      <c r="V126" s="49"/>
      <c r="W126" s="49"/>
      <c r="X126" s="49"/>
      <c r="Y126" s="49"/>
      <c r="Z126" s="49"/>
      <c r="AA126" s="49"/>
      <c r="AB126" s="49"/>
      <c r="AC126" s="49"/>
      <c r="AD126" s="49"/>
      <c r="AE126" s="49"/>
      <c r="AF126" s="49"/>
      <c r="BB126" s="6"/>
      <c r="BC126" s="6"/>
      <c r="BD126" s="6"/>
    </row>
    <row r="127" spans="2:56" ht="23.4">
      <c r="B127" s="17">
        <f t="shared" si="2"/>
        <v>50</v>
      </c>
      <c r="C127" s="17">
        <v>3</v>
      </c>
      <c r="D127" s="18">
        <v>10</v>
      </c>
      <c r="E127" s="30">
        <v>112</v>
      </c>
      <c r="F127" s="36"/>
      <c r="G127" s="32" t="s">
        <v>212</v>
      </c>
      <c r="H127" s="33"/>
      <c r="I127" s="33"/>
      <c r="J127" s="33"/>
      <c r="K127" s="33"/>
      <c r="L127" s="33"/>
      <c r="M127" s="33"/>
      <c r="N127" s="33"/>
      <c r="O127" s="33"/>
      <c r="P127" s="33"/>
      <c r="Q127" s="33"/>
      <c r="R127" s="33"/>
      <c r="S127" s="48"/>
      <c r="T127" s="49"/>
      <c r="U127" s="49"/>
      <c r="V127" s="49"/>
      <c r="W127" s="49"/>
      <c r="X127" s="49"/>
      <c r="Y127" s="49"/>
      <c r="Z127" s="49"/>
      <c r="AA127" s="49"/>
      <c r="AB127" s="49"/>
      <c r="AC127" s="49"/>
      <c r="AD127" s="49"/>
      <c r="AE127" s="49"/>
      <c r="AF127" s="49"/>
      <c r="BB127" s="6"/>
      <c r="BC127" s="6"/>
      <c r="BD127" s="6"/>
    </row>
    <row r="128" spans="2:56">
      <c r="B128" s="6"/>
      <c r="C128" s="6"/>
      <c r="D128" s="6"/>
      <c r="E128" s="41"/>
      <c r="F128" s="7"/>
      <c r="S128" s="6"/>
      <c r="T128" s="6"/>
      <c r="U128" s="6"/>
      <c r="BB128" s="6"/>
      <c r="BC128" s="6"/>
      <c r="BD128" s="6"/>
    </row>
    <row r="129" spans="2:56" ht="23.4">
      <c r="B129" s="17" t="s">
        <v>26</v>
      </c>
      <c r="C129" s="17">
        <v>3</v>
      </c>
      <c r="D129" s="18">
        <v>0</v>
      </c>
      <c r="E129" s="30">
        <v>2012</v>
      </c>
      <c r="F129" s="36"/>
      <c r="S129" s="6"/>
      <c r="T129" s="6"/>
      <c r="U129" s="6"/>
      <c r="BB129" s="6"/>
      <c r="BC129" s="6"/>
      <c r="BD129" s="6"/>
    </row>
    <row r="130" spans="2:56">
      <c r="B130" s="6"/>
      <c r="C130" s="6"/>
      <c r="D130" s="6"/>
      <c r="E130" s="41"/>
      <c r="F130" s="7"/>
      <c r="S130" s="6"/>
      <c r="T130" s="6"/>
      <c r="U130" s="6"/>
      <c r="BB130" s="6"/>
      <c r="BC130" s="6"/>
      <c r="BD130" s="6"/>
    </row>
    <row r="131" spans="2:56" ht="15" thickBot="1">
      <c r="B131" s="6"/>
      <c r="C131" s="6"/>
      <c r="D131" s="6"/>
      <c r="E131" s="41"/>
      <c r="F131" s="7"/>
      <c r="S131" s="6"/>
      <c r="T131" s="6"/>
      <c r="U131" s="6"/>
      <c r="BB131" s="6"/>
      <c r="BC131" s="6"/>
      <c r="BD131" s="6"/>
    </row>
    <row r="132" spans="2:56" ht="19.2" thickTop="1" thickBot="1">
      <c r="B132" s="22" t="s">
        <v>14</v>
      </c>
      <c r="C132" s="11" t="s">
        <v>15</v>
      </c>
      <c r="D132" s="6"/>
      <c r="E132" s="41"/>
      <c r="F132" s="7"/>
      <c r="G132" s="6"/>
      <c r="H132" s="6"/>
      <c r="I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row>
    <row r="133" spans="2:56" ht="15" thickTop="1">
      <c r="B133" s="5"/>
      <c r="C133" s="6"/>
      <c r="D133" s="6"/>
      <c r="E133" s="41"/>
      <c r="F133" s="7"/>
      <c r="G133" s="6"/>
      <c r="H133" s="6"/>
      <c r="I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row>
    <row r="134" spans="2:56">
      <c r="B134" s="20" t="s">
        <v>311</v>
      </c>
      <c r="C134" s="1"/>
      <c r="D134" s="1"/>
      <c r="E134" s="39"/>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row>
    <row r="135" spans="2:56">
      <c r="B135" s="20"/>
      <c r="C135" s="1" t="s">
        <v>312</v>
      </c>
      <c r="D135" s="1"/>
      <c r="E135" s="39"/>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row>
    <row r="136" spans="2:56">
      <c r="B136" s="20"/>
      <c r="C136" s="1" t="s">
        <v>313</v>
      </c>
      <c r="D136" s="1"/>
      <c r="E136" s="39"/>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row>
    <row r="137" spans="2:56">
      <c r="B137" s="20"/>
      <c r="C137" s="1" t="s">
        <v>304</v>
      </c>
      <c r="D137" s="1"/>
      <c r="E137" s="39"/>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row>
    <row r="138" spans="2:56">
      <c r="B138" s="20" t="s">
        <v>89</v>
      </c>
      <c r="C138" s="1"/>
      <c r="D138" s="1"/>
      <c r="E138" s="39"/>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row>
    <row r="139" spans="2:56">
      <c r="B139" s="20"/>
      <c r="C139" s="1" t="s">
        <v>305</v>
      </c>
      <c r="D139" s="1"/>
      <c r="E139" s="39"/>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row>
    <row r="140" spans="2:56">
      <c r="B140" s="20"/>
      <c r="C140" s="1" t="s">
        <v>314</v>
      </c>
      <c r="D140" s="1"/>
      <c r="E140" s="39"/>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row>
    <row r="141" spans="2:56">
      <c r="B141" s="20"/>
      <c r="C141" s="1"/>
      <c r="D141" s="1"/>
      <c r="E141" s="39"/>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row>
    <row r="142" spans="2:56">
      <c r="B142" s="20" t="s">
        <v>90</v>
      </c>
      <c r="C142" s="1"/>
      <c r="D142" s="1"/>
      <c r="E142" s="39"/>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row>
    <row r="143" spans="2:56" ht="15" thickBot="1">
      <c r="B143" s="6"/>
      <c r="C143" s="6"/>
      <c r="D143" s="6"/>
      <c r="E143" s="41"/>
      <c r="F143" s="7"/>
      <c r="G143" s="27"/>
      <c r="L143" s="26"/>
      <c r="M143" s="27"/>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row>
    <row r="144" spans="2:56" ht="25.5" customHeight="1" thickTop="1" thickBot="1">
      <c r="B144" s="19" t="s">
        <v>2</v>
      </c>
      <c r="C144" s="19" t="s">
        <v>3</v>
      </c>
      <c r="D144" s="19" t="s">
        <v>4</v>
      </c>
      <c r="E144" s="44" t="s">
        <v>5</v>
      </c>
      <c r="G144" s="19" t="s">
        <v>70</v>
      </c>
      <c r="I144" s="104" t="s">
        <v>64</v>
      </c>
      <c r="J144" s="105"/>
      <c r="K144" s="105"/>
      <c r="L144" s="105"/>
      <c r="M144" s="105"/>
      <c r="N144" s="105"/>
      <c r="O144" s="105"/>
      <c r="P144" s="105"/>
      <c r="Q144" s="105"/>
      <c r="R144" s="105"/>
      <c r="S144" s="105"/>
      <c r="T144" s="105"/>
      <c r="U144" s="105"/>
      <c r="V144" s="105"/>
      <c r="W144" s="105"/>
      <c r="X144" s="105"/>
      <c r="Y144" s="105"/>
      <c r="Z144" s="105"/>
      <c r="AA144" s="105"/>
      <c r="AB144" s="105"/>
      <c r="AC144" s="105"/>
      <c r="AD144" s="105"/>
      <c r="AE144" s="105"/>
      <c r="AF144" s="105"/>
      <c r="AG144" s="105"/>
      <c r="AH144" s="105"/>
      <c r="AI144" s="105"/>
      <c r="AJ144" s="105"/>
      <c r="AK144" s="105"/>
      <c r="AL144" s="105"/>
      <c r="AM144" s="105"/>
      <c r="AN144" s="105"/>
      <c r="AO144" s="105"/>
      <c r="AP144" s="105"/>
      <c r="AQ144" s="105"/>
      <c r="AR144" s="105"/>
      <c r="AS144" s="105"/>
      <c r="AT144" s="105"/>
      <c r="AU144" s="106"/>
      <c r="AV144" s="6"/>
      <c r="AW144" s="6"/>
      <c r="AX144" s="6"/>
      <c r="AY144" s="6"/>
      <c r="AZ144" s="6"/>
      <c r="BA144" s="6"/>
      <c r="BB144" s="6"/>
      <c r="BC144" s="6"/>
      <c r="BD144" s="6"/>
    </row>
    <row r="145" spans="2:56" ht="15" thickTop="1">
      <c r="B145" s="1"/>
      <c r="C145" s="1"/>
      <c r="D145" s="1"/>
      <c r="E145" s="39"/>
      <c r="L145" s="2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row>
    <row r="146" spans="2:56" ht="23.4">
      <c r="B146" s="17" t="s">
        <v>28</v>
      </c>
      <c r="C146" s="17">
        <v>4</v>
      </c>
      <c r="D146" s="18">
        <v>0</v>
      </c>
      <c r="E146" s="30" t="s">
        <v>217</v>
      </c>
      <c r="F146" s="36"/>
      <c r="G146" s="75">
        <v>30</v>
      </c>
      <c r="H146" s="6"/>
      <c r="I146" s="32" t="s">
        <v>107</v>
      </c>
      <c r="J146" s="33"/>
      <c r="K146" s="33"/>
      <c r="L146" s="33"/>
      <c r="M146" s="33"/>
      <c r="N146" s="33"/>
      <c r="O146" s="33"/>
      <c r="P146" s="33"/>
      <c r="Q146" s="33"/>
      <c r="R146" s="33"/>
      <c r="S146" s="33"/>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BB146" s="6"/>
      <c r="BC146" s="6"/>
      <c r="BD146" s="6"/>
    </row>
    <row r="147" spans="2:56">
      <c r="B147" s="1"/>
      <c r="C147" s="1"/>
      <c r="D147" s="1"/>
      <c r="E147" s="39"/>
      <c r="G147" s="6"/>
      <c r="H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BB147" s="6"/>
      <c r="BC147" s="6"/>
      <c r="BD147" s="6"/>
    </row>
    <row r="148" spans="2:56" ht="23.4">
      <c r="B148" s="17">
        <v>51</v>
      </c>
      <c r="C148" s="17">
        <v>4</v>
      </c>
      <c r="D148" s="18">
        <v>11</v>
      </c>
      <c r="E148" s="30" t="s">
        <v>67</v>
      </c>
      <c r="F148" s="36"/>
      <c r="G148" s="75">
        <v>60</v>
      </c>
      <c r="H148" s="6"/>
      <c r="I148" s="32" t="s">
        <v>218</v>
      </c>
      <c r="J148" s="33"/>
      <c r="K148" s="33"/>
      <c r="L148" s="33"/>
      <c r="M148" s="33"/>
      <c r="N148" s="33"/>
      <c r="O148" s="33"/>
      <c r="P148" s="33"/>
      <c r="Q148" s="33"/>
      <c r="R148" s="33"/>
      <c r="S148" s="33"/>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BB148" s="6"/>
      <c r="BC148" s="6"/>
      <c r="BD148" s="6"/>
    </row>
    <row r="149" spans="2:56" ht="23.4">
      <c r="B149" s="17">
        <f t="shared" ref="B149:B167" si="3">B148+1</f>
        <v>52</v>
      </c>
      <c r="C149" s="17">
        <v>4</v>
      </c>
      <c r="D149" s="18">
        <v>11</v>
      </c>
      <c r="E149" s="30" t="s">
        <v>238</v>
      </c>
      <c r="F149" s="36"/>
      <c r="G149" s="75">
        <v>40</v>
      </c>
      <c r="H149" s="6"/>
      <c r="I149" s="32" t="s">
        <v>219</v>
      </c>
      <c r="J149" s="33"/>
      <c r="K149" s="33"/>
      <c r="L149" s="33"/>
      <c r="M149" s="33"/>
      <c r="N149" s="33"/>
      <c r="O149" s="33"/>
      <c r="P149" s="33"/>
      <c r="Q149" s="33"/>
      <c r="R149" s="33"/>
      <c r="S149" s="33"/>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BB149" s="6"/>
      <c r="BC149" s="6"/>
      <c r="BD149" s="6"/>
    </row>
    <row r="150" spans="2:56" ht="23.4">
      <c r="B150" s="17">
        <f t="shared" si="3"/>
        <v>53</v>
      </c>
      <c r="C150" s="17">
        <v>4</v>
      </c>
      <c r="D150" s="18">
        <v>11</v>
      </c>
      <c r="E150" s="30" t="s">
        <v>239</v>
      </c>
      <c r="F150" s="36"/>
      <c r="G150" s="75">
        <v>34</v>
      </c>
      <c r="H150" s="6"/>
      <c r="I150" s="32" t="s">
        <v>220</v>
      </c>
      <c r="J150" s="33"/>
      <c r="K150" s="33"/>
      <c r="L150" s="33"/>
      <c r="M150" s="33"/>
      <c r="N150" s="33"/>
      <c r="O150" s="33"/>
      <c r="P150" s="33"/>
      <c r="Q150" s="33"/>
      <c r="R150" s="33"/>
      <c r="S150" s="33"/>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BB150" s="6"/>
      <c r="BC150" s="6"/>
      <c r="BD150" s="6"/>
    </row>
    <row r="151" spans="2:56" ht="23.4">
      <c r="B151" s="17">
        <f t="shared" si="3"/>
        <v>54</v>
      </c>
      <c r="C151" s="17">
        <v>4</v>
      </c>
      <c r="D151" s="18">
        <v>11</v>
      </c>
      <c r="E151" s="30" t="s">
        <v>240</v>
      </c>
      <c r="F151" s="36"/>
      <c r="G151" s="75">
        <v>70</v>
      </c>
      <c r="H151" s="6"/>
      <c r="I151" s="32" t="s">
        <v>221</v>
      </c>
      <c r="J151" s="33"/>
      <c r="K151" s="33"/>
      <c r="L151" s="33"/>
      <c r="M151" s="33"/>
      <c r="N151" s="33"/>
      <c r="O151" s="33"/>
      <c r="P151" s="33"/>
      <c r="Q151" s="33"/>
      <c r="R151" s="33"/>
      <c r="S151" s="33"/>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BB151" s="6"/>
      <c r="BC151" s="6"/>
      <c r="BD151" s="6"/>
    </row>
    <row r="152" spans="2:56" ht="23.4">
      <c r="B152" s="17">
        <f t="shared" si="3"/>
        <v>55</v>
      </c>
      <c r="C152" s="17">
        <v>4</v>
      </c>
      <c r="D152" s="18">
        <v>11</v>
      </c>
      <c r="E152" s="30" t="s">
        <v>241</v>
      </c>
      <c r="F152" s="36"/>
      <c r="G152" s="75">
        <v>65</v>
      </c>
      <c r="H152" s="6"/>
      <c r="I152" s="32" t="s">
        <v>222</v>
      </c>
      <c r="J152" s="33"/>
      <c r="K152" s="33"/>
      <c r="L152" s="33"/>
      <c r="M152" s="33"/>
      <c r="N152" s="33"/>
      <c r="O152" s="33"/>
      <c r="P152" s="33"/>
      <c r="Q152" s="33"/>
      <c r="R152" s="33"/>
      <c r="S152" s="33"/>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BB152" s="6"/>
      <c r="BC152" s="6"/>
      <c r="BD152" s="6"/>
    </row>
    <row r="153" spans="2:56" ht="23.4">
      <c r="B153" s="17">
        <f t="shared" si="3"/>
        <v>56</v>
      </c>
      <c r="C153" s="17">
        <v>4</v>
      </c>
      <c r="D153" s="18">
        <v>11</v>
      </c>
      <c r="E153" s="30" t="s">
        <v>242</v>
      </c>
      <c r="F153" s="36"/>
      <c r="G153" s="75">
        <v>66</v>
      </c>
      <c r="H153" s="6"/>
      <c r="I153" s="32" t="s">
        <v>223</v>
      </c>
      <c r="J153" s="33"/>
      <c r="K153" s="33"/>
      <c r="L153" s="33"/>
      <c r="M153" s="33"/>
      <c r="N153" s="33"/>
      <c r="O153" s="33"/>
      <c r="P153" s="33"/>
      <c r="Q153" s="33"/>
      <c r="R153" s="33"/>
      <c r="S153" s="33"/>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BB153" s="6"/>
      <c r="BC153" s="6"/>
      <c r="BD153" s="6"/>
    </row>
    <row r="154" spans="2:56" ht="23.4">
      <c r="B154" s="17">
        <f t="shared" si="3"/>
        <v>57</v>
      </c>
      <c r="C154" s="17">
        <v>4</v>
      </c>
      <c r="D154" s="18">
        <v>11</v>
      </c>
      <c r="E154" s="30" t="s">
        <v>243</v>
      </c>
      <c r="F154" s="36"/>
      <c r="G154" s="75">
        <v>19</v>
      </c>
      <c r="H154" s="6"/>
      <c r="I154" s="32" t="s">
        <v>224</v>
      </c>
      <c r="J154" s="33"/>
      <c r="K154" s="33"/>
      <c r="L154" s="33"/>
      <c r="M154" s="33"/>
      <c r="N154" s="33"/>
      <c r="O154" s="33"/>
      <c r="P154" s="33"/>
      <c r="Q154" s="33"/>
      <c r="R154" s="33"/>
      <c r="S154" s="33"/>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BB154" s="6"/>
      <c r="BC154" s="6"/>
      <c r="BD154" s="6"/>
    </row>
    <row r="155" spans="2:56" ht="23.4">
      <c r="B155" s="17">
        <f t="shared" si="3"/>
        <v>58</v>
      </c>
      <c r="C155" s="17">
        <v>4</v>
      </c>
      <c r="D155" s="18">
        <v>11</v>
      </c>
      <c r="E155" s="30" t="s">
        <v>244</v>
      </c>
      <c r="F155" s="36"/>
      <c r="G155" s="75">
        <v>8</v>
      </c>
      <c r="H155" s="6"/>
      <c r="I155" s="32" t="s">
        <v>225</v>
      </c>
      <c r="J155" s="33"/>
      <c r="K155" s="33"/>
      <c r="L155" s="33"/>
      <c r="M155" s="33"/>
      <c r="N155" s="33"/>
      <c r="O155" s="33"/>
      <c r="P155" s="33"/>
      <c r="Q155" s="33"/>
      <c r="R155" s="33"/>
      <c r="S155" s="33"/>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BB155" s="6"/>
      <c r="BC155" s="6"/>
      <c r="BD155" s="6"/>
    </row>
    <row r="156" spans="2:56" ht="23.4">
      <c r="B156" s="17">
        <f t="shared" si="3"/>
        <v>59</v>
      </c>
      <c r="C156" s="17">
        <v>4</v>
      </c>
      <c r="D156" s="18">
        <v>11</v>
      </c>
      <c r="E156" s="30" t="s">
        <v>171</v>
      </c>
      <c r="F156" s="36"/>
      <c r="G156" s="75">
        <v>12</v>
      </c>
      <c r="H156" s="6"/>
      <c r="I156" s="32" t="s">
        <v>226</v>
      </c>
      <c r="J156" s="33"/>
      <c r="K156" s="33"/>
      <c r="L156" s="33"/>
      <c r="M156" s="33"/>
      <c r="N156" s="33"/>
      <c r="O156" s="33"/>
      <c r="P156" s="33"/>
      <c r="Q156" s="33"/>
      <c r="R156" s="33"/>
      <c r="S156" s="33"/>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BB156" s="6"/>
      <c r="BC156" s="6"/>
      <c r="BD156" s="6"/>
    </row>
    <row r="157" spans="2:56" ht="23.4">
      <c r="B157" s="17">
        <f t="shared" si="3"/>
        <v>60</v>
      </c>
      <c r="C157" s="17">
        <v>4</v>
      </c>
      <c r="D157" s="18">
        <v>11</v>
      </c>
      <c r="E157" s="30" t="s">
        <v>245</v>
      </c>
      <c r="F157" s="36"/>
      <c r="G157" s="75">
        <v>30</v>
      </c>
      <c r="H157" s="6"/>
      <c r="I157" s="32" t="s">
        <v>227</v>
      </c>
      <c r="J157" s="33"/>
      <c r="K157" s="33"/>
      <c r="L157" s="33"/>
      <c r="M157" s="33"/>
      <c r="N157" s="33"/>
      <c r="O157" s="33"/>
      <c r="P157" s="33"/>
      <c r="Q157" s="33"/>
      <c r="R157" s="33"/>
      <c r="S157" s="33"/>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BB157" s="6"/>
      <c r="BC157" s="6"/>
      <c r="BD157" s="6"/>
    </row>
    <row r="158" spans="2:56" ht="23.4">
      <c r="B158" s="17">
        <f t="shared" si="3"/>
        <v>61</v>
      </c>
      <c r="C158" s="17">
        <v>4</v>
      </c>
      <c r="D158" s="18">
        <v>11</v>
      </c>
      <c r="E158" s="30" t="s">
        <v>246</v>
      </c>
      <c r="F158" s="36"/>
      <c r="G158" s="75">
        <v>37</v>
      </c>
      <c r="H158" s="6"/>
      <c r="I158" s="32" t="s">
        <v>228</v>
      </c>
      <c r="J158" s="33"/>
      <c r="K158" s="33"/>
      <c r="L158" s="33"/>
      <c r="M158" s="33"/>
      <c r="N158" s="33"/>
      <c r="O158" s="33"/>
      <c r="P158" s="33"/>
      <c r="Q158" s="33"/>
      <c r="R158" s="33"/>
      <c r="S158" s="33"/>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BB158" s="6"/>
      <c r="BC158" s="6"/>
      <c r="BD158" s="6"/>
    </row>
    <row r="159" spans="2:56" ht="23.4">
      <c r="B159" s="17">
        <f t="shared" si="3"/>
        <v>62</v>
      </c>
      <c r="C159" s="17">
        <v>4</v>
      </c>
      <c r="D159" s="18">
        <v>11</v>
      </c>
      <c r="E159" s="30" t="s">
        <v>247</v>
      </c>
      <c r="F159" s="36"/>
      <c r="G159" s="75">
        <v>2</v>
      </c>
      <c r="H159" s="6"/>
      <c r="I159" s="32" t="s">
        <v>229</v>
      </c>
      <c r="J159" s="33"/>
      <c r="K159" s="33"/>
      <c r="L159" s="33"/>
      <c r="M159" s="33"/>
      <c r="N159" s="33"/>
      <c r="O159" s="33"/>
      <c r="P159" s="33"/>
      <c r="Q159" s="33"/>
      <c r="R159" s="33"/>
      <c r="S159" s="33"/>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BB159" s="6"/>
      <c r="BC159" s="6"/>
      <c r="BD159" s="6"/>
    </row>
    <row r="160" spans="2:56" ht="23.4">
      <c r="B160" s="17">
        <f t="shared" si="3"/>
        <v>63</v>
      </c>
      <c r="C160" s="17">
        <v>4</v>
      </c>
      <c r="D160" s="18">
        <v>11</v>
      </c>
      <c r="E160" s="30" t="s">
        <v>248</v>
      </c>
      <c r="F160" s="36"/>
      <c r="G160" s="75">
        <v>11</v>
      </c>
      <c r="H160" s="6"/>
      <c r="I160" s="32" t="s">
        <v>230</v>
      </c>
      <c r="J160" s="33"/>
      <c r="K160" s="33"/>
      <c r="L160" s="33"/>
      <c r="M160" s="33"/>
      <c r="N160" s="33"/>
      <c r="O160" s="33"/>
      <c r="P160" s="33"/>
      <c r="Q160" s="33"/>
      <c r="R160" s="33"/>
      <c r="S160" s="33"/>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BB160" s="6"/>
      <c r="BC160" s="6"/>
      <c r="BD160" s="6"/>
    </row>
    <row r="161" spans="2:56" ht="23.4">
      <c r="B161" s="17">
        <f t="shared" si="3"/>
        <v>64</v>
      </c>
      <c r="C161" s="17">
        <v>4</v>
      </c>
      <c r="D161" s="18">
        <v>11</v>
      </c>
      <c r="E161" s="30" t="s">
        <v>249</v>
      </c>
      <c r="F161" s="36"/>
      <c r="G161" s="75">
        <v>67</v>
      </c>
      <c r="H161" s="6"/>
      <c r="I161" s="32" t="s">
        <v>231</v>
      </c>
      <c r="J161" s="33"/>
      <c r="K161" s="33"/>
      <c r="L161" s="33"/>
      <c r="M161" s="33"/>
      <c r="N161" s="33"/>
      <c r="O161" s="33"/>
      <c r="P161" s="33"/>
      <c r="Q161" s="33"/>
      <c r="R161" s="33"/>
      <c r="S161" s="33"/>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BB161" s="6"/>
      <c r="BC161" s="6"/>
      <c r="BD161" s="6"/>
    </row>
    <row r="162" spans="2:56" ht="23.4">
      <c r="B162" s="17">
        <f t="shared" si="3"/>
        <v>65</v>
      </c>
      <c r="C162" s="17">
        <v>4</v>
      </c>
      <c r="D162" s="18">
        <v>11</v>
      </c>
      <c r="E162" s="30" t="s">
        <v>241</v>
      </c>
      <c r="F162" s="36"/>
      <c r="G162" s="75">
        <v>22</v>
      </c>
      <c r="H162" s="6"/>
      <c r="I162" s="32" t="s">
        <v>232</v>
      </c>
      <c r="J162" s="33"/>
      <c r="K162" s="33"/>
      <c r="L162" s="33"/>
      <c r="M162" s="33"/>
      <c r="N162" s="33"/>
      <c r="O162" s="33"/>
      <c r="P162" s="33"/>
      <c r="Q162" s="33"/>
      <c r="R162" s="33"/>
      <c r="S162" s="33"/>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BB162" s="6"/>
      <c r="BC162" s="6"/>
      <c r="BD162" s="6"/>
    </row>
    <row r="163" spans="2:56" ht="23.4">
      <c r="B163" s="17">
        <f t="shared" si="3"/>
        <v>66</v>
      </c>
      <c r="C163" s="17">
        <v>4</v>
      </c>
      <c r="D163" s="18">
        <v>11</v>
      </c>
      <c r="E163" s="30" t="s">
        <v>250</v>
      </c>
      <c r="F163" s="36"/>
      <c r="G163" s="75">
        <v>61</v>
      </c>
      <c r="H163" s="6"/>
      <c r="I163" s="32" t="s">
        <v>233</v>
      </c>
      <c r="J163" s="33"/>
      <c r="K163" s="33"/>
      <c r="L163" s="33"/>
      <c r="M163" s="33"/>
      <c r="N163" s="33"/>
      <c r="O163" s="33"/>
      <c r="P163" s="33"/>
      <c r="Q163" s="33"/>
      <c r="R163" s="33"/>
      <c r="S163" s="33"/>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BB163" s="6"/>
      <c r="BC163" s="6"/>
      <c r="BD163" s="6"/>
    </row>
    <row r="164" spans="2:56" ht="23.4">
      <c r="B164" s="17">
        <f t="shared" si="3"/>
        <v>67</v>
      </c>
      <c r="C164" s="17">
        <v>4</v>
      </c>
      <c r="D164" s="18">
        <v>11</v>
      </c>
      <c r="E164" s="30" t="s">
        <v>251</v>
      </c>
      <c r="F164" s="36"/>
      <c r="G164" s="75">
        <v>44</v>
      </c>
      <c r="H164" s="6"/>
      <c r="I164" s="32" t="s">
        <v>234</v>
      </c>
      <c r="J164" s="33"/>
      <c r="K164" s="33"/>
      <c r="L164" s="33"/>
      <c r="M164" s="33"/>
      <c r="N164" s="33"/>
      <c r="O164" s="33"/>
      <c r="P164" s="33"/>
      <c r="Q164" s="33"/>
      <c r="R164" s="33"/>
      <c r="S164" s="33"/>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BB164" s="6"/>
      <c r="BC164" s="6"/>
      <c r="BD164" s="6"/>
    </row>
    <row r="165" spans="2:56" ht="23.4">
      <c r="B165" s="17">
        <f t="shared" si="3"/>
        <v>68</v>
      </c>
      <c r="C165" s="17">
        <v>4</v>
      </c>
      <c r="D165" s="18">
        <v>11</v>
      </c>
      <c r="E165" s="30" t="s">
        <v>173</v>
      </c>
      <c r="F165" s="36"/>
      <c r="G165" s="75">
        <v>28</v>
      </c>
      <c r="H165" s="6"/>
      <c r="I165" s="32" t="s">
        <v>235</v>
      </c>
      <c r="J165" s="33"/>
      <c r="K165" s="33"/>
      <c r="L165" s="33"/>
      <c r="M165" s="33"/>
      <c r="N165" s="33"/>
      <c r="O165" s="33"/>
      <c r="P165" s="33"/>
      <c r="Q165" s="33"/>
      <c r="R165" s="33"/>
      <c r="S165" s="33"/>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BB165" s="6"/>
      <c r="BC165" s="6"/>
      <c r="BD165" s="6"/>
    </row>
    <row r="166" spans="2:56" ht="23.4">
      <c r="B166" s="17">
        <f t="shared" si="3"/>
        <v>69</v>
      </c>
      <c r="C166" s="17">
        <v>4</v>
      </c>
      <c r="D166" s="18">
        <v>11</v>
      </c>
      <c r="E166" s="30" t="s">
        <v>252</v>
      </c>
      <c r="F166" s="36"/>
      <c r="G166" s="75">
        <v>17</v>
      </c>
      <c r="H166" s="6"/>
      <c r="I166" s="32" t="s">
        <v>236</v>
      </c>
      <c r="J166" s="33"/>
      <c r="K166" s="33"/>
      <c r="L166" s="33"/>
      <c r="M166" s="33"/>
      <c r="N166" s="33"/>
      <c r="O166" s="33"/>
      <c r="P166" s="33"/>
      <c r="Q166" s="33"/>
      <c r="R166" s="33"/>
      <c r="S166" s="33"/>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BB166" s="6"/>
      <c r="BC166" s="6"/>
      <c r="BD166" s="6"/>
    </row>
    <row r="167" spans="2:56" ht="23.4">
      <c r="B167" s="17">
        <f t="shared" si="3"/>
        <v>70</v>
      </c>
      <c r="C167" s="17">
        <v>4</v>
      </c>
      <c r="D167" s="18">
        <v>11</v>
      </c>
      <c r="E167" s="30" t="s">
        <v>253</v>
      </c>
      <c r="F167" s="36"/>
      <c r="G167" s="75">
        <v>51</v>
      </c>
      <c r="H167" s="6"/>
      <c r="I167" s="32" t="s">
        <v>237</v>
      </c>
      <c r="J167" s="33"/>
      <c r="K167" s="33"/>
      <c r="L167" s="33"/>
      <c r="M167" s="33"/>
      <c r="N167" s="33"/>
      <c r="O167" s="33"/>
      <c r="P167" s="33"/>
      <c r="Q167" s="33"/>
      <c r="R167" s="33"/>
      <c r="S167" s="33"/>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BB167" s="6"/>
      <c r="BC167" s="6"/>
      <c r="BD167" s="6"/>
    </row>
    <row r="168" spans="2:56">
      <c r="B168" s="6"/>
      <c r="C168" s="6"/>
      <c r="D168" s="6"/>
      <c r="E168" s="41"/>
      <c r="F168" s="7"/>
      <c r="S168" s="6"/>
      <c r="T168" s="6"/>
      <c r="U168" s="6"/>
      <c r="BB168" s="6"/>
      <c r="BC168" s="6"/>
      <c r="BD168" s="6"/>
    </row>
    <row r="169" spans="2:56" ht="23.4">
      <c r="B169" s="17" t="s">
        <v>26</v>
      </c>
      <c r="C169" s="17">
        <v>3</v>
      </c>
      <c r="D169" s="18">
        <v>0</v>
      </c>
      <c r="E169" s="30">
        <v>3152</v>
      </c>
      <c r="F169" s="36"/>
      <c r="S169" s="6"/>
      <c r="T169" s="6"/>
      <c r="U169" s="6"/>
      <c r="BB169" s="6"/>
      <c r="BC169" s="6"/>
      <c r="BD169" s="6"/>
    </row>
    <row r="170" spans="2:56">
      <c r="B170" s="6"/>
      <c r="C170" s="6"/>
      <c r="D170" s="6"/>
      <c r="E170" s="41"/>
      <c r="F170" s="7"/>
      <c r="S170" s="6"/>
      <c r="T170" s="6"/>
      <c r="U170" s="6"/>
      <c r="BB170" s="6"/>
      <c r="BC170" s="6"/>
      <c r="BD170" s="6"/>
    </row>
    <row r="171" spans="2:56" ht="15" thickBot="1">
      <c r="B171" s="6"/>
      <c r="C171" s="6"/>
      <c r="D171" s="6"/>
      <c r="E171" s="41"/>
      <c r="F171" s="7"/>
      <c r="S171" s="6"/>
      <c r="T171" s="6"/>
      <c r="U171" s="6"/>
      <c r="BB171" s="6"/>
      <c r="BC171" s="6"/>
      <c r="BD171" s="6"/>
    </row>
    <row r="172" spans="2:56" ht="19.2" thickTop="1" thickBot="1">
      <c r="B172" s="22" t="s">
        <v>16</v>
      </c>
      <c r="C172" s="11" t="s">
        <v>91</v>
      </c>
      <c r="D172" s="6"/>
      <c r="E172" s="41"/>
      <c r="F172" s="7"/>
      <c r="G172" s="6"/>
      <c r="H172" s="6"/>
      <c r="I172" s="6"/>
      <c r="S172" s="6"/>
      <c r="T172" s="6"/>
      <c r="U172" s="6"/>
      <c r="BB172" s="6"/>
      <c r="BC172" s="6"/>
      <c r="BD172" s="6"/>
    </row>
    <row r="173" spans="2:56" ht="15" thickTop="1">
      <c r="B173" s="5"/>
      <c r="C173" s="6"/>
      <c r="D173" s="6"/>
      <c r="E173" s="41"/>
      <c r="F173" s="7"/>
      <c r="G173" s="6"/>
      <c r="H173" s="6"/>
      <c r="I173" s="6"/>
      <c r="S173" s="6"/>
      <c r="T173" s="6"/>
      <c r="U173" s="6"/>
      <c r="BB173" s="6"/>
      <c r="BC173" s="6"/>
      <c r="BD173" s="6"/>
    </row>
    <row r="174" spans="2:56">
      <c r="B174" s="20" t="s">
        <v>162</v>
      </c>
      <c r="C174" s="1"/>
      <c r="D174" s="1"/>
      <c r="E174" s="39"/>
      <c r="S174" s="6"/>
      <c r="T174" s="6"/>
      <c r="U174" s="6"/>
      <c r="BB174" s="6"/>
      <c r="BC174" s="6"/>
      <c r="BD174" s="6"/>
    </row>
    <row r="175" spans="2:56">
      <c r="B175" s="20" t="s">
        <v>163</v>
      </c>
      <c r="C175" s="1"/>
      <c r="D175" s="1"/>
      <c r="E175" s="39"/>
      <c r="S175" s="6"/>
      <c r="T175" s="6"/>
      <c r="U175" s="6"/>
      <c r="BB175" s="6"/>
      <c r="BC175" s="6"/>
      <c r="BD175" s="6"/>
    </row>
    <row r="176" spans="2:56">
      <c r="B176" s="20"/>
      <c r="C176" s="1"/>
      <c r="D176" s="1"/>
      <c r="E176" s="39"/>
      <c r="S176" s="6"/>
      <c r="T176" s="6"/>
      <c r="U176" s="6"/>
      <c r="BB176" s="6"/>
      <c r="BC176" s="6"/>
      <c r="BD176" s="6"/>
    </row>
    <row r="177" spans="2:56">
      <c r="B177" s="20" t="s">
        <v>93</v>
      </c>
      <c r="C177" s="1"/>
      <c r="D177" s="1"/>
      <c r="E177" s="39"/>
      <c r="S177" s="6"/>
      <c r="T177" s="6"/>
      <c r="U177" s="6"/>
      <c r="BB177" s="6"/>
      <c r="BC177" s="6"/>
      <c r="BD177" s="6"/>
    </row>
    <row r="178" spans="2:56" ht="15" thickBot="1">
      <c r="B178" s="6"/>
      <c r="C178" s="6"/>
      <c r="D178" s="6"/>
      <c r="E178" s="41"/>
      <c r="F178" s="7"/>
      <c r="G178" s="27"/>
      <c r="L178" s="26"/>
      <c r="M178" s="27"/>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row>
    <row r="179" spans="2:56" ht="25.5" customHeight="1" thickTop="1" thickBot="1">
      <c r="B179" s="19" t="s">
        <v>2</v>
      </c>
      <c r="C179" s="19" t="s">
        <v>3</v>
      </c>
      <c r="D179" s="19" t="s">
        <v>4</v>
      </c>
      <c r="E179" s="44" t="s">
        <v>5</v>
      </c>
      <c r="G179" s="19" t="s">
        <v>70</v>
      </c>
      <c r="I179" s="104" t="s">
        <v>64</v>
      </c>
      <c r="J179" s="105"/>
      <c r="K179" s="105"/>
      <c r="L179" s="105"/>
      <c r="M179" s="105"/>
      <c r="N179" s="105"/>
      <c r="O179" s="105"/>
      <c r="P179" s="105"/>
      <c r="Q179" s="105"/>
      <c r="R179" s="105"/>
      <c r="S179" s="105"/>
      <c r="T179" s="105"/>
      <c r="U179" s="105"/>
      <c r="V179" s="105"/>
      <c r="W179" s="105"/>
      <c r="X179" s="105"/>
      <c r="Y179" s="105"/>
      <c r="Z179" s="105"/>
      <c r="AA179" s="105"/>
      <c r="AB179" s="105"/>
      <c r="AC179" s="105"/>
      <c r="AD179" s="105"/>
      <c r="AE179" s="105"/>
      <c r="AF179" s="105"/>
      <c r="AG179" s="105"/>
      <c r="AH179" s="105"/>
      <c r="AI179" s="105"/>
      <c r="AJ179" s="105"/>
      <c r="AK179" s="105"/>
      <c r="AL179" s="105"/>
      <c r="AM179" s="105"/>
      <c r="AN179" s="105"/>
      <c r="AO179" s="105"/>
      <c r="AP179" s="105"/>
      <c r="AQ179" s="105"/>
      <c r="AR179" s="105"/>
      <c r="AS179" s="105"/>
      <c r="AT179" s="105"/>
      <c r="AU179" s="105"/>
      <c r="AV179" s="105"/>
      <c r="AW179" s="105"/>
      <c r="AX179" s="105"/>
      <c r="AY179" s="105"/>
      <c r="AZ179" s="105"/>
      <c r="BA179" s="105"/>
      <c r="BB179" s="105"/>
      <c r="BC179" s="106"/>
      <c r="BD179" s="6"/>
    </row>
    <row r="180" spans="2:56" ht="15" thickTop="1">
      <c r="B180" s="1"/>
      <c r="C180" s="1"/>
      <c r="D180" s="1"/>
      <c r="E180" s="39"/>
      <c r="L180" s="2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row>
    <row r="181" spans="2:56" ht="23.4">
      <c r="B181" s="17" t="s">
        <v>27</v>
      </c>
      <c r="C181" s="17">
        <v>5</v>
      </c>
      <c r="D181" s="18">
        <v>0</v>
      </c>
      <c r="E181" s="30" t="s">
        <v>285</v>
      </c>
      <c r="F181" s="36"/>
      <c r="G181" s="75">
        <v>15</v>
      </c>
      <c r="H181" s="6"/>
      <c r="I181" s="32" t="s">
        <v>284</v>
      </c>
      <c r="J181" s="33"/>
      <c r="K181" s="33"/>
      <c r="L181" s="33"/>
      <c r="M181" s="33"/>
      <c r="N181" s="33"/>
      <c r="O181" s="33"/>
      <c r="P181" s="33"/>
      <c r="Q181" s="33"/>
      <c r="R181" s="33"/>
      <c r="S181" s="33"/>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6"/>
    </row>
    <row r="182" spans="2:56">
      <c r="B182" s="1"/>
      <c r="C182" s="1"/>
      <c r="D182" s="1"/>
      <c r="E182" s="39"/>
      <c r="G182" s="6"/>
      <c r="H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row>
    <row r="183" spans="2:56" ht="23.4">
      <c r="B183" s="17">
        <v>71</v>
      </c>
      <c r="C183" s="17">
        <v>5</v>
      </c>
      <c r="D183" s="18">
        <v>12</v>
      </c>
      <c r="E183" s="30" t="s">
        <v>168</v>
      </c>
      <c r="F183" s="36"/>
      <c r="G183" s="75">
        <v>11</v>
      </c>
      <c r="H183" s="6"/>
      <c r="I183" s="32" t="s">
        <v>254</v>
      </c>
      <c r="J183" s="33"/>
      <c r="K183" s="33"/>
      <c r="L183" s="33"/>
      <c r="M183" s="33"/>
      <c r="N183" s="33"/>
      <c r="O183" s="33"/>
      <c r="P183" s="33"/>
      <c r="Q183" s="33"/>
      <c r="R183" s="33"/>
      <c r="S183" s="33"/>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6"/>
    </row>
    <row r="184" spans="2:56" ht="23.4">
      <c r="B184" s="17">
        <f t="shared" ref="B184:B212" si="4">B183+1</f>
        <v>72</v>
      </c>
      <c r="C184" s="17">
        <v>5</v>
      </c>
      <c r="D184" s="18">
        <v>12</v>
      </c>
      <c r="E184" s="30" t="s">
        <v>286</v>
      </c>
      <c r="F184" s="36"/>
      <c r="G184" s="75">
        <v>44</v>
      </c>
      <c r="H184" s="6"/>
      <c r="I184" s="32" t="s">
        <v>255</v>
      </c>
      <c r="J184" s="33"/>
      <c r="K184" s="33"/>
      <c r="L184" s="33"/>
      <c r="M184" s="33"/>
      <c r="N184" s="33"/>
      <c r="O184" s="33"/>
      <c r="P184" s="33"/>
      <c r="Q184" s="33"/>
      <c r="R184" s="33"/>
      <c r="S184" s="33"/>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6"/>
    </row>
    <row r="185" spans="2:56" ht="23.4">
      <c r="B185" s="17">
        <f t="shared" si="4"/>
        <v>73</v>
      </c>
      <c r="C185" s="17">
        <v>5</v>
      </c>
      <c r="D185" s="18">
        <v>12</v>
      </c>
      <c r="E185" s="30" t="s">
        <v>246</v>
      </c>
      <c r="F185" s="36"/>
      <c r="G185" s="75">
        <v>39</v>
      </c>
      <c r="H185" s="6"/>
      <c r="I185" s="32" t="s">
        <v>256</v>
      </c>
      <c r="J185" s="33"/>
      <c r="K185" s="33"/>
      <c r="L185" s="33"/>
      <c r="M185" s="33"/>
      <c r="N185" s="33"/>
      <c r="O185" s="33"/>
      <c r="P185" s="33"/>
      <c r="Q185" s="33"/>
      <c r="R185" s="33"/>
      <c r="S185" s="33"/>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6"/>
    </row>
    <row r="186" spans="2:56" ht="23.4">
      <c r="B186" s="17">
        <f t="shared" si="4"/>
        <v>74</v>
      </c>
      <c r="C186" s="17">
        <v>5</v>
      </c>
      <c r="D186" s="18">
        <v>12</v>
      </c>
      <c r="E186" s="30" t="s">
        <v>287</v>
      </c>
      <c r="F186" s="36"/>
      <c r="G186" s="75">
        <v>12</v>
      </c>
      <c r="H186" s="6"/>
      <c r="I186" s="32" t="s">
        <v>257</v>
      </c>
      <c r="J186" s="33"/>
      <c r="K186" s="33"/>
      <c r="L186" s="33"/>
      <c r="M186" s="33"/>
      <c r="N186" s="33"/>
      <c r="O186" s="33"/>
      <c r="P186" s="33"/>
      <c r="Q186" s="33"/>
      <c r="R186" s="33"/>
      <c r="S186" s="33"/>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c r="BA186" s="34"/>
      <c r="BB186" s="34"/>
      <c r="BC186" s="34"/>
      <c r="BD186" s="6"/>
    </row>
    <row r="187" spans="2:56" ht="23.4">
      <c r="B187" s="17">
        <f t="shared" si="4"/>
        <v>75</v>
      </c>
      <c r="C187" s="17">
        <v>5</v>
      </c>
      <c r="D187" s="18">
        <v>12</v>
      </c>
      <c r="E187" s="30" t="s">
        <v>288</v>
      </c>
      <c r="F187" s="36"/>
      <c r="G187" s="75">
        <v>5</v>
      </c>
      <c r="H187" s="6"/>
      <c r="I187" s="32" t="s">
        <v>258</v>
      </c>
      <c r="J187" s="33"/>
      <c r="K187" s="33"/>
      <c r="L187" s="33"/>
      <c r="M187" s="33"/>
      <c r="N187" s="33"/>
      <c r="O187" s="33"/>
      <c r="P187" s="33"/>
      <c r="Q187" s="33"/>
      <c r="R187" s="33"/>
      <c r="S187" s="33"/>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6"/>
    </row>
    <row r="188" spans="2:56" ht="23.4">
      <c r="B188" s="17">
        <f t="shared" si="4"/>
        <v>76</v>
      </c>
      <c r="C188" s="17">
        <v>5</v>
      </c>
      <c r="D188" s="18">
        <v>12</v>
      </c>
      <c r="E188" s="30" t="s">
        <v>69</v>
      </c>
      <c r="F188" s="36"/>
      <c r="G188" s="75">
        <v>61</v>
      </c>
      <c r="H188" s="6"/>
      <c r="I188" s="32" t="s">
        <v>259</v>
      </c>
      <c r="J188" s="33"/>
      <c r="K188" s="33"/>
      <c r="L188" s="33"/>
      <c r="M188" s="33"/>
      <c r="N188" s="33"/>
      <c r="O188" s="33"/>
      <c r="P188" s="33"/>
      <c r="Q188" s="33"/>
      <c r="R188" s="33"/>
      <c r="S188" s="33"/>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6"/>
    </row>
    <row r="189" spans="2:56" ht="23.4">
      <c r="B189" s="17">
        <f t="shared" si="4"/>
        <v>77</v>
      </c>
      <c r="C189" s="17">
        <v>5</v>
      </c>
      <c r="D189" s="18">
        <v>12</v>
      </c>
      <c r="E189" s="30" t="s">
        <v>65</v>
      </c>
      <c r="F189" s="36"/>
      <c r="G189" s="75">
        <v>52</v>
      </c>
      <c r="H189" s="6"/>
      <c r="I189" s="32" t="s">
        <v>260</v>
      </c>
      <c r="J189" s="33"/>
      <c r="K189" s="33"/>
      <c r="L189" s="33"/>
      <c r="M189" s="33"/>
      <c r="N189" s="33"/>
      <c r="O189" s="33"/>
      <c r="P189" s="33"/>
      <c r="Q189" s="33"/>
      <c r="R189" s="33"/>
      <c r="S189" s="33"/>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c r="BA189" s="34"/>
      <c r="BB189" s="34"/>
      <c r="BC189" s="34"/>
      <c r="BD189" s="6"/>
    </row>
    <row r="190" spans="2:56" ht="23.4">
      <c r="B190" s="17">
        <f t="shared" si="4"/>
        <v>78</v>
      </c>
      <c r="C190" s="17">
        <v>5</v>
      </c>
      <c r="D190" s="18">
        <v>12</v>
      </c>
      <c r="E190" s="30" t="s">
        <v>289</v>
      </c>
      <c r="F190" s="36"/>
      <c r="G190" s="75">
        <v>28</v>
      </c>
      <c r="H190" s="6"/>
      <c r="I190" s="32" t="s">
        <v>261</v>
      </c>
      <c r="J190" s="33"/>
      <c r="K190" s="33"/>
      <c r="L190" s="33"/>
      <c r="M190" s="33"/>
      <c r="N190" s="33"/>
      <c r="O190" s="33"/>
      <c r="P190" s="33"/>
      <c r="Q190" s="33"/>
      <c r="R190" s="33"/>
      <c r="S190" s="33"/>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c r="BA190" s="34"/>
      <c r="BB190" s="34"/>
      <c r="BC190" s="34"/>
      <c r="BD190" s="6"/>
    </row>
    <row r="191" spans="2:56" ht="23.4">
      <c r="B191" s="17">
        <f t="shared" si="4"/>
        <v>79</v>
      </c>
      <c r="C191" s="17">
        <v>5</v>
      </c>
      <c r="D191" s="18">
        <v>12</v>
      </c>
      <c r="E191" s="30" t="s">
        <v>172</v>
      </c>
      <c r="F191" s="36"/>
      <c r="G191" s="75">
        <v>50</v>
      </c>
      <c r="H191" s="6"/>
      <c r="I191" s="32" t="s">
        <v>262</v>
      </c>
      <c r="J191" s="33"/>
      <c r="K191" s="33"/>
      <c r="L191" s="33"/>
      <c r="M191" s="33"/>
      <c r="N191" s="33"/>
      <c r="O191" s="33"/>
      <c r="P191" s="33"/>
      <c r="Q191" s="33"/>
      <c r="R191" s="33"/>
      <c r="S191" s="33"/>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6"/>
    </row>
    <row r="192" spans="2:56" ht="23.4">
      <c r="B192" s="17">
        <f t="shared" si="4"/>
        <v>80</v>
      </c>
      <c r="C192" s="17">
        <v>5</v>
      </c>
      <c r="D192" s="18">
        <v>12</v>
      </c>
      <c r="E192" s="30" t="s">
        <v>68</v>
      </c>
      <c r="F192" s="36"/>
      <c r="G192" s="75">
        <v>27</v>
      </c>
      <c r="H192" s="6"/>
      <c r="I192" s="32" t="s">
        <v>263</v>
      </c>
      <c r="J192" s="33"/>
      <c r="K192" s="33"/>
      <c r="L192" s="33"/>
      <c r="M192" s="33"/>
      <c r="N192" s="33"/>
      <c r="O192" s="33"/>
      <c r="P192" s="33"/>
      <c r="Q192" s="33"/>
      <c r="R192" s="33"/>
      <c r="S192" s="33"/>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6"/>
    </row>
    <row r="193" spans="2:56" ht="23.4">
      <c r="B193" s="17">
        <f t="shared" si="4"/>
        <v>81</v>
      </c>
      <c r="C193" s="17">
        <v>5</v>
      </c>
      <c r="D193" s="18">
        <v>12</v>
      </c>
      <c r="E193" s="30" t="s">
        <v>290</v>
      </c>
      <c r="F193" s="36"/>
      <c r="G193" s="75">
        <v>45</v>
      </c>
      <c r="H193" s="6"/>
      <c r="I193" s="32" t="s">
        <v>264</v>
      </c>
      <c r="J193" s="33"/>
      <c r="K193" s="33"/>
      <c r="L193" s="33"/>
      <c r="M193" s="33"/>
      <c r="N193" s="33"/>
      <c r="O193" s="33"/>
      <c r="P193" s="33"/>
      <c r="Q193" s="33"/>
      <c r="R193" s="33"/>
      <c r="S193" s="33"/>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6"/>
    </row>
    <row r="194" spans="2:56" ht="23.4">
      <c r="B194" s="17">
        <f t="shared" si="4"/>
        <v>82</v>
      </c>
      <c r="C194" s="17">
        <v>5</v>
      </c>
      <c r="D194" s="18">
        <v>12</v>
      </c>
      <c r="E194" s="30" t="s">
        <v>166</v>
      </c>
      <c r="F194" s="36"/>
      <c r="G194" s="75">
        <v>36</v>
      </c>
      <c r="H194" s="6"/>
      <c r="I194" s="32" t="s">
        <v>265</v>
      </c>
      <c r="J194" s="33"/>
      <c r="K194" s="33"/>
      <c r="L194" s="33"/>
      <c r="M194" s="33"/>
      <c r="N194" s="33"/>
      <c r="O194" s="33"/>
      <c r="P194" s="33"/>
      <c r="Q194" s="33"/>
      <c r="R194" s="33"/>
      <c r="S194" s="33"/>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6"/>
    </row>
    <row r="195" spans="2:56" ht="23.4">
      <c r="B195" s="17">
        <f t="shared" si="4"/>
        <v>83</v>
      </c>
      <c r="C195" s="17">
        <v>5</v>
      </c>
      <c r="D195" s="18">
        <v>12</v>
      </c>
      <c r="E195" s="30" t="s">
        <v>291</v>
      </c>
      <c r="F195" s="36"/>
      <c r="G195" s="75">
        <v>50</v>
      </c>
      <c r="H195" s="6"/>
      <c r="I195" s="32" t="s">
        <v>266</v>
      </c>
      <c r="J195" s="33"/>
      <c r="K195" s="33"/>
      <c r="L195" s="33"/>
      <c r="M195" s="33"/>
      <c r="N195" s="33"/>
      <c r="O195" s="33"/>
      <c r="P195" s="33"/>
      <c r="Q195" s="33"/>
      <c r="R195" s="33"/>
      <c r="S195" s="33"/>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6"/>
    </row>
    <row r="196" spans="2:56" ht="23.4">
      <c r="B196" s="17">
        <f t="shared" si="4"/>
        <v>84</v>
      </c>
      <c r="C196" s="17">
        <v>5</v>
      </c>
      <c r="D196" s="18">
        <v>12</v>
      </c>
      <c r="E196" s="30" t="s">
        <v>239</v>
      </c>
      <c r="F196" s="36"/>
      <c r="G196" s="75">
        <v>28</v>
      </c>
      <c r="H196" s="6"/>
      <c r="I196" s="32" t="s">
        <v>267</v>
      </c>
      <c r="J196" s="33"/>
      <c r="K196" s="33"/>
      <c r="L196" s="33"/>
      <c r="M196" s="33"/>
      <c r="N196" s="33"/>
      <c r="O196" s="33"/>
      <c r="P196" s="33"/>
      <c r="Q196" s="33"/>
      <c r="R196" s="33"/>
      <c r="S196" s="33"/>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6"/>
    </row>
    <row r="197" spans="2:56" ht="23.4">
      <c r="B197" s="17">
        <f t="shared" si="4"/>
        <v>85</v>
      </c>
      <c r="C197" s="17">
        <v>5</v>
      </c>
      <c r="D197" s="18">
        <v>12</v>
      </c>
      <c r="E197" s="30" t="s">
        <v>167</v>
      </c>
      <c r="F197" s="36"/>
      <c r="G197" s="75">
        <v>54</v>
      </c>
      <c r="H197" s="6"/>
      <c r="I197" s="32" t="s">
        <v>268</v>
      </c>
      <c r="J197" s="33"/>
      <c r="K197" s="33"/>
      <c r="L197" s="33"/>
      <c r="M197" s="33"/>
      <c r="N197" s="33"/>
      <c r="O197" s="33"/>
      <c r="P197" s="33"/>
      <c r="Q197" s="33"/>
      <c r="R197" s="33"/>
      <c r="S197" s="33"/>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6"/>
    </row>
    <row r="198" spans="2:56" ht="23.4">
      <c r="B198" s="17">
        <f t="shared" si="4"/>
        <v>86</v>
      </c>
      <c r="C198" s="17">
        <v>5</v>
      </c>
      <c r="D198" s="18">
        <v>12</v>
      </c>
      <c r="E198" s="30" t="s">
        <v>292</v>
      </c>
      <c r="F198" s="36"/>
      <c r="G198" s="75">
        <v>47</v>
      </c>
      <c r="H198" s="6"/>
      <c r="I198" s="32" t="s">
        <v>269</v>
      </c>
      <c r="J198" s="33"/>
      <c r="K198" s="33"/>
      <c r="L198" s="33"/>
      <c r="M198" s="33"/>
      <c r="N198" s="33"/>
      <c r="O198" s="33"/>
      <c r="P198" s="33"/>
      <c r="Q198" s="33"/>
      <c r="R198" s="33"/>
      <c r="S198" s="33"/>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6"/>
    </row>
    <row r="199" spans="2:56" ht="23.4">
      <c r="B199" s="17">
        <f t="shared" si="4"/>
        <v>87</v>
      </c>
      <c r="C199" s="17">
        <v>5</v>
      </c>
      <c r="D199" s="18">
        <v>12</v>
      </c>
      <c r="E199" s="30" t="s">
        <v>293</v>
      </c>
      <c r="F199" s="36"/>
      <c r="G199" s="75">
        <v>62</v>
      </c>
      <c r="H199" s="6"/>
      <c r="I199" s="32" t="s">
        <v>270</v>
      </c>
      <c r="J199" s="33"/>
      <c r="K199" s="33"/>
      <c r="L199" s="33"/>
      <c r="M199" s="33"/>
      <c r="N199" s="33"/>
      <c r="O199" s="33"/>
      <c r="P199" s="33"/>
      <c r="Q199" s="33"/>
      <c r="R199" s="33"/>
      <c r="S199" s="33"/>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6"/>
    </row>
    <row r="200" spans="2:56" ht="23.4">
      <c r="B200" s="17">
        <f t="shared" si="4"/>
        <v>88</v>
      </c>
      <c r="C200" s="17">
        <v>5</v>
      </c>
      <c r="D200" s="18">
        <v>12</v>
      </c>
      <c r="E200" s="30" t="s">
        <v>300</v>
      </c>
      <c r="F200" s="36"/>
      <c r="G200" s="75">
        <v>50</v>
      </c>
      <c r="H200" s="6"/>
      <c r="I200" s="32" t="s">
        <v>271</v>
      </c>
      <c r="J200" s="33"/>
      <c r="K200" s="33"/>
      <c r="L200" s="33"/>
      <c r="M200" s="33"/>
      <c r="N200" s="33"/>
      <c r="O200" s="33"/>
      <c r="P200" s="33"/>
      <c r="Q200" s="33"/>
      <c r="R200" s="33"/>
      <c r="S200" s="33"/>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6"/>
    </row>
    <row r="201" spans="2:56" ht="23.4">
      <c r="B201" s="17">
        <f t="shared" si="4"/>
        <v>89</v>
      </c>
      <c r="C201" s="17">
        <v>5</v>
      </c>
      <c r="D201" s="18">
        <v>12</v>
      </c>
      <c r="E201" s="30" t="s">
        <v>294</v>
      </c>
      <c r="F201" s="36"/>
      <c r="G201" s="75">
        <v>37</v>
      </c>
      <c r="H201" s="6"/>
      <c r="I201" s="32" t="s">
        <v>272</v>
      </c>
      <c r="J201" s="33"/>
      <c r="K201" s="33"/>
      <c r="L201" s="33"/>
      <c r="M201" s="33"/>
      <c r="N201" s="33"/>
      <c r="O201" s="33"/>
      <c r="P201" s="33"/>
      <c r="Q201" s="33"/>
      <c r="R201" s="33"/>
      <c r="S201" s="33"/>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c r="BA201" s="34"/>
      <c r="BB201" s="34"/>
      <c r="BC201" s="34"/>
      <c r="BD201" s="6"/>
    </row>
    <row r="202" spans="2:56" ht="23.4">
      <c r="B202" s="17">
        <f t="shared" si="4"/>
        <v>90</v>
      </c>
      <c r="C202" s="17">
        <v>5</v>
      </c>
      <c r="D202" s="18">
        <v>12</v>
      </c>
      <c r="E202" s="30" t="s">
        <v>295</v>
      </c>
      <c r="F202" s="36"/>
      <c r="G202" s="75">
        <v>36</v>
      </c>
      <c r="H202" s="6"/>
      <c r="I202" s="32" t="s">
        <v>273</v>
      </c>
      <c r="J202" s="33"/>
      <c r="K202" s="33"/>
      <c r="L202" s="33"/>
      <c r="M202" s="33"/>
      <c r="N202" s="33"/>
      <c r="O202" s="33"/>
      <c r="P202" s="33"/>
      <c r="Q202" s="33"/>
      <c r="R202" s="33"/>
      <c r="S202" s="33"/>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6"/>
    </row>
    <row r="203" spans="2:56" ht="23.4">
      <c r="B203" s="17">
        <f t="shared" si="4"/>
        <v>91</v>
      </c>
      <c r="C203" s="17">
        <v>5</v>
      </c>
      <c r="D203" s="18">
        <v>12</v>
      </c>
      <c r="E203" s="30" t="s">
        <v>245</v>
      </c>
      <c r="F203" s="36"/>
      <c r="G203" s="75">
        <v>27</v>
      </c>
      <c r="H203" s="6"/>
      <c r="I203" s="32" t="s">
        <v>274</v>
      </c>
      <c r="J203" s="33"/>
      <c r="K203" s="33"/>
      <c r="L203" s="33"/>
      <c r="M203" s="33"/>
      <c r="N203" s="33"/>
      <c r="O203" s="33"/>
      <c r="P203" s="33"/>
      <c r="Q203" s="33"/>
      <c r="R203" s="33"/>
      <c r="S203" s="33"/>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6"/>
    </row>
    <row r="204" spans="2:56" ht="23.4">
      <c r="B204" s="17">
        <f t="shared" si="4"/>
        <v>92</v>
      </c>
      <c r="C204" s="17">
        <v>5</v>
      </c>
      <c r="D204" s="18">
        <v>12</v>
      </c>
      <c r="E204" s="30" t="s">
        <v>245</v>
      </c>
      <c r="F204" s="36"/>
      <c r="G204" s="75">
        <v>22</v>
      </c>
      <c r="H204" s="6"/>
      <c r="I204" s="32" t="s">
        <v>275</v>
      </c>
      <c r="J204" s="33"/>
      <c r="K204" s="33"/>
      <c r="L204" s="33"/>
      <c r="M204" s="33"/>
      <c r="N204" s="33"/>
      <c r="O204" s="33"/>
      <c r="P204" s="33"/>
      <c r="Q204" s="33"/>
      <c r="R204" s="33"/>
      <c r="S204" s="33"/>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c r="BA204" s="34"/>
      <c r="BB204" s="34"/>
      <c r="BC204" s="34"/>
      <c r="BD204" s="6"/>
    </row>
    <row r="205" spans="2:56" ht="23.4">
      <c r="B205" s="17">
        <f t="shared" si="4"/>
        <v>93</v>
      </c>
      <c r="C205" s="17">
        <v>5</v>
      </c>
      <c r="D205" s="18">
        <v>12</v>
      </c>
      <c r="E205" s="30" t="s">
        <v>66</v>
      </c>
      <c r="F205" s="36"/>
      <c r="G205" s="75">
        <v>7</v>
      </c>
      <c r="H205" s="6"/>
      <c r="I205" s="32" t="s">
        <v>276</v>
      </c>
      <c r="J205" s="33"/>
      <c r="K205" s="33"/>
      <c r="L205" s="33"/>
      <c r="M205" s="33"/>
      <c r="N205" s="33"/>
      <c r="O205" s="33"/>
      <c r="P205" s="33"/>
      <c r="Q205" s="33"/>
      <c r="R205" s="33"/>
      <c r="S205" s="33"/>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c r="BA205" s="34"/>
      <c r="BB205" s="34"/>
      <c r="BC205" s="34"/>
      <c r="BD205" s="6"/>
    </row>
    <row r="206" spans="2:56" ht="23.4">
      <c r="B206" s="17">
        <f t="shared" si="4"/>
        <v>94</v>
      </c>
      <c r="C206" s="17">
        <v>5</v>
      </c>
      <c r="D206" s="18">
        <v>12</v>
      </c>
      <c r="E206" s="30" t="s">
        <v>296</v>
      </c>
      <c r="F206" s="36"/>
      <c r="G206" s="75">
        <v>20</v>
      </c>
      <c r="H206" s="6"/>
      <c r="I206" s="32" t="s">
        <v>277</v>
      </c>
      <c r="J206" s="33"/>
      <c r="K206" s="33"/>
      <c r="L206" s="33"/>
      <c r="M206" s="33"/>
      <c r="N206" s="33"/>
      <c r="O206" s="33"/>
      <c r="P206" s="33"/>
      <c r="Q206" s="33"/>
      <c r="R206" s="33"/>
      <c r="S206" s="33"/>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c r="BA206" s="34"/>
      <c r="BB206" s="34"/>
      <c r="BC206" s="34"/>
      <c r="BD206" s="6"/>
    </row>
    <row r="207" spans="2:56" ht="23.4">
      <c r="B207" s="17">
        <f t="shared" si="4"/>
        <v>95</v>
      </c>
      <c r="C207" s="17">
        <v>5</v>
      </c>
      <c r="D207" s="18">
        <v>12</v>
      </c>
      <c r="E207" s="30" t="s">
        <v>297</v>
      </c>
      <c r="F207" s="36"/>
      <c r="G207" s="75">
        <v>16</v>
      </c>
      <c r="H207" s="6"/>
      <c r="I207" s="32" t="s">
        <v>278</v>
      </c>
      <c r="J207" s="33"/>
      <c r="K207" s="33"/>
      <c r="L207" s="33"/>
      <c r="M207" s="33"/>
      <c r="N207" s="33"/>
      <c r="O207" s="33"/>
      <c r="P207" s="33"/>
      <c r="Q207" s="33"/>
      <c r="R207" s="33"/>
      <c r="S207" s="33"/>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6"/>
    </row>
    <row r="208" spans="2:56" ht="23.4">
      <c r="B208" s="17">
        <f t="shared" si="4"/>
        <v>96</v>
      </c>
      <c r="C208" s="17">
        <v>5</v>
      </c>
      <c r="D208" s="18">
        <v>12</v>
      </c>
      <c r="E208" s="30" t="s">
        <v>238</v>
      </c>
      <c r="F208" s="36"/>
      <c r="G208" s="75">
        <v>45</v>
      </c>
      <c r="H208" s="6"/>
      <c r="I208" s="32" t="s">
        <v>279</v>
      </c>
      <c r="J208" s="33"/>
      <c r="K208" s="33"/>
      <c r="L208" s="33"/>
      <c r="M208" s="33"/>
      <c r="N208" s="33"/>
      <c r="O208" s="33"/>
      <c r="P208" s="33"/>
      <c r="Q208" s="33"/>
      <c r="R208" s="33"/>
      <c r="S208" s="33"/>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c r="BA208" s="34"/>
      <c r="BB208" s="34"/>
      <c r="BC208" s="34"/>
      <c r="BD208" s="6"/>
    </row>
    <row r="209" spans="2:56" ht="23.4">
      <c r="B209" s="17">
        <f t="shared" si="4"/>
        <v>97</v>
      </c>
      <c r="C209" s="17">
        <v>5</v>
      </c>
      <c r="D209" s="18">
        <v>12</v>
      </c>
      <c r="E209" s="30" t="s">
        <v>298</v>
      </c>
      <c r="F209" s="36"/>
      <c r="G209" s="75">
        <v>1</v>
      </c>
      <c r="H209" s="6"/>
      <c r="I209" s="32" t="s">
        <v>280</v>
      </c>
      <c r="J209" s="33"/>
      <c r="K209" s="33"/>
      <c r="L209" s="33"/>
      <c r="M209" s="33"/>
      <c r="N209" s="33"/>
      <c r="O209" s="33"/>
      <c r="P209" s="33"/>
      <c r="Q209" s="33"/>
      <c r="R209" s="33"/>
      <c r="S209" s="33"/>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6"/>
    </row>
    <row r="210" spans="2:56" ht="23.4">
      <c r="B210" s="17">
        <f t="shared" si="4"/>
        <v>98</v>
      </c>
      <c r="C210" s="17">
        <v>5</v>
      </c>
      <c r="D210" s="18">
        <v>12</v>
      </c>
      <c r="E210" s="30" t="s">
        <v>245</v>
      </c>
      <c r="F210" s="36"/>
      <c r="G210" s="75">
        <v>31</v>
      </c>
      <c r="H210" s="6"/>
      <c r="I210" s="32" t="s">
        <v>281</v>
      </c>
      <c r="J210" s="33"/>
      <c r="K210" s="33"/>
      <c r="L210" s="33"/>
      <c r="M210" s="33"/>
      <c r="N210" s="33"/>
      <c r="O210" s="33"/>
      <c r="P210" s="33"/>
      <c r="Q210" s="33"/>
      <c r="R210" s="33"/>
      <c r="S210" s="33"/>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c r="BA210" s="34"/>
      <c r="BB210" s="34"/>
      <c r="BC210" s="34"/>
      <c r="BD210" s="6"/>
    </row>
    <row r="211" spans="2:56" ht="23.4">
      <c r="B211" s="17">
        <f t="shared" si="4"/>
        <v>99</v>
      </c>
      <c r="C211" s="17">
        <v>5</v>
      </c>
      <c r="D211" s="18">
        <v>12</v>
      </c>
      <c r="E211" s="30" t="s">
        <v>171</v>
      </c>
      <c r="F211" s="36"/>
      <c r="G211" s="75">
        <v>11</v>
      </c>
      <c r="H211" s="6"/>
      <c r="I211" s="32" t="s">
        <v>282</v>
      </c>
      <c r="J211" s="33"/>
      <c r="K211" s="33"/>
      <c r="L211" s="33"/>
      <c r="M211" s="33"/>
      <c r="N211" s="33"/>
      <c r="O211" s="33"/>
      <c r="P211" s="33"/>
      <c r="Q211" s="33"/>
      <c r="R211" s="33"/>
      <c r="S211" s="33"/>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c r="BA211" s="34"/>
      <c r="BB211" s="34"/>
      <c r="BC211" s="34"/>
      <c r="BD211" s="6"/>
    </row>
    <row r="212" spans="2:56" ht="23.4">
      <c r="B212" s="17">
        <f t="shared" si="4"/>
        <v>100</v>
      </c>
      <c r="C212" s="17">
        <v>5</v>
      </c>
      <c r="D212" s="18">
        <v>12</v>
      </c>
      <c r="E212" s="30" t="s">
        <v>216</v>
      </c>
      <c r="F212" s="36"/>
      <c r="G212" s="75">
        <v>41</v>
      </c>
      <c r="H212" s="6"/>
      <c r="I212" s="32" t="s">
        <v>283</v>
      </c>
      <c r="J212" s="33"/>
      <c r="K212" s="33"/>
      <c r="L212" s="33"/>
      <c r="M212" s="33"/>
      <c r="N212" s="33"/>
      <c r="O212" s="33"/>
      <c r="P212" s="33"/>
      <c r="Q212" s="33"/>
      <c r="R212" s="33"/>
      <c r="S212" s="33"/>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c r="BA212" s="34"/>
      <c r="BB212" s="34"/>
      <c r="BC212" s="34"/>
      <c r="BD212" s="6"/>
    </row>
    <row r="213" spans="2:56">
      <c r="AW213" s="6"/>
      <c r="AX213" s="6"/>
      <c r="AY213" s="6"/>
      <c r="AZ213" s="6"/>
      <c r="BA213" s="6"/>
      <c r="BB213" s="6"/>
      <c r="BC213" s="6"/>
      <c r="BD213" s="6"/>
    </row>
    <row r="214" spans="2:56" ht="23.4">
      <c r="B214" s="17" t="s">
        <v>26</v>
      </c>
      <c r="C214" s="17">
        <v>5</v>
      </c>
      <c r="D214" s="18">
        <v>0</v>
      </c>
      <c r="E214" s="30">
        <v>4769</v>
      </c>
      <c r="F214" s="36"/>
      <c r="AW214" s="6"/>
      <c r="AX214" s="6"/>
      <c r="AY214" s="6"/>
      <c r="AZ214" s="6"/>
      <c r="BA214" s="6"/>
      <c r="BB214" s="6"/>
      <c r="BC214" s="6"/>
      <c r="BD214" s="6"/>
    </row>
    <row r="215" spans="2:56">
      <c r="AW215" s="6"/>
      <c r="AX215" s="6"/>
      <c r="AY215" s="6"/>
      <c r="AZ215" s="6"/>
      <c r="BA215" s="6"/>
      <c r="BB215" s="6"/>
      <c r="BC215" s="6"/>
      <c r="BD215" s="6"/>
    </row>
    <row r="216" spans="2:56">
      <c r="AW216" s="6"/>
      <c r="AX216" s="6"/>
      <c r="AY216" s="6"/>
      <c r="AZ216" s="6"/>
      <c r="BA216" s="6"/>
      <c r="BB216" s="6"/>
      <c r="BC216" s="6"/>
      <c r="BD216" s="6"/>
    </row>
  </sheetData>
  <mergeCells count="18">
    <mergeCell ref="B2:AA2"/>
    <mergeCell ref="B4:T4"/>
    <mergeCell ref="Y4:AA4"/>
    <mergeCell ref="Y11:AA11"/>
    <mergeCell ref="B13:T13"/>
    <mergeCell ref="Y13:AA13"/>
    <mergeCell ref="AF28:AG28"/>
    <mergeCell ref="AH28:AI28"/>
    <mergeCell ref="B30:AA30"/>
    <mergeCell ref="G33:AA33"/>
    <mergeCell ref="G35:AA35"/>
    <mergeCell ref="G34:AA34"/>
    <mergeCell ref="B14:T28"/>
    <mergeCell ref="G36:AA36"/>
    <mergeCell ref="G67:R67"/>
    <mergeCell ref="I179:BC179"/>
    <mergeCell ref="I144:AU144"/>
    <mergeCell ref="G104:AF104"/>
  </mergeCells>
  <conditionalFormatting sqref="Y15:AA26 AE26 AC27:AE39">
    <cfRule type="expression" dxfId="0" priority="16">
      <formula>OR(RIGHT(Y15,1)="♥",RIGHT(Y15,1)="♦")</formula>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7" id="{C1A0982E-4DFD-47D5-BE62-9EB22A77298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F34:F36</xm:sqref>
        </x14:conditionalFormatting>
        <x14:conditionalFormatting xmlns:xm="http://schemas.microsoft.com/office/excel/2006/main">
          <x14:cfRule type="iconSet" priority="15" id="{1E8C414F-B7BD-445B-91C1-64FCD97127C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14" id="{F3459A50-FE92-48C2-961B-02189F5045C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13" id="{D1677FAE-AC25-4207-AD9A-9FF4E112DBE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F60</xm:sqref>
        </x14:conditionalFormatting>
        <x14:conditionalFormatting xmlns:xm="http://schemas.microsoft.com/office/excel/2006/main">
          <x14:cfRule type="iconSet" priority="12" id="{7AAD5748-15C3-4032-8AD4-FABD2D01720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1" id="{378DEB89-D2F4-4F04-9165-F264C15CB72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F71:F90</xm:sqref>
        </x14:conditionalFormatting>
        <x14:conditionalFormatting xmlns:xm="http://schemas.microsoft.com/office/excel/2006/main">
          <x14:cfRule type="iconSet" priority="10" id="{2A4C12FB-EF50-46EF-A221-85EA167AB47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9" id="{1D04D6EB-A267-4803-B3F1-F227C208A49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F106</xm:sqref>
        </x14:conditionalFormatting>
        <x14:conditionalFormatting xmlns:xm="http://schemas.microsoft.com/office/excel/2006/main">
          <x14:cfRule type="iconSet" priority="8" id="{D61F0F60-CA1A-4B37-B6CF-1FC67047959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F108:F127</xm:sqref>
        </x14:conditionalFormatting>
        <x14:conditionalFormatting xmlns:xm="http://schemas.microsoft.com/office/excel/2006/main">
          <x14:cfRule type="iconSet" priority="7" id="{0D30DEB5-0B84-4073-8DF7-C1C110F468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F129</xm:sqref>
        </x14:conditionalFormatting>
        <x14:conditionalFormatting xmlns:xm="http://schemas.microsoft.com/office/excel/2006/main">
          <x14:cfRule type="iconSet" priority="6" id="{A2628CF2-1CF6-4237-A951-F3F99AC3EF6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F146</xm:sqref>
        </x14:conditionalFormatting>
        <x14:conditionalFormatting xmlns:xm="http://schemas.microsoft.com/office/excel/2006/main">
          <x14:cfRule type="iconSet" priority="5" id="{53F47987-612A-4FD1-A9CD-2998ECAC002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F148:F167</xm:sqref>
        </x14:conditionalFormatting>
        <x14:conditionalFormatting xmlns:xm="http://schemas.microsoft.com/office/excel/2006/main">
          <x14:cfRule type="iconSet" priority="4" id="{083A2567-74AD-4258-84C7-00CE68A21B4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F169</xm:sqref>
        </x14:conditionalFormatting>
        <x14:conditionalFormatting xmlns:xm="http://schemas.microsoft.com/office/excel/2006/main">
          <x14:cfRule type="iconSet" priority="3" id="{1A235025-D597-41EF-A777-E49D227859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F181</xm:sqref>
        </x14:conditionalFormatting>
        <x14:conditionalFormatting xmlns:xm="http://schemas.microsoft.com/office/excel/2006/main">
          <x14:cfRule type="iconSet" priority="2" id="{B560CF90-3865-4B62-ABBA-C72AD9571DB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F183:F212</xm:sqref>
        </x14:conditionalFormatting>
        <x14:conditionalFormatting xmlns:xm="http://schemas.microsoft.com/office/excel/2006/main">
          <x14:cfRule type="iconSet" priority="1" id="{D460F68E-9C4B-42B8-AEF2-449522FAF14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Case</vt:lpstr>
      <vt:lpstr>Model2</vt:lpstr>
      <vt:lpstr>Model</vt:lpstr>
      <vt:lpstr>Flight Routes</vt:lpstr>
      <vt:lpstr>Answers</vt:lpstr>
      <vt:lpstr>_nCanada</vt:lpstr>
      <vt:lpstr>_nCity</vt:lpstr>
      <vt:lpstr>_nCode</vt:lpstr>
      <vt:lpstr>_nDestination</vt:lpstr>
      <vt:lpstr>_nDistance</vt:lpstr>
      <vt:lpstr>_nOrigin</vt:lpstr>
      <vt:lpstr>_nRoutes</vt:lpstr>
      <vt:lpstr>_nSevens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dc:creator>
  <cp:keywords/>
  <dc:description/>
  <cp:lastModifiedBy>Mark Biegert</cp:lastModifiedBy>
  <cp:revision/>
  <dcterms:created xsi:type="dcterms:W3CDTF">2021-08-11T13:47:05Z</dcterms:created>
  <dcterms:modified xsi:type="dcterms:W3CDTF">2024-01-21T01:26:04Z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{50F4E8AB-4640-4F5D-BA39-192C65DEFCB0}</vt:lpwstr>
  </property>
</Properties>
</file>