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4F47DE1-CED0-4316-8B08-1F5F0FFD372D}" xr6:coauthVersionLast="47" xr6:coauthVersionMax="47" xr10:uidLastSave="{00000000-0000-0000-0000-000000000000}"/>
  <bookViews>
    <workbookView xWindow="-32310" yWindow="1770" windowWidth="28815" windowHeight="15915" activeTab="2" xr2:uid="{00000000-000D-0000-FFFF-FFFF00000000}"/>
  </bookViews>
  <sheets>
    <sheet name="Original" sheetId="1" r:id="rId1"/>
    <sheet name="Alternate" sheetId="3" r:id="rId2"/>
    <sheet name="Alternate2" sheetId="4" r:id="rId3"/>
    <sheet name="EDA" sheetId="2" r:id="rId4"/>
  </sheets>
  <definedNames>
    <definedName name="_xlnm._FilterDatabase" localSheetId="1" hidden="1">Alternate!$B$3:$G$7</definedName>
    <definedName name="_xlnm._FilterDatabase" localSheetId="2" hidden="1">Alternate2!$B$3:$G$7</definedName>
    <definedName name="_xlnm._FilterDatabase" localSheetId="3" hidden="1">EDA!$B$3:$G$7</definedName>
    <definedName name="_xlnm._FilterDatabase" localSheetId="0" hidden="1">Original!$B$3:$G$7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" i="4" l="1" a="1"/>
  <c r="Q22" i="4" s="1"/>
  <c r="B22" i="4" a="1"/>
  <c r="B22" i="4" s="1"/>
  <c r="I22" i="4" a="1"/>
  <c r="I22" i="4" s="1"/>
  <c r="B24" i="2" a="1"/>
  <c r="B24" i="2" s="1"/>
  <c r="I24" i="2" s="1" a="1"/>
  <c r="I24" i="2" s="1"/>
  <c r="N3" i="2"/>
  <c r="B21" i="3" a="1"/>
  <c r="B21" i="3" s="1"/>
  <c r="Q16" i="4"/>
  <c r="Q20" i="4"/>
  <c r="I20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<sst xmlns="http://schemas.openxmlformats.org/spreadsheetml/2006/main" count="119" uniqueCount="14">
  <si>
    <t>Question</t>
  </si>
  <si>
    <t>Result</t>
  </si>
  <si>
    <t>Department</t>
  </si>
  <si>
    <t>Actual</t>
  </si>
  <si>
    <t>Budget</t>
  </si>
  <si>
    <t>Sales</t>
  </si>
  <si>
    <t>Marketing</t>
  </si>
  <si>
    <t>IT</t>
  </si>
  <si>
    <t>Production</t>
  </si>
  <si>
    <t>R&amp;D</t>
  </si>
  <si>
    <t>Year</t>
  </si>
  <si>
    <t>Scratchwork</t>
  </si>
  <si>
    <t>This makes a index-counting argument. This would be the first thing I would normally try.</t>
  </si>
  <si>
    <t>Now he uses a similar technique to create an array of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</si>
</sst>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nsolas"/>
      <family val="2"/>
      <scheme val="minor"/>
    </font>
    <font>
      <sz val="8"/>
      <name val="Consola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nsolas"/>
      <family val="1"/>
      <scheme val="minor"/>
    </font>
    <font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b/>
      <sz val="11"/>
      <color theme="1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Protection="0">
      <alignment horizontal="left" vertical="top"/>
    </xf>
    <xf numFmtId="0" fontId="4" fillId="0" borderId="0"/>
    <xf numFmtId="0" fontId="5" fillId="6" borderId="0" applyNumberFormat="0" applyAlignment="0" applyProtection="0"/>
  </cellStyleXfs>
  <cellXfs count="4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8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0" borderId="5" xfId="0" applyNumberFormat="1" applyFont="1" applyBorder="1"/>
    <xf numFmtId="3" fontId="2" fillId="3" borderId="10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0" borderId="11" xfId="0" applyNumberFormat="1" applyFont="1" applyBorder="1"/>
    <xf numFmtId="0" fontId="2" fillId="2" borderId="11" xfId="0" applyFont="1" applyFill="1" applyBorder="1"/>
    <xf numFmtId="0" fontId="2" fillId="3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3" fontId="2" fillId="5" borderId="11" xfId="0" applyNumberFormat="1" applyFont="1" applyFill="1" applyBorder="1" applyAlignment="1">
      <alignment horizontal="center"/>
    </xf>
    <xf numFmtId="0" fontId="6" fillId="0" borderId="0" xfId="1">
      <alignment horizontal="left" vertical="top"/>
    </xf>
    <xf numFmtId="0" fontId="0" fillId="0" borderId="0" xfId="0" applyAlignment="1">
      <alignment horizontal="centerContinuous" vertical="center"/>
    </xf>
    <xf numFmtId="4" fontId="2" fillId="0" borderId="0" xfId="0" applyNumberFormat="1" applyFont="1" applyAlignment="1">
      <alignment horizontal="centerContinuous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Heading 1" xfId="1" builtinId="16" customBuiltin="1"/>
    <cellStyle name="Intro_Hd" xfId="3" xr:uid="{DBF41589-0C6D-4CFE-85BB-079EFBEAD1B7}"/>
    <cellStyle name="Normal" xfId="0" builtinId="0"/>
    <cellStyle name="Normal 2" xfId="2" xr:uid="{AA5AF0A9-5282-43E1-A60D-4158F3C18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111246</xdr:colOff>
      <xdr:row>8</xdr:row>
      <xdr:rowOff>57151</xdr:rowOff>
    </xdr:from>
    <xdr:to>
      <xdr:col>4</xdr:col>
      <xdr:colOff>352427</xdr:colOff>
      <xdr:row>9</xdr:row>
      <xdr:rowOff>168953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861861" y="1449786"/>
          <a:ext cx="321352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447675</xdr:colOff>
      <xdr:row>11</xdr:row>
      <xdr:rowOff>136358</xdr:rowOff>
    </xdr:from>
    <xdr:to>
      <xdr:col>7</xdr:col>
      <xdr:colOff>251624</xdr:colOff>
      <xdr:row>15</xdr:row>
      <xdr:rowOff>27342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476625" y="23652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134621</xdr:colOff>
      <xdr:row>9</xdr:row>
      <xdr:rowOff>171449</xdr:rowOff>
    </xdr:from>
    <xdr:to>
      <xdr:col>6</xdr:col>
      <xdr:colOff>457200</xdr:colOff>
      <xdr:row>19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34621" y="1838324"/>
          <a:ext cx="3351529" cy="175260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66: Merged</a:t>
          </a:r>
          <a:r>
            <a:rPr lang="en-AU" sz="18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Cells</a:t>
          </a:r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the Question table with the merge headers into the result table.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21</xdr:row>
      <xdr:rowOff>0</xdr:rowOff>
    </xdr:from>
    <xdr:to>
      <xdr:col>15</xdr:col>
      <xdr:colOff>0</xdr:colOff>
      <xdr:row>27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689C11-C8BF-296F-8DA5-F97DA4569B99}"/>
            </a:ext>
          </a:extLst>
        </xdr:cNvPr>
        <xdr:cNvSpPr txBox="1"/>
      </xdr:nvSpPr>
      <xdr:spPr>
        <a:xfrm>
          <a:off x="5029200" y="3838575"/>
          <a:ext cx="310515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was an unusual use of the T() function to turn an array of numbers into blanks. Very clever.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Biegert_Plum">
  <a:themeElements>
    <a:clrScheme name="BIegert Plum Schem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803975"/>
      </a:accent1>
      <a:accent2>
        <a:srgbClr val="58204D"/>
      </a:accent2>
      <a:accent3>
        <a:srgbClr val="B44A5E"/>
      </a:accent3>
      <a:accent4>
        <a:srgbClr val="D2666D"/>
      </a:accent4>
      <a:accent5>
        <a:srgbClr val="FAB395"/>
      </a:accent5>
      <a:accent6>
        <a:srgbClr val="F2D48E"/>
      </a:accent6>
      <a:hlink>
        <a:srgbClr val="00B0F0"/>
      </a:hlink>
      <a:folHlink>
        <a:srgbClr val="00B050"/>
      </a:folHlink>
    </a:clrScheme>
    <a:fontScheme name="Biegert Plum Fonts">
      <a:majorFont>
        <a:latin typeface="Aptos Mono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B6BE95-CDD2-4371-BF5A-63F102A1274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4312796-FE0F-45F6-9824-E23BA03E0A6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R26"/>
  <sheetViews>
    <sheetView workbookViewId="0">
      <selection activeCell="F56" sqref="F56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8" t="s">
        <v>0</v>
      </c>
      <c r="C1" s="38"/>
      <c r="D1" s="38"/>
      <c r="E1" s="38"/>
      <c r="F1" s="38"/>
      <c r="G1" s="38"/>
      <c r="I1" s="39" t="s">
        <v>1</v>
      </c>
      <c r="J1" s="39"/>
      <c r="K1" s="39"/>
      <c r="L1" s="39"/>
    </row>
    <row r="2" spans="1:18" s="6" customFormat="1" ht="14.25" customHeight="1" x14ac:dyDescent="0.25">
      <c r="B2" s="36" t="s">
        <v>2</v>
      </c>
      <c r="C2" s="34" t="s">
        <v>3</v>
      </c>
      <c r="D2" s="34"/>
      <c r="E2" s="34" t="s">
        <v>4</v>
      </c>
      <c r="F2" s="34"/>
      <c r="G2" s="35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7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H21" s="1"/>
    </row>
    <row r="22" spans="1:12" x14ac:dyDescent="0.3">
      <c r="A22" s="1"/>
      <c r="H22" s="1"/>
    </row>
    <row r="23" spans="1:12" x14ac:dyDescent="0.3">
      <c r="A23" s="1"/>
      <c r="H23" s="1"/>
    </row>
    <row r="24" spans="1:12" x14ac:dyDescent="0.3">
      <c r="A24" s="1"/>
      <c r="H24" s="1"/>
    </row>
    <row r="25" spans="1:12" x14ac:dyDescent="0.3">
      <c r="H25" s="1"/>
    </row>
    <row r="26" spans="1:12" x14ac:dyDescent="0.3">
      <c r="H26" s="1"/>
    </row>
  </sheetData>
  <sortState xmlns:xlrd2="http://schemas.microsoft.com/office/spreadsheetml/2017/richdata2" ref="B4:G8">
    <sortCondition ref="C8"/>
  </sortState>
  <mergeCells count="5">
    <mergeCell ref="E2:G2"/>
    <mergeCell ref="C2:D2"/>
    <mergeCell ref="B2:B3"/>
    <mergeCell ref="B1:G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328A-5C59-49FC-8D29-958F76124E4F}">
  <sheetPr>
    <tabColor theme="9" tint="0.59999389629810485"/>
  </sheetPr>
  <dimension ref="A1:R36"/>
  <sheetViews>
    <sheetView workbookViewId="0">
      <selection activeCell="Q14" sqref="Q14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8" t="s">
        <v>0</v>
      </c>
      <c r="C1" s="38"/>
      <c r="D1" s="38"/>
      <c r="E1" s="38"/>
      <c r="F1" s="38"/>
      <c r="G1" s="38"/>
      <c r="I1" s="39" t="s">
        <v>1</v>
      </c>
      <c r="J1" s="39"/>
      <c r="K1" s="39"/>
      <c r="L1" s="39"/>
    </row>
    <row r="2" spans="1:18" s="6" customFormat="1" ht="14.25" customHeight="1" x14ac:dyDescent="0.25">
      <c r="B2" s="36" t="s">
        <v>2</v>
      </c>
      <c r="C2" s="34" t="s">
        <v>3</v>
      </c>
      <c r="D2" s="34"/>
      <c r="E2" s="34" t="s">
        <v>4</v>
      </c>
      <c r="F2" s="34"/>
      <c r="G2" s="35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7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B21" s="4" t="str" cm="1">
        <f t="array" ref="B21:E36">IFERROR(_xlfn.VSTACK(_xlfn.HSTACK(B2,"Year",C2,E2),_xlfn.HSTACK(_xlfn.MAKEARRAY(5*3,2,_xlfn.LAMBDA(_xlpm.A,_xlpm.B,IF(_xlpm.B=1,INDEX(B4:B8,MOD(_xlpm.A-1,5)+1),INDEX(E3:G3,ROUNDUP(_xlpm.A/5,0))))),_xlfn.TOCOL(C4:D8,,TRUE),_xlfn.TOCOL(E4:G8,,TRUE))),"")</f>
        <v>Department</v>
      </c>
      <c r="C21" s="4" t="str">
        <v>Year</v>
      </c>
      <c r="D21" s="4" t="str">
        <v>Actual</v>
      </c>
      <c r="E21" s="4" t="str">
        <v>Budget</v>
      </c>
      <c r="H21" s="1"/>
      <c r="I21" s="40" t="s">
        <v>12</v>
      </c>
    </row>
    <row r="22" spans="1:12" x14ac:dyDescent="0.3">
      <c r="A22" s="1"/>
      <c r="B22" s="4" t="str">
        <v>Sales</v>
      </c>
      <c r="C22" s="4">
        <v>2022</v>
      </c>
      <c r="D22" s="4">
        <v>89</v>
      </c>
      <c r="E22" s="4">
        <v>53</v>
      </c>
      <c r="H22" s="1"/>
    </row>
    <row r="23" spans="1:12" x14ac:dyDescent="0.3">
      <c r="A23" s="1"/>
      <c r="B23" s="4" t="str">
        <v>Marketing</v>
      </c>
      <c r="C23" s="4">
        <v>2022</v>
      </c>
      <c r="D23" s="4">
        <v>67</v>
      </c>
      <c r="E23" s="4">
        <v>80</v>
      </c>
      <c r="H23" s="1"/>
    </row>
    <row r="24" spans="1:12" x14ac:dyDescent="0.3">
      <c r="A24" s="1"/>
      <c r="B24" s="4" t="str">
        <v>IT</v>
      </c>
      <c r="C24" s="4">
        <v>2022</v>
      </c>
      <c r="D24" s="4">
        <v>29</v>
      </c>
      <c r="E24" s="4">
        <v>67</v>
      </c>
      <c r="H24" s="1"/>
    </row>
    <row r="25" spans="1:12" x14ac:dyDescent="0.3">
      <c r="B25" s="4" t="str">
        <v>Production</v>
      </c>
      <c r="C25" s="4">
        <v>2022</v>
      </c>
      <c r="D25" s="4">
        <v>18</v>
      </c>
      <c r="E25" s="4">
        <v>20</v>
      </c>
      <c r="H25" s="1"/>
    </row>
    <row r="26" spans="1:12" x14ac:dyDescent="0.3">
      <c r="B26" s="4" t="str">
        <v>R&amp;D</v>
      </c>
      <c r="C26" s="4">
        <v>2022</v>
      </c>
      <c r="D26" s="4">
        <v>25</v>
      </c>
      <c r="E26" s="4">
        <v>90</v>
      </c>
      <c r="H26" s="1"/>
    </row>
    <row r="27" spans="1:12" x14ac:dyDescent="0.3">
      <c r="B27" s="4" t="str">
        <v>Sales</v>
      </c>
      <c r="C27" s="4">
        <v>2023</v>
      </c>
      <c r="D27" s="4">
        <v>83</v>
      </c>
      <c r="E27" s="4">
        <v>54</v>
      </c>
    </row>
    <row r="28" spans="1:12" x14ac:dyDescent="0.3">
      <c r="B28" s="4" t="str">
        <v>Marketing</v>
      </c>
      <c r="C28" s="4">
        <v>2023</v>
      </c>
      <c r="D28" s="4">
        <v>70</v>
      </c>
      <c r="E28" s="4">
        <v>62</v>
      </c>
    </row>
    <row r="29" spans="1:12" x14ac:dyDescent="0.3">
      <c r="B29" s="4" t="str">
        <v>IT</v>
      </c>
      <c r="C29" s="4">
        <v>2023</v>
      </c>
      <c r="D29" s="4">
        <v>96</v>
      </c>
      <c r="E29" s="4">
        <v>18</v>
      </c>
    </row>
    <row r="30" spans="1:12" x14ac:dyDescent="0.3">
      <c r="B30" s="4" t="str">
        <v>Production</v>
      </c>
      <c r="C30" s="4">
        <v>2023</v>
      </c>
      <c r="D30" s="4">
        <v>11</v>
      </c>
      <c r="E30" s="4">
        <v>55</v>
      </c>
    </row>
    <row r="31" spans="1:12" x14ac:dyDescent="0.3">
      <c r="B31" s="4" t="str">
        <v>R&amp;D</v>
      </c>
      <c r="C31" s="4">
        <v>2023</v>
      </c>
      <c r="D31" s="4">
        <v>40</v>
      </c>
      <c r="E31" s="4">
        <v>46</v>
      </c>
    </row>
    <row r="32" spans="1:12" x14ac:dyDescent="0.3">
      <c r="B32" s="4" t="str">
        <v>Sales</v>
      </c>
      <c r="C32" s="4">
        <v>2024</v>
      </c>
      <c r="D32" s="4" t="str">
        <v/>
      </c>
      <c r="E32" s="4">
        <v>75</v>
      </c>
    </row>
    <row r="33" spans="2:5" x14ac:dyDescent="0.3">
      <c r="B33" s="4" t="str">
        <v>Marketing</v>
      </c>
      <c r="C33" s="4">
        <v>2024</v>
      </c>
      <c r="D33" s="4" t="str">
        <v/>
      </c>
      <c r="E33" s="4">
        <v>42</v>
      </c>
    </row>
    <row r="34" spans="2:5" x14ac:dyDescent="0.3">
      <c r="B34" s="4" t="str">
        <v>IT</v>
      </c>
      <c r="C34" s="4">
        <v>2024</v>
      </c>
      <c r="D34" s="4" t="str">
        <v/>
      </c>
      <c r="E34" s="4">
        <v>77</v>
      </c>
    </row>
    <row r="35" spans="2:5" x14ac:dyDescent="0.3">
      <c r="B35" s="4" t="str">
        <v>Production</v>
      </c>
      <c r="C35" s="4">
        <v>2024</v>
      </c>
      <c r="D35" s="4" t="str">
        <v/>
      </c>
      <c r="E35" s="4">
        <v>35</v>
      </c>
    </row>
    <row r="36" spans="2:5" x14ac:dyDescent="0.3">
      <c r="B36" s="4" t="str">
        <v>R&amp;D</v>
      </c>
      <c r="C36" s="4">
        <v>2024</v>
      </c>
      <c r="D36" s="4" t="str">
        <v/>
      </c>
      <c r="E36" s="4">
        <v>43</v>
      </c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1E53-38B8-4068-BFB3-8EFA6F89D12B}">
  <sheetPr>
    <tabColor theme="9" tint="0.59999389629810485"/>
  </sheetPr>
  <dimension ref="A1:R46"/>
  <sheetViews>
    <sheetView tabSelected="1" workbookViewId="0">
      <selection activeCell="P11" sqref="P11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  <col min="17" max="17" width="9.8984375" bestFit="1" customWidth="1"/>
  </cols>
  <sheetData>
    <row r="1" spans="1:18" s="6" customFormat="1" ht="22.5" customHeight="1" x14ac:dyDescent="0.3">
      <c r="B1" s="38" t="s">
        <v>0</v>
      </c>
      <c r="C1" s="38"/>
      <c r="D1" s="38"/>
      <c r="E1" s="38"/>
      <c r="F1" s="38"/>
      <c r="G1" s="38"/>
      <c r="I1" s="39" t="s">
        <v>1</v>
      </c>
      <c r="J1" s="39"/>
      <c r="K1" s="39"/>
      <c r="L1" s="39"/>
    </row>
    <row r="2" spans="1:18" s="6" customFormat="1" ht="14.25" customHeight="1" x14ac:dyDescent="0.25">
      <c r="B2" s="36" t="s">
        <v>2</v>
      </c>
      <c r="C2" s="34" t="s">
        <v>3</v>
      </c>
      <c r="D2" s="34"/>
      <c r="E2" s="34" t="s">
        <v>4</v>
      </c>
      <c r="F2" s="34"/>
      <c r="G2" s="35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7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8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  <c r="Q16" t="str">
        <f ca="1">_xlfn.FORMULATEXT(B22)</f>
        <v>=LET(d, B4:B8, u, UNIQUE(C3:G3, 1), z, HSTACK(TOCOL(d &amp; T(u), , 1), TOCOL(u + N(+d), , 1), TOCOL(EXPAND(C4:D8, , 3, ""), , 1), TOCOL(E4:G8, , 1)), EXPAND(C4:D8, , 3, ""))</v>
      </c>
    </row>
    <row r="17" spans="1:17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7" x14ac:dyDescent="0.3">
      <c r="A18" s="1"/>
      <c r="H18" s="9"/>
    </row>
    <row r="19" spans="1:17" x14ac:dyDescent="0.3">
      <c r="A19" s="1"/>
      <c r="H19" s="9"/>
      <c r="Q19" t="s">
        <v>13</v>
      </c>
    </row>
    <row r="20" spans="1:17" x14ac:dyDescent="0.3">
      <c r="A20" s="1"/>
      <c r="H20" s="9"/>
      <c r="I20" s="40" t="str">
        <f ca="1">_xlfn.FORMULATEXT(I22)</f>
        <v>=TOCOL(B4:B8&amp;T(UNIQUE(C3:G3,1)),,1)</v>
      </c>
      <c r="Q20" s="40" t="str">
        <f ca="1">_xlfn.FORMULATEXT(Q22)</f>
        <v>=TOCOL(UNIQUE(C3:G3,1)+N(+B4:B8),,1)</v>
      </c>
    </row>
    <row r="21" spans="1:17" x14ac:dyDescent="0.3">
      <c r="A21" s="1"/>
      <c r="H21" s="1"/>
    </row>
    <row r="22" spans="1:17" x14ac:dyDescent="0.3">
      <c r="A22" s="1"/>
      <c r="B22" s="4" cm="1">
        <f t="array" ref="B22:D26">_xlfn.LET(_xlpm.d, B4:B8, _xlpm.u, _xlfn.UNIQUE(C3:G3, 1), _xlpm.z, _xlfn.HSTACK(_xlfn.TOCOL(_xlpm.d &amp; T(_xlpm.u), , 1), _xlfn.TOCOL(_xlpm.u + N(+_xlpm.d), , 1), _xlfn.TOCOL(_xlfn.EXPAND(C4:D8, , 3, ""), , 1), _xlfn.TOCOL(E4:G8, , 1)), _xlfn.EXPAND(C4:D8, , 3, ""))</f>
        <v>89</v>
      </c>
      <c r="C22" s="4">
        <v>83</v>
      </c>
      <c r="D22" s="4" t="str">
        <v/>
      </c>
      <c r="H22" s="1"/>
      <c r="I22" s="40" t="str" cm="1">
        <f t="array" ref="I22:I36">_xlfn.TOCOL(B4:B8&amp;T(_xlfn.UNIQUE(C3:G3,1)),,1)</f>
        <v>Sales</v>
      </c>
      <c r="Q22" cm="1">
        <f t="array" ref="Q22:Q36">_xlfn.TOCOL(_xlfn.UNIQUE(C3:G3,1)+N(+B4:B8),,1)</f>
        <v>2022</v>
      </c>
    </row>
    <row r="23" spans="1:17" x14ac:dyDescent="0.3">
      <c r="A23" s="1"/>
      <c r="B23" s="4">
        <v>67</v>
      </c>
      <c r="C23" s="4">
        <v>70</v>
      </c>
      <c r="D23" s="4" t="str">
        <v/>
      </c>
      <c r="H23" s="1"/>
      <c r="I23" s="40" t="str">
        <v>Marketing</v>
      </c>
      <c r="Q23">
        <v>2022</v>
      </c>
    </row>
    <row r="24" spans="1:17" x14ac:dyDescent="0.3">
      <c r="A24" s="1"/>
      <c r="B24" s="4">
        <v>29</v>
      </c>
      <c r="C24" s="4">
        <v>96</v>
      </c>
      <c r="D24" s="4" t="str">
        <v/>
      </c>
      <c r="H24" s="1"/>
      <c r="I24" s="40" t="str">
        <v>IT</v>
      </c>
      <c r="Q24">
        <v>2022</v>
      </c>
    </row>
    <row r="25" spans="1:17" x14ac:dyDescent="0.3">
      <c r="B25" s="4">
        <v>18</v>
      </c>
      <c r="C25" s="4">
        <v>11</v>
      </c>
      <c r="D25" s="4" t="str">
        <v/>
      </c>
      <c r="H25" s="1"/>
      <c r="I25" s="40" t="str">
        <v>Production</v>
      </c>
      <c r="Q25">
        <v>2022</v>
      </c>
    </row>
    <row r="26" spans="1:17" x14ac:dyDescent="0.3">
      <c r="B26" s="4">
        <v>25</v>
      </c>
      <c r="C26" s="4">
        <v>40</v>
      </c>
      <c r="D26" s="4" t="str">
        <v/>
      </c>
      <c r="H26" s="1"/>
      <c r="I26" s="40" t="str">
        <v>R&amp;D</v>
      </c>
      <c r="Q26">
        <v>2022</v>
      </c>
    </row>
    <row r="27" spans="1:17" x14ac:dyDescent="0.3">
      <c r="I27" s="40" t="str">
        <v>Sales</v>
      </c>
      <c r="Q27">
        <v>2023</v>
      </c>
    </row>
    <row r="28" spans="1:17" x14ac:dyDescent="0.3">
      <c r="I28" s="40" t="str">
        <v>Marketing</v>
      </c>
      <c r="Q28">
        <v>2023</v>
      </c>
    </row>
    <row r="29" spans="1:17" x14ac:dyDescent="0.3">
      <c r="I29" s="40" t="str">
        <v>IT</v>
      </c>
      <c r="Q29">
        <v>2023</v>
      </c>
    </row>
    <row r="30" spans="1:17" x14ac:dyDescent="0.3">
      <c r="I30" s="40" t="str">
        <v>Production</v>
      </c>
      <c r="Q30">
        <v>2023</v>
      </c>
    </row>
    <row r="31" spans="1:17" x14ac:dyDescent="0.3">
      <c r="I31" s="40" t="str">
        <v>R&amp;D</v>
      </c>
      <c r="Q31">
        <v>2023</v>
      </c>
    </row>
    <row r="32" spans="1:17" x14ac:dyDescent="0.3">
      <c r="I32" s="40" t="str">
        <v>Sales</v>
      </c>
      <c r="Q32">
        <v>2024</v>
      </c>
    </row>
    <row r="33" spans="9:17" x14ac:dyDescent="0.3">
      <c r="I33" s="40" t="str">
        <v>Marketing</v>
      </c>
      <c r="Q33">
        <v>2024</v>
      </c>
    </row>
    <row r="34" spans="9:17" x14ac:dyDescent="0.3">
      <c r="I34" s="40" t="str">
        <v>IT</v>
      </c>
      <c r="Q34">
        <v>2024</v>
      </c>
    </row>
    <row r="35" spans="9:17" x14ac:dyDescent="0.3">
      <c r="I35" s="40" t="str">
        <v>Production</v>
      </c>
      <c r="Q35">
        <v>2024</v>
      </c>
    </row>
    <row r="36" spans="9:17" x14ac:dyDescent="0.3">
      <c r="I36" s="40" t="str">
        <v>R&amp;D</v>
      </c>
      <c r="Q36">
        <v>2024</v>
      </c>
    </row>
    <row r="37" spans="9:17" x14ac:dyDescent="0.3">
      <c r="I37" s="40"/>
    </row>
    <row r="38" spans="9:17" x14ac:dyDescent="0.3">
      <c r="I38" s="40"/>
    </row>
    <row r="39" spans="9:17" x14ac:dyDescent="0.3">
      <c r="I39" s="40"/>
    </row>
    <row r="40" spans="9:17" x14ac:dyDescent="0.3">
      <c r="I40" s="40"/>
    </row>
    <row r="41" spans="9:17" x14ac:dyDescent="0.3">
      <c r="I41" s="40"/>
    </row>
    <row r="42" spans="9:17" x14ac:dyDescent="0.3">
      <c r="I42" s="40"/>
    </row>
    <row r="43" spans="9:17" x14ac:dyDescent="0.3">
      <c r="I43" s="40"/>
    </row>
    <row r="44" spans="9:17" x14ac:dyDescent="0.3">
      <c r="I44" s="40"/>
    </row>
    <row r="45" spans="9:17" x14ac:dyDescent="0.3">
      <c r="I45" s="40"/>
    </row>
    <row r="46" spans="9:17" x14ac:dyDescent="0.3">
      <c r="I46" s="40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A6B7-19D7-46FD-981B-E23AC127A496}">
  <sheetPr>
    <tabColor rgb="FF00B050"/>
  </sheetPr>
  <dimension ref="A1:R50"/>
  <sheetViews>
    <sheetView workbookViewId="0">
      <selection activeCell="P25" sqref="P25"/>
    </sheetView>
  </sheetViews>
  <sheetFormatPr defaultRowHeight="14.4" x14ac:dyDescent="0.3"/>
  <cols>
    <col min="1" max="1" width="3.09765625" customWidth="1"/>
    <col min="2" max="2" width="10.59765625" style="4" customWidth="1"/>
    <col min="3" max="6" width="6.5" style="4" customWidth="1"/>
    <col min="7" max="7" width="6.5" customWidth="1"/>
    <col min="8" max="8" width="4" customWidth="1"/>
    <col min="9" max="9" width="9.59765625" style="5" customWidth="1"/>
    <col min="10" max="10" width="6.09765625" style="5" customWidth="1"/>
    <col min="11" max="11" width="7.19921875" style="5" customWidth="1"/>
    <col min="12" max="12" width="7.19921875" customWidth="1"/>
  </cols>
  <sheetData>
    <row r="1" spans="1:18" s="6" customFormat="1" ht="22.5" customHeight="1" x14ac:dyDescent="0.3">
      <c r="B1" s="38" t="s">
        <v>0</v>
      </c>
      <c r="C1" s="38"/>
      <c r="D1" s="38"/>
      <c r="E1" s="38"/>
      <c r="F1" s="38"/>
      <c r="G1" s="38"/>
      <c r="I1" s="39" t="s">
        <v>1</v>
      </c>
      <c r="J1" s="39"/>
      <c r="K1" s="39"/>
      <c r="L1" s="39"/>
    </row>
    <row r="2" spans="1:18" s="6" customFormat="1" ht="14.25" customHeight="1" x14ac:dyDescent="0.25">
      <c r="B2" s="36" t="s">
        <v>2</v>
      </c>
      <c r="C2" s="34" t="s">
        <v>3</v>
      </c>
      <c r="D2" s="34"/>
      <c r="E2" s="34" t="s">
        <v>4</v>
      </c>
      <c r="F2" s="34"/>
      <c r="G2" s="35"/>
      <c r="I2" s="21" t="s">
        <v>2</v>
      </c>
      <c r="J2" s="22" t="s">
        <v>10</v>
      </c>
      <c r="K2" s="22" t="s">
        <v>3</v>
      </c>
      <c r="L2" s="23" t="s">
        <v>4</v>
      </c>
    </row>
    <row r="3" spans="1:18" s="2" customFormat="1" ht="14.25" customHeight="1" x14ac:dyDescent="0.25">
      <c r="B3" s="37"/>
      <c r="C3" s="12">
        <v>2022</v>
      </c>
      <c r="D3" s="12">
        <v>2023</v>
      </c>
      <c r="E3" s="12">
        <v>2022</v>
      </c>
      <c r="F3" s="12">
        <v>2023</v>
      </c>
      <c r="G3" s="19">
        <v>2024</v>
      </c>
      <c r="H3" s="3"/>
      <c r="I3" s="24" t="s">
        <v>5</v>
      </c>
      <c r="J3" s="25">
        <v>2022</v>
      </c>
      <c r="K3" s="26">
        <v>89</v>
      </c>
      <c r="L3" s="27">
        <v>53</v>
      </c>
      <c r="N3" s="2" t="b">
        <f>ISNUMBER(J3)</f>
        <v>1</v>
      </c>
    </row>
    <row r="4" spans="1:18" s="2" customFormat="1" ht="13.8" x14ac:dyDescent="0.25">
      <c r="B4" s="7" t="s">
        <v>5</v>
      </c>
      <c r="C4" s="13">
        <v>89</v>
      </c>
      <c r="D4" s="13">
        <v>83</v>
      </c>
      <c r="E4" s="14">
        <v>53</v>
      </c>
      <c r="F4" s="14">
        <v>54</v>
      </c>
      <c r="G4" s="15">
        <v>75</v>
      </c>
      <c r="H4" s="8"/>
      <c r="I4" s="7" t="s">
        <v>6</v>
      </c>
      <c r="J4" s="20">
        <v>2022</v>
      </c>
      <c r="K4" s="13">
        <v>67</v>
      </c>
      <c r="L4" s="28">
        <v>80</v>
      </c>
      <c r="M4" s="10"/>
      <c r="N4" s="10"/>
      <c r="O4" s="10"/>
      <c r="P4" s="10"/>
      <c r="Q4" s="10"/>
      <c r="R4" s="8"/>
    </row>
    <row r="5" spans="1:18" s="2" customFormat="1" ht="13.8" x14ac:dyDescent="0.25">
      <c r="B5" s="7" t="s">
        <v>6</v>
      </c>
      <c r="C5" s="13">
        <v>67</v>
      </c>
      <c r="D5" s="13">
        <v>70</v>
      </c>
      <c r="E5" s="14">
        <v>80</v>
      </c>
      <c r="F5" s="14">
        <v>62</v>
      </c>
      <c r="G5" s="15">
        <v>42</v>
      </c>
      <c r="H5" s="8"/>
      <c r="I5" s="7" t="s">
        <v>7</v>
      </c>
      <c r="J5" s="20">
        <v>2022</v>
      </c>
      <c r="K5" s="13">
        <v>29</v>
      </c>
      <c r="L5" s="28">
        <v>67</v>
      </c>
      <c r="M5" s="10"/>
      <c r="N5" s="10"/>
      <c r="O5" s="10"/>
      <c r="P5" s="10"/>
      <c r="Q5" s="10"/>
      <c r="R5" s="8"/>
    </row>
    <row r="6" spans="1:18" s="2" customFormat="1" ht="13.8" x14ac:dyDescent="0.25">
      <c r="B6" s="7" t="s">
        <v>7</v>
      </c>
      <c r="C6" s="13">
        <v>29</v>
      </c>
      <c r="D6" s="13">
        <v>96</v>
      </c>
      <c r="E6" s="14">
        <v>67</v>
      </c>
      <c r="F6" s="14">
        <v>18</v>
      </c>
      <c r="G6" s="15">
        <v>77</v>
      </c>
      <c r="H6" s="8"/>
      <c r="I6" s="7" t="s">
        <v>8</v>
      </c>
      <c r="J6" s="20">
        <v>2022</v>
      </c>
      <c r="K6" s="13">
        <v>18</v>
      </c>
      <c r="L6" s="28">
        <v>20</v>
      </c>
      <c r="M6" s="10"/>
      <c r="N6" s="10"/>
      <c r="O6" s="10"/>
      <c r="P6" s="10"/>
      <c r="Q6" s="10"/>
      <c r="R6" s="33"/>
    </row>
    <row r="7" spans="1:18" s="2" customFormat="1" ht="13.8" x14ac:dyDescent="0.25">
      <c r="B7" s="7" t="s">
        <v>8</v>
      </c>
      <c r="C7" s="13">
        <v>18</v>
      </c>
      <c r="D7" s="13">
        <v>11</v>
      </c>
      <c r="E7" s="14">
        <v>20</v>
      </c>
      <c r="F7" s="14">
        <v>55</v>
      </c>
      <c r="G7" s="15">
        <v>35</v>
      </c>
      <c r="H7" s="8"/>
      <c r="I7" s="11" t="s">
        <v>9</v>
      </c>
      <c r="J7" s="29">
        <v>2022</v>
      </c>
      <c r="K7" s="16">
        <v>25</v>
      </c>
      <c r="L7" s="30">
        <v>90</v>
      </c>
      <c r="M7" s="10"/>
      <c r="N7" s="10"/>
      <c r="O7" s="10"/>
      <c r="P7" s="10"/>
      <c r="Q7" s="10"/>
      <c r="R7" s="8"/>
    </row>
    <row r="8" spans="1:18" s="2" customFormat="1" ht="13.8" x14ac:dyDescent="0.25">
      <c r="B8" s="11" t="s">
        <v>9</v>
      </c>
      <c r="C8" s="16">
        <v>25</v>
      </c>
      <c r="D8" s="16">
        <v>40</v>
      </c>
      <c r="E8" s="17">
        <v>90</v>
      </c>
      <c r="F8" s="17">
        <v>46</v>
      </c>
      <c r="G8" s="18">
        <v>43</v>
      </c>
      <c r="H8" s="8"/>
      <c r="I8" s="24" t="s">
        <v>5</v>
      </c>
      <c r="J8" s="25">
        <v>2023</v>
      </c>
      <c r="K8" s="26">
        <v>83</v>
      </c>
      <c r="L8" s="27">
        <v>54</v>
      </c>
    </row>
    <row r="9" spans="1:18" s="2" customFormat="1" x14ac:dyDescent="0.3">
      <c r="B9" s="4"/>
      <c r="C9" s="4"/>
      <c r="D9" s="4"/>
      <c r="E9" s="4"/>
      <c r="F9" s="4"/>
      <c r="G9"/>
      <c r="H9" s="8"/>
      <c r="I9" s="7" t="s">
        <v>6</v>
      </c>
      <c r="J9" s="20">
        <v>2023</v>
      </c>
      <c r="K9" s="13">
        <v>70</v>
      </c>
      <c r="L9" s="28">
        <v>62</v>
      </c>
      <c r="M9"/>
      <c r="N9"/>
      <c r="O9"/>
      <c r="P9"/>
      <c r="Q9"/>
      <c r="R9"/>
    </row>
    <row r="10" spans="1:18" s="2" customFormat="1" x14ac:dyDescent="0.3">
      <c r="B10" s="4"/>
      <c r="C10" s="4"/>
      <c r="D10" s="4"/>
      <c r="E10" s="4"/>
      <c r="F10" s="4"/>
      <c r="G10"/>
      <c r="H10" s="8"/>
      <c r="I10" s="7" t="s">
        <v>7</v>
      </c>
      <c r="J10" s="20">
        <v>2023</v>
      </c>
      <c r="K10" s="13">
        <v>96</v>
      </c>
      <c r="L10" s="28">
        <v>18</v>
      </c>
      <c r="M10"/>
      <c r="N10"/>
      <c r="O10"/>
      <c r="P10"/>
      <c r="Q10"/>
      <c r="R10"/>
    </row>
    <row r="11" spans="1:18" s="2" customFormat="1" x14ac:dyDescent="0.3">
      <c r="B11" s="4"/>
      <c r="C11" s="4"/>
      <c r="D11" s="4"/>
      <c r="E11" s="4"/>
      <c r="F11" s="4"/>
      <c r="G11"/>
      <c r="H11" s="8"/>
      <c r="I11" s="7" t="s">
        <v>8</v>
      </c>
      <c r="J11" s="20">
        <v>2023</v>
      </c>
      <c r="K11" s="13">
        <v>11</v>
      </c>
      <c r="L11" s="28">
        <v>55</v>
      </c>
      <c r="M11"/>
      <c r="N11"/>
      <c r="O11"/>
      <c r="P11"/>
      <c r="Q11"/>
      <c r="R11"/>
    </row>
    <row r="12" spans="1:18" s="2" customFormat="1" x14ac:dyDescent="0.3">
      <c r="B12" s="4"/>
      <c r="C12" s="4"/>
      <c r="D12" s="4"/>
      <c r="E12" s="4"/>
      <c r="F12" s="4"/>
      <c r="G12"/>
      <c r="H12" s="8"/>
      <c r="I12" s="11" t="s">
        <v>9</v>
      </c>
      <c r="J12" s="29">
        <v>2023</v>
      </c>
      <c r="K12" s="16">
        <v>40</v>
      </c>
      <c r="L12" s="30">
        <v>46</v>
      </c>
      <c r="M12"/>
      <c r="N12"/>
      <c r="O12"/>
      <c r="P12"/>
      <c r="Q12"/>
      <c r="R12"/>
    </row>
    <row r="13" spans="1:18" s="2" customFormat="1" x14ac:dyDescent="0.3">
      <c r="B13" s="4"/>
      <c r="C13" s="4"/>
      <c r="D13" s="4"/>
      <c r="E13" s="4"/>
      <c r="F13" s="4"/>
      <c r="G13"/>
      <c r="H13" s="9"/>
      <c r="I13" s="24" t="s">
        <v>5</v>
      </c>
      <c r="J13" s="25">
        <v>2024</v>
      </c>
      <c r="K13" s="26"/>
      <c r="L13" s="27">
        <v>75</v>
      </c>
      <c r="M13"/>
      <c r="N13"/>
      <c r="O13"/>
      <c r="P13"/>
      <c r="Q13"/>
      <c r="R13"/>
    </row>
    <row r="14" spans="1:18" x14ac:dyDescent="0.3">
      <c r="H14" s="9"/>
      <c r="I14" s="7" t="s">
        <v>6</v>
      </c>
      <c r="J14" s="20">
        <v>2024</v>
      </c>
      <c r="K14" s="13"/>
      <c r="L14" s="28">
        <v>42</v>
      </c>
    </row>
    <row r="15" spans="1:18" x14ac:dyDescent="0.3">
      <c r="H15" s="9"/>
      <c r="I15" s="7" t="s">
        <v>7</v>
      </c>
      <c r="J15" s="20">
        <v>2024</v>
      </c>
      <c r="K15" s="13"/>
      <c r="L15" s="28">
        <v>77</v>
      </c>
    </row>
    <row r="16" spans="1:18" x14ac:dyDescent="0.3">
      <c r="A16" s="1"/>
      <c r="H16" s="9"/>
      <c r="I16" s="7" t="s">
        <v>8</v>
      </c>
      <c r="J16" s="20">
        <v>2024</v>
      </c>
      <c r="K16" s="13"/>
      <c r="L16" s="28">
        <v>35</v>
      </c>
    </row>
    <row r="17" spans="1:12" x14ac:dyDescent="0.3">
      <c r="A17" s="1"/>
      <c r="H17" s="9"/>
      <c r="I17" s="11" t="s">
        <v>9</v>
      </c>
      <c r="J17" s="29">
        <v>2024</v>
      </c>
      <c r="K17" s="16"/>
      <c r="L17" s="30">
        <v>43</v>
      </c>
    </row>
    <row r="18" spans="1:12" x14ac:dyDescent="0.3">
      <c r="A18" s="1"/>
      <c r="H18" s="9"/>
    </row>
    <row r="19" spans="1:12" x14ac:dyDescent="0.3">
      <c r="A19" s="1"/>
      <c r="H19" s="9"/>
    </row>
    <row r="20" spans="1:12" x14ac:dyDescent="0.3">
      <c r="A20" s="1"/>
      <c r="H20" s="9"/>
    </row>
    <row r="21" spans="1:12" x14ac:dyDescent="0.3">
      <c r="A21" s="1"/>
      <c r="B21" s="31" t="s">
        <v>11</v>
      </c>
      <c r="H21" s="1"/>
    </row>
    <row r="22" spans="1:12" x14ac:dyDescent="0.3">
      <c r="A22" s="1"/>
      <c r="H22" s="1"/>
    </row>
    <row r="23" spans="1:12" x14ac:dyDescent="0.3">
      <c r="A23" s="1"/>
      <c r="H23" s="1"/>
    </row>
    <row r="24" spans="1:12" x14ac:dyDescent="0.3">
      <c r="A24" s="1"/>
      <c r="B24" s="21" t="str" cm="1">
        <f t="array" ref="B24:E39">_xlfn.LET(
_xlpm.bdgt, _xlfn.TOCOL(E4:G8,0,TRUE),
_xlpm.actl, _xlfn.TOCOL(_xlfn.EXPAND(C4:D8,5,3,""),0,TRUE),
_xlpm.yrs,  _xlfn.LET(_xlpm.z,_xlfn.TOCOL(B4:B8&amp;_xlfn.DROP(_xlfn.UNIQUE(B3:G3+0,TRUE),,1),,TRUE),_xlfn.HSTACK(LEFT(_xlpm.z,LEN(_xlpm.z)-4),RIGHT(_xlpm.z,4)+0)),
_xlfn.VSTACK(_xlfn.HSTACK(B2,"Year",C2,E2),_xlfn.HSTACK(_xlpm.yrs,_xlpm.actl,_xlpm.bdgt))
)</f>
        <v>Department</v>
      </c>
      <c r="C24" s="22" t="str">
        <v>Year</v>
      </c>
      <c r="D24" s="22" t="str">
        <v>Actual</v>
      </c>
      <c r="E24" s="23" t="str">
        <v>Budget</v>
      </c>
      <c r="H24" s="1"/>
      <c r="I24" s="5" t="b" cm="1">
        <f t="array" ref="I24:L39">_xlfn.ANCHORARRAY(B24)=I2:L17</f>
        <v>1</v>
      </c>
      <c r="J24" s="5" t="b">
        <v>1</v>
      </c>
      <c r="K24" s="5" t="b">
        <v>1</v>
      </c>
      <c r="L24" t="b">
        <v>1</v>
      </c>
    </row>
    <row r="25" spans="1:12" x14ac:dyDescent="0.3">
      <c r="B25" s="24" t="str">
        <v>Sales</v>
      </c>
      <c r="C25" s="25">
        <v>2022</v>
      </c>
      <c r="D25" s="26">
        <v>89</v>
      </c>
      <c r="E25" s="27">
        <v>53</v>
      </c>
      <c r="H25" s="1"/>
      <c r="I25" s="5" t="b">
        <v>1</v>
      </c>
      <c r="J25" s="5" t="b">
        <v>1</v>
      </c>
      <c r="K25" s="5" t="b">
        <v>1</v>
      </c>
      <c r="L25" t="b">
        <v>1</v>
      </c>
    </row>
    <row r="26" spans="1:12" x14ac:dyDescent="0.3">
      <c r="B26" s="7" t="str">
        <v>Marketing</v>
      </c>
      <c r="C26" s="20">
        <v>2022</v>
      </c>
      <c r="D26" s="13">
        <v>67</v>
      </c>
      <c r="E26" s="28">
        <v>80</v>
      </c>
      <c r="H26" s="1"/>
      <c r="I26" s="5" t="b">
        <v>1</v>
      </c>
      <c r="J26" s="5" t="b">
        <v>1</v>
      </c>
      <c r="K26" s="5" t="b">
        <v>1</v>
      </c>
      <c r="L26" t="b">
        <v>1</v>
      </c>
    </row>
    <row r="27" spans="1:12" x14ac:dyDescent="0.3">
      <c r="B27" s="7" t="str">
        <v>IT</v>
      </c>
      <c r="C27" s="20">
        <v>2022</v>
      </c>
      <c r="D27" s="13">
        <v>29</v>
      </c>
      <c r="E27" s="28">
        <v>67</v>
      </c>
      <c r="I27" s="5" t="b">
        <v>1</v>
      </c>
      <c r="J27" s="5" t="b">
        <v>1</v>
      </c>
      <c r="K27" s="5" t="b">
        <v>1</v>
      </c>
      <c r="L27" t="b">
        <v>1</v>
      </c>
    </row>
    <row r="28" spans="1:12" x14ac:dyDescent="0.3">
      <c r="B28" s="7" t="str">
        <v>Production</v>
      </c>
      <c r="C28" s="20">
        <v>2022</v>
      </c>
      <c r="D28" s="13">
        <v>18</v>
      </c>
      <c r="E28" s="28">
        <v>20</v>
      </c>
      <c r="I28" s="5" t="b">
        <v>1</v>
      </c>
      <c r="J28" s="5" t="b">
        <v>1</v>
      </c>
      <c r="K28" s="5" t="b">
        <v>1</v>
      </c>
      <c r="L28" t="b">
        <v>1</v>
      </c>
    </row>
    <row r="29" spans="1:12" x14ac:dyDescent="0.3">
      <c r="B29" s="11" t="str">
        <v>R&amp;D</v>
      </c>
      <c r="C29" s="29">
        <v>2022</v>
      </c>
      <c r="D29" s="16">
        <v>25</v>
      </c>
      <c r="E29" s="30">
        <v>90</v>
      </c>
      <c r="I29" s="5" t="b">
        <v>1</v>
      </c>
      <c r="J29" s="5" t="b">
        <v>1</v>
      </c>
      <c r="K29" s="5" t="b">
        <v>1</v>
      </c>
      <c r="L29" t="b">
        <v>1</v>
      </c>
    </row>
    <row r="30" spans="1:12" x14ac:dyDescent="0.3">
      <c r="B30" s="24" t="str">
        <v>Sales</v>
      </c>
      <c r="C30" s="25">
        <v>2023</v>
      </c>
      <c r="D30" s="26">
        <v>83</v>
      </c>
      <c r="E30" s="27">
        <v>54</v>
      </c>
      <c r="I30" s="5" t="b">
        <v>1</v>
      </c>
      <c r="J30" s="5" t="b">
        <v>1</v>
      </c>
      <c r="K30" s="5" t="b">
        <v>1</v>
      </c>
      <c r="L30" t="b">
        <v>1</v>
      </c>
    </row>
    <row r="31" spans="1:12" x14ac:dyDescent="0.3">
      <c r="B31" s="7" t="str">
        <v>Marketing</v>
      </c>
      <c r="C31" s="20">
        <v>2023</v>
      </c>
      <c r="D31" s="13">
        <v>70</v>
      </c>
      <c r="E31" s="28">
        <v>62</v>
      </c>
      <c r="I31" s="5" t="b">
        <v>1</v>
      </c>
      <c r="J31" s="5" t="b">
        <v>1</v>
      </c>
      <c r="K31" s="5" t="b">
        <v>1</v>
      </c>
      <c r="L31" t="b">
        <v>1</v>
      </c>
    </row>
    <row r="32" spans="1:12" x14ac:dyDescent="0.3">
      <c r="B32" s="7" t="str">
        <v>IT</v>
      </c>
      <c r="C32" s="20">
        <v>2023</v>
      </c>
      <c r="D32" s="13">
        <v>96</v>
      </c>
      <c r="E32" s="28">
        <v>18</v>
      </c>
      <c r="I32" s="5" t="b">
        <v>1</v>
      </c>
      <c r="J32" s="5" t="b">
        <v>1</v>
      </c>
      <c r="K32" s="5" t="b">
        <v>1</v>
      </c>
      <c r="L32" t="b">
        <v>1</v>
      </c>
    </row>
    <row r="33" spans="2:12" x14ac:dyDescent="0.3">
      <c r="B33" s="7" t="str">
        <v>Production</v>
      </c>
      <c r="C33" s="20">
        <v>2023</v>
      </c>
      <c r="D33" s="13">
        <v>11</v>
      </c>
      <c r="E33" s="28">
        <v>55</v>
      </c>
      <c r="I33" s="5" t="b">
        <v>1</v>
      </c>
      <c r="J33" s="5" t="b">
        <v>1</v>
      </c>
      <c r="K33" s="5" t="b">
        <v>1</v>
      </c>
      <c r="L33" t="b">
        <v>1</v>
      </c>
    </row>
    <row r="34" spans="2:12" x14ac:dyDescent="0.3">
      <c r="B34" s="11" t="str">
        <v>R&amp;D</v>
      </c>
      <c r="C34" s="29">
        <v>2023</v>
      </c>
      <c r="D34" s="16">
        <v>40</v>
      </c>
      <c r="E34" s="30">
        <v>46</v>
      </c>
      <c r="I34" s="5" t="b">
        <v>1</v>
      </c>
      <c r="J34" s="5" t="b">
        <v>1</v>
      </c>
      <c r="K34" s="5" t="b">
        <v>1</v>
      </c>
      <c r="L34" t="b">
        <v>1</v>
      </c>
    </row>
    <row r="35" spans="2:12" x14ac:dyDescent="0.3">
      <c r="B35" s="24" t="str">
        <v>Sales</v>
      </c>
      <c r="C35" s="25">
        <v>2024</v>
      </c>
      <c r="D35" s="26" t="str">
        <v/>
      </c>
      <c r="E35" s="27">
        <v>75</v>
      </c>
      <c r="I35" s="5" t="b">
        <v>1</v>
      </c>
      <c r="J35" s="5" t="b">
        <v>1</v>
      </c>
      <c r="K35" s="5" t="b">
        <v>1</v>
      </c>
      <c r="L35" t="b">
        <v>1</v>
      </c>
    </row>
    <row r="36" spans="2:12" x14ac:dyDescent="0.3">
      <c r="B36" s="7" t="str">
        <v>Marketing</v>
      </c>
      <c r="C36" s="20">
        <v>2024</v>
      </c>
      <c r="D36" s="13" t="str">
        <v/>
      </c>
      <c r="E36" s="28">
        <v>42</v>
      </c>
      <c r="I36" s="5" t="b">
        <v>1</v>
      </c>
      <c r="J36" s="5" t="b">
        <v>1</v>
      </c>
      <c r="K36" s="5" t="b">
        <v>1</v>
      </c>
      <c r="L36" t="b">
        <v>1</v>
      </c>
    </row>
    <row r="37" spans="2:12" x14ac:dyDescent="0.3">
      <c r="B37" s="7" t="str">
        <v>IT</v>
      </c>
      <c r="C37" s="20">
        <v>2024</v>
      </c>
      <c r="D37" s="13" t="str">
        <v/>
      </c>
      <c r="E37" s="28">
        <v>77</v>
      </c>
      <c r="I37" s="5" t="b">
        <v>1</v>
      </c>
      <c r="J37" s="5" t="b">
        <v>1</v>
      </c>
      <c r="K37" s="5" t="b">
        <v>1</v>
      </c>
      <c r="L37" t="b">
        <v>1</v>
      </c>
    </row>
    <row r="38" spans="2:12" x14ac:dyDescent="0.3">
      <c r="B38" s="7" t="str">
        <v>Production</v>
      </c>
      <c r="C38" s="20">
        <v>2024</v>
      </c>
      <c r="D38" s="13" t="str">
        <v/>
      </c>
      <c r="E38" s="28">
        <v>35</v>
      </c>
      <c r="I38" s="5" t="b">
        <v>1</v>
      </c>
      <c r="J38" s="5" t="b">
        <v>1</v>
      </c>
      <c r="K38" s="5" t="b">
        <v>1</v>
      </c>
      <c r="L38" t="b">
        <v>1</v>
      </c>
    </row>
    <row r="39" spans="2:12" x14ac:dyDescent="0.3">
      <c r="B39" s="11" t="str">
        <v>R&amp;D</v>
      </c>
      <c r="C39" s="29">
        <v>2024</v>
      </c>
      <c r="D39" s="16" t="str">
        <v/>
      </c>
      <c r="E39" s="30">
        <v>43</v>
      </c>
      <c r="I39" s="5" t="b">
        <v>1</v>
      </c>
      <c r="J39" s="5" t="b">
        <v>1</v>
      </c>
      <c r="K39" s="5" t="b">
        <v>1</v>
      </c>
      <c r="L39" t="b">
        <v>1</v>
      </c>
    </row>
    <row r="50" spans="9:9" x14ac:dyDescent="0.3">
      <c r="I50" s="32"/>
    </row>
  </sheetData>
  <mergeCells count="5">
    <mergeCell ref="B1:G1"/>
    <mergeCell ref="I1:L1"/>
    <mergeCell ref="B2:B3"/>
    <mergeCell ref="C2:D2"/>
    <mergeCell ref="E2:G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4312796-FE0F-45F6-9824-E23BA03E0A6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Alternate</vt:lpstr>
      <vt:lpstr>Alternate2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2024-06-14T14:02:34Z</dcterms:modified>
</cp:coreProperties>
</file>