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DAEB423-A8C1-4983-867B-55B070745929}"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9" i="1" l="1"/>
  <c r="J190" i="1"/>
  <c r="J191" i="1"/>
  <c r="J192" i="1"/>
  <c r="J193" i="1"/>
  <c r="J188" i="1"/>
  <c r="I189" i="1"/>
  <c r="K189" i="1" s="1"/>
  <c r="I190" i="1"/>
  <c r="K190" i="1" s="1"/>
  <c r="I191" i="1"/>
  <c r="K191" i="1" s="1"/>
  <c r="I192" i="1"/>
  <c r="K192" i="1" s="1"/>
  <c r="I193" i="1"/>
  <c r="K193" i="1" s="1"/>
  <c r="I188" i="1"/>
  <c r="K188" i="1" s="1"/>
  <c r="E159" i="1"/>
  <c r="E160" i="1"/>
  <c r="E161" i="1"/>
  <c r="E162" i="1"/>
  <c r="E163" i="1"/>
  <c r="E164" i="1"/>
  <c r="E165" i="1"/>
  <c r="E166" i="1"/>
  <c r="E167" i="1"/>
  <c r="E168" i="1"/>
  <c r="E169" i="1"/>
  <c r="E170" i="1"/>
  <c r="E171" i="1"/>
  <c r="E172" i="1"/>
  <c r="E173" i="1"/>
  <c r="E174" i="1"/>
  <c r="E175" i="1"/>
  <c r="E176" i="1"/>
  <c r="E177" i="1"/>
  <c r="E15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E259"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E221" i="1"/>
  <c r="C303" i="1"/>
  <c r="C259" i="1"/>
  <c r="C221" i="1"/>
  <c r="C179" i="1"/>
  <c r="C140" i="1"/>
  <c r="C91" i="1"/>
  <c r="K187" i="1" l="1"/>
  <c r="H198" i="1" s="1"/>
  <c r="I153" i="1"/>
  <c r="J157" i="1" s="1"/>
  <c r="E179" i="1"/>
  <c r="F27" i="6"/>
  <c r="BW7" i="4" a="1"/>
  <c r="B28" i="6" l="1"/>
  <c r="BW7" i="4"/>
  <c r="E140" i="1" l="1"/>
  <c r="E91"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<sst xmlns="http://schemas.openxmlformats.org/spreadsheetml/2006/main" count="732" uniqueCount="210">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</sst>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1">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13">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88">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C183" zoomScaleNormal="100" workbookViewId="0">
      <selection activeCell="E221" sqref="E221"/>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6" t="s">
        <v>195</v>
      </c>
      <c r="C1" s="76"/>
      <c r="D1" s="76"/>
      <c r="E1" s="76"/>
      <c r="F1" s="76"/>
      <c r="G1" s="76"/>
      <c r="H1" s="76"/>
      <c r="I1" s="76"/>
      <c r="J1" s="76"/>
    </row>
    <row r="2" spans="2:11" ht="33.6" customHeight="1">
      <c r="B2" s="9"/>
      <c r="C2" s="9"/>
      <c r="D2" s="9"/>
      <c r="E2" s="10"/>
      <c r="F2" s="10"/>
      <c r="G2" s="9"/>
      <c r="H2" s="9"/>
      <c r="I2" s="9"/>
      <c r="J2" s="9"/>
    </row>
    <row r="3" spans="2:11" ht="33.6" customHeight="1">
      <c r="B3" s="76" t="s">
        <v>0</v>
      </c>
      <c r="C3" s="76"/>
      <c r="D3" s="9"/>
      <c r="E3" s="10"/>
      <c r="F3" s="10"/>
      <c r="G3" s="9"/>
      <c r="H3" s="9"/>
      <c r="I3" s="9"/>
      <c r="J3" s="9"/>
    </row>
    <row r="4" spans="2:11" ht="33.6" customHeight="1">
      <c r="B4" s="76" t="s">
        <v>1</v>
      </c>
      <c r="C4" s="76"/>
      <c r="D4" s="9"/>
      <c r="E4" s="10"/>
      <c r="F4" s="10"/>
      <c r="G4" s="9"/>
      <c r="H4" s="9"/>
      <c r="I4" s="9"/>
      <c r="J4" s="9"/>
    </row>
    <row r="5" spans="2:11" ht="32.25" customHeight="1">
      <c r="B5" s="9"/>
      <c r="C5" s="9"/>
      <c r="D5" s="9"/>
    </row>
    <row r="6" spans="2:11" ht="15" customHeight="1">
      <c r="B6" s="9"/>
      <c r="C6" s="9"/>
      <c r="D6" s="9"/>
    </row>
    <row r="7" spans="2:11" ht="21.75" customHeight="1">
      <c r="B7" s="74" t="s">
        <v>24</v>
      </c>
      <c r="C7" s="75"/>
      <c r="D7" s="75"/>
      <c r="E7" s="75"/>
      <c r="F7" s="75"/>
      <c r="G7" s="75"/>
      <c r="H7" s="75"/>
      <c r="I7" s="75"/>
      <c r="J7" s="86"/>
      <c r="K7" s="11"/>
    </row>
    <row r="8" spans="2:11" ht="14.25" customHeight="1">
      <c r="B8" s="77" t="s">
        <v>196</v>
      </c>
      <c r="C8" s="78"/>
      <c r="D8" s="78"/>
      <c r="E8" s="78"/>
      <c r="F8" s="78"/>
      <c r="G8" s="78"/>
      <c r="H8" s="78"/>
      <c r="I8" s="78"/>
      <c r="J8" s="79"/>
      <c r="K8" s="11"/>
    </row>
    <row r="9" spans="2:11" ht="21.9" customHeight="1">
      <c r="B9" s="80"/>
      <c r="C9" s="81"/>
      <c r="D9" s="81"/>
      <c r="E9" s="81"/>
      <c r="F9" s="81"/>
      <c r="G9" s="81"/>
      <c r="H9" s="81"/>
      <c r="I9" s="81"/>
      <c r="J9" s="82"/>
    </row>
    <row r="10" spans="2:11" ht="21.9" customHeight="1">
      <c r="B10" s="80"/>
      <c r="C10" s="81"/>
      <c r="D10" s="81"/>
      <c r="E10" s="81"/>
      <c r="F10" s="81"/>
      <c r="G10" s="81"/>
      <c r="H10" s="81"/>
      <c r="I10" s="81"/>
      <c r="J10" s="82"/>
    </row>
    <row r="11" spans="2:11" ht="21.9" customHeight="1">
      <c r="B11" s="80"/>
      <c r="C11" s="81"/>
      <c r="D11" s="81"/>
      <c r="E11" s="81"/>
      <c r="F11" s="81"/>
      <c r="G11" s="81"/>
      <c r="H11" s="81"/>
      <c r="I11" s="81"/>
      <c r="J11" s="82"/>
    </row>
    <row r="12" spans="2:11" ht="21.9" customHeight="1">
      <c r="B12" s="80"/>
      <c r="C12" s="81"/>
      <c r="D12" s="81"/>
      <c r="E12" s="81"/>
      <c r="F12" s="81"/>
      <c r="G12" s="81"/>
      <c r="H12" s="81"/>
      <c r="I12" s="81"/>
      <c r="J12" s="82"/>
    </row>
    <row r="13" spans="2:11" ht="21.9" customHeight="1">
      <c r="B13" s="80"/>
      <c r="C13" s="81"/>
      <c r="D13" s="81"/>
      <c r="E13" s="81"/>
      <c r="F13" s="81"/>
      <c r="G13" s="81"/>
      <c r="H13" s="81"/>
      <c r="I13" s="81"/>
      <c r="J13" s="82"/>
    </row>
    <row r="14" spans="2:11" ht="21.9" customHeight="1">
      <c r="B14" s="80"/>
      <c r="C14" s="81"/>
      <c r="D14" s="81"/>
      <c r="E14" s="81"/>
      <c r="F14" s="81"/>
      <c r="G14" s="81"/>
      <c r="H14" s="81"/>
      <c r="I14" s="81"/>
      <c r="J14" s="82"/>
    </row>
    <row r="15" spans="2:11" ht="21.75" customHeight="1">
      <c r="B15" s="80"/>
      <c r="C15" s="81"/>
      <c r="D15" s="81"/>
      <c r="E15" s="81"/>
      <c r="F15" s="81"/>
      <c r="G15" s="81"/>
      <c r="H15" s="81"/>
      <c r="I15" s="81"/>
      <c r="J15" s="82"/>
    </row>
    <row r="16" spans="2:11" ht="21.75" customHeight="1">
      <c r="B16" s="83"/>
      <c r="C16" s="84"/>
      <c r="D16" s="84"/>
      <c r="E16" s="84"/>
      <c r="F16" s="84"/>
      <c r="G16" s="84"/>
      <c r="H16" s="84"/>
      <c r="I16" s="84"/>
      <c r="J16" s="85"/>
      <c r="K16" s="11"/>
    </row>
    <row r="17" spans="2:11" ht="15" customHeight="1">
      <c r="B17" s="6"/>
      <c r="C17" s="6"/>
      <c r="D17" s="6"/>
      <c r="E17" s="6"/>
      <c r="F17" s="6"/>
    </row>
    <row r="18" spans="2:11" ht="21">
      <c r="B18" s="74" t="s">
        <v>5</v>
      </c>
      <c r="C18" s="75"/>
      <c r="D18" s="75"/>
      <c r="E18" s="75"/>
      <c r="F18" s="75"/>
      <c r="G18" s="75"/>
      <c r="H18" s="75"/>
      <c r="I18" s="75"/>
      <c r="J18" s="75"/>
      <c r="K18" s="75"/>
    </row>
    <row r="19" spans="2:11" ht="15" customHeight="1" thickBot="1">
      <c r="B19" s="16"/>
      <c r="C19" s="16"/>
      <c r="D19" s="16"/>
      <c r="E19" s="17"/>
      <c r="F19" s="17"/>
      <c r="G19" s="16"/>
      <c r="H19" s="16"/>
      <c r="I19" s="16"/>
      <c r="J19" s="16"/>
      <c r="K19" s="16"/>
    </row>
    <row r="20" spans="2:11" ht="24.75" customHeight="1" thickBot="1">
      <c r="B20" s="3" t="s">
        <v>6</v>
      </c>
      <c r="C20" s="4" t="s">
        <v>70</v>
      </c>
      <c r="E20" s="12"/>
      <c r="F20" s="12"/>
    </row>
    <row r="21" spans="2:11" ht="15" customHeight="1"/>
    <row r="22" spans="2:11" ht="15" customHeight="1">
      <c r="B22" s="18" t="s">
        <v>28</v>
      </c>
    </row>
    <row r="23" spans="2:11" ht="15" customHeight="1">
      <c r="B23" s="18"/>
      <c r="C23" s="19"/>
    </row>
    <row r="24" spans="2:11" ht="15" customHeight="1">
      <c r="B24" s="18" t="s">
        <v>63</v>
      </c>
      <c r="C24" s="19"/>
      <c r="G24" s="20"/>
    </row>
    <row r="25" spans="2:11" ht="15" customHeight="1">
      <c r="B25" s="18"/>
      <c r="C25" s="19" t="s">
        <v>197</v>
      </c>
      <c r="G25" s="20"/>
    </row>
    <row r="26" spans="2:11" ht="15" customHeight="1">
      <c r="B26" s="18"/>
      <c r="C26" s="19" t="s">
        <v>64</v>
      </c>
      <c r="G26" s="20"/>
    </row>
    <row r="27" spans="2:11" ht="15" customHeight="1">
      <c r="B27" s="18"/>
      <c r="C27" s="19" t="s">
        <v>198</v>
      </c>
      <c r="E27" s="12"/>
      <c r="G27" s="21"/>
    </row>
    <row r="28" spans="2:11" ht="15" customHeight="1">
      <c r="B28" s="18"/>
      <c r="C28" s="19" t="s">
        <v>65</v>
      </c>
      <c r="E28" s="12"/>
      <c r="G28" s="21"/>
    </row>
    <row r="29" spans="2:11" ht="15" customHeight="1">
      <c r="B29" s="18"/>
      <c r="C29" s="19"/>
      <c r="E29" s="12"/>
      <c r="G29" s="21"/>
    </row>
    <row r="30" spans="2:11" ht="15" customHeight="1">
      <c r="B30" s="18" t="s">
        <v>199</v>
      </c>
      <c r="C30" s="19"/>
      <c r="E30" s="12"/>
      <c r="G30" s="21"/>
    </row>
    <row r="31" spans="2:11" ht="15" customHeight="1" thickBot="1">
      <c r="B31" s="18"/>
      <c r="C31" s="19" t="s">
        <v>66</v>
      </c>
      <c r="E31" s="12"/>
      <c r="G31" s="21"/>
    </row>
    <row r="32" spans="2:11" ht="24.75" customHeight="1" thickBot="1">
      <c r="B32" s="1" t="s">
        <v>2</v>
      </c>
      <c r="C32" s="1" t="s">
        <v>7</v>
      </c>
      <c r="D32" s="1" t="s">
        <v>3</v>
      </c>
      <c r="E32" s="1" t="s">
        <v>4</v>
      </c>
      <c r="G32" s="1" t="s">
        <v>67</v>
      </c>
    </row>
    <row r="33" spans="2:11" ht="15" customHeight="1">
      <c r="B33" s="6"/>
      <c r="C33" s="6"/>
      <c r="D33" s="6"/>
    </row>
    <row r="34" spans="2:11" ht="23.25" customHeight="1">
      <c r="B34" s="14" t="s">
        <v>8</v>
      </c>
      <c r="C34" s="15">
        <v>1</v>
      </c>
      <c r="D34" s="13">
        <v>0</v>
      </c>
      <c r="E34" s="5">
        <v>6</v>
      </c>
      <c r="G34" s="24" t="s">
        <v>58</v>
      </c>
      <c r="I34" s="25"/>
      <c r="J34" s="25"/>
      <c r="K34" s="26"/>
    </row>
    <row r="35" spans="2:11" ht="23.25" customHeight="1">
      <c r="B35" s="6"/>
      <c r="C35" s="6"/>
      <c r="D35" s="6"/>
      <c r="E35" s="5">
        <f>COUNTIFS(_map,Case!G35)</f>
        <v>6</v>
      </c>
      <c r="G35" s="24" t="s">
        <v>58</v>
      </c>
      <c r="I35" s="25"/>
      <c r="J35" s="25"/>
    </row>
    <row r="36" spans="2:11" ht="23.25" customHeight="1">
      <c r="B36" s="15">
        <v>1</v>
      </c>
      <c r="C36" s="15">
        <v>1</v>
      </c>
      <c r="D36" s="23">
        <v>4</v>
      </c>
      <c r="E36" s="5">
        <f>COUNTIFS(_map,Case!G36)</f>
        <v>1</v>
      </c>
      <c r="G36" s="24" t="s">
        <v>42</v>
      </c>
      <c r="I36" s="25"/>
      <c r="J36" s="25"/>
      <c r="K36" s="26"/>
    </row>
    <row r="37" spans="2:11" ht="23.25" customHeight="1">
      <c r="B37" s="15">
        <v>2</v>
      </c>
      <c r="C37" s="15">
        <v>1</v>
      </c>
      <c r="D37" s="23">
        <v>4</v>
      </c>
      <c r="E37" s="5">
        <f>COUNTIFS(_map,Case!G37)</f>
        <v>1</v>
      </c>
      <c r="G37" s="24" t="s">
        <v>40</v>
      </c>
      <c r="I37" s="25"/>
      <c r="J37" s="25"/>
      <c r="K37" s="26"/>
    </row>
    <row r="38" spans="2:11" ht="23.25" customHeight="1">
      <c r="B38" s="15">
        <v>3</v>
      </c>
      <c r="C38" s="15">
        <v>1</v>
      </c>
      <c r="D38" s="23">
        <v>4</v>
      </c>
      <c r="E38" s="5">
        <f>COUNTIFS(_map,Case!G38)</f>
        <v>50</v>
      </c>
      <c r="G38" s="24" t="s">
        <v>49</v>
      </c>
      <c r="I38" s="25"/>
      <c r="J38" s="25"/>
      <c r="K38" s="26"/>
    </row>
    <row r="39" spans="2:11" ht="23.25" customHeight="1">
      <c r="B39" s="15">
        <v>4</v>
      </c>
      <c r="C39" s="15">
        <v>1</v>
      </c>
      <c r="D39" s="23">
        <v>4</v>
      </c>
      <c r="E39" s="5">
        <f>COUNTIFS(_map,Case!G39)</f>
        <v>1</v>
      </c>
      <c r="G39" s="24" t="s">
        <v>37</v>
      </c>
      <c r="I39" s="25"/>
      <c r="J39" s="25"/>
      <c r="K39" s="26"/>
    </row>
    <row r="40" spans="2:11" ht="23.25" customHeight="1">
      <c r="B40" s="15">
        <v>5</v>
      </c>
      <c r="C40" s="15">
        <v>1</v>
      </c>
      <c r="D40" s="23">
        <v>4</v>
      </c>
      <c r="E40" s="5">
        <f>COUNTIFS(_map,Case!G40)</f>
        <v>46</v>
      </c>
      <c r="G40" s="24" t="s">
        <v>35</v>
      </c>
      <c r="I40" s="25"/>
      <c r="J40" s="25"/>
      <c r="K40" s="26"/>
    </row>
    <row r="41" spans="2:11" ht="23.25" customHeight="1">
      <c r="B41" s="15">
        <v>6</v>
      </c>
      <c r="C41" s="15">
        <v>1</v>
      </c>
      <c r="D41" s="23">
        <v>4</v>
      </c>
      <c r="E41" s="5">
        <f>COUNTIFS(_map,Case!G41)</f>
        <v>1</v>
      </c>
      <c r="G41" s="24" t="s">
        <v>38</v>
      </c>
      <c r="I41" s="25"/>
      <c r="J41" s="25"/>
      <c r="K41" s="26"/>
    </row>
    <row r="42" spans="2:11" ht="23.25" customHeight="1">
      <c r="B42" s="15">
        <v>7</v>
      </c>
      <c r="C42" s="15">
        <v>1</v>
      </c>
      <c r="D42" s="23">
        <v>4</v>
      </c>
      <c r="E42" s="5">
        <f>COUNTIFS(_map,Case!G42)</f>
        <v>39</v>
      </c>
      <c r="G42" s="24" t="s">
        <v>51</v>
      </c>
      <c r="I42" s="25"/>
      <c r="J42" s="25"/>
      <c r="K42" s="26"/>
    </row>
    <row r="43" spans="2:11" ht="23.25" customHeight="1">
      <c r="B43" s="15">
        <v>8</v>
      </c>
      <c r="C43" s="15">
        <v>1</v>
      </c>
      <c r="D43" s="23">
        <v>4</v>
      </c>
      <c r="E43" s="5">
        <f>COUNTIFS(_map,Case!G43)</f>
        <v>1</v>
      </c>
      <c r="G43" s="24" t="s">
        <v>57</v>
      </c>
      <c r="I43" s="25"/>
      <c r="J43" s="25"/>
      <c r="K43" s="26"/>
    </row>
    <row r="44" spans="2:11" ht="23.25" customHeight="1">
      <c r="B44" s="15">
        <v>9</v>
      </c>
      <c r="C44" s="15">
        <v>1</v>
      </c>
      <c r="D44" s="23">
        <v>4</v>
      </c>
      <c r="E44" s="5">
        <f>COUNTIFS(_map,Case!G44)</f>
        <v>24</v>
      </c>
      <c r="G44" s="24" t="s">
        <v>36</v>
      </c>
      <c r="I44" s="25"/>
      <c r="J44" s="25"/>
      <c r="K44" s="26"/>
    </row>
    <row r="45" spans="2:11" ht="23.25" customHeight="1">
      <c r="B45" s="15">
        <v>10</v>
      </c>
      <c r="C45" s="15">
        <v>1</v>
      </c>
      <c r="D45" s="23">
        <v>4</v>
      </c>
      <c r="E45" s="5">
        <f>COUNTIFS(_map,Case!G45)</f>
        <v>1</v>
      </c>
      <c r="G45" s="24" t="s">
        <v>46</v>
      </c>
      <c r="I45" s="25"/>
      <c r="J45" s="25"/>
      <c r="K45" s="26"/>
    </row>
    <row r="46" spans="2:11" ht="15" customHeight="1">
      <c r="B46" s="16"/>
      <c r="C46" s="16"/>
      <c r="D46" s="16"/>
      <c r="E46" s="17"/>
      <c r="G46" s="16"/>
      <c r="I46" s="16"/>
      <c r="J46" s="16"/>
      <c r="K46" s="16"/>
    </row>
    <row r="47" spans="2:11" ht="31.2">
      <c r="B47" s="15" t="s">
        <v>26</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27</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200</v>
      </c>
      <c r="D51" s="16"/>
      <c r="E51" s="17"/>
      <c r="G51" s="16"/>
      <c r="H51" s="16"/>
      <c r="I51" s="16"/>
      <c r="J51" s="16"/>
      <c r="K51" s="16"/>
    </row>
    <row r="52" spans="2:11" ht="15" customHeight="1">
      <c r="B52" s="16"/>
      <c r="C52" s="18" t="s">
        <v>68</v>
      </c>
      <c r="D52" s="16"/>
      <c r="E52" s="17"/>
      <c r="G52" s="16"/>
      <c r="H52" s="16"/>
      <c r="I52" s="16"/>
      <c r="J52" s="16"/>
      <c r="K52" s="16"/>
    </row>
    <row r="53" spans="2:11" ht="15" customHeight="1" thickBot="1">
      <c r="B53" s="16"/>
      <c r="C53" s="18" t="s">
        <v>69</v>
      </c>
      <c r="D53" s="16"/>
      <c r="E53" s="17"/>
      <c r="G53" s="16"/>
      <c r="H53" s="16"/>
      <c r="I53" s="16"/>
      <c r="J53" s="16"/>
      <c r="K53" s="16"/>
    </row>
    <row r="54" spans="2:11" ht="47.25" customHeight="1" thickBot="1">
      <c r="B54" s="16"/>
      <c r="C54" s="15" t="s">
        <v>31</v>
      </c>
      <c r="D54" s="23">
        <v>150</v>
      </c>
      <c r="E54" s="5">
        <v>20</v>
      </c>
      <c r="G54" s="59" t="s">
        <v>35</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71</v>
      </c>
    </row>
    <row r="61" spans="2:11" ht="15" customHeight="1">
      <c r="B61" s="27" t="s">
        <v>201</v>
      </c>
      <c r="C61" s="19"/>
    </row>
    <row r="62" spans="2:11" ht="15" customHeight="1">
      <c r="B62" s="18"/>
      <c r="C62" s="19"/>
      <c r="E62" s="12"/>
      <c r="G62" s="21"/>
    </row>
    <row r="63" spans="2:11" ht="15" customHeight="1">
      <c r="B63" s="18" t="s">
        <v>202</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92</v>
      </c>
    </row>
    <row r="67" spans="2:10" ht="15" customHeight="1">
      <c r="B67" s="6"/>
      <c r="C67" s="6"/>
      <c r="D67" s="6"/>
    </row>
    <row r="68" spans="2:10" ht="23.25" customHeight="1">
      <c r="B68" s="14" t="s">
        <v>10</v>
      </c>
      <c r="C68" s="15">
        <v>2</v>
      </c>
      <c r="D68" s="13">
        <v>0</v>
      </c>
      <c r="E68" s="5" t="s">
        <v>49</v>
      </c>
      <c r="G68" s="24" t="s">
        <v>72</v>
      </c>
    </row>
    <row r="69" spans="2:10" ht="23.25" customHeight="1">
      <c r="B69" s="28"/>
      <c r="C69" s="28"/>
      <c r="D69" s="28"/>
      <c r="E69" s="5" t="str" cm="1">
        <f t="array" aca="1" ref="E69" ca="1">INDIRECT("Map_Copy!"&amp;G69)</f>
        <v>🌳</v>
      </c>
      <c r="G69" s="24" t="s">
        <v>72</v>
      </c>
    </row>
    <row r="70" spans="2:10" ht="23.25" customHeight="1">
      <c r="B70" s="15">
        <v>11</v>
      </c>
      <c r="C70" s="15">
        <v>2</v>
      </c>
      <c r="D70" s="23">
        <v>5</v>
      </c>
      <c r="E70" s="5" t="str" cm="1">
        <f t="array" aca="1" ref="E70" ca="1">INDIRECT("Map_Copy!"&amp;G70)</f>
        <v>🍌</v>
      </c>
      <c r="G70" s="24" t="s">
        <v>73</v>
      </c>
    </row>
    <row r="71" spans="2:10" ht="23.25" customHeight="1">
      <c r="B71" s="15">
        <v>12</v>
      </c>
      <c r="C71" s="15">
        <v>2</v>
      </c>
      <c r="D71" s="23">
        <v>5</v>
      </c>
      <c r="E71" s="5" t="str" cm="1">
        <f t="array" aca="1" ref="E71" ca="1">INDIRECT("Map_Copy!"&amp;G71)</f>
        <v>🌳</v>
      </c>
      <c r="G71" s="24" t="s">
        <v>74</v>
      </c>
    </row>
    <row r="72" spans="2:10" ht="23.25" customHeight="1">
      <c r="B72" s="15">
        <v>13</v>
      </c>
      <c r="C72" s="15">
        <v>2</v>
      </c>
      <c r="D72" s="23">
        <v>5</v>
      </c>
      <c r="E72" s="5" t="str" cm="1">
        <f t="array" aca="1" ref="E72" ca="1">INDIRECT("Map_Copy!"&amp;G72)</f>
        <v>🐟</v>
      </c>
      <c r="G72" s="24" t="s">
        <v>75</v>
      </c>
    </row>
    <row r="73" spans="2:10" ht="23.25" customHeight="1">
      <c r="B73" s="15">
        <v>14</v>
      </c>
      <c r="C73" s="15">
        <v>2</v>
      </c>
      <c r="D73" s="23">
        <v>5</v>
      </c>
      <c r="E73" s="5" t="str" cm="1">
        <f t="array" aca="1" ref="E73" ca="1">INDIRECT("Map_Copy!"&amp;G73)</f>
        <v>🌴</v>
      </c>
      <c r="G73" s="24" t="s">
        <v>76</v>
      </c>
    </row>
    <row r="74" spans="2:10" ht="23.25" customHeight="1">
      <c r="B74" s="15">
        <v>15</v>
      </c>
      <c r="C74" s="15">
        <v>2</v>
      </c>
      <c r="D74" s="23">
        <v>5</v>
      </c>
      <c r="E74" s="5" t="str" cm="1">
        <f t="array" aca="1" ref="E74" ca="1">INDIRECT("Map_Copy!"&amp;G74)</f>
        <v>🐟</v>
      </c>
      <c r="G74" s="24" t="s">
        <v>77</v>
      </c>
    </row>
    <row r="75" spans="2:10" ht="23.25" customHeight="1">
      <c r="B75" s="15">
        <v>16</v>
      </c>
      <c r="C75" s="15">
        <v>2</v>
      </c>
      <c r="D75" s="23">
        <v>5</v>
      </c>
      <c r="E75" s="5" t="str" cm="1">
        <f t="array" aca="1" ref="E75" ca="1">INDIRECT("Map_Copy!"&amp;G75)</f>
        <v>🌳</v>
      </c>
      <c r="G75" s="24" t="s">
        <v>78</v>
      </c>
    </row>
    <row r="76" spans="2:10" ht="23.25" customHeight="1">
      <c r="B76" s="15">
        <v>17</v>
      </c>
      <c r="C76" s="15">
        <v>2</v>
      </c>
      <c r="D76" s="23">
        <v>5</v>
      </c>
      <c r="E76" s="5" t="str" cm="1">
        <f t="array" aca="1" ref="E76" ca="1">INDIRECT("Map_Copy!"&amp;G76)</f>
        <v>🌳</v>
      </c>
      <c r="G76" s="24" t="s">
        <v>79</v>
      </c>
    </row>
    <row r="77" spans="2:10" ht="23.25" customHeight="1">
      <c r="B77" s="15">
        <v>18</v>
      </c>
      <c r="C77" s="15">
        <v>2</v>
      </c>
      <c r="D77" s="23">
        <v>5</v>
      </c>
      <c r="E77" s="5" t="str" cm="1">
        <f t="array" aca="1" ref="E77" ca="1">INDIRECT("Map_Copy!"&amp;G77)</f>
        <v>🌴</v>
      </c>
      <c r="G77" s="24" t="s">
        <v>80</v>
      </c>
    </row>
    <row r="78" spans="2:10" ht="23.25" customHeight="1">
      <c r="B78" s="15">
        <v>19</v>
      </c>
      <c r="C78" s="15">
        <v>2</v>
      </c>
      <c r="D78" s="23">
        <v>5</v>
      </c>
      <c r="E78" s="5" t="str" cm="1">
        <f t="array" aca="1" ref="E78" ca="1">INDIRECT("Map_Copy!"&amp;G78)</f>
        <v>🌴</v>
      </c>
      <c r="G78" s="24" t="s">
        <v>81</v>
      </c>
    </row>
    <row r="79" spans="2:10" ht="23.25" customHeight="1">
      <c r="B79" s="15">
        <v>20</v>
      </c>
      <c r="C79" s="15">
        <v>2</v>
      </c>
      <c r="D79" s="23">
        <v>5</v>
      </c>
      <c r="E79" s="5" t="str" cm="1">
        <f t="array" aca="1" ref="E79" ca="1">INDIRECT("Map_Copy!"&amp;G79)</f>
        <v>🐟</v>
      </c>
      <c r="G79" s="24" t="s">
        <v>82</v>
      </c>
    </row>
    <row r="80" spans="2:10" ht="23.25" customHeight="1">
      <c r="B80" s="15">
        <v>21</v>
      </c>
      <c r="C80" s="15">
        <v>2</v>
      </c>
      <c r="D80" s="23">
        <v>5</v>
      </c>
      <c r="E80" s="5" t="str" cm="1">
        <f t="array" aca="1" ref="E80" ca="1">INDIRECT("Map_Copy!"&amp;G80)</f>
        <v>🌳</v>
      </c>
      <c r="G80" s="24" t="s">
        <v>83</v>
      </c>
      <c r="J80" s="26"/>
    </row>
    <row r="81" spans="2:10" ht="23.25" customHeight="1">
      <c r="B81" s="15">
        <v>22</v>
      </c>
      <c r="C81" s="15">
        <v>2</v>
      </c>
      <c r="D81" s="23">
        <v>5</v>
      </c>
      <c r="E81" s="5" t="str" cm="1">
        <f t="array" aca="1" ref="E81" ca="1">INDIRECT("Map_Copy!"&amp;G81)</f>
        <v>🌴</v>
      </c>
      <c r="G81" s="24" t="s">
        <v>84</v>
      </c>
      <c r="J81" s="26"/>
    </row>
    <row r="82" spans="2:10" ht="23.25" customHeight="1">
      <c r="B82" s="15">
        <v>23</v>
      </c>
      <c r="C82" s="15">
        <v>2</v>
      </c>
      <c r="D82" s="23">
        <v>5</v>
      </c>
      <c r="E82" s="5" t="str" cm="1">
        <f t="array" aca="1" ref="E82" ca="1">INDIRECT("Map_Copy!"&amp;G82)</f>
        <v>🌳</v>
      </c>
      <c r="G82" s="24" t="s">
        <v>85</v>
      </c>
      <c r="J82" s="26"/>
    </row>
    <row r="83" spans="2:10" ht="23.25" customHeight="1">
      <c r="B83" s="15">
        <v>24</v>
      </c>
      <c r="C83" s="15">
        <v>2</v>
      </c>
      <c r="D83" s="23">
        <v>5</v>
      </c>
      <c r="E83" s="5" t="str" cm="1">
        <f t="array" aca="1" ref="E83" ca="1">INDIRECT("Map_Copy!"&amp;G83)</f>
        <v>🐟</v>
      </c>
      <c r="G83" s="24" t="s">
        <v>86</v>
      </c>
      <c r="J83" s="26"/>
    </row>
    <row r="84" spans="2:10" ht="23.25" customHeight="1">
      <c r="B84" s="15">
        <v>25</v>
      </c>
      <c r="C84" s="15">
        <v>2</v>
      </c>
      <c r="D84" s="23">
        <v>5</v>
      </c>
      <c r="E84" s="5" t="str" cm="1">
        <f t="array" aca="1" ref="E84" ca="1">INDIRECT("Map_Copy!"&amp;G84)</f>
        <v>🌳</v>
      </c>
      <c r="G84" s="24" t="s">
        <v>87</v>
      </c>
      <c r="J84" s="26"/>
    </row>
    <row r="85" spans="2:10" ht="23.25" customHeight="1">
      <c r="B85" s="15">
        <v>26</v>
      </c>
      <c r="C85" s="15">
        <v>2</v>
      </c>
      <c r="D85" s="23">
        <v>5</v>
      </c>
      <c r="E85" s="5" t="str" cm="1">
        <f t="array" aca="1" ref="E85" ca="1">INDIRECT("Map_Copy!"&amp;G85)</f>
        <v>🐟</v>
      </c>
      <c r="G85" s="24" t="s">
        <v>88</v>
      </c>
      <c r="J85" s="26"/>
    </row>
    <row r="86" spans="2:10" ht="23.25" customHeight="1">
      <c r="B86" s="15">
        <v>27</v>
      </c>
      <c r="C86" s="15">
        <v>2</v>
      </c>
      <c r="D86" s="23">
        <v>5</v>
      </c>
      <c r="E86" s="5" t="str" cm="1">
        <f t="array" aca="1" ref="E86" ca="1">INDIRECT("Map_Copy!"&amp;G86)</f>
        <v>🌴</v>
      </c>
      <c r="G86" s="24" t="s">
        <v>89</v>
      </c>
      <c r="J86" s="26"/>
    </row>
    <row r="87" spans="2:10" ht="23.25" customHeight="1">
      <c r="B87" s="15">
        <v>28</v>
      </c>
      <c r="C87" s="15">
        <v>2</v>
      </c>
      <c r="D87" s="23">
        <v>5</v>
      </c>
      <c r="E87" s="5" t="str" cm="1">
        <f t="array" aca="1" ref="E87" ca="1">INDIRECT("Map_Copy!"&amp;G87)</f>
        <v>🍌</v>
      </c>
      <c r="G87" s="24" t="s">
        <v>90</v>
      </c>
      <c r="J87" s="26"/>
    </row>
    <row r="88" spans="2:10" ht="23.25" customHeight="1">
      <c r="B88" s="15">
        <v>29</v>
      </c>
      <c r="C88" s="15">
        <v>2</v>
      </c>
      <c r="D88" s="23">
        <v>5</v>
      </c>
      <c r="E88" s="5" t="str" cm="1">
        <f t="array" aca="1" ref="E88" ca="1">INDIRECT("Map_Copy!"&amp;G88)</f>
        <v>🦆</v>
      </c>
      <c r="G88" s="24" t="s">
        <v>91</v>
      </c>
      <c r="J88" s="26"/>
    </row>
    <row r="89" spans="2:10" ht="23.25" customHeight="1">
      <c r="B89" s="15">
        <v>30</v>
      </c>
      <c r="C89" s="15">
        <v>2</v>
      </c>
      <c r="D89" s="23">
        <v>5</v>
      </c>
      <c r="E89" s="5" t="str" cm="1">
        <f t="array" aca="1" ref="E89" ca="1">INDIRECT("Map_Copy!"&amp;G89)</f>
        <v>🐟</v>
      </c>
      <c r="G89" s="24" t="s">
        <v>75</v>
      </c>
      <c r="J89" s="26"/>
    </row>
    <row r="90" spans="2:10" ht="23.25" customHeight="1">
      <c r="B90" s="16"/>
      <c r="C90" s="16"/>
      <c r="D90" s="16"/>
      <c r="E90" s="17"/>
      <c r="G90" s="35"/>
      <c r="J90" s="26"/>
    </row>
    <row r="91" spans="2:10" ht="31.2">
      <c r="B91" s="15" t="s">
        <v>26</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117</v>
      </c>
      <c r="C95" s="6"/>
      <c r="D95" s="6"/>
      <c r="E95" s="12"/>
    </row>
    <row r="96" spans="2:10" ht="15" customHeight="1">
      <c r="B96" s="27"/>
      <c r="C96" s="6"/>
      <c r="D96" s="6"/>
      <c r="E96" s="12"/>
    </row>
    <row r="97" spans="2:7" ht="15" customHeight="1">
      <c r="B97" s="27" t="s">
        <v>94</v>
      </c>
      <c r="C97" s="6"/>
      <c r="D97" s="6"/>
      <c r="E97" s="12"/>
    </row>
    <row r="98" spans="2:7" ht="15" customHeight="1">
      <c r="B98" s="27" t="s">
        <v>203</v>
      </c>
      <c r="C98" s="27"/>
      <c r="D98" s="6"/>
      <c r="E98" s="12"/>
    </row>
    <row r="99" spans="2:7" ht="15" customHeight="1">
      <c r="B99" s="27" t="s">
        <v>95</v>
      </c>
      <c r="C99" s="27"/>
      <c r="D99" s="6"/>
      <c r="E99" s="12"/>
    </row>
    <row r="100" spans="2:7" ht="15" customHeight="1">
      <c r="B100" s="27"/>
      <c r="C100" s="27"/>
      <c r="D100" s="6"/>
      <c r="E100" s="12"/>
    </row>
    <row r="101" spans="2:7" ht="15" customHeight="1">
      <c r="B101" s="27" t="s">
        <v>118</v>
      </c>
      <c r="C101" s="27"/>
      <c r="D101" s="6"/>
      <c r="E101" s="12"/>
    </row>
    <row r="102" spans="2:7" ht="15" customHeight="1">
      <c r="B102" s="27" t="s">
        <v>119</v>
      </c>
      <c r="C102" s="27"/>
      <c r="D102" s="6"/>
      <c r="E102" s="12"/>
    </row>
    <row r="103" spans="2:7" ht="15" customHeight="1">
      <c r="B103" s="27" t="s">
        <v>120</v>
      </c>
      <c r="C103" s="27"/>
      <c r="D103" s="6"/>
      <c r="E103" s="12"/>
    </row>
    <row r="104" spans="2:7" ht="15" customHeight="1">
      <c r="B104" s="27" t="s">
        <v>121</v>
      </c>
      <c r="C104" s="27"/>
      <c r="D104" s="6"/>
      <c r="E104" s="12"/>
    </row>
    <row r="105" spans="2:7" ht="15" customHeight="1">
      <c r="B105" s="7"/>
      <c r="C105" s="27"/>
      <c r="D105" s="6"/>
      <c r="E105" s="12"/>
    </row>
    <row r="106" spans="2:7" ht="15" customHeight="1">
      <c r="B106" s="38" t="s">
        <v>29</v>
      </c>
      <c r="C106" s="60"/>
      <c r="D106" s="38"/>
      <c r="E106" s="12"/>
    </row>
    <row r="107" spans="2:7" ht="15" customHeight="1">
      <c r="B107" s="38" t="s">
        <v>122</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96</v>
      </c>
      <c r="C110" s="6"/>
      <c r="D110" s="6"/>
      <c r="E110" s="12"/>
      <c r="G110" s="6" cm="1">
        <f t="array" aca="1" ref="G110" ca="1">COLUMN(INDIRECT(G118))</f>
        <v>18</v>
      </c>
    </row>
    <row r="111" spans="2:7" ht="15" customHeight="1">
      <c r="B111" s="18" t="s">
        <v>97</v>
      </c>
      <c r="C111" s="6"/>
      <c r="D111" s="6"/>
      <c r="E111" s="12"/>
      <c r="G111" s="6" cm="1">
        <f t="array" aca="1" ref="G111" ca="1">COLUMN(INDIRECT("AH1"))</f>
        <v>34</v>
      </c>
    </row>
    <row r="112" spans="2:7" ht="15" customHeight="1">
      <c r="B112" s="18" t="s">
        <v>204</v>
      </c>
      <c r="C112" s="6"/>
      <c r="D112" s="6"/>
      <c r="E112" s="12"/>
      <c r="G112" s="6" cm="1">
        <f t="array" aca="1" ref="G112" ca="1">COLUMN(INDIRECT("S1"))</f>
        <v>19</v>
      </c>
    </row>
    <row r="113" spans="2:8" ht="15" customHeight="1">
      <c r="B113" s="18" t="s">
        <v>98</v>
      </c>
      <c r="C113" s="6"/>
      <c r="D113" s="6"/>
      <c r="E113" s="12"/>
      <c r="G113" s="21"/>
    </row>
    <row r="114" spans="2:8" ht="15" customHeight="1" thickBot="1">
      <c r="B114" s="18" t="s">
        <v>99</v>
      </c>
      <c r="C114" s="6"/>
      <c r="D114" s="6"/>
      <c r="E114" s="12"/>
      <c r="G114" s="21"/>
    </row>
    <row r="115" spans="2:8" ht="25.2" customHeight="1" thickBot="1">
      <c r="B115" s="1" t="s">
        <v>2</v>
      </c>
      <c r="C115" s="1" t="s">
        <v>7</v>
      </c>
      <c r="D115" s="1" t="s">
        <v>3</v>
      </c>
      <c r="E115" s="1" t="s">
        <v>4</v>
      </c>
      <c r="G115" s="1" t="s">
        <v>93</v>
      </c>
    </row>
    <row r="116" spans="2:8">
      <c r="B116" s="6"/>
      <c r="C116" s="6"/>
      <c r="D116" s="6"/>
    </row>
    <row r="117" spans="2:8" ht="23.25" customHeight="1">
      <c r="B117" s="15" t="s">
        <v>13</v>
      </c>
      <c r="C117" s="15">
        <v>3</v>
      </c>
      <c r="D117" s="23">
        <v>0</v>
      </c>
      <c r="E117" s="5">
        <v>1</v>
      </c>
      <c r="G117" s="24" t="s">
        <v>73</v>
      </c>
      <c r="H117" s="20"/>
    </row>
    <row r="118" spans="2:8" ht="23.25" customHeight="1">
      <c r="B118" s="6"/>
      <c r="C118" s="6"/>
      <c r="D118" s="6"/>
      <c r="E118" s="71" cm="1">
        <f t="array" aca="1" ref="E118" ca="1">_xlfn.LET(_xlpm.c, ABS(COLUMN(INDIRECT(G118))-COLUMN(INDIRECT("S1"))),_xlpm.r,ABS(ROW(INDIRECT(G118))-9),_xlpm.r+_xlpm.c)</f>
        <v>1</v>
      </c>
      <c r="G118" s="24" t="s">
        <v>73</v>
      </c>
    </row>
    <row r="119" spans="2:8" ht="23.25" customHeight="1">
      <c r="B119" s="15">
        <v>31</v>
      </c>
      <c r="C119" s="15">
        <v>3</v>
      </c>
      <c r="D119" s="23">
        <v>6</v>
      </c>
      <c r="E119" s="5" cm="1">
        <f t="array" aca="1" ref="E119" ca="1">_xlfn.LET(_xlpm.c, ABS(COLUMN(INDIRECT(G119))-COLUMN(INDIRECT("S1"))),_xlpm.r,ABS(ROW(INDIRECT(G119))-9),_xlpm.r+_xlpm.c)</f>
        <v>18</v>
      </c>
      <c r="G119" s="24" t="s">
        <v>90</v>
      </c>
      <c r="H119" s="20"/>
    </row>
    <row r="120" spans="2:8" ht="23.25" customHeight="1">
      <c r="B120" s="15">
        <v>32</v>
      </c>
      <c r="C120" s="15">
        <v>3</v>
      </c>
      <c r="D120" s="23">
        <v>6</v>
      </c>
      <c r="E120" s="5" cm="1">
        <f t="array" aca="1" ref="E120" ca="1">_xlfn.LET(_xlpm.c, ABS(COLUMN(INDIRECT(G120))-COLUMN(INDIRECT("S1"))),_xlpm.r,ABS(ROW(INDIRECT(G120))-9),_xlpm.r+_xlpm.c)</f>
        <v>12</v>
      </c>
      <c r="G120" s="24" t="s">
        <v>100</v>
      </c>
      <c r="H120" s="20"/>
    </row>
    <row r="121" spans="2:8" ht="23.25" customHeight="1">
      <c r="B121" s="15">
        <v>33</v>
      </c>
      <c r="C121" s="15">
        <v>3</v>
      </c>
      <c r="D121" s="23">
        <v>6</v>
      </c>
      <c r="E121" s="5" cm="1">
        <f t="array" aca="1" ref="E121" ca="1">_xlfn.LET(_xlpm.c, ABS(COLUMN(INDIRECT(G121))-COLUMN(INDIRECT("S1"))),_xlpm.r,ABS(ROW(INDIRECT(G121))-9),_xlpm.r+_xlpm.c)</f>
        <v>17</v>
      </c>
      <c r="G121" s="24" t="s">
        <v>101</v>
      </c>
      <c r="H121" s="20"/>
    </row>
    <row r="122" spans="2:8" ht="23.25" customHeight="1">
      <c r="B122" s="15">
        <v>34</v>
      </c>
      <c r="C122" s="15">
        <v>3</v>
      </c>
      <c r="D122" s="23">
        <v>6</v>
      </c>
      <c r="E122" s="5" cm="1">
        <f t="array" aca="1" ref="E122" ca="1">_xlfn.LET(_xlpm.c, ABS(COLUMN(INDIRECT(G122))-COLUMN(INDIRECT("S1"))),_xlpm.r,ABS(ROW(INDIRECT(G122))-9),_xlpm.r+_xlpm.c)</f>
        <v>19</v>
      </c>
      <c r="G122" s="24" t="s">
        <v>102</v>
      </c>
      <c r="H122" s="20"/>
    </row>
    <row r="123" spans="2:8" ht="23.25" customHeight="1">
      <c r="B123" s="15">
        <v>35</v>
      </c>
      <c r="C123" s="15">
        <v>3</v>
      </c>
      <c r="D123" s="23">
        <v>6</v>
      </c>
      <c r="E123" s="5" cm="1">
        <f t="array" aca="1" ref="E123" ca="1">_xlfn.LET(_xlpm.c, ABS(COLUMN(INDIRECT(G123))-COLUMN(INDIRECT("S1"))),_xlpm.r,ABS(ROW(INDIRECT(G123))-9),_xlpm.r+_xlpm.c)</f>
        <v>17</v>
      </c>
      <c r="G123" s="24" t="s">
        <v>103</v>
      </c>
      <c r="H123" s="20"/>
    </row>
    <row r="124" spans="2:8" ht="23.25" customHeight="1">
      <c r="B124" s="15">
        <v>36</v>
      </c>
      <c r="C124" s="15">
        <v>3</v>
      </c>
      <c r="D124" s="23">
        <v>6</v>
      </c>
      <c r="E124" s="5" cm="1">
        <f t="array" aca="1" ref="E124" ca="1">_xlfn.LET(_xlpm.c, ABS(COLUMN(INDIRECT(G124))-COLUMN(INDIRECT("S1"))),_xlpm.r,ABS(ROW(INDIRECT(G124))-9),_xlpm.r+_xlpm.c)</f>
        <v>21</v>
      </c>
      <c r="G124" s="24" t="s">
        <v>104</v>
      </c>
      <c r="H124" s="20"/>
    </row>
    <row r="125" spans="2:8" ht="23.25" customHeight="1">
      <c r="B125" s="15">
        <v>37</v>
      </c>
      <c r="C125" s="15">
        <v>3</v>
      </c>
      <c r="D125" s="23">
        <v>6</v>
      </c>
      <c r="E125" s="5" cm="1">
        <f t="array" aca="1" ref="E125" ca="1">_xlfn.LET(_xlpm.c, ABS(COLUMN(INDIRECT(G125))-COLUMN(INDIRECT("S1"))),_xlpm.r,ABS(ROW(INDIRECT(G125))-9),_xlpm.r+_xlpm.c)</f>
        <v>20</v>
      </c>
      <c r="G125" s="24" t="s">
        <v>105</v>
      </c>
      <c r="H125" s="20"/>
    </row>
    <row r="126" spans="2:8" ht="23.25" customHeight="1">
      <c r="B126" s="15">
        <v>38</v>
      </c>
      <c r="C126" s="15">
        <v>3</v>
      </c>
      <c r="D126" s="23">
        <v>6</v>
      </c>
      <c r="E126" s="5" cm="1">
        <f t="array" aca="1" ref="E126" ca="1">_xlfn.LET(_xlpm.c, ABS(COLUMN(INDIRECT(G126))-COLUMN(INDIRECT("S1"))),_xlpm.r,ABS(ROW(INDIRECT(G126))-9),_xlpm.r+_xlpm.c)</f>
        <v>14</v>
      </c>
      <c r="G126" s="24" t="s">
        <v>106</v>
      </c>
      <c r="H126" s="20"/>
    </row>
    <row r="127" spans="2:8" ht="23.25" customHeight="1">
      <c r="B127" s="15">
        <v>39</v>
      </c>
      <c r="C127" s="15">
        <v>3</v>
      </c>
      <c r="D127" s="23">
        <v>6</v>
      </c>
      <c r="E127" s="5" cm="1">
        <f t="array" aca="1" ref="E127" ca="1">_xlfn.LET(_xlpm.c, ABS(COLUMN(INDIRECT(G127))-COLUMN(INDIRECT("S1"))),_xlpm.r,ABS(ROW(INDIRECT(G127))-9),_xlpm.r+_xlpm.c)</f>
        <v>4</v>
      </c>
      <c r="G127" s="24" t="s">
        <v>107</v>
      </c>
      <c r="H127" s="20"/>
    </row>
    <row r="128" spans="2:8" ht="23.25" customHeight="1">
      <c r="B128" s="15">
        <v>40</v>
      </c>
      <c r="C128" s="15">
        <v>3</v>
      </c>
      <c r="D128" s="23">
        <v>6</v>
      </c>
      <c r="E128" s="5" cm="1">
        <f t="array" aca="1" ref="E128" ca="1">_xlfn.LET(_xlpm.c, ABS(COLUMN(INDIRECT(G128))-COLUMN(INDIRECT("S1"))),_xlpm.r,ABS(ROW(INDIRECT(G128))-9),_xlpm.r+_xlpm.c)</f>
        <v>9</v>
      </c>
      <c r="G128" s="24" t="s">
        <v>108</v>
      </c>
      <c r="H128" s="20"/>
    </row>
    <row r="129" spans="2:15" ht="23.25" customHeight="1">
      <c r="B129" s="15">
        <v>41</v>
      </c>
      <c r="C129" s="15">
        <v>3</v>
      </c>
      <c r="D129" s="23">
        <v>6</v>
      </c>
      <c r="E129" s="5" cm="1">
        <f t="array" aca="1" ref="E129" ca="1">_xlfn.LET(_xlpm.c, ABS(COLUMN(INDIRECT(G129))-COLUMN(INDIRECT("S1"))),_xlpm.r,ABS(ROW(INDIRECT(G129))-9),_xlpm.r+_xlpm.c)</f>
        <v>17</v>
      </c>
      <c r="G129" s="24" t="s">
        <v>109</v>
      </c>
      <c r="H129" s="20"/>
    </row>
    <row r="130" spans="2:15" ht="23.25" customHeight="1">
      <c r="B130" s="15">
        <v>42</v>
      </c>
      <c r="C130" s="15">
        <v>3</v>
      </c>
      <c r="D130" s="23">
        <v>6</v>
      </c>
      <c r="E130" s="5" cm="1">
        <f t="array" aca="1" ref="E130" ca="1">_xlfn.LET(_xlpm.c, ABS(COLUMN(INDIRECT(G130))-COLUMN(INDIRECT("S1"))),_xlpm.r,ABS(ROW(INDIRECT(G130))-9),_xlpm.r+_xlpm.c)</f>
        <v>23</v>
      </c>
      <c r="G130" s="24" t="s">
        <v>110</v>
      </c>
      <c r="H130" s="20"/>
    </row>
    <row r="131" spans="2:15" ht="23.25" customHeight="1">
      <c r="B131" s="15">
        <v>43</v>
      </c>
      <c r="C131" s="15">
        <v>3</v>
      </c>
      <c r="D131" s="23">
        <v>6</v>
      </c>
      <c r="E131" s="5" cm="1">
        <f t="array" aca="1" ref="E131" ca="1">_xlfn.LET(_xlpm.c, ABS(COLUMN(INDIRECT(G131))-COLUMN(INDIRECT("S1"))),_xlpm.r,ABS(ROW(INDIRECT(G131))-9),_xlpm.r+_xlpm.c)</f>
        <v>17</v>
      </c>
      <c r="G131" s="24" t="s">
        <v>111</v>
      </c>
      <c r="H131" s="20"/>
    </row>
    <row r="132" spans="2:15" ht="23.25" customHeight="1">
      <c r="B132" s="15">
        <v>44</v>
      </c>
      <c r="C132" s="15">
        <v>3</v>
      </c>
      <c r="D132" s="23">
        <v>6</v>
      </c>
      <c r="E132" s="5" cm="1">
        <f t="array" aca="1" ref="E132" ca="1">_xlfn.LET(_xlpm.c, ABS(COLUMN(INDIRECT(G132))-COLUMN(INDIRECT("S1"))),_xlpm.r,ABS(ROW(INDIRECT(G132))-9),_xlpm.r+_xlpm.c)</f>
        <v>21</v>
      </c>
      <c r="G132" s="24" t="s">
        <v>112</v>
      </c>
      <c r="H132" s="20"/>
    </row>
    <row r="133" spans="2:15" ht="23.25" customHeight="1">
      <c r="B133" s="15">
        <v>45</v>
      </c>
      <c r="C133" s="15">
        <v>3</v>
      </c>
      <c r="D133" s="23">
        <v>6</v>
      </c>
      <c r="E133" s="5" cm="1">
        <f t="array" aca="1" ref="E133" ca="1">_xlfn.LET(_xlpm.c, ABS(COLUMN(INDIRECT(G133))-COLUMN(INDIRECT("S1"))),_xlpm.r,ABS(ROW(INDIRECT(G133))-9),_xlpm.r+_xlpm.c)</f>
        <v>22</v>
      </c>
      <c r="G133" s="24" t="s">
        <v>113</v>
      </c>
      <c r="H133" s="20"/>
    </row>
    <row r="134" spans="2:15" ht="23.25" customHeight="1">
      <c r="B134" s="15">
        <v>46</v>
      </c>
      <c r="C134" s="15">
        <v>3</v>
      </c>
      <c r="D134" s="23">
        <v>6</v>
      </c>
      <c r="E134" s="5" cm="1">
        <f t="array" aca="1" ref="E134" ca="1">_xlfn.LET(_xlpm.c, ABS(COLUMN(INDIRECT(G134))-COLUMN(INDIRECT("S1"))),_xlpm.r,ABS(ROW(INDIRECT(G134))-9),_xlpm.r+_xlpm.c)</f>
        <v>20</v>
      </c>
      <c r="G134" s="24" t="s">
        <v>114</v>
      </c>
      <c r="H134" s="20"/>
    </row>
    <row r="135" spans="2:15" ht="23.25" customHeight="1">
      <c r="B135" s="15">
        <v>47</v>
      </c>
      <c r="C135" s="15">
        <v>3</v>
      </c>
      <c r="D135" s="23">
        <v>6</v>
      </c>
      <c r="E135" s="5" cm="1">
        <f t="array" aca="1" ref="E135" ca="1">_xlfn.LET(_xlpm.c, ABS(COLUMN(INDIRECT(G135))-COLUMN(INDIRECT("S1"))),_xlpm.r,ABS(ROW(INDIRECT(G135))-9),_xlpm.r+_xlpm.c)</f>
        <v>16</v>
      </c>
      <c r="G135" s="24" t="s">
        <v>89</v>
      </c>
      <c r="H135" s="20"/>
    </row>
    <row r="136" spans="2:15" ht="23.25" customHeight="1">
      <c r="B136" s="15">
        <v>48</v>
      </c>
      <c r="C136" s="15">
        <v>3</v>
      </c>
      <c r="D136" s="23">
        <v>6</v>
      </c>
      <c r="E136" s="5" cm="1">
        <f t="array" aca="1" ref="E136" ca="1">_xlfn.LET(_xlpm.c, ABS(COLUMN(INDIRECT(G136))-COLUMN(INDIRECT("S1"))),_xlpm.r,ABS(ROW(INDIRECT(G136))-9),_xlpm.r+_xlpm.c)</f>
        <v>19</v>
      </c>
      <c r="G136" s="24" t="s">
        <v>115</v>
      </c>
      <c r="H136" s="20"/>
    </row>
    <row r="137" spans="2:15" ht="23.25" customHeight="1">
      <c r="B137" s="15">
        <v>49</v>
      </c>
      <c r="C137" s="15">
        <v>3</v>
      </c>
      <c r="D137" s="23">
        <v>6</v>
      </c>
      <c r="E137" s="5" cm="1">
        <f t="array" aca="1" ref="E137" ca="1">_xlfn.LET(_xlpm.c, ABS(COLUMN(INDIRECT(G137))-COLUMN(INDIRECT("S1"))),_xlpm.r,ABS(ROW(INDIRECT(G137))-9),_xlpm.r+_xlpm.c)</f>
        <v>7</v>
      </c>
      <c r="G137" s="24" t="s">
        <v>116</v>
      </c>
      <c r="H137" s="20"/>
    </row>
    <row r="138" spans="2:15" ht="23.25" customHeight="1">
      <c r="B138" s="15">
        <v>50</v>
      </c>
      <c r="C138" s="15">
        <v>3</v>
      </c>
      <c r="D138" s="23">
        <v>6</v>
      </c>
      <c r="E138" s="5" cm="1">
        <f t="array" aca="1" ref="E138" ca="1">_xlfn.LET(_xlpm.c, ABS(COLUMN(INDIRECT(G138))-COLUMN(INDIRECT("S1"))),_xlpm.r,ABS(ROW(INDIRECT(G138))-9),_xlpm.r+_xlpm.c)</f>
        <v>17</v>
      </c>
      <c r="G138" s="24" t="s">
        <v>84</v>
      </c>
      <c r="H138" s="20"/>
    </row>
    <row r="139" spans="2:15">
      <c r="B139" s="7"/>
      <c r="C139" s="7"/>
      <c r="D139" s="7"/>
      <c r="E139" s="29"/>
      <c r="G139" s="30"/>
      <c r="J139" s="30"/>
    </row>
    <row r="140" spans="2:15" ht="31.2">
      <c r="B140" s="15" t="s">
        <v>26</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123</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124</v>
      </c>
      <c r="C150" s="7"/>
      <c r="D150" s="7"/>
      <c r="E150" s="29"/>
      <c r="G150" s="21"/>
      <c r="I150" s="6" t="s">
        <v>103</v>
      </c>
    </row>
    <row r="151" spans="2:11" ht="15" customHeight="1">
      <c r="B151" s="18" t="s">
        <v>125</v>
      </c>
      <c r="C151" s="7"/>
      <c r="D151" s="7"/>
      <c r="E151" s="29"/>
      <c r="G151" s="21"/>
      <c r="I151" s="6" cm="1">
        <f t="array" aca="1" ref="I151" ca="1">ABS(COLUMN(INDIRECT(I150))-COLUMN(INDIRECT("S9")))</f>
        <v>6</v>
      </c>
    </row>
    <row r="152" spans="2:11" ht="15" customHeight="1">
      <c r="B152" s="18" t="s">
        <v>97</v>
      </c>
      <c r="C152" s="7"/>
      <c r="D152" s="7"/>
      <c r="E152" s="29"/>
      <c r="G152" s="21"/>
      <c r="I152" s="6" cm="1">
        <f t="array" aca="1" ref="I152" ca="1">ABS(ROW(INDIRECT(I150))-ROW(INDIRECT("S9")))</f>
        <v>11</v>
      </c>
    </row>
    <row r="153" spans="2:11" ht="15" customHeight="1" thickBot="1">
      <c r="B153" s="18" t="s">
        <v>205</v>
      </c>
      <c r="C153" s="7"/>
      <c r="D153" s="7"/>
      <c r="E153" s="29"/>
      <c r="G153" s="21"/>
      <c r="I153" s="6">
        <f ca="1">SQRT(I151^2+I152^2)</f>
        <v>12.529964086141668</v>
      </c>
    </row>
    <row r="154" spans="2:11" ht="25.2" customHeight="1" thickBot="1">
      <c r="B154" s="1" t="s">
        <v>2</v>
      </c>
      <c r="C154" s="1" t="s">
        <v>7</v>
      </c>
      <c r="D154" s="1" t="s">
        <v>3</v>
      </c>
      <c r="E154" s="1" t="s">
        <v>4</v>
      </c>
      <c r="G154" s="1" t="s">
        <v>93</v>
      </c>
    </row>
    <row r="155" spans="2:11">
      <c r="B155" s="6"/>
      <c r="C155" s="6"/>
      <c r="D155" s="6"/>
    </row>
    <row r="156" spans="2:11" ht="23.4" customHeight="1">
      <c r="B156" s="15" t="s">
        <v>16</v>
      </c>
      <c r="C156" s="15">
        <v>4</v>
      </c>
      <c r="D156" s="23">
        <v>0</v>
      </c>
      <c r="E156" s="5">
        <v>1</v>
      </c>
      <c r="G156" s="24" t="s">
        <v>73</v>
      </c>
    </row>
    <row r="157" spans="2:11" ht="23.4" customHeight="1">
      <c r="B157" s="6"/>
      <c r="C157" s="6"/>
      <c r="D157" s="6"/>
      <c r="E157" s="22"/>
      <c r="J157" s="6">
        <f ca="1">I153</f>
        <v>12.529964086141668</v>
      </c>
    </row>
    <row r="158" spans="2:11" ht="23.25" customHeight="1">
      <c r="B158" s="15">
        <v>51</v>
      </c>
      <c r="C158" s="15">
        <v>4</v>
      </c>
      <c r="D158" s="23">
        <v>7</v>
      </c>
      <c r="E158" s="5">
        <f ca="1">_xlfn.LET(_xlpm.range,INDIRECT(G158&amp;":S9"),MAX(ROWS(_xlpm.range)-1,COLUMNS(_xlpm.range)-1))</f>
        <v>15</v>
      </c>
      <c r="G158" s="24" t="s">
        <v>90</v>
      </c>
      <c r="H158" s="20"/>
      <c r="I158" s="6" t="s">
        <v>90</v>
      </c>
      <c r="J158" s="6">
        <f t="dataTable" ref="J158:J177" dt2D="0" dtr="0" r1="I150" ca="1"/>
        <v>15.297058540778355</v>
      </c>
      <c r="K158" s="6" cm="1">
        <f t="array" ref="K158:K177">{15;12;17;15;11;21;16;10;2;5;15;15;10;20;11;11;12;11;6;13}</f>
        <v>15</v>
      </c>
    </row>
    <row r="159" spans="2:11" ht="23.25" customHeight="1">
      <c r="B159" s="15">
        <v>52</v>
      </c>
      <c r="C159" s="15">
        <v>4</v>
      </c>
      <c r="D159" s="23">
        <v>7</v>
      </c>
      <c r="E159" s="5">
        <f t="shared" ref="E159:E177" ca="1" si="0">_xlfn.LET(_xlpm.range,INDIRECT(G159&amp;":S9"),MAX(ROWS(_xlpm.range)-1,COLUMNS(_xlpm.range)-1))</f>
        <v>12</v>
      </c>
      <c r="G159" s="24" t="s">
        <v>100</v>
      </c>
      <c r="H159" s="20"/>
      <c r="I159" s="6" t="s">
        <v>100</v>
      </c>
      <c r="J159" s="6">
        <v>12</v>
      </c>
      <c r="K159" s="6">
        <v>12</v>
      </c>
    </row>
    <row r="160" spans="2:11" ht="23.25" customHeight="1">
      <c r="B160" s="15">
        <v>53</v>
      </c>
      <c r="C160" s="15">
        <v>4</v>
      </c>
      <c r="D160" s="23">
        <v>7</v>
      </c>
      <c r="E160" s="5">
        <f t="shared" ca="1" si="0"/>
        <v>17</v>
      </c>
      <c r="G160" s="24" t="s">
        <v>101</v>
      </c>
      <c r="H160" s="20"/>
      <c r="I160" s="6" t="s">
        <v>101</v>
      </c>
      <c r="J160" s="6">
        <v>17</v>
      </c>
      <c r="K160" s="6">
        <v>17</v>
      </c>
    </row>
    <row r="161" spans="2:11" ht="23.25" customHeight="1">
      <c r="B161" s="15">
        <v>54</v>
      </c>
      <c r="C161" s="15">
        <v>4</v>
      </c>
      <c r="D161" s="23">
        <v>7</v>
      </c>
      <c r="E161" s="5">
        <f t="shared" ca="1" si="0"/>
        <v>15</v>
      </c>
      <c r="G161" s="24" t="s">
        <v>102</v>
      </c>
      <c r="H161" s="20"/>
      <c r="I161" s="6" t="s">
        <v>102</v>
      </c>
      <c r="J161" s="6">
        <v>15.524174696260024</v>
      </c>
      <c r="K161" s="6">
        <v>15</v>
      </c>
    </row>
    <row r="162" spans="2:11" ht="23.25" customHeight="1">
      <c r="B162" s="15">
        <v>55</v>
      </c>
      <c r="C162" s="15">
        <v>4</v>
      </c>
      <c r="D162" s="23">
        <v>7</v>
      </c>
      <c r="E162" s="5">
        <f t="shared" ca="1" si="0"/>
        <v>11</v>
      </c>
      <c r="G162" s="24" t="s">
        <v>103</v>
      </c>
      <c r="H162" s="20"/>
      <c r="I162" s="6" t="s">
        <v>103</v>
      </c>
      <c r="J162" s="6">
        <v>12.529964086141668</v>
      </c>
      <c r="K162" s="6">
        <v>11</v>
      </c>
    </row>
    <row r="163" spans="2:11" ht="23.25" customHeight="1">
      <c r="B163" s="15">
        <v>56</v>
      </c>
      <c r="C163" s="15">
        <v>4</v>
      </c>
      <c r="D163" s="23">
        <v>7</v>
      </c>
      <c r="E163" s="5">
        <f t="shared" ca="1" si="0"/>
        <v>21</v>
      </c>
      <c r="G163" s="24" t="s">
        <v>104</v>
      </c>
      <c r="H163" s="20"/>
      <c r="I163" s="6" t="s">
        <v>104</v>
      </c>
      <c r="J163" s="6">
        <v>21</v>
      </c>
      <c r="K163" s="6">
        <v>21</v>
      </c>
    </row>
    <row r="164" spans="2:11" ht="23.25" customHeight="1">
      <c r="B164" s="15">
        <v>57</v>
      </c>
      <c r="C164" s="15">
        <v>4</v>
      </c>
      <c r="D164" s="23">
        <v>7</v>
      </c>
      <c r="E164" s="5">
        <f t="shared" ca="1" si="0"/>
        <v>16</v>
      </c>
      <c r="G164" s="24" t="s">
        <v>105</v>
      </c>
      <c r="H164" s="20"/>
      <c r="I164" s="6" t="s">
        <v>105</v>
      </c>
      <c r="J164" s="6">
        <v>16.492422502470642</v>
      </c>
      <c r="K164" s="6">
        <v>16</v>
      </c>
    </row>
    <row r="165" spans="2:11" ht="23.25" customHeight="1">
      <c r="B165" s="15">
        <v>58</v>
      </c>
      <c r="C165" s="15">
        <v>4</v>
      </c>
      <c r="D165" s="23">
        <v>7</v>
      </c>
      <c r="E165" s="5">
        <f t="shared" ca="1" si="0"/>
        <v>10</v>
      </c>
      <c r="G165" s="24" t="s">
        <v>106</v>
      </c>
      <c r="H165" s="20"/>
      <c r="I165" s="6" t="s">
        <v>106</v>
      </c>
      <c r="J165" s="6">
        <v>10.770329614269007</v>
      </c>
      <c r="K165" s="6">
        <v>10</v>
      </c>
    </row>
    <row r="166" spans="2:11" ht="23.25" customHeight="1">
      <c r="B166" s="15">
        <v>59</v>
      </c>
      <c r="C166" s="15">
        <v>4</v>
      </c>
      <c r="D166" s="23">
        <v>7</v>
      </c>
      <c r="E166" s="5">
        <f t="shared" ca="1" si="0"/>
        <v>2</v>
      </c>
      <c r="G166" s="24" t="s">
        <v>107</v>
      </c>
      <c r="H166" s="20"/>
      <c r="I166" s="6" t="s">
        <v>107</v>
      </c>
      <c r="J166" s="6">
        <v>2.8284271247461903</v>
      </c>
      <c r="K166" s="6">
        <v>2</v>
      </c>
    </row>
    <row r="167" spans="2:11" ht="23.25" customHeight="1">
      <c r="B167" s="15">
        <v>60</v>
      </c>
      <c r="C167" s="15">
        <v>4</v>
      </c>
      <c r="D167" s="23">
        <v>7</v>
      </c>
      <c r="E167" s="5">
        <f t="shared" ca="1" si="0"/>
        <v>5</v>
      </c>
      <c r="G167" s="24" t="s">
        <v>108</v>
      </c>
      <c r="H167" s="20"/>
      <c r="I167" s="6" t="s">
        <v>108</v>
      </c>
      <c r="J167" s="6">
        <v>6.4031242374328485</v>
      </c>
      <c r="K167" s="6">
        <v>5</v>
      </c>
    </row>
    <row r="168" spans="2:11" ht="23.25" customHeight="1">
      <c r="B168" s="15">
        <v>61</v>
      </c>
      <c r="C168" s="15">
        <v>4</v>
      </c>
      <c r="D168" s="23">
        <v>7</v>
      </c>
      <c r="E168" s="5">
        <f t="shared" ca="1" si="0"/>
        <v>15</v>
      </c>
      <c r="G168" s="24" t="s">
        <v>109</v>
      </c>
      <c r="H168" s="20"/>
      <c r="I168" s="6" t="s">
        <v>109</v>
      </c>
      <c r="J168" s="6">
        <v>15.132745950421556</v>
      </c>
      <c r="K168" s="6">
        <v>15</v>
      </c>
    </row>
    <row r="169" spans="2:11" ht="23.25" customHeight="1">
      <c r="B169" s="15">
        <v>62</v>
      </c>
      <c r="C169" s="15">
        <v>4</v>
      </c>
      <c r="D169" s="23">
        <v>7</v>
      </c>
      <c r="E169" s="5">
        <f t="shared" ca="1" si="0"/>
        <v>15</v>
      </c>
      <c r="G169" s="24" t="s">
        <v>110</v>
      </c>
      <c r="H169" s="20"/>
      <c r="I169" s="6" t="s">
        <v>110</v>
      </c>
      <c r="J169" s="6">
        <v>17</v>
      </c>
      <c r="K169" s="6">
        <v>15</v>
      </c>
    </row>
    <row r="170" spans="2:11" ht="23.25" customHeight="1">
      <c r="B170" s="15">
        <v>63</v>
      </c>
      <c r="C170" s="15">
        <v>4</v>
      </c>
      <c r="D170" s="23">
        <v>7</v>
      </c>
      <c r="E170" s="5">
        <f t="shared" ca="1" si="0"/>
        <v>10</v>
      </c>
      <c r="G170" s="24" t="s">
        <v>111</v>
      </c>
      <c r="H170" s="20"/>
      <c r="I170" s="6" t="s">
        <v>111</v>
      </c>
      <c r="J170" s="6">
        <v>12.206555615733702</v>
      </c>
      <c r="K170" s="6">
        <v>10</v>
      </c>
    </row>
    <row r="171" spans="2:11" ht="23.25" customHeight="1">
      <c r="B171" s="15">
        <v>64</v>
      </c>
      <c r="C171" s="15">
        <v>4</v>
      </c>
      <c r="D171" s="23">
        <v>7</v>
      </c>
      <c r="E171" s="5">
        <f t="shared" ca="1" si="0"/>
        <v>20</v>
      </c>
      <c r="G171" s="24" t="s">
        <v>112</v>
      </c>
      <c r="H171" s="20"/>
      <c r="I171" s="6" t="s">
        <v>112</v>
      </c>
      <c r="J171" s="6">
        <v>20.024984394500787</v>
      </c>
      <c r="K171" s="6">
        <v>20</v>
      </c>
    </row>
    <row r="172" spans="2:11" ht="23.25" customHeight="1">
      <c r="B172" s="15">
        <v>65</v>
      </c>
      <c r="C172" s="15">
        <v>4</v>
      </c>
      <c r="D172" s="23">
        <v>7</v>
      </c>
      <c r="E172" s="5">
        <f t="shared" ca="1" si="0"/>
        <v>11</v>
      </c>
      <c r="G172" s="24" t="s">
        <v>113</v>
      </c>
      <c r="H172" s="20"/>
      <c r="I172" s="6" t="s">
        <v>113</v>
      </c>
      <c r="J172" s="6">
        <v>15.556349186104045</v>
      </c>
      <c r="K172" s="6">
        <v>11</v>
      </c>
    </row>
    <row r="173" spans="2:11" ht="23.25" customHeight="1">
      <c r="B173" s="15">
        <v>66</v>
      </c>
      <c r="C173" s="15">
        <v>4</v>
      </c>
      <c r="D173" s="23">
        <v>7</v>
      </c>
      <c r="E173" s="5">
        <f t="shared" ca="1" si="0"/>
        <v>11</v>
      </c>
      <c r="G173" s="24" t="s">
        <v>114</v>
      </c>
      <c r="H173" s="20"/>
      <c r="I173" s="6" t="s">
        <v>114</v>
      </c>
      <c r="J173" s="6">
        <v>14.212670403551895</v>
      </c>
      <c r="K173" s="6">
        <v>11</v>
      </c>
    </row>
    <row r="174" spans="2:11" ht="23.25" customHeight="1">
      <c r="B174" s="15">
        <v>67</v>
      </c>
      <c r="C174" s="15">
        <v>4</v>
      </c>
      <c r="D174" s="23">
        <v>7</v>
      </c>
      <c r="E174" s="5">
        <f t="shared" ca="1" si="0"/>
        <v>12</v>
      </c>
      <c r="G174" s="24" t="s">
        <v>89</v>
      </c>
      <c r="H174" s="20"/>
      <c r="I174" s="6" t="s">
        <v>89</v>
      </c>
      <c r="J174" s="6">
        <v>12.649110640673518</v>
      </c>
      <c r="K174" s="6">
        <v>12</v>
      </c>
    </row>
    <row r="175" spans="2:11" ht="23.25" customHeight="1">
      <c r="B175" s="15">
        <v>68</v>
      </c>
      <c r="C175" s="15">
        <v>4</v>
      </c>
      <c r="D175" s="23">
        <v>7</v>
      </c>
      <c r="E175" s="5">
        <f t="shared" ca="1" si="0"/>
        <v>11</v>
      </c>
      <c r="G175" s="24" t="s">
        <v>115</v>
      </c>
      <c r="H175" s="20"/>
      <c r="I175" s="6" t="s">
        <v>115</v>
      </c>
      <c r="J175" s="6">
        <v>13.601470508735444</v>
      </c>
      <c r="K175" s="6">
        <v>11</v>
      </c>
    </row>
    <row r="176" spans="2:11" ht="23.25" customHeight="1">
      <c r="B176" s="15">
        <v>69</v>
      </c>
      <c r="C176" s="15">
        <v>4</v>
      </c>
      <c r="D176" s="23">
        <v>7</v>
      </c>
      <c r="E176" s="5">
        <f t="shared" ca="1" si="0"/>
        <v>6</v>
      </c>
      <c r="G176" s="24" t="s">
        <v>116</v>
      </c>
      <c r="H176" s="20"/>
      <c r="I176" s="6" t="s">
        <v>116</v>
      </c>
      <c r="J176" s="6">
        <v>6.0827625302982193</v>
      </c>
      <c r="K176" s="6">
        <v>6</v>
      </c>
    </row>
    <row r="177" spans="1:11" ht="23.25" customHeight="1">
      <c r="B177" s="15">
        <v>70</v>
      </c>
      <c r="C177" s="15">
        <v>4</v>
      </c>
      <c r="D177" s="23">
        <v>7</v>
      </c>
      <c r="E177" s="5">
        <f t="shared" ca="1" si="0"/>
        <v>13</v>
      </c>
      <c r="G177" s="24" t="s">
        <v>84</v>
      </c>
      <c r="H177" s="20"/>
      <c r="I177" s="6" t="s">
        <v>84</v>
      </c>
      <c r="J177" s="6">
        <v>13.601470508735444</v>
      </c>
      <c r="K177" s="6">
        <v>13</v>
      </c>
    </row>
    <row r="178" spans="1:11">
      <c r="B178" s="7"/>
      <c r="C178" s="7"/>
      <c r="D178" s="7"/>
      <c r="E178" s="29"/>
    </row>
    <row r="179" spans="1:11" ht="31.2">
      <c r="B179" s="15" t="s">
        <v>26</v>
      </c>
      <c r="C179" s="15">
        <f>C177</f>
        <v>4</v>
      </c>
      <c r="D179" s="23">
        <v>0</v>
      </c>
      <c r="E179" s="37" t="str">
        <f ca="1">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128</v>
      </c>
      <c r="C183" s="7"/>
      <c r="D183" s="7"/>
      <c r="E183" s="30"/>
      <c r="J183" s="30"/>
      <c r="K183" s="30"/>
    </row>
    <row r="184" spans="1:11" ht="15" customHeight="1">
      <c r="A184" s="7"/>
      <c r="B184" s="72" t="s">
        <v>133</v>
      </c>
      <c r="C184" s="72"/>
      <c r="D184" s="72"/>
      <c r="E184" s="72"/>
      <c r="F184" s="72"/>
      <c r="G184" s="72"/>
      <c r="J184" s="30"/>
      <c r="K184" s="30"/>
    </row>
    <row r="185" spans="1:11" ht="15" customHeight="1">
      <c r="A185" s="7"/>
      <c r="B185" s="72"/>
      <c r="C185" s="72"/>
      <c r="D185" s="72"/>
      <c r="E185" s="72"/>
      <c r="F185" s="72"/>
      <c r="G185" s="72"/>
      <c r="H185" s="6" t="s">
        <v>135</v>
      </c>
      <c r="J185" s="30"/>
      <c r="K185" s="30"/>
    </row>
    <row r="186" spans="1:11" ht="15" customHeight="1" thickBot="1">
      <c r="A186" s="7"/>
      <c r="B186" s="72"/>
      <c r="C186" s="72"/>
      <c r="D186" s="72"/>
      <c r="E186" s="72"/>
      <c r="F186" s="72"/>
      <c r="G186" s="72"/>
      <c r="J186" s="30"/>
      <c r="K186" s="30"/>
    </row>
    <row r="187" spans="1:11" ht="15" customHeight="1">
      <c r="A187" s="7"/>
      <c r="B187" s="72"/>
      <c r="C187" s="72"/>
      <c r="D187" s="72"/>
      <c r="E187" s="72"/>
      <c r="F187" s="72"/>
      <c r="G187" s="72"/>
      <c r="H187" s="63" t="s">
        <v>132</v>
      </c>
      <c r="J187" s="30"/>
      <c r="K187" s="30">
        <f ca="1">MIN(K188:K193)</f>
        <v>14</v>
      </c>
    </row>
    <row r="188" spans="1:11" ht="15" customHeight="1">
      <c r="A188" s="7"/>
      <c r="B188" s="72"/>
      <c r="C188" s="72"/>
      <c r="D188" s="72"/>
      <c r="E188" s="72"/>
      <c r="F188" s="72"/>
      <c r="G188" s="72"/>
      <c r="H188" s="64" t="s">
        <v>90</v>
      </c>
      <c r="I188" s="7">
        <f ca="1">_xlfn.LET(_xlpm.range,INDIRECT($H$185&amp;":"&amp;H188),MAX(ROWS(_xlpm.range)-1,COLUMNS(_xlpm.range)-1))</f>
        <v>23</v>
      </c>
      <c r="J188" s="30">
        <f ca="1">_xlfn.LET(_xlpm.range,INDIRECT(H188&amp;":V14"),MAX(ROWS(_xlpm.range)-1,COLUMNS(_xlpm.range)-1))</f>
        <v>12</v>
      </c>
      <c r="K188" s="30">
        <f ca="1">I188+J188</f>
        <v>35</v>
      </c>
    </row>
    <row r="189" spans="1:11" ht="15" customHeight="1">
      <c r="A189" s="7"/>
      <c r="B189" s="68" t="s">
        <v>206</v>
      </c>
      <c r="C189" s="62"/>
      <c r="D189" s="62"/>
      <c r="E189" s="62"/>
      <c r="F189" s="62"/>
      <c r="G189" s="62"/>
      <c r="H189" s="65" t="s">
        <v>100</v>
      </c>
      <c r="I189" s="7">
        <f t="shared" ref="I189:I193" ca="1" si="1">_xlfn.LET(_xlpm.range,INDIRECT($H$185&amp;":"&amp;H189),MAX(ROWS(_xlpm.range)-1,COLUMNS(_xlpm.range)-1))</f>
        <v>16</v>
      </c>
      <c r="J189" s="30">
        <f t="shared" ref="J189:J194" ca="1" si="2">_xlfn.LET(_xlpm.range,INDIRECT(H189&amp;":V14"),MAX(ROWS(_xlpm.range)-1,COLUMNS(_xlpm.range)-1))</f>
        <v>15</v>
      </c>
      <c r="K189" s="30">
        <f t="shared" ref="K189:K194" ca="1" si="3">I189+J189</f>
        <v>31</v>
      </c>
    </row>
    <row r="190" spans="1:11" ht="15" customHeight="1">
      <c r="A190" s="7"/>
      <c r="B190" s="62"/>
      <c r="C190" s="62"/>
      <c r="D190" s="62"/>
      <c r="E190" s="62"/>
      <c r="F190" s="62"/>
      <c r="G190" s="62"/>
      <c r="H190" s="65" t="s">
        <v>73</v>
      </c>
      <c r="I190" s="7">
        <f t="shared" ca="1" si="1"/>
        <v>16</v>
      </c>
      <c r="J190" s="30">
        <f t="shared" ca="1" si="2"/>
        <v>5</v>
      </c>
      <c r="K190" s="30">
        <f t="shared" ca="1" si="3"/>
        <v>21</v>
      </c>
    </row>
    <row r="191" spans="1:11" ht="15" customHeight="1">
      <c r="B191" s="18" t="s">
        <v>127</v>
      </c>
      <c r="C191" s="6"/>
      <c r="D191" s="31"/>
      <c r="E191" s="32"/>
      <c r="G191" s="31"/>
      <c r="H191" s="65" t="s">
        <v>101</v>
      </c>
      <c r="I191" s="7">
        <f t="shared" ca="1" si="1"/>
        <v>25</v>
      </c>
      <c r="J191" s="30">
        <f t="shared" ca="1" si="2"/>
        <v>14</v>
      </c>
      <c r="K191" s="30">
        <f t="shared" ca="1" si="3"/>
        <v>39</v>
      </c>
    </row>
    <row r="192" spans="1:11" ht="15" customHeight="1">
      <c r="B192" s="19" t="s">
        <v>160</v>
      </c>
      <c r="C192" s="6"/>
      <c r="D192" s="31"/>
      <c r="E192" s="32"/>
      <c r="G192" s="31"/>
      <c r="H192" s="65" t="s">
        <v>102</v>
      </c>
      <c r="I192" s="7">
        <f t="shared" ca="1" si="1"/>
        <v>23</v>
      </c>
      <c r="J192" s="30">
        <f t="shared" ca="1" si="2"/>
        <v>12</v>
      </c>
      <c r="K192" s="30">
        <f t="shared" ca="1" si="3"/>
        <v>35</v>
      </c>
    </row>
    <row r="193" spans="2:11" ht="15" customHeight="1">
      <c r="B193" s="19" t="s">
        <v>129</v>
      </c>
      <c r="C193" s="6"/>
      <c r="D193" s="6"/>
      <c r="E193" s="32"/>
      <c r="G193" s="31"/>
      <c r="H193" s="66" t="s">
        <v>103</v>
      </c>
      <c r="I193" s="7">
        <f t="shared" ca="1" si="1"/>
        <v>5</v>
      </c>
      <c r="J193" s="30">
        <f t="shared" ca="1" si="2"/>
        <v>9</v>
      </c>
      <c r="K193" s="30">
        <f t="shared" ca="1" si="3"/>
        <v>14</v>
      </c>
    </row>
    <row r="194" spans="2:11" ht="15" customHeight="1">
      <c r="B194" s="27" t="s">
        <v>131</v>
      </c>
      <c r="C194" s="6"/>
      <c r="D194" s="31"/>
      <c r="E194" s="32"/>
      <c r="G194" s="31"/>
      <c r="H194" s="7"/>
      <c r="I194" s="31"/>
      <c r="J194" s="30"/>
      <c r="K194" s="30"/>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134</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135</v>
      </c>
      <c r="H198" s="7">
        <f ca="1">K187</f>
        <v>14</v>
      </c>
      <c r="I198" s="20"/>
      <c r="J198" s="20"/>
      <c r="K198" s="20"/>
    </row>
    <row r="199" spans="2:11" ht="23.4" customHeight="1">
      <c r="B199" s="6"/>
      <c r="C199" s="6"/>
      <c r="D199" s="6"/>
      <c r="G199" s="6" t="s">
        <v>135</v>
      </c>
      <c r="H199" s="7">
        <f t="dataTable" ref="H199:H219" dt2D="0" dtr="0" r1="H185" ca="1"/>
        <v>14</v>
      </c>
      <c r="I199" s="20"/>
      <c r="J199" s="20"/>
      <c r="K199" s="20"/>
    </row>
    <row r="200" spans="2:11" ht="23.25" customHeight="1">
      <c r="B200" s="15">
        <v>71</v>
      </c>
      <c r="C200" s="15">
        <v>5</v>
      </c>
      <c r="D200" s="23">
        <v>8</v>
      </c>
      <c r="E200" s="5">
        <v>14</v>
      </c>
      <c r="G200" s="24" t="s">
        <v>142</v>
      </c>
      <c r="H200" s="7">
        <v>7</v>
      </c>
      <c r="I200" s="20"/>
      <c r="J200" s="20"/>
      <c r="K200" s="20"/>
    </row>
    <row r="201" spans="2:11" ht="23.25" customHeight="1">
      <c r="B201" s="15">
        <v>72</v>
      </c>
      <c r="C201" s="15">
        <v>5</v>
      </c>
      <c r="D201" s="23">
        <v>8</v>
      </c>
      <c r="E201" s="5">
        <v>7</v>
      </c>
      <c r="G201" s="24" t="s">
        <v>143</v>
      </c>
      <c r="H201" s="20">
        <v>8</v>
      </c>
      <c r="I201" s="20"/>
      <c r="J201" s="20"/>
      <c r="K201" s="20"/>
    </row>
    <row r="202" spans="2:11" ht="23.25" customHeight="1">
      <c r="B202" s="15">
        <v>73</v>
      </c>
      <c r="C202" s="15">
        <v>5</v>
      </c>
      <c r="D202" s="23">
        <v>8</v>
      </c>
      <c r="E202" s="5">
        <v>8</v>
      </c>
      <c r="G202" s="24" t="s">
        <v>144</v>
      </c>
      <c r="H202" s="20">
        <v>10</v>
      </c>
      <c r="I202" s="20"/>
      <c r="J202" s="20"/>
      <c r="K202" s="20"/>
    </row>
    <row r="203" spans="2:11" ht="23.25" customHeight="1">
      <c r="B203" s="15">
        <v>74</v>
      </c>
      <c r="C203" s="15">
        <v>5</v>
      </c>
      <c r="D203" s="23">
        <v>8</v>
      </c>
      <c r="E203" s="5">
        <v>10</v>
      </c>
      <c r="G203" s="24" t="s">
        <v>145</v>
      </c>
      <c r="H203" s="20">
        <v>15</v>
      </c>
      <c r="I203" s="20"/>
      <c r="J203" s="20"/>
      <c r="K203" s="20"/>
    </row>
    <row r="204" spans="2:11" ht="23.25" customHeight="1">
      <c r="B204" s="15">
        <v>75</v>
      </c>
      <c r="C204" s="15">
        <v>5</v>
      </c>
      <c r="D204" s="23">
        <v>8</v>
      </c>
      <c r="E204" s="5">
        <v>15</v>
      </c>
      <c r="G204" s="24" t="s">
        <v>146</v>
      </c>
      <c r="H204" s="20">
        <v>20</v>
      </c>
      <c r="I204" s="20"/>
      <c r="J204" s="20"/>
      <c r="K204" s="20"/>
    </row>
    <row r="205" spans="2:11" ht="23.25" customHeight="1">
      <c r="B205" s="15">
        <v>76</v>
      </c>
      <c r="C205" s="15">
        <v>5</v>
      </c>
      <c r="D205" s="23">
        <v>8</v>
      </c>
      <c r="E205" s="5">
        <v>20</v>
      </c>
      <c r="G205" s="24" t="s">
        <v>136</v>
      </c>
      <c r="H205" s="20">
        <v>7</v>
      </c>
      <c r="I205" s="20"/>
      <c r="J205" s="20"/>
      <c r="K205" s="20"/>
    </row>
    <row r="206" spans="2:11" ht="23.25" customHeight="1">
      <c r="B206" s="15">
        <v>77</v>
      </c>
      <c r="C206" s="15">
        <v>5</v>
      </c>
      <c r="D206" s="23">
        <v>8</v>
      </c>
      <c r="E206" s="5">
        <v>7</v>
      </c>
      <c r="G206" s="24" t="s">
        <v>147</v>
      </c>
      <c r="H206" s="20">
        <v>14</v>
      </c>
      <c r="I206" s="20"/>
      <c r="J206" s="20"/>
      <c r="K206" s="20"/>
    </row>
    <row r="207" spans="2:11" ht="23.25" customHeight="1">
      <c r="B207" s="15">
        <v>78</v>
      </c>
      <c r="C207" s="15">
        <v>5</v>
      </c>
      <c r="D207" s="23">
        <v>8</v>
      </c>
      <c r="E207" s="5">
        <v>14</v>
      </c>
      <c r="G207" s="24" t="s">
        <v>137</v>
      </c>
      <c r="H207" s="20">
        <v>14</v>
      </c>
      <c r="I207" s="20"/>
      <c r="J207" s="20"/>
      <c r="K207" s="20"/>
    </row>
    <row r="208" spans="2:11" ht="23.25" customHeight="1">
      <c r="B208" s="15">
        <v>79</v>
      </c>
      <c r="C208" s="15">
        <v>5</v>
      </c>
      <c r="D208" s="23">
        <v>8</v>
      </c>
      <c r="E208" s="5">
        <v>14</v>
      </c>
      <c r="G208" s="24" t="s">
        <v>138</v>
      </c>
      <c r="H208" s="20">
        <v>11</v>
      </c>
      <c r="I208" s="20"/>
      <c r="J208" s="20"/>
      <c r="K208" s="20"/>
    </row>
    <row r="209" spans="2:11" ht="23.25" customHeight="1">
      <c r="B209" s="15">
        <v>80</v>
      </c>
      <c r="C209" s="15">
        <v>5</v>
      </c>
      <c r="D209" s="23">
        <v>8</v>
      </c>
      <c r="E209" s="5">
        <v>11</v>
      </c>
      <c r="G209" s="24" t="s">
        <v>148</v>
      </c>
      <c r="H209" s="20">
        <v>16</v>
      </c>
      <c r="I209" s="20"/>
      <c r="J209" s="20"/>
      <c r="K209" s="20"/>
    </row>
    <row r="210" spans="2:11" ht="23.25" customHeight="1">
      <c r="B210" s="15">
        <v>81</v>
      </c>
      <c r="C210" s="15">
        <v>5</v>
      </c>
      <c r="D210" s="23">
        <v>8</v>
      </c>
      <c r="E210" s="5">
        <v>16</v>
      </c>
      <c r="G210" s="24" t="s">
        <v>149</v>
      </c>
      <c r="H210" s="20">
        <v>17</v>
      </c>
      <c r="I210" s="20"/>
      <c r="J210" s="20"/>
      <c r="K210" s="20"/>
    </row>
    <row r="211" spans="2:11" ht="23.25" customHeight="1">
      <c r="B211" s="15">
        <v>82</v>
      </c>
      <c r="C211" s="15">
        <v>5</v>
      </c>
      <c r="D211" s="23">
        <v>8</v>
      </c>
      <c r="E211" s="5">
        <v>17</v>
      </c>
      <c r="G211" s="24" t="s">
        <v>139</v>
      </c>
      <c r="H211" s="20">
        <v>13</v>
      </c>
      <c r="I211" s="20"/>
      <c r="J211" s="20"/>
      <c r="K211" s="20"/>
    </row>
    <row r="212" spans="2:11" ht="23.25" customHeight="1">
      <c r="B212" s="15">
        <v>83</v>
      </c>
      <c r="C212" s="15">
        <v>5</v>
      </c>
      <c r="D212" s="23">
        <v>8</v>
      </c>
      <c r="E212" s="5">
        <v>13</v>
      </c>
      <c r="G212" s="24" t="s">
        <v>150</v>
      </c>
      <c r="H212" s="20">
        <v>16</v>
      </c>
      <c r="I212" s="20"/>
      <c r="J212" s="20"/>
      <c r="K212" s="20"/>
    </row>
    <row r="213" spans="2:11" ht="23.25" customHeight="1">
      <c r="B213" s="15">
        <v>84</v>
      </c>
      <c r="C213" s="15">
        <v>5</v>
      </c>
      <c r="D213" s="23">
        <v>8</v>
      </c>
      <c r="E213" s="5">
        <v>16</v>
      </c>
      <c r="G213" s="24" t="s">
        <v>111</v>
      </c>
      <c r="H213" s="20">
        <v>15</v>
      </c>
      <c r="I213" s="20"/>
      <c r="J213" s="20"/>
      <c r="K213" s="20"/>
    </row>
    <row r="214" spans="2:11" ht="23.25" customHeight="1">
      <c r="B214" s="15">
        <v>85</v>
      </c>
      <c r="C214" s="15">
        <v>5</v>
      </c>
      <c r="D214" s="23">
        <v>8</v>
      </c>
      <c r="E214" s="5">
        <v>15</v>
      </c>
      <c r="G214" s="24" t="s">
        <v>151</v>
      </c>
      <c r="H214" s="20">
        <v>16</v>
      </c>
      <c r="I214" s="20"/>
      <c r="J214" s="20"/>
      <c r="K214" s="20"/>
    </row>
    <row r="215" spans="2:11" ht="23.25" customHeight="1">
      <c r="B215" s="15">
        <v>86</v>
      </c>
      <c r="C215" s="15">
        <v>5</v>
      </c>
      <c r="D215" s="23">
        <v>8</v>
      </c>
      <c r="E215" s="5">
        <v>16</v>
      </c>
      <c r="G215" s="24" t="s">
        <v>157</v>
      </c>
      <c r="H215" s="20">
        <v>16</v>
      </c>
      <c r="I215" s="20"/>
      <c r="J215" s="20"/>
      <c r="K215" s="20"/>
    </row>
    <row r="216" spans="2:11" ht="23.25" customHeight="1">
      <c r="B216" s="15">
        <v>87</v>
      </c>
      <c r="C216" s="15">
        <v>5</v>
      </c>
      <c r="D216" s="23">
        <v>8</v>
      </c>
      <c r="E216" s="5">
        <v>16</v>
      </c>
      <c r="G216" s="24" t="s">
        <v>152</v>
      </c>
      <c r="H216" s="20">
        <v>19</v>
      </c>
      <c r="I216" s="20"/>
      <c r="J216" s="20"/>
      <c r="K216" s="20"/>
    </row>
    <row r="217" spans="2:11" ht="23.25" customHeight="1">
      <c r="B217" s="15">
        <v>88</v>
      </c>
      <c r="C217" s="15">
        <v>5</v>
      </c>
      <c r="D217" s="23">
        <v>8</v>
      </c>
      <c r="E217" s="5">
        <v>19</v>
      </c>
      <c r="G217" s="24" t="s">
        <v>153</v>
      </c>
      <c r="H217" s="20">
        <v>18</v>
      </c>
      <c r="I217" s="20"/>
      <c r="J217" s="20"/>
      <c r="K217" s="20"/>
    </row>
    <row r="218" spans="2:11" ht="23.25" customHeight="1">
      <c r="B218" s="15">
        <v>89</v>
      </c>
      <c r="C218" s="15">
        <v>5</v>
      </c>
      <c r="D218" s="23">
        <v>8</v>
      </c>
      <c r="E218" s="5">
        <v>18</v>
      </c>
      <c r="G218" s="24" t="s">
        <v>158</v>
      </c>
      <c r="H218" s="20">
        <v>14</v>
      </c>
      <c r="I218" s="20"/>
      <c r="J218" s="20"/>
      <c r="K218" s="20"/>
    </row>
    <row r="219" spans="2:11" ht="23.25" customHeight="1">
      <c r="B219" s="15">
        <v>90</v>
      </c>
      <c r="C219" s="15">
        <v>5</v>
      </c>
      <c r="D219" s="23">
        <v>8</v>
      </c>
      <c r="E219" s="5">
        <v>14</v>
      </c>
      <c r="G219" s="24" t="s">
        <v>140</v>
      </c>
      <c r="H219" s="20">
        <v>16</v>
      </c>
      <c r="I219" s="20"/>
      <c r="J219" s="20"/>
      <c r="K219" s="20"/>
    </row>
    <row r="220" spans="2:11" ht="15" customHeight="1">
      <c r="E220" s="12">
        <v>16</v>
      </c>
    </row>
    <row r="221" spans="2:11" ht="31.2">
      <c r="B221" s="15" t="s">
        <v>26</v>
      </c>
      <c r="C221" s="15">
        <f>C219</f>
        <v>5</v>
      </c>
      <c r="D221" s="23">
        <v>0</v>
      </c>
      <c r="E221" s="37" t="str">
        <f>_xlfn.TEXTJOIN(";",FALSE,E200:E219)</f>
        <v>14;7;8;10;15;20;7;14;14;11;16;17;13;16;15;16;16;19;18;14</v>
      </c>
    </row>
    <row r="222" spans="2:11" ht="15" customHeight="1" thickBot="1">
      <c r="E222" s="12"/>
    </row>
    <row r="223" spans="2:11" ht="24.75" customHeight="1" thickBot="1">
      <c r="B223" s="3" t="s">
        <v>20</v>
      </c>
      <c r="C223" s="4" t="s">
        <v>15</v>
      </c>
      <c r="D223" s="7"/>
      <c r="E223" s="29"/>
      <c r="I223" s="7"/>
      <c r="J223" s="7"/>
      <c r="K223" s="7"/>
    </row>
    <row r="224" spans="2:11" ht="15" customHeight="1">
      <c r="B224" s="18" t="s">
        <v>161</v>
      </c>
      <c r="C224" s="7"/>
      <c r="D224" s="7"/>
      <c r="E224" s="29"/>
    </row>
    <row r="225" spans="1:9" ht="15" customHeight="1">
      <c r="A225" s="7"/>
      <c r="B225" s="18"/>
      <c r="C225" s="7"/>
      <c r="D225" s="7"/>
      <c r="E225" s="30"/>
    </row>
    <row r="226" spans="1:9" ht="15" customHeight="1">
      <c r="A226" s="7"/>
      <c r="B226" s="73" t="s">
        <v>162</v>
      </c>
      <c r="C226" s="73"/>
      <c r="D226" s="73"/>
      <c r="E226" s="73"/>
      <c r="F226" s="73"/>
      <c r="G226" s="73"/>
    </row>
    <row r="227" spans="1:9" ht="15" customHeight="1">
      <c r="A227" s="7"/>
      <c r="B227" s="73"/>
      <c r="C227" s="73"/>
      <c r="D227" s="73"/>
      <c r="E227" s="73"/>
      <c r="F227" s="73"/>
      <c r="G227" s="73"/>
    </row>
    <row r="228" spans="1:9" ht="15" customHeight="1">
      <c r="A228" s="7"/>
      <c r="B228" s="73"/>
      <c r="C228" s="73"/>
      <c r="D228" s="73"/>
      <c r="E228" s="73"/>
      <c r="F228" s="73"/>
      <c r="G228" s="73"/>
    </row>
    <row r="229" spans="1:9" ht="15" customHeight="1">
      <c r="A229" s="7"/>
      <c r="B229" s="73"/>
      <c r="C229" s="73"/>
      <c r="D229" s="73"/>
      <c r="E229" s="73"/>
      <c r="F229" s="73"/>
      <c r="G229" s="73"/>
    </row>
    <row r="230" spans="1:9" ht="15" customHeight="1">
      <c r="B230" s="19"/>
      <c r="C230" s="33"/>
      <c r="D230" s="7"/>
      <c r="E230" s="7"/>
      <c r="G230" s="31"/>
      <c r="H230" s="31"/>
      <c r="I230" s="31"/>
    </row>
    <row r="231" spans="1:9" ht="15" customHeight="1">
      <c r="B231" s="19" t="s">
        <v>163</v>
      </c>
      <c r="C231" s="33"/>
      <c r="D231" s="7"/>
      <c r="E231" s="7"/>
      <c r="G231" s="31"/>
      <c r="H231" s="31"/>
      <c r="I231" s="31"/>
    </row>
    <row r="232" spans="1:9" ht="15" customHeight="1">
      <c r="B232" s="19" t="s">
        <v>207</v>
      </c>
      <c r="C232" s="33"/>
      <c r="D232" s="7"/>
      <c r="E232" s="7"/>
      <c r="G232" s="31"/>
      <c r="H232" s="31"/>
      <c r="I232" s="31"/>
    </row>
    <row r="233" spans="1:9" ht="15" customHeight="1" thickBot="1">
      <c r="B233" s="27"/>
      <c r="C233" s="31"/>
      <c r="D233" s="31"/>
      <c r="E233" s="31"/>
      <c r="G233" s="31"/>
      <c r="H233" s="31"/>
      <c r="I233" s="31"/>
    </row>
    <row r="234" spans="1:9" ht="15" thickBot="1">
      <c r="B234" s="1" t="s">
        <v>2</v>
      </c>
      <c r="C234" s="1" t="s">
        <v>7</v>
      </c>
      <c r="D234" s="1" t="s">
        <v>3</v>
      </c>
      <c r="E234" s="1" t="s">
        <v>4</v>
      </c>
      <c r="G234" s="1" t="s">
        <v>134</v>
      </c>
      <c r="H234" s="31"/>
      <c r="I234" s="31"/>
    </row>
    <row r="235" spans="1:9">
      <c r="B235" s="6"/>
      <c r="C235" s="6"/>
      <c r="D235" s="6"/>
      <c r="H235" s="31"/>
      <c r="I235" s="31"/>
    </row>
    <row r="236" spans="1:9" ht="23.4">
      <c r="B236" s="15" t="s">
        <v>22</v>
      </c>
      <c r="C236" s="15">
        <v>6</v>
      </c>
      <c r="D236" s="23">
        <v>0</v>
      </c>
      <c r="E236" s="5">
        <v>1</v>
      </c>
      <c r="G236" s="24" t="s">
        <v>135</v>
      </c>
      <c r="H236" s="31"/>
      <c r="I236" s="31"/>
    </row>
    <row r="237" spans="1:9">
      <c r="B237" s="6"/>
      <c r="C237" s="6"/>
      <c r="D237" s="6"/>
      <c r="G237" s="6" t="s">
        <v>25</v>
      </c>
      <c r="H237" s="31"/>
      <c r="I237" s="31"/>
    </row>
    <row r="238" spans="1:9" ht="23.25" customHeight="1">
      <c r="B238" s="15">
        <v>91</v>
      </c>
      <c r="C238" s="15">
        <v>6</v>
      </c>
      <c r="D238" s="23">
        <v>10</v>
      </c>
      <c r="E238" s="5"/>
      <c r="G238" s="24" t="s">
        <v>142</v>
      </c>
      <c r="H238" s="31"/>
      <c r="I238" s="31"/>
    </row>
    <row r="239" spans="1:9" ht="23.25" customHeight="1">
      <c r="B239" s="15">
        <v>92</v>
      </c>
      <c r="C239" s="15">
        <v>6</v>
      </c>
      <c r="D239" s="23">
        <v>10</v>
      </c>
      <c r="E239" s="5"/>
      <c r="G239" s="24" t="s">
        <v>143</v>
      </c>
      <c r="H239" s="31"/>
      <c r="I239" s="31"/>
    </row>
    <row r="240" spans="1:9" ht="23.25" customHeight="1">
      <c r="B240" s="15">
        <v>93</v>
      </c>
      <c r="C240" s="15">
        <v>6</v>
      </c>
      <c r="D240" s="23">
        <v>10</v>
      </c>
      <c r="E240" s="5"/>
      <c r="G240" s="24" t="s">
        <v>144</v>
      </c>
      <c r="H240" s="31"/>
      <c r="I240" s="31"/>
    </row>
    <row r="241" spans="2:9" ht="23.25" customHeight="1">
      <c r="B241" s="15">
        <v>94</v>
      </c>
      <c r="C241" s="15">
        <v>6</v>
      </c>
      <c r="D241" s="23">
        <v>10</v>
      </c>
      <c r="E241" s="5"/>
      <c r="G241" s="24" t="s">
        <v>145</v>
      </c>
      <c r="H241" s="31"/>
      <c r="I241" s="31"/>
    </row>
    <row r="242" spans="2:9" ht="23.25" customHeight="1">
      <c r="B242" s="15">
        <v>95</v>
      </c>
      <c r="C242" s="15">
        <v>6</v>
      </c>
      <c r="D242" s="23">
        <v>10</v>
      </c>
      <c r="E242" s="5"/>
      <c r="G242" s="24" t="s">
        <v>146</v>
      </c>
      <c r="H242" s="31"/>
      <c r="I242" s="31"/>
    </row>
    <row r="243" spans="2:9" ht="23.25" customHeight="1">
      <c r="B243" s="15">
        <v>96</v>
      </c>
      <c r="C243" s="15">
        <v>6</v>
      </c>
      <c r="D243" s="23">
        <v>10</v>
      </c>
      <c r="E243" s="5"/>
      <c r="G243" s="24" t="s">
        <v>136</v>
      </c>
      <c r="H243" s="31"/>
      <c r="I243" s="31"/>
    </row>
    <row r="244" spans="2:9" ht="23.25" customHeight="1">
      <c r="B244" s="15">
        <v>97</v>
      </c>
      <c r="C244" s="15">
        <v>6</v>
      </c>
      <c r="D244" s="23">
        <v>10</v>
      </c>
      <c r="E244" s="5"/>
      <c r="G244" s="24" t="s">
        <v>147</v>
      </c>
      <c r="H244" s="31"/>
      <c r="I244" s="31"/>
    </row>
    <row r="245" spans="2:9" ht="23.25" customHeight="1">
      <c r="B245" s="15">
        <v>98</v>
      </c>
      <c r="C245" s="15">
        <v>6</v>
      </c>
      <c r="D245" s="23">
        <v>10</v>
      </c>
      <c r="E245" s="5"/>
      <c r="G245" s="24" t="s">
        <v>137</v>
      </c>
      <c r="H245" s="31"/>
      <c r="I245" s="31"/>
    </row>
    <row r="246" spans="2:9" ht="23.25" customHeight="1">
      <c r="B246" s="15">
        <v>99</v>
      </c>
      <c r="C246" s="15">
        <v>6</v>
      </c>
      <c r="D246" s="23">
        <v>10</v>
      </c>
      <c r="E246" s="5"/>
      <c r="G246" s="24" t="s">
        <v>138</v>
      </c>
      <c r="H246" s="31"/>
      <c r="I246" s="31"/>
    </row>
    <row r="247" spans="2:9" ht="23.25" customHeight="1">
      <c r="B247" s="15">
        <v>100</v>
      </c>
      <c r="C247" s="15">
        <v>6</v>
      </c>
      <c r="D247" s="23">
        <v>10</v>
      </c>
      <c r="E247" s="5"/>
      <c r="G247" s="24" t="s">
        <v>148</v>
      </c>
      <c r="H247" s="31"/>
      <c r="I247" s="31"/>
    </row>
    <row r="248" spans="2:9" ht="23.25" customHeight="1">
      <c r="B248" s="15">
        <v>101</v>
      </c>
      <c r="C248" s="15">
        <v>6</v>
      </c>
      <c r="D248" s="23">
        <v>10</v>
      </c>
      <c r="E248" s="5"/>
      <c r="G248" s="24" t="s">
        <v>149</v>
      </c>
      <c r="H248" s="31"/>
      <c r="I248" s="31"/>
    </row>
    <row r="249" spans="2:9" ht="23.25" customHeight="1">
      <c r="B249" s="15">
        <v>102</v>
      </c>
      <c r="C249" s="15">
        <v>6</v>
      </c>
      <c r="D249" s="23">
        <v>10</v>
      </c>
      <c r="E249" s="5"/>
      <c r="G249" s="24" t="s">
        <v>139</v>
      </c>
      <c r="H249" s="31"/>
      <c r="I249" s="31"/>
    </row>
    <row r="250" spans="2:9" ht="23.25" customHeight="1">
      <c r="B250" s="15">
        <v>103</v>
      </c>
      <c r="C250" s="15">
        <v>6</v>
      </c>
      <c r="D250" s="23">
        <v>10</v>
      </c>
      <c r="E250" s="5"/>
      <c r="G250" s="24" t="s">
        <v>150</v>
      </c>
      <c r="H250" s="31"/>
      <c r="I250" s="31"/>
    </row>
    <row r="251" spans="2:9" ht="23.25" customHeight="1">
      <c r="B251" s="15">
        <v>104</v>
      </c>
      <c r="C251" s="15">
        <v>6</v>
      </c>
      <c r="D251" s="23">
        <v>10</v>
      </c>
      <c r="E251" s="5"/>
      <c r="G251" s="24" t="s">
        <v>111</v>
      </c>
      <c r="H251" s="31"/>
      <c r="I251" s="31"/>
    </row>
    <row r="252" spans="2:9" ht="23.25" customHeight="1">
      <c r="B252" s="15">
        <v>105</v>
      </c>
      <c r="C252" s="15">
        <v>6</v>
      </c>
      <c r="D252" s="23">
        <v>10</v>
      </c>
      <c r="E252" s="5"/>
      <c r="G252" s="24" t="s">
        <v>151</v>
      </c>
      <c r="H252" s="31"/>
      <c r="I252" s="31"/>
    </row>
    <row r="253" spans="2:9" ht="23.25" customHeight="1">
      <c r="B253" s="15">
        <v>106</v>
      </c>
      <c r="C253" s="15">
        <v>6</v>
      </c>
      <c r="D253" s="23">
        <v>10</v>
      </c>
      <c r="E253" s="5"/>
      <c r="G253" s="24" t="s">
        <v>157</v>
      </c>
      <c r="H253" s="31"/>
      <c r="I253" s="31"/>
    </row>
    <row r="254" spans="2:9" ht="23.25" customHeight="1">
      <c r="B254" s="15">
        <v>107</v>
      </c>
      <c r="C254" s="15">
        <v>6</v>
      </c>
      <c r="D254" s="23">
        <v>10</v>
      </c>
      <c r="E254" s="5"/>
      <c r="G254" s="24" t="s">
        <v>152</v>
      </c>
      <c r="H254" s="31"/>
      <c r="I254" s="31"/>
    </row>
    <row r="255" spans="2:9" ht="23.25" customHeight="1">
      <c r="B255" s="15">
        <v>108</v>
      </c>
      <c r="C255" s="15">
        <v>6</v>
      </c>
      <c r="D255" s="23">
        <v>10</v>
      </c>
      <c r="E255" s="5"/>
      <c r="G255" s="24" t="s">
        <v>153</v>
      </c>
      <c r="H255" s="31"/>
      <c r="I255" s="31"/>
    </row>
    <row r="256" spans="2:9" ht="23.25" customHeight="1">
      <c r="B256" s="15">
        <v>109</v>
      </c>
      <c r="C256" s="15">
        <v>6</v>
      </c>
      <c r="D256" s="23">
        <v>10</v>
      </c>
      <c r="E256" s="5"/>
      <c r="G256" s="24" t="s">
        <v>158</v>
      </c>
      <c r="H256" s="31"/>
      <c r="I256" s="31"/>
    </row>
    <row r="257" spans="1:11" ht="23.25" customHeight="1">
      <c r="B257" s="15">
        <v>110</v>
      </c>
      <c r="C257" s="15">
        <v>6</v>
      </c>
      <c r="D257" s="23">
        <v>10</v>
      </c>
      <c r="E257" s="5"/>
      <c r="G257" s="24" t="s">
        <v>140</v>
      </c>
      <c r="H257" s="31"/>
      <c r="I257" s="31"/>
    </row>
    <row r="258" spans="1:11">
      <c r="E258" s="12"/>
      <c r="H258" s="31"/>
      <c r="I258" s="31"/>
    </row>
    <row r="259" spans="1:11" ht="31.2">
      <c r="B259" s="15" t="s">
        <v>26</v>
      </c>
      <c r="C259" s="15">
        <f>C257</f>
        <v>6</v>
      </c>
      <c r="D259" s="23">
        <v>0</v>
      </c>
      <c r="E259" s="37" t="str">
        <f>_xlfn.TEXTJOIN(";",FALSE,E238:E257)</f>
        <v>;;;;;;;;;;;;;;;;;;;</v>
      </c>
      <c r="H259" s="31"/>
      <c r="I259" s="31"/>
    </row>
    <row r="260" spans="1:11" ht="15" thickBot="1">
      <c r="E260" s="12"/>
      <c r="H260" s="31"/>
      <c r="I260" s="31"/>
    </row>
    <row r="261" spans="1:11" ht="24.75" customHeight="1" thickBot="1">
      <c r="B261" s="3" t="s">
        <v>21</v>
      </c>
      <c r="C261" s="4" t="s">
        <v>30</v>
      </c>
      <c r="D261" s="7"/>
      <c r="E261" s="29"/>
      <c r="G261" s="34"/>
      <c r="H261" s="31"/>
      <c r="I261" s="31"/>
    </row>
    <row r="262" spans="1:11" ht="15" customHeight="1">
      <c r="B262" s="18"/>
      <c r="C262" s="7"/>
      <c r="D262" s="7"/>
      <c r="E262" s="29"/>
      <c r="G262" s="7"/>
      <c r="H262" s="31"/>
      <c r="I262" s="31"/>
    </row>
    <row r="263" spans="1:11" ht="15" customHeight="1">
      <c r="B263" s="18" t="s">
        <v>126</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166</v>
      </c>
      <c r="C265" s="7"/>
      <c r="D265" s="7"/>
      <c r="E265" s="29"/>
      <c r="G265" s="7"/>
      <c r="H265" s="7"/>
      <c r="J265" s="7"/>
      <c r="K265" s="7"/>
    </row>
    <row r="266" spans="1:11" ht="15" customHeight="1">
      <c r="A266" s="7"/>
      <c r="B266" s="27" t="s">
        <v>165</v>
      </c>
      <c r="C266" s="6"/>
      <c r="D266" s="6"/>
      <c r="E266" s="12"/>
      <c r="J266" s="7"/>
      <c r="K266" s="7"/>
    </row>
    <row r="267" spans="1:11" ht="15" customHeight="1">
      <c r="A267" s="7"/>
      <c r="B267" s="18" t="s">
        <v>208</v>
      </c>
      <c r="C267" s="6"/>
      <c r="D267" s="6"/>
      <c r="E267" s="12"/>
      <c r="J267" s="7"/>
      <c r="K267" s="7"/>
    </row>
    <row r="268" spans="1:11" ht="15" customHeight="1">
      <c r="A268" s="7"/>
      <c r="B268" s="18"/>
      <c r="C268" s="6"/>
      <c r="D268" s="6"/>
      <c r="E268" s="12"/>
      <c r="J268" s="7"/>
      <c r="K268" s="7"/>
    </row>
    <row r="269" spans="1:11" ht="15" customHeight="1">
      <c r="A269" s="7"/>
      <c r="B269" s="18" t="s">
        <v>209</v>
      </c>
      <c r="C269" s="6"/>
      <c r="D269" s="6"/>
      <c r="E269" s="12"/>
      <c r="J269" s="7"/>
      <c r="K269" s="7"/>
    </row>
    <row r="270" spans="1:11" ht="15" customHeight="1">
      <c r="A270" s="7"/>
      <c r="B270" s="18"/>
      <c r="C270" s="6"/>
      <c r="D270" s="6"/>
      <c r="E270" s="12"/>
      <c r="J270" s="7"/>
      <c r="K270" s="7"/>
    </row>
    <row r="271" spans="1:11" ht="15" customHeight="1">
      <c r="A271" s="7"/>
      <c r="B271" s="27" t="s">
        <v>167</v>
      </c>
      <c r="C271" s="6"/>
      <c r="D271" s="6"/>
      <c r="E271" s="12"/>
      <c r="J271" s="7"/>
      <c r="K271" s="7"/>
    </row>
    <row r="272" spans="1:11" ht="15" customHeight="1">
      <c r="A272" s="7"/>
      <c r="B272" s="27" t="s">
        <v>168</v>
      </c>
      <c r="C272" s="6"/>
      <c r="D272" s="6"/>
      <c r="E272" s="12"/>
      <c r="J272" s="7"/>
      <c r="K272" s="7"/>
    </row>
    <row r="273" spans="1:11" ht="15" customHeight="1">
      <c r="A273" s="7"/>
      <c r="B273" s="27" t="s">
        <v>169</v>
      </c>
      <c r="C273" s="6"/>
      <c r="D273" s="6"/>
      <c r="E273" s="12"/>
      <c r="J273" s="7"/>
      <c r="K273" s="7"/>
    </row>
    <row r="274" spans="1:11" ht="15" customHeight="1">
      <c r="A274" s="7"/>
      <c r="B274" s="27" t="s">
        <v>170</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171</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172</v>
      </c>
      <c r="H278" s="1" t="s">
        <v>173</v>
      </c>
      <c r="I278" s="7"/>
      <c r="J278" s="7"/>
      <c r="K278" s="7"/>
    </row>
    <row r="279" spans="1:11">
      <c r="B279" s="6"/>
      <c r="C279" s="6"/>
      <c r="D279" s="6"/>
      <c r="H279" s="7"/>
      <c r="I279" s="7"/>
      <c r="J279" s="7"/>
      <c r="K279" s="7"/>
    </row>
    <row r="280" spans="1:11" ht="23.4">
      <c r="B280" s="15" t="s">
        <v>23</v>
      </c>
      <c r="C280" s="15">
        <v>7</v>
      </c>
      <c r="D280" s="23">
        <v>0</v>
      </c>
      <c r="E280" s="5">
        <v>3</v>
      </c>
      <c r="G280" s="39" t="s">
        <v>174</v>
      </c>
      <c r="H280" s="39" t="s">
        <v>44</v>
      </c>
      <c r="I280" s="7"/>
      <c r="J280" s="7"/>
      <c r="K280" s="7"/>
    </row>
    <row r="281" spans="1:11">
      <c r="B281" s="6"/>
      <c r="C281" s="6"/>
      <c r="D281" s="6"/>
      <c r="E281" s="22"/>
      <c r="H281" s="7"/>
      <c r="I281" s="7"/>
      <c r="J281" s="7"/>
      <c r="K281" s="7"/>
    </row>
    <row r="282" spans="1:11" ht="23.25" customHeight="1">
      <c r="B282" s="15">
        <v>111</v>
      </c>
      <c r="C282" s="15">
        <v>7</v>
      </c>
      <c r="D282" s="23">
        <v>12</v>
      </c>
      <c r="E282" s="5"/>
      <c r="G282" s="39" t="s">
        <v>177</v>
      </c>
      <c r="H282" s="39" t="s">
        <v>46</v>
      </c>
      <c r="I282" s="7"/>
      <c r="J282" s="7"/>
      <c r="K282" s="7"/>
    </row>
    <row r="283" spans="1:11" ht="23.25" customHeight="1">
      <c r="B283" s="15">
        <v>112</v>
      </c>
      <c r="C283" s="15">
        <v>7</v>
      </c>
      <c r="D283" s="23">
        <v>12</v>
      </c>
      <c r="E283" s="5"/>
      <c r="G283" s="39" t="s">
        <v>178</v>
      </c>
      <c r="H283" s="39" t="s">
        <v>40</v>
      </c>
      <c r="I283" s="7"/>
      <c r="J283" s="7"/>
      <c r="K283" s="7"/>
    </row>
    <row r="284" spans="1:11" ht="23.25" customHeight="1">
      <c r="B284" s="15">
        <v>113</v>
      </c>
      <c r="C284" s="15">
        <v>7</v>
      </c>
      <c r="D284" s="23">
        <v>12</v>
      </c>
      <c r="E284" s="5"/>
      <c r="G284" s="39" t="s">
        <v>179</v>
      </c>
      <c r="H284" s="39" t="s">
        <v>40</v>
      </c>
      <c r="I284" s="7"/>
      <c r="J284" s="7"/>
      <c r="K284" s="7"/>
    </row>
    <row r="285" spans="1:11" ht="23.25" customHeight="1">
      <c r="B285" s="15">
        <v>114</v>
      </c>
      <c r="C285" s="15">
        <v>7</v>
      </c>
      <c r="D285" s="23">
        <v>12</v>
      </c>
      <c r="E285" s="5"/>
      <c r="G285" s="39" t="s">
        <v>180</v>
      </c>
      <c r="H285" s="39" t="s">
        <v>40</v>
      </c>
      <c r="I285" s="7"/>
      <c r="J285" s="7"/>
      <c r="K285" s="7"/>
    </row>
    <row r="286" spans="1:11" ht="23.25" customHeight="1">
      <c r="B286" s="15">
        <v>115</v>
      </c>
      <c r="C286" s="15">
        <v>7</v>
      </c>
      <c r="D286" s="23">
        <v>12</v>
      </c>
      <c r="E286" s="5"/>
      <c r="G286" s="39" t="s">
        <v>181</v>
      </c>
      <c r="H286" s="39" t="s">
        <v>46</v>
      </c>
      <c r="I286" s="7"/>
      <c r="J286" s="7"/>
      <c r="K286" s="7"/>
    </row>
    <row r="287" spans="1:11" ht="23.25" customHeight="1">
      <c r="B287" s="15">
        <v>116</v>
      </c>
      <c r="C287" s="15">
        <v>7</v>
      </c>
      <c r="D287" s="23">
        <v>12</v>
      </c>
      <c r="E287" s="5"/>
      <c r="G287" s="39" t="s">
        <v>182</v>
      </c>
      <c r="H287" s="39" t="s">
        <v>38</v>
      </c>
      <c r="I287" s="7"/>
      <c r="J287" s="7"/>
      <c r="K287" s="7"/>
    </row>
    <row r="288" spans="1:11" ht="23.25" customHeight="1">
      <c r="B288" s="15">
        <v>117</v>
      </c>
      <c r="C288" s="15">
        <v>7</v>
      </c>
      <c r="D288" s="23">
        <v>12</v>
      </c>
      <c r="E288" s="5"/>
      <c r="G288" s="39" t="s">
        <v>183</v>
      </c>
      <c r="H288" s="39" t="s">
        <v>38</v>
      </c>
      <c r="I288" s="7"/>
      <c r="J288" s="7"/>
      <c r="K288" s="7"/>
    </row>
    <row r="289" spans="2:11" ht="23.25" customHeight="1">
      <c r="B289" s="15">
        <v>118</v>
      </c>
      <c r="C289" s="15">
        <v>7</v>
      </c>
      <c r="D289" s="23">
        <v>12</v>
      </c>
      <c r="E289" s="5"/>
      <c r="G289" s="39" t="s">
        <v>184</v>
      </c>
      <c r="H289" s="39" t="s">
        <v>46</v>
      </c>
      <c r="I289" s="7"/>
      <c r="J289" s="7"/>
      <c r="K289" s="7"/>
    </row>
    <row r="290" spans="2:11" ht="23.25" customHeight="1">
      <c r="B290" s="15">
        <v>119</v>
      </c>
      <c r="C290" s="15">
        <v>7</v>
      </c>
      <c r="D290" s="23">
        <v>12</v>
      </c>
      <c r="E290" s="5"/>
      <c r="G290" s="39" t="s">
        <v>185</v>
      </c>
      <c r="H290" s="39" t="s">
        <v>38</v>
      </c>
      <c r="I290" s="7"/>
      <c r="J290" s="7"/>
      <c r="K290" s="7"/>
    </row>
    <row r="291" spans="2:11" ht="23.25" customHeight="1">
      <c r="B291" s="15">
        <v>120</v>
      </c>
      <c r="C291" s="15">
        <v>7</v>
      </c>
      <c r="D291" s="23">
        <v>12</v>
      </c>
      <c r="E291" s="5"/>
      <c r="G291" s="39" t="s">
        <v>186</v>
      </c>
      <c r="H291" s="39" t="s">
        <v>46</v>
      </c>
      <c r="I291" s="7"/>
      <c r="J291" s="7"/>
      <c r="K291" s="7"/>
    </row>
    <row r="292" spans="2:11" ht="23.25" customHeight="1">
      <c r="B292" s="15">
        <v>121</v>
      </c>
      <c r="C292" s="15">
        <v>7</v>
      </c>
      <c r="D292" s="23">
        <v>12</v>
      </c>
      <c r="E292" s="5"/>
      <c r="G292" s="39" t="s">
        <v>187</v>
      </c>
      <c r="H292" s="39" t="s">
        <v>40</v>
      </c>
      <c r="I292" s="7"/>
      <c r="J292" s="7"/>
      <c r="K292" s="7"/>
    </row>
    <row r="293" spans="2:11" ht="23.25" customHeight="1">
      <c r="B293" s="15">
        <v>122</v>
      </c>
      <c r="C293" s="15">
        <v>7</v>
      </c>
      <c r="D293" s="23">
        <v>12</v>
      </c>
      <c r="E293" s="5"/>
      <c r="G293" s="39" t="s">
        <v>188</v>
      </c>
      <c r="H293" s="39" t="s">
        <v>38</v>
      </c>
      <c r="I293" s="7"/>
      <c r="J293" s="7"/>
      <c r="K293" s="7"/>
    </row>
    <row r="294" spans="2:11" ht="23.25" customHeight="1">
      <c r="B294" s="15">
        <v>123</v>
      </c>
      <c r="C294" s="15">
        <v>7</v>
      </c>
      <c r="D294" s="23">
        <v>12</v>
      </c>
      <c r="E294" s="5"/>
      <c r="G294" s="39" t="s">
        <v>189</v>
      </c>
      <c r="H294" s="39" t="s">
        <v>37</v>
      </c>
      <c r="I294" s="7"/>
      <c r="J294" s="7"/>
      <c r="K294" s="7"/>
    </row>
    <row r="295" spans="2:11" ht="23.25" customHeight="1">
      <c r="B295" s="15">
        <v>124</v>
      </c>
      <c r="C295" s="15">
        <v>7</v>
      </c>
      <c r="D295" s="23">
        <v>12</v>
      </c>
      <c r="E295" s="5"/>
      <c r="G295" s="39" t="s">
        <v>190</v>
      </c>
      <c r="H295" s="39" t="s">
        <v>46</v>
      </c>
      <c r="I295" s="7"/>
      <c r="J295" s="7"/>
      <c r="K295" s="7"/>
    </row>
    <row r="296" spans="2:11" ht="23.25" customHeight="1">
      <c r="B296" s="15">
        <v>125</v>
      </c>
      <c r="C296" s="15">
        <v>7</v>
      </c>
      <c r="D296" s="23">
        <v>12</v>
      </c>
      <c r="E296" s="5"/>
      <c r="G296" s="39" t="s">
        <v>191</v>
      </c>
      <c r="H296" s="39" t="s">
        <v>44</v>
      </c>
      <c r="I296" s="7"/>
      <c r="J296" s="7"/>
      <c r="K296" s="7"/>
    </row>
    <row r="297" spans="2:11" ht="23.25" customHeight="1">
      <c r="B297" s="15">
        <v>126</v>
      </c>
      <c r="C297" s="15">
        <v>7</v>
      </c>
      <c r="D297" s="23">
        <v>12</v>
      </c>
      <c r="E297" s="5"/>
      <c r="G297" s="39" t="s">
        <v>141</v>
      </c>
      <c r="H297" s="39" t="s">
        <v>37</v>
      </c>
      <c r="I297" s="7"/>
      <c r="J297" s="7"/>
      <c r="K297" s="7"/>
    </row>
    <row r="298" spans="2:11" ht="23.25" customHeight="1">
      <c r="B298" s="15">
        <v>127</v>
      </c>
      <c r="C298" s="15">
        <v>7</v>
      </c>
      <c r="D298" s="23">
        <v>12</v>
      </c>
      <c r="E298" s="5"/>
      <c r="G298" s="39" t="s">
        <v>192</v>
      </c>
      <c r="H298" s="39" t="s">
        <v>40</v>
      </c>
      <c r="I298" s="7"/>
      <c r="J298" s="7"/>
      <c r="K298" s="7"/>
    </row>
    <row r="299" spans="2:11" ht="23.25" customHeight="1">
      <c r="B299" s="15">
        <v>128</v>
      </c>
      <c r="C299" s="15">
        <v>7</v>
      </c>
      <c r="D299" s="23">
        <v>12</v>
      </c>
      <c r="E299" s="5"/>
      <c r="G299" s="39" t="s">
        <v>193</v>
      </c>
      <c r="H299" s="39" t="s">
        <v>42</v>
      </c>
      <c r="I299" s="7"/>
      <c r="J299" s="7"/>
      <c r="K299" s="7"/>
    </row>
    <row r="300" spans="2:11" ht="23.25" customHeight="1">
      <c r="B300" s="15">
        <v>129</v>
      </c>
      <c r="C300" s="15">
        <v>7</v>
      </c>
      <c r="D300" s="23">
        <v>12</v>
      </c>
      <c r="E300" s="5"/>
      <c r="G300" s="39" t="s">
        <v>184</v>
      </c>
      <c r="H300" s="39" t="s">
        <v>38</v>
      </c>
      <c r="I300" s="7"/>
      <c r="J300" s="7"/>
      <c r="K300" s="7"/>
    </row>
    <row r="301" spans="2:11" ht="23.25" customHeight="1">
      <c r="B301" s="15">
        <v>130</v>
      </c>
      <c r="C301" s="15">
        <v>7</v>
      </c>
      <c r="D301" s="23">
        <v>12</v>
      </c>
      <c r="E301" s="5"/>
      <c r="G301" s="39" t="s">
        <v>187</v>
      </c>
      <c r="H301" s="39" t="s">
        <v>38</v>
      </c>
      <c r="I301" s="7"/>
      <c r="J301" s="7"/>
      <c r="K301" s="7"/>
    </row>
    <row r="302" spans="2:11">
      <c r="H302" s="7"/>
      <c r="I302" s="7"/>
      <c r="J302" s="7"/>
      <c r="K302" s="7"/>
    </row>
    <row r="303" spans="2:11" ht="31.2">
      <c r="B303" s="15" t="s">
        <v>26</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AH28" activeCellId="19" sqref="S3 AE3 AO3 O4 AP12 D13 AM14 F17 AJ18 AF19 AL20 Z22 C23 AG23 AB25 AO25 E26 I26 V26 AH28"/>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128</v>
      </c>
      <c r="C4" s="7"/>
      <c r="D4" s="7"/>
      <c r="E4" s="30"/>
      <c r="F4" s="8"/>
      <c r="G4" s="6"/>
      <c r="H4" s="6"/>
    </row>
    <row r="5" spans="2:8">
      <c r="B5" s="72" t="s">
        <v>133</v>
      </c>
      <c r="C5" s="72"/>
      <c r="D5" s="72"/>
      <c r="E5" s="72"/>
      <c r="F5" s="72"/>
      <c r="G5" s="72"/>
      <c r="H5" s="6"/>
    </row>
    <row r="6" spans="2:8">
      <c r="B6" s="72"/>
      <c r="C6" s="72"/>
      <c r="D6" s="72"/>
      <c r="E6" s="72"/>
      <c r="F6" s="72"/>
      <c r="G6" s="72"/>
      <c r="H6" s="6"/>
    </row>
    <row r="7" spans="2:8">
      <c r="B7" s="72"/>
      <c r="C7" s="72"/>
      <c r="D7" s="72"/>
      <c r="E7" s="72"/>
      <c r="F7" s="72"/>
      <c r="G7" s="72"/>
    </row>
    <row r="8" spans="2:8">
      <c r="B8" s="72"/>
      <c r="C8" s="72"/>
      <c r="D8" s="72"/>
      <c r="E8" s="72"/>
      <c r="F8" s="72"/>
      <c r="G8" s="72"/>
    </row>
    <row r="9" spans="2:8">
      <c r="B9" s="72"/>
      <c r="C9" s="72"/>
      <c r="D9" s="72"/>
      <c r="E9" s="72"/>
      <c r="F9" s="72"/>
      <c r="G9" s="72"/>
    </row>
    <row r="10" spans="2:8">
      <c r="B10" s="18" t="s">
        <v>127</v>
      </c>
      <c r="C10" s="6"/>
      <c r="D10" s="31"/>
      <c r="E10" s="32"/>
      <c r="F10" s="8"/>
      <c r="G10" s="31"/>
    </row>
    <row r="11" spans="2:8">
      <c r="B11" s="19" t="s">
        <v>130</v>
      </c>
      <c r="C11" s="6"/>
      <c r="D11" s="31"/>
      <c r="E11" s="32"/>
      <c r="F11" s="8"/>
      <c r="G11" s="31"/>
    </row>
    <row r="12" spans="2:8">
      <c r="B12" s="19" t="s">
        <v>129</v>
      </c>
      <c r="C12" s="6"/>
      <c r="D12" s="6"/>
      <c r="E12" s="32"/>
      <c r="F12" s="8"/>
      <c r="G12" s="31"/>
    </row>
    <row r="13" spans="2:8">
      <c r="B13" s="27" t="s">
        <v>131</v>
      </c>
      <c r="C13" s="6"/>
      <c r="D13" s="31"/>
      <c r="E13" s="32"/>
      <c r="F13" s="8"/>
      <c r="G13" s="31"/>
    </row>
    <row r="14" spans="2:8" ht="15" thickBot="1"/>
    <row r="15" spans="2:8" ht="15" thickBot="1">
      <c r="F15" s="1" t="s">
        <v>134</v>
      </c>
    </row>
    <row r="16" spans="2:8">
      <c r="B16" s="67" t="s">
        <v>18</v>
      </c>
      <c r="F16" t="str">
        <f>_xlfn.XLOOKUP(B16,Case!B198:B219,Case!G198:G219)</f>
        <v>K25</v>
      </c>
      <c r="G16" t="s">
        <v>155</v>
      </c>
    </row>
    <row r="17" spans="1:7">
      <c r="B17" t="s">
        <v>154</v>
      </c>
    </row>
    <row r="18" spans="1:7" ht="15" thickBot="1"/>
    <row r="19" spans="1:7">
      <c r="E19" s="63" t="s">
        <v>132</v>
      </c>
      <c r="F19" t="s">
        <v>156</v>
      </c>
    </row>
    <row r="20" spans="1:7">
      <c r="E20" s="64" t="s">
        <v>90</v>
      </c>
      <c r="F20">
        <f ca="1">_xlfn.LET(_xlpm.rang,INDIRECT($F$16&amp;":"&amp;E20),MAX(ROWS(_xlpm.rang)-1,COLUMNS(_xlpm.rang)-1))</f>
        <v>23</v>
      </c>
    </row>
    <row r="21" spans="1:7">
      <c r="E21" s="65" t="s">
        <v>100</v>
      </c>
      <c r="F21">
        <f t="shared" ref="F21:F25" ca="1" si="0">_xlfn.LET(_xlpm.rang,INDIRECT($F$16&amp;":"&amp;E21),MAX(ROWS(_xlpm.rang)-1,COLUMNS(_xlpm.rang)-1))</f>
        <v>16</v>
      </c>
    </row>
    <row r="22" spans="1:7">
      <c r="E22" s="65" t="s">
        <v>73</v>
      </c>
      <c r="F22">
        <f t="shared" ca="1" si="0"/>
        <v>16</v>
      </c>
    </row>
    <row r="23" spans="1:7">
      <c r="E23" s="65" t="s">
        <v>101</v>
      </c>
      <c r="F23">
        <f t="shared" ca="1" si="0"/>
        <v>25</v>
      </c>
    </row>
    <row r="24" spans="1:7">
      <c r="E24" s="65" t="s">
        <v>102</v>
      </c>
      <c r="F24">
        <f t="shared" ca="1" si="0"/>
        <v>23</v>
      </c>
    </row>
    <row r="25" spans="1:7">
      <c r="E25" s="66" t="s">
        <v>103</v>
      </c>
      <c r="F25">
        <f t="shared" ca="1" si="0"/>
        <v>5</v>
      </c>
    </row>
    <row r="27" spans="1:7">
      <c r="E27" s="8"/>
      <c r="F27" t="str">
        <f ca="1">_xlfn.XLOOKUP(-999,F20:F25,E20:E25,,1)</f>
        <v>M20</v>
      </c>
    </row>
    <row r="28" spans="1:7">
      <c r="B28" s="67" t="str">
        <f ca="1">F27</f>
        <v>M20</v>
      </c>
      <c r="C28" t="s">
        <v>159</v>
      </c>
    </row>
    <row r="29" spans="1:7">
      <c r="A29">
        <v>71</v>
      </c>
      <c r="B29" s="70" t="str">
        <f t="dataTable" ref="B29:B48" dt2D="0" dtr="0" r1="B16" ca="1"/>
        <v>R9</v>
      </c>
    </row>
    <row r="30" spans="1:7">
      <c r="A30">
        <v>72</v>
      </c>
      <c r="B30" s="70" t="str">
        <v>R9</v>
      </c>
    </row>
    <row r="31" spans="1:7">
      <c r="A31">
        <v>73</v>
      </c>
      <c r="B31" s="70" t="str">
        <v>R9</v>
      </c>
      <c r="C31" s="70" t="s">
        <v>194</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2025-01-05T22:17:28Z</dcterms:modified>
</cp:coreProperties>
</file>