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8D08B11-A7A0-4CE3-B0DF-689D0980FA3F}" xr6:coauthVersionLast="47" xr6:coauthVersionMax="47" xr10:uidLastSave="{00000000-0000-0000-0000-000000000000}"/>
  <bookViews>
    <workbookView xWindow="-108" yWindow="-108" windowWidth="23256" windowHeight="12456" activeTab="5" xr2:uid="{00000000-000D-0000-FFFF-FFFF00000000}"/>
  </bookViews>
  <sheets>
    <sheet name="Original" sheetId="1" r:id="rId1"/>
    <sheet name="_tReceipts" sheetId="3" r:id="rId2"/>
    <sheet name="_tPayments" sheetId="4" r:id="rId3"/>
    <sheet name="ALT" sheetId="2" r:id="rId4"/>
    <sheet name="Alt2" sheetId="5" r:id="rId5"/>
    <sheet name="EDA" sheetId="7" r:id="rId6"/>
  </sheets>
  <definedNames>
    <definedName name="_np">'Alt2'!$N$3:$N$7</definedName>
    <definedName name="ExternalData_1" localSheetId="2" hidden="1">'_tPayments'!$A$1:$C$6</definedName>
    <definedName name="ExternalData_1" localSheetId="3" hidden="1">ALT!$N$2:$O$14</definedName>
    <definedName name="HD_Date">_xlfn.LET(_xlpm.dt, TODAY(),      _xlpm.y,  YEAR(_xlpm.dt),      _xlpm.m,  MONTH(_xlpm.dt),      _xlpm.d,  DAY(_xlpm.dt),      TEXT(DATE(_xlpm.y,_xlpm.m,_xlpm.d),"dd-mmm-yyyy")     )</definedName>
  </definedNames>
  <calcPr calcId="191029"/>
  <pivotCaches>
    <pivotCache cacheId="1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RGr3HYvxHAOa7W47sKZy/BqbpR8k77sRmrGqYHqGXY="/>
    </ext>
  </extLst>
</workbook>
</file>

<file path=xl/calcChain.xml><?xml version="1.0" encoding="utf-8"?>
<calcChain xmlns="http://schemas.openxmlformats.org/spreadsheetml/2006/main">
  <c r="C21" i="7" l="1" a="1"/>
  <c r="C21" i="7" s="1"/>
  <c r="P25" i="7" a="1"/>
  <c r="P25" i="7" s="1"/>
  <c r="F16" i="5" a="1"/>
  <c r="D35" i="5" a="1"/>
  <c r="D35" i="5" s="1"/>
  <c r="C35" i="5" a="1"/>
  <c r="S55" i="5" a="1"/>
  <c r="S55" i="5" s="1"/>
  <c r="Y48" i="5" s="1" a="1"/>
  <c r="Y48" i="5" s="1"/>
  <c r="T55" i="5" s="1" a="1"/>
  <c r="T55" i="5" s="1"/>
  <c r="C19" i="5" a="1"/>
  <c r="C19" i="5" s="1"/>
  <c r="U55" i="5" a="1"/>
  <c r="U55" i="5" s="1"/>
  <c r="W3" i="5" a="1"/>
  <c r="W3" i="5" s="1"/>
  <c r="V3" i="5" s="1" a="1"/>
  <c r="T4" i="5"/>
  <c r="AA3" i="5" s="1" a="1"/>
  <c r="AA3" i="5" s="1"/>
  <c r="AB3" i="5"/>
  <c r="T3" i="5"/>
  <c r="U3" i="5" a="1"/>
  <c r="X48" i="5" a="1"/>
  <c r="X48" i="5" s="1"/>
  <c r="S48" i="5" s="1" a="1"/>
  <c r="S48" i="5" s="1"/>
  <c r="R47" i="5"/>
  <c r="R48" i="5" a="1"/>
  <c r="R48" i="5" s="1"/>
  <c r="Q48" i="5"/>
  <c r="Z48" i="5" s="1" a="1"/>
  <c r="Z48" i="5" s="1"/>
  <c r="P48" i="5"/>
  <c r="S43" i="5"/>
  <c r="U40" i="5"/>
  <c r="S37" i="5"/>
  <c r="S38" i="5" s="1"/>
  <c r="S39" i="5" s="1"/>
  <c r="S40" i="5" s="1"/>
  <c r="S42" i="5"/>
  <c r="R34" i="5"/>
  <c r="S34" i="5" s="1"/>
  <c r="S29" i="5"/>
  <c r="S30" i="5" s="1"/>
  <c r="S31" i="5" s="1"/>
  <c r="S32" i="5" s="1"/>
  <c r="U27" i="5"/>
  <c r="T27" i="5"/>
  <c r="U26" i="5"/>
  <c r="U25" i="5"/>
  <c r="T22" i="5"/>
  <c r="S22" i="5"/>
  <c r="R24" i="5"/>
  <c r="S24" i="5" s="1"/>
  <c r="S25" i="5" s="1"/>
  <c r="Q18" i="5"/>
  <c r="M19" i="5" a="1"/>
  <c r="M19" i="5" s="1"/>
  <c r="F16" i="5" l="1"/>
  <c r="M41" i="5"/>
  <c r="M38" i="5"/>
  <c r="M44" i="5"/>
  <c r="M39" i="5"/>
  <c r="M42" i="5"/>
  <c r="M37" i="5"/>
  <c r="M45" i="5"/>
  <c r="M40" i="5"/>
  <c r="M43" i="5"/>
  <c r="C35" i="5"/>
  <c r="F63" i="5" s="1" a="1"/>
  <c r="T42" i="5"/>
  <c r="W55" i="5" a="1"/>
  <c r="W55" i="5" s="1"/>
  <c r="V55" i="5" a="1"/>
  <c r="V55" i="5" s="1"/>
  <c r="T48" i="5" a="1"/>
  <c r="T48" i="5" s="1"/>
  <c r="V3" i="5"/>
  <c r="U3" i="5"/>
  <c r="AC3" i="5"/>
  <c r="Y3" i="5" a="1"/>
  <c r="Y3" i="5" s="1"/>
  <c r="R18" i="5"/>
  <c r="U24" i="5"/>
  <c r="V24" i="5" s="1"/>
  <c r="M36" i="5" l="1"/>
  <c r="H80" i="5" a="1"/>
  <c r="H80" i="5" s="1"/>
  <c r="H97" i="5" s="1" a="1"/>
  <c r="H97" i="5" s="1"/>
  <c r="H108" i="5" s="1" a="1"/>
  <c r="F63" i="5"/>
  <c r="T43" i="5"/>
  <c r="V42" i="5" s="1"/>
  <c r="X55" i="5" a="1"/>
  <c r="X55" i="5" s="1"/>
  <c r="Y55" i="5" s="1"/>
  <c r="U48" i="5" a="1"/>
  <c r="U48" i="5" s="1"/>
  <c r="J116" i="5" l="1"/>
  <c r="J112" i="5"/>
  <c r="J115" i="5"/>
  <c r="J114" i="5"/>
  <c r="J113" i="5"/>
  <c r="J111" i="5"/>
  <c r="J110" i="5"/>
  <c r="J109" i="5"/>
  <c r="J117" i="5"/>
  <c r="H108" i="5"/>
  <c r="J108" i="5" s="1"/>
  <c r="V52" i="5"/>
  <c r="V51" i="5"/>
  <c r="V50" i="5"/>
  <c r="V48" i="5"/>
  <c r="V49" i="5"/>
  <c r="AA48" i="5" l="1"/>
  <c r="P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<sst xmlns="http://schemas.openxmlformats.org/spreadsheetml/2006/main" count="234" uniqueCount="36">
  <si>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</si>
  <si>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</si>
  <si>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</si>
  <si>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</si>
  <si>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</si>
  <si>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</si>
  <si>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</si>
  <si>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</si>
  <si>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</si>
  <si>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</si>
  <si>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</si>
  <si>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</si>
  <si>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</si>
  <si>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</si>
  <si>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</si>
  <si>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</si>
  <si>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</si>
  <si>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</si>
  <si>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</si>
  <si>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</si>
  <si>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</si>
  <si>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</si>
  <si>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</si>
  <si>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</si>
  <si>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</si>
  <si>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</si>
  <si>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</si>
  <si>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</si>
  <si>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</si>
  <si>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</si>
  <si>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</si>
  <si>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</si>
  <si>
    <t>Grand Total</t>
  </si>
  <si>
    <t>Count of Payment</t>
  </si>
  <si>
    <t>This is the answer. Now I need to trim this up.</t>
  </si>
  <si>
    <t>This is my first try. It is not too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</si>
</sst>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9"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
      <sz val="10"/>
      <color theme="1"/>
      <name val="Century Gothic"/>
      <family val="2"/>
      <scheme val="minor"/>
    </font>
    <font>
      <b/>
      <sz val="10"/>
      <color theme="1"/>
      <name val="Century Gothic"/>
      <family val="2"/>
      <scheme val="minor"/>
    </font>
  </fonts>
  <fills count="7">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
      <patternFill patternType="solid">
        <fgColor theme="6" tint="0.59996337778862885"/>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4">
    <xf numFmtId="0" fontId="0" fillId="0" borderId="0"/>
    <xf numFmtId="0" fontId="5" fillId="0" borderId="0" applyNumberFormat="0" applyFill="0" applyBorder="0" applyAlignment="0" applyProtection="0"/>
    <xf numFmtId="0" fontId="7" fillId="0" borderId="3"/>
    <xf numFmtId="0" fontId="8" fillId="6" borderId="3" applyNumberFormat="0" applyAlignment="0" applyProtection="0"/>
  </cellStyleXfs>
  <cellXfs count="65">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4" fillId="3" borderId="3" xfId="0" applyFont="1" applyFill="1" applyBorder="1" applyAlignment="1">
      <alignment horizontal="center"/>
    </xf>
    <xf numFmtId="0" fontId="0" fillId="0" borderId="0" xfId="0" pivotButton="1"/>
    <xf numFmtId="0" fontId="4"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4">
    <cellStyle name="Hyperlink" xfId="1" builtinId="8"/>
    <cellStyle name="Intro_Hd" xfId="3" xr:uid="{D285FE0D-C790-4756-801B-6B402F6F75A7}"/>
    <cellStyle name="Normal" xfId="0" builtinId="0"/>
    <cellStyle name="Normal 2" xfId="2" xr:uid="{8C1C89BE-ADF4-4576-AF3A-C4B9762E9876}"/>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565.909685879633" createdVersion="8" refreshedVersion="8" minRefreshableVersion="3" recordCount="3903" xr:uid="{5EB7A1C4-DDED-48A7-9E8E-89C0AA1343D7}">
  <cacheSource type="worksheet">
    <worksheetSource ref="C34:D3937" sheet="Alt2"/>
  </cacheSource>
  <cacheFields count="2">
    <cacheField name="Payment" numFmtId="0">
      <sharedItems containsSemiMixedTypes="0" containsString="0" containsNumber="1" containsInteger="1" minValue="-1" maxValue="5" count="6">
        <n v="1"/>
        <n v="2"/>
        <n v="3"/>
        <n v="4"/>
        <n v="5"/>
        <n v="-1"/>
      </sharedItems>
    </cacheField>
    <cacheField name="Credit"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3">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0"/>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0"/>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1"/>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2"/>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2"/>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3"/>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3"/>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4"/>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5"/>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6"/>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7"/>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8"/>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4"/>
    <x v="9"/>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0"/>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r>
    <x v="5"/>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77B56-2629-4F44-AA91-3C2E8CEEB751}" name="PivotTable1" cacheId="10" applyNumberFormats="0" applyBorderFormats="0" applyFontFormats="0" applyPatternFormats="0" applyAlignmentFormats="0" applyWidthHeightFormats="1" dataCaption="Values" updatedVersion="8" minRefreshableVersion="3" colGrandTotals="0" itemPrintTitles="1" createdVersion="8" indent="0" compact="0" outline="1" outlineData="1" compactData="0" multipleFieldFilters="0">
  <location ref="F34:L48" firstHeaderRow="1" firstDataRow="2" firstDataCol="1"/>
  <pivotFields count="2">
    <pivotField axis="axisCol" dataField="1" compact="0" subtotalTop="0" showAll="0" defaultSubtotal="0">
      <items count="6">
        <item x="5"/>
        <item x="0"/>
        <item x="1"/>
        <item x="2"/>
        <item x="3"/>
        <item x="4"/>
      </items>
    </pivotField>
    <pivotField axis="axisRow" compact="0" subtotalTop="0" showAll="0" defaultSubtotal="0">
      <items count="12">
        <item x="0"/>
        <item x="1"/>
        <item x="2"/>
        <item x="3"/>
        <item x="4"/>
        <item x="5"/>
        <item x="6"/>
        <item x="7"/>
        <item x="8"/>
        <item x="9"/>
        <item x="10"/>
        <item x="11"/>
      </items>
    </pivotField>
  </pivotFields>
  <rowFields count="1">
    <field x="1"/>
  </rowFields>
  <rowItems count="13">
    <i>
      <x/>
    </i>
    <i>
      <x v="1"/>
    </i>
    <i>
      <x v="2"/>
    </i>
    <i>
      <x v="3"/>
    </i>
    <i>
      <x v="4"/>
    </i>
    <i>
      <x v="5"/>
    </i>
    <i>
      <x v="6"/>
    </i>
    <i>
      <x v="7"/>
    </i>
    <i>
      <x v="8"/>
    </i>
    <i>
      <x v="9"/>
    </i>
    <i>
      <x v="10"/>
    </i>
    <i>
      <x v="11"/>
    </i>
    <i t="grand">
      <x/>
    </i>
  </rowItems>
  <colFields count="1">
    <field x="0"/>
  </colFields>
  <colItems count="6">
    <i>
      <x/>
    </i>
    <i>
      <x v="1"/>
    </i>
    <i>
      <x v="2"/>
    </i>
    <i>
      <x v="3"/>
    </i>
    <i>
      <x v="4"/>
    </i>
    <i>
      <x v="5"/>
    </i>
  </colItems>
  <dataFields count="1">
    <dataField name="Count of Payment"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feed/update/urn:li:activity:7245900078995922944/" TargetMode="Externa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C22" sqref="C22"/>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F3937"/>
  <sheetViews>
    <sheetView topLeftCell="A71" zoomScale="115" zoomScaleNormal="115" workbookViewId="0">
      <selection activeCell="H97" sqref="H97"/>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10" width="14.796875" customWidth="1"/>
    <col min="11" max="11" width="8.59765625" customWidth="1"/>
    <col min="12" max="12" width="12.69921875" customWidth="1"/>
    <col min="13" max="13" width="14.3984375" customWidth="1"/>
    <col min="14" max="14" width="10.8984375" customWidth="1"/>
    <col min="15" max="16" width="8.59765625" customWidth="1"/>
    <col min="17" max="18" width="10.59765625" customWidth="1"/>
    <col min="19" max="19" width="14.59765625" customWidth="1"/>
    <col min="20" max="32" width="8.59765625" customWidth="1"/>
  </cols>
  <sheetData>
    <row r="1" spans="1:32" ht="22.5" customHeight="1" x14ac:dyDescent="0.25">
      <c r="A1" s="1"/>
      <c r="B1" s="60" t="s">
        <v>0</v>
      </c>
      <c r="C1" s="61"/>
      <c r="D1" s="62"/>
      <c r="E1" s="56"/>
      <c r="F1" s="56"/>
      <c r="G1" s="56"/>
      <c r="H1" s="56"/>
      <c r="I1" s="56"/>
      <c r="J1" s="56"/>
      <c r="K1" s="1"/>
      <c r="L1" s="60" t="s">
        <v>1</v>
      </c>
      <c r="M1" s="61"/>
      <c r="N1" s="62"/>
      <c r="O1" s="1"/>
      <c r="P1" s="1"/>
      <c r="Q1" s="63" t="s">
        <v>2</v>
      </c>
      <c r="R1" s="64"/>
      <c r="S1" s="1"/>
      <c r="T1" s="1"/>
      <c r="U1" s="40" t="s">
        <v>27</v>
      </c>
      <c r="V1" s="1"/>
      <c r="W1" s="1"/>
      <c r="X1" s="1"/>
      <c r="Y1" s="1"/>
      <c r="Z1" s="1"/>
      <c r="AA1" s="1"/>
      <c r="AB1" s="1"/>
      <c r="AC1" s="1"/>
      <c r="AD1" s="1"/>
      <c r="AE1" s="1"/>
      <c r="AF1" s="1"/>
    </row>
    <row r="2" spans="1:32" ht="13.5" customHeight="1" x14ac:dyDescent="0.25">
      <c r="A2" s="2"/>
      <c r="B2" s="3" t="s">
        <v>3</v>
      </c>
      <c r="C2" s="3" t="s">
        <v>4</v>
      </c>
      <c r="D2" s="3" t="s">
        <v>5</v>
      </c>
      <c r="E2" s="57"/>
      <c r="F2" s="57"/>
      <c r="G2" s="57"/>
      <c r="H2" s="57"/>
      <c r="I2" s="57"/>
      <c r="J2" s="57"/>
      <c r="K2" s="2"/>
      <c r="L2" s="4" t="s">
        <v>3</v>
      </c>
      <c r="M2" s="5" t="s">
        <v>4</v>
      </c>
      <c r="N2" s="6" t="s">
        <v>6</v>
      </c>
      <c r="O2" s="2"/>
      <c r="P2" s="2"/>
      <c r="Q2" s="7" t="s">
        <v>7</v>
      </c>
      <c r="R2" s="8" t="s">
        <v>8</v>
      </c>
      <c r="S2" s="2"/>
      <c r="T2" s="2"/>
      <c r="U2" s="2"/>
      <c r="V2" s="2"/>
      <c r="W2" s="2"/>
      <c r="X2" s="2"/>
      <c r="Y2" s="2"/>
      <c r="Z2" s="2"/>
      <c r="AA2" s="2"/>
      <c r="AB2" s="2"/>
      <c r="AC2" s="2"/>
      <c r="AD2" s="2"/>
      <c r="AE2" s="2"/>
      <c r="AF2" s="2"/>
    </row>
    <row r="3" spans="1:32" ht="13.5" customHeight="1" x14ac:dyDescent="0.25">
      <c r="A3" s="2"/>
      <c r="B3" s="9" t="s">
        <v>9</v>
      </c>
      <c r="C3" s="9">
        <v>45325</v>
      </c>
      <c r="D3" s="10">
        <v>120</v>
      </c>
      <c r="E3" s="45"/>
      <c r="F3" s="45"/>
      <c r="G3" s="45"/>
      <c r="H3" s="45"/>
      <c r="I3" s="45"/>
      <c r="J3" s="45"/>
      <c r="K3" s="2"/>
      <c r="L3" s="11" t="s">
        <v>10</v>
      </c>
      <c r="M3" s="12">
        <v>45278</v>
      </c>
      <c r="N3" s="13">
        <v>600</v>
      </c>
      <c r="O3" s="2"/>
      <c r="P3" s="2"/>
      <c r="Q3" s="14" t="s">
        <v>9</v>
      </c>
      <c r="R3" s="15">
        <v>-47</v>
      </c>
      <c r="S3" s="2" t="s">
        <v>13</v>
      </c>
      <c r="T3" s="2">
        <f>_xlfn.XLOOKUP(S3,B3:B14,D3:D14)</f>
        <v>312</v>
      </c>
      <c r="U3" s="41" cm="1">
        <f t="array" ref="U3:U14">D3:D14</f>
        <v>120</v>
      </c>
      <c r="V3" s="41" cm="1">
        <f t="array" ref="V3:V7">SUM(D3:_xlfn.XLOOKUP(S3,$B$3:$B$14,$D$3:$D$14))-_xlfn.ANCHORARRAY(W3)</f>
        <v>788</v>
      </c>
      <c r="W3" s="41" cm="1">
        <f t="array" ref="W3:W7">_xlfn.SCAN(,_np,_xleta.SUM)-_np</f>
        <v>0</v>
      </c>
      <c r="X3" s="51"/>
      <c r="Y3" s="52" cm="1">
        <f t="array" ref="Y3:Y7">W3:W7-AB3</f>
        <v>-788</v>
      </c>
      <c r="Z3" t="s">
        <v>10</v>
      </c>
      <c r="AA3" s="54" cm="1">
        <f t="array" ref="AA3:AA7">T4-M3:M7</f>
        <v>63</v>
      </c>
      <c r="AB3">
        <f>SUM(D3:_xlfn.XLOOKUP(S3,B3:B14,D3:D14))</f>
        <v>788</v>
      </c>
      <c r="AC3" s="2" t="str">
        <f>_xlfn.XLOOKUP(AB3,W3:W7,L3:L7,,1)</f>
        <v>P5</v>
      </c>
      <c r="AD3" s="2"/>
      <c r="AE3" s="2"/>
      <c r="AF3" s="2"/>
    </row>
    <row r="4" spans="1:32" ht="13.5" customHeight="1" x14ac:dyDescent="0.25">
      <c r="A4" s="2"/>
      <c r="B4" s="9" t="s">
        <v>11</v>
      </c>
      <c r="C4" s="16">
        <v>45338</v>
      </c>
      <c r="D4" s="17">
        <v>356</v>
      </c>
      <c r="E4" s="45"/>
      <c r="F4" s="45"/>
      <c r="G4" s="45"/>
      <c r="H4" s="45"/>
      <c r="I4" s="45"/>
      <c r="J4" s="45"/>
      <c r="K4" s="2"/>
      <c r="L4" s="11" t="s">
        <v>12</v>
      </c>
      <c r="M4" s="12">
        <v>45286</v>
      </c>
      <c r="N4" s="13">
        <v>50</v>
      </c>
      <c r="O4" s="2"/>
      <c r="P4" s="2"/>
      <c r="Q4" s="14" t="s">
        <v>11</v>
      </c>
      <c r="R4" s="15">
        <v>-60</v>
      </c>
      <c r="S4" s="2"/>
      <c r="T4" s="2">
        <f>_xlfn.XLOOKUP(S3,B3:B14,C3:C14)</f>
        <v>45341</v>
      </c>
      <c r="U4" s="2">
        <v>356</v>
      </c>
      <c r="V4" s="41">
        <v>188</v>
      </c>
      <c r="W4" s="41">
        <v>600</v>
      </c>
      <c r="X4" s="51"/>
      <c r="Y4" s="53">
        <v>-188</v>
      </c>
      <c r="Z4" t="s">
        <v>12</v>
      </c>
      <c r="AA4" s="55">
        <v>55</v>
      </c>
      <c r="AB4" s="2"/>
      <c r="AC4" s="2"/>
      <c r="AD4" s="2"/>
      <c r="AE4" s="2"/>
      <c r="AF4" s="2"/>
    </row>
    <row r="5" spans="1:32" ht="13.5" customHeight="1" x14ac:dyDescent="0.25">
      <c r="A5" s="2"/>
      <c r="B5" s="9" t="s">
        <v>13</v>
      </c>
      <c r="C5" s="16">
        <v>45341</v>
      </c>
      <c r="D5" s="17">
        <v>312</v>
      </c>
      <c r="E5" s="45"/>
      <c r="F5" s="45"/>
      <c r="G5" s="45"/>
      <c r="H5" s="45"/>
      <c r="I5" s="45"/>
      <c r="J5" s="45"/>
      <c r="K5" s="2"/>
      <c r="L5" s="11" t="s">
        <v>14</v>
      </c>
      <c r="M5" s="12">
        <v>45312</v>
      </c>
      <c r="N5" s="13">
        <v>112</v>
      </c>
      <c r="O5" s="2"/>
      <c r="P5" s="2"/>
      <c r="Q5" s="14" t="s">
        <v>13</v>
      </c>
      <c r="R5" s="15">
        <v>-46.429487179487182</v>
      </c>
      <c r="S5" s="2"/>
      <c r="T5" s="2"/>
      <c r="U5" s="2">
        <v>312</v>
      </c>
      <c r="V5" s="41">
        <v>138</v>
      </c>
      <c r="W5" s="41">
        <v>650</v>
      </c>
      <c r="X5" s="51"/>
      <c r="Y5" s="53">
        <v>-138</v>
      </c>
      <c r="Z5" t="s">
        <v>14</v>
      </c>
      <c r="AA5" s="55">
        <v>29</v>
      </c>
      <c r="AB5" s="2"/>
      <c r="AC5" s="2"/>
      <c r="AD5" s="2"/>
      <c r="AE5" s="2"/>
      <c r="AF5" s="2"/>
    </row>
    <row r="6" spans="1:32" ht="13.5" customHeight="1" x14ac:dyDescent="0.25">
      <c r="A6" s="2"/>
      <c r="B6" s="9" t="s">
        <v>15</v>
      </c>
      <c r="C6" s="16">
        <v>45355</v>
      </c>
      <c r="D6" s="17">
        <v>437</v>
      </c>
      <c r="E6" s="45"/>
      <c r="F6" s="45"/>
      <c r="G6" s="45"/>
      <c r="H6" s="45"/>
      <c r="I6" s="45"/>
      <c r="J6" s="45"/>
      <c r="K6" s="2"/>
      <c r="L6" s="11" t="s">
        <v>16</v>
      </c>
      <c r="M6" s="12">
        <v>45315</v>
      </c>
      <c r="N6" s="13">
        <v>800</v>
      </c>
      <c r="O6" s="2"/>
      <c r="P6" s="2"/>
      <c r="Q6" s="14" t="s">
        <v>15</v>
      </c>
      <c r="R6" s="15">
        <v>-40</v>
      </c>
      <c r="S6" s="2"/>
      <c r="T6" s="2"/>
      <c r="U6" s="2">
        <v>437</v>
      </c>
      <c r="V6" s="41">
        <v>26</v>
      </c>
      <c r="W6" s="41">
        <v>762</v>
      </c>
      <c r="X6" s="51"/>
      <c r="Y6" s="53">
        <v>-26</v>
      </c>
      <c r="Z6" t="s">
        <v>16</v>
      </c>
      <c r="AA6" s="55">
        <v>26</v>
      </c>
      <c r="AB6" s="2"/>
      <c r="AC6" s="2"/>
      <c r="AD6" s="2"/>
      <c r="AE6" s="2"/>
      <c r="AF6" s="2"/>
    </row>
    <row r="7" spans="1:32" ht="13.5" customHeight="1" x14ac:dyDescent="0.25">
      <c r="A7" s="2"/>
      <c r="B7" s="9" t="s">
        <v>17</v>
      </c>
      <c r="C7" s="16">
        <v>45364</v>
      </c>
      <c r="D7" s="17">
        <v>374</v>
      </c>
      <c r="E7" s="45"/>
      <c r="F7" s="45"/>
      <c r="G7" s="45"/>
      <c r="H7" s="45"/>
      <c r="I7" s="45"/>
      <c r="J7" s="45"/>
      <c r="K7" s="2"/>
      <c r="L7" s="18" t="s">
        <v>18</v>
      </c>
      <c r="M7" s="19">
        <v>45327</v>
      </c>
      <c r="N7" s="20">
        <v>1800</v>
      </c>
      <c r="O7" s="2"/>
      <c r="P7" s="2"/>
      <c r="Q7" s="14" t="s">
        <v>17</v>
      </c>
      <c r="R7" s="49">
        <v>-47.81283422459893</v>
      </c>
      <c r="S7" s="2"/>
      <c r="T7" s="2"/>
      <c r="U7" s="2">
        <v>374</v>
      </c>
      <c r="V7" s="41">
        <v>-774</v>
      </c>
      <c r="W7" s="41">
        <v>1562</v>
      </c>
      <c r="X7" s="51"/>
      <c r="Y7" s="53">
        <v>774</v>
      </c>
      <c r="Z7" t="s">
        <v>18</v>
      </c>
      <c r="AA7" s="55">
        <v>14</v>
      </c>
      <c r="AB7" s="2"/>
      <c r="AC7" s="2"/>
      <c r="AD7" s="2"/>
      <c r="AE7" s="2"/>
      <c r="AF7" s="2"/>
    </row>
    <row r="8" spans="1:32" ht="13.5" customHeight="1" x14ac:dyDescent="0.25">
      <c r="A8" s="2"/>
      <c r="B8" s="9" t="s">
        <v>19</v>
      </c>
      <c r="C8" s="16">
        <v>45365</v>
      </c>
      <c r="D8" s="17">
        <v>258</v>
      </c>
      <c r="E8" s="45"/>
      <c r="F8" s="45"/>
      <c r="G8" s="45"/>
      <c r="H8" s="45"/>
      <c r="I8" s="45"/>
      <c r="J8" s="45"/>
      <c r="K8" s="2"/>
      <c r="L8" s="2"/>
      <c r="M8" s="2"/>
      <c r="N8" s="2"/>
      <c r="O8" s="2"/>
      <c r="P8" s="2"/>
      <c r="Q8" s="14" t="s">
        <v>19</v>
      </c>
      <c r="R8" s="15">
        <v>-38</v>
      </c>
      <c r="S8" s="2"/>
      <c r="T8" s="2"/>
      <c r="U8" s="2">
        <v>258</v>
      </c>
      <c r="V8" s="41"/>
      <c r="W8" s="2"/>
      <c r="X8" s="2"/>
      <c r="Z8" s="2"/>
      <c r="AA8" s="2"/>
      <c r="AB8" s="2"/>
      <c r="AC8" s="2"/>
      <c r="AD8" s="2"/>
      <c r="AE8" s="2"/>
      <c r="AF8" s="2"/>
    </row>
    <row r="9" spans="1:32" ht="13.5" customHeight="1" x14ac:dyDescent="0.25">
      <c r="A9" s="2"/>
      <c r="B9" s="9" t="s">
        <v>20</v>
      </c>
      <c r="C9" s="16">
        <v>45370</v>
      </c>
      <c r="D9" s="17">
        <v>369</v>
      </c>
      <c r="E9" s="45"/>
      <c r="F9" s="45"/>
      <c r="G9" s="45"/>
      <c r="H9" s="45"/>
      <c r="I9" s="45"/>
      <c r="J9" s="45"/>
      <c r="K9" s="2"/>
      <c r="L9" s="2"/>
      <c r="M9" s="2"/>
      <c r="N9" s="2"/>
      <c r="O9" s="2"/>
      <c r="P9" s="2"/>
      <c r="Q9" s="14" t="s">
        <v>20</v>
      </c>
      <c r="R9" s="15">
        <v>-43</v>
      </c>
      <c r="S9" s="2"/>
      <c r="T9" s="2"/>
      <c r="U9" s="2">
        <v>369</v>
      </c>
      <c r="V9" s="41"/>
      <c r="W9" s="2"/>
      <c r="X9" s="2"/>
      <c r="Z9" s="2"/>
      <c r="AA9" s="2"/>
      <c r="AB9" s="2"/>
      <c r="AC9" s="2"/>
      <c r="AD9" s="2"/>
      <c r="AE9" s="2"/>
      <c r="AF9" s="2"/>
    </row>
    <row r="10" spans="1:32" ht="13.5" customHeight="1" x14ac:dyDescent="0.25">
      <c r="A10" s="2"/>
      <c r="B10" s="9" t="s">
        <v>21</v>
      </c>
      <c r="C10" s="16">
        <v>45376</v>
      </c>
      <c r="D10" s="17">
        <v>418</v>
      </c>
      <c r="E10" s="45"/>
      <c r="F10" s="45"/>
      <c r="G10" s="45"/>
      <c r="H10" s="45"/>
      <c r="I10" s="45"/>
      <c r="J10" s="45"/>
      <c r="K10" s="2"/>
      <c r="L10" s="2"/>
      <c r="M10" s="2"/>
      <c r="N10" s="2"/>
      <c r="O10" s="2"/>
      <c r="P10" s="2"/>
      <c r="Q10" s="14" t="s">
        <v>21</v>
      </c>
      <c r="R10" s="15">
        <v>-49</v>
      </c>
      <c r="S10" s="2"/>
      <c r="T10" s="2"/>
      <c r="U10" s="2">
        <v>418</v>
      </c>
      <c r="V10" s="41"/>
      <c r="W10" s="2"/>
      <c r="X10" s="2"/>
      <c r="Z10" s="2"/>
      <c r="AA10" s="2"/>
      <c r="AB10" s="2"/>
      <c r="AC10" s="2"/>
      <c r="AD10" s="2"/>
      <c r="AE10" s="2"/>
      <c r="AF10" s="2"/>
    </row>
    <row r="11" spans="1:32" ht="13.5" customHeight="1" x14ac:dyDescent="0.25">
      <c r="A11" s="2"/>
      <c r="B11" s="9" t="s">
        <v>22</v>
      </c>
      <c r="C11" s="16">
        <v>45384</v>
      </c>
      <c r="D11" s="17">
        <v>308</v>
      </c>
      <c r="E11" s="45"/>
      <c r="F11" s="45"/>
      <c r="G11" s="45"/>
      <c r="H11" s="45"/>
      <c r="I11" s="45"/>
      <c r="J11" s="45"/>
      <c r="K11" s="2"/>
      <c r="L11" s="2"/>
      <c r="M11" s="2"/>
      <c r="N11" s="2"/>
      <c r="O11" s="2"/>
      <c r="P11" s="2"/>
      <c r="Q11" s="14" t="s">
        <v>22</v>
      </c>
      <c r="R11" s="15">
        <v>-57</v>
      </c>
      <c r="S11" s="2"/>
      <c r="T11" s="2"/>
      <c r="U11" s="2">
        <v>308</v>
      </c>
      <c r="V11" s="41"/>
      <c r="W11" s="2"/>
      <c r="X11" s="2"/>
      <c r="Z11" s="2"/>
      <c r="AA11" s="2"/>
      <c r="AB11" s="2"/>
      <c r="AC11" s="2"/>
      <c r="AD11" s="2"/>
      <c r="AE11" s="2"/>
      <c r="AF11" s="2"/>
    </row>
    <row r="12" spans="1:32" ht="13.5" customHeight="1" x14ac:dyDescent="0.25">
      <c r="A12" s="2"/>
      <c r="B12" s="9" t="s">
        <v>23</v>
      </c>
      <c r="C12" s="16">
        <v>45397</v>
      </c>
      <c r="D12" s="17">
        <v>410</v>
      </c>
      <c r="E12" s="45"/>
      <c r="F12" s="45"/>
      <c r="G12" s="45"/>
      <c r="H12" s="45"/>
      <c r="I12" s="45"/>
      <c r="J12" s="45"/>
      <c r="K12" s="2"/>
      <c r="L12" s="2"/>
      <c r="M12" s="21"/>
      <c r="N12" s="2"/>
      <c r="O12" s="2"/>
      <c r="P12" s="2"/>
      <c r="Q12" s="14" t="s">
        <v>23</v>
      </c>
      <c r="R12" s="15">
        <v>-70</v>
      </c>
      <c r="S12" s="2"/>
      <c r="T12" s="2"/>
      <c r="U12" s="2">
        <v>410</v>
      </c>
      <c r="V12" s="41"/>
      <c r="W12" s="2"/>
      <c r="X12" s="2"/>
      <c r="Z12" s="2"/>
      <c r="AA12" s="2"/>
      <c r="AB12" s="2"/>
      <c r="AC12" s="2"/>
      <c r="AD12" s="2"/>
      <c r="AE12" s="2"/>
      <c r="AF12" s="2"/>
    </row>
    <row r="13" spans="1:32" ht="13.5" customHeight="1" x14ac:dyDescent="0.25">
      <c r="A13" s="2"/>
      <c r="B13" s="9" t="s">
        <v>24</v>
      </c>
      <c r="C13" s="16">
        <v>45406</v>
      </c>
      <c r="D13" s="17">
        <v>491</v>
      </c>
      <c r="E13" s="45"/>
      <c r="F13" s="45"/>
      <c r="G13" s="45"/>
      <c r="H13" s="45"/>
      <c r="I13" s="45"/>
      <c r="J13" s="45"/>
      <c r="K13" s="2"/>
      <c r="L13" s="2"/>
      <c r="M13" s="21"/>
      <c r="N13" s="2"/>
      <c r="O13" s="2"/>
      <c r="P13" s="2"/>
      <c r="Q13" s="14" t="s">
        <v>24</v>
      </c>
      <c r="R13" s="15" t="s">
        <v>25</v>
      </c>
      <c r="S13" s="2"/>
      <c r="T13" s="2"/>
      <c r="U13" s="2">
        <v>491</v>
      </c>
      <c r="V13" s="41"/>
      <c r="W13" s="2"/>
      <c r="X13" s="2"/>
      <c r="Z13" s="2"/>
      <c r="AA13" s="2"/>
      <c r="AB13" s="2"/>
      <c r="AC13" s="2"/>
      <c r="AD13" s="2"/>
      <c r="AE13" s="2"/>
      <c r="AF13" s="2"/>
    </row>
    <row r="14" spans="1:32" ht="13.5" customHeight="1" x14ac:dyDescent="0.25">
      <c r="A14" s="2"/>
      <c r="B14" s="9" t="s">
        <v>26</v>
      </c>
      <c r="C14" s="16">
        <v>45409</v>
      </c>
      <c r="D14" s="17">
        <v>50</v>
      </c>
      <c r="E14" s="45"/>
      <c r="F14" s="45"/>
      <c r="G14" s="45"/>
      <c r="H14" s="45"/>
      <c r="I14" s="45"/>
      <c r="J14" s="45"/>
      <c r="K14" s="2"/>
      <c r="L14" s="2"/>
      <c r="M14" s="21"/>
      <c r="N14" s="2"/>
      <c r="O14" s="2"/>
      <c r="P14" s="2"/>
      <c r="Q14" s="22" t="s">
        <v>26</v>
      </c>
      <c r="R14" s="23" t="s">
        <v>25</v>
      </c>
      <c r="S14" s="2"/>
      <c r="T14" s="2"/>
      <c r="U14" s="2">
        <v>50</v>
      </c>
      <c r="V14" s="41"/>
      <c r="W14" s="2"/>
      <c r="X14" s="2"/>
      <c r="Z14" s="2"/>
      <c r="AA14" s="2"/>
      <c r="AB14" s="2"/>
      <c r="AC14" s="2"/>
      <c r="AD14" s="2"/>
      <c r="AE14" s="2"/>
      <c r="AF14" s="2"/>
    </row>
    <row r="15" spans="1:32" ht="13.5" customHeight="1" x14ac:dyDescent="0.25">
      <c r="A15" s="2"/>
      <c r="B15" s="2"/>
      <c r="C15" s="2"/>
      <c r="D15" s="2"/>
      <c r="E15" s="2"/>
      <c r="F15" s="2"/>
      <c r="G15" s="2"/>
      <c r="H15" s="2"/>
      <c r="I15" s="2"/>
      <c r="J15" s="2"/>
      <c r="K15" s="2"/>
      <c r="L15" s="2"/>
      <c r="M15" s="21"/>
      <c r="N15" s="2"/>
      <c r="O15" s="2"/>
      <c r="P15" s="2"/>
      <c r="Q15" s="2"/>
      <c r="R15" s="2"/>
      <c r="S15" s="2"/>
      <c r="T15" s="2"/>
      <c r="U15" s="2"/>
      <c r="V15" s="2"/>
      <c r="W15" s="2"/>
      <c r="X15" s="2"/>
      <c r="Y15" s="2"/>
      <c r="Z15" s="2"/>
      <c r="AA15" s="2"/>
      <c r="AB15" s="2"/>
      <c r="AC15" s="2"/>
      <c r="AD15" s="2"/>
      <c r="AE15" s="2"/>
      <c r="AF15" s="2"/>
    </row>
    <row r="16" spans="1:32" ht="13.5" customHeight="1" x14ac:dyDescent="0.25">
      <c r="A16" s="2"/>
      <c r="B16" s="24"/>
      <c r="C16" s="24"/>
      <c r="D16" s="2"/>
      <c r="E16" s="2"/>
      <c r="F16" s="55" cm="1">
        <f t="array" ref="F16:J27">C3:C14-TRANSPOSE(M3:M7)</f>
        <v>47</v>
      </c>
      <c r="G16" s="55">
        <v>39</v>
      </c>
      <c r="H16" s="55">
        <v>13</v>
      </c>
      <c r="I16" s="55">
        <v>10</v>
      </c>
      <c r="J16" s="55">
        <v>-2</v>
      </c>
      <c r="K16" s="2"/>
      <c r="L16" s="2"/>
      <c r="M16" s="21"/>
      <c r="N16" s="2"/>
      <c r="O16" s="2"/>
      <c r="P16" s="2"/>
      <c r="Q16" s="2"/>
      <c r="R16" s="2"/>
      <c r="S16" s="2"/>
      <c r="T16" s="2"/>
      <c r="U16" s="2"/>
      <c r="V16" s="2"/>
      <c r="W16" s="2"/>
      <c r="X16" s="2"/>
      <c r="Y16" s="2"/>
      <c r="Z16" s="2"/>
      <c r="AA16" s="2"/>
      <c r="AB16" s="2"/>
      <c r="AC16" s="2"/>
      <c r="AD16" s="2"/>
      <c r="AE16" s="2"/>
      <c r="AF16" s="2"/>
    </row>
    <row r="17" spans="1:32" ht="13.5" customHeight="1" x14ac:dyDescent="0.25">
      <c r="A17" s="2"/>
      <c r="B17" s="24"/>
      <c r="C17" s="24"/>
      <c r="D17" s="2"/>
      <c r="E17" s="2"/>
      <c r="F17" s="55">
        <v>60</v>
      </c>
      <c r="G17" s="55">
        <v>52</v>
      </c>
      <c r="H17" s="55">
        <v>26</v>
      </c>
      <c r="I17" s="55">
        <v>23</v>
      </c>
      <c r="J17" s="55">
        <v>11</v>
      </c>
      <c r="K17" s="2"/>
      <c r="L17" s="2"/>
      <c r="M17" s="21"/>
      <c r="N17" s="2"/>
      <c r="O17" s="2"/>
      <c r="P17" s="2">
        <v>120</v>
      </c>
      <c r="Q17" s="2"/>
      <c r="R17" s="2"/>
      <c r="S17" s="2"/>
      <c r="T17" s="2"/>
      <c r="U17" s="2"/>
      <c r="V17" s="2"/>
      <c r="W17" s="2"/>
      <c r="X17" s="2"/>
      <c r="Y17" s="2"/>
      <c r="Z17" s="2"/>
      <c r="AA17" s="2"/>
      <c r="AB17" s="2"/>
      <c r="AC17" s="2"/>
      <c r="AD17" s="2"/>
      <c r="AE17" s="2"/>
      <c r="AF17" s="2"/>
    </row>
    <row r="18" spans="1:32" ht="13.5" customHeight="1" x14ac:dyDescent="0.25">
      <c r="A18" s="2"/>
      <c r="B18" s="24"/>
      <c r="C18" s="24"/>
      <c r="D18" s="2"/>
      <c r="E18" s="2"/>
      <c r="F18" s="55">
        <v>63</v>
      </c>
      <c r="G18" s="55">
        <v>55</v>
      </c>
      <c r="H18" s="55">
        <v>29</v>
      </c>
      <c r="I18" s="55">
        <v>26</v>
      </c>
      <c r="J18" s="55">
        <v>14</v>
      </c>
      <c r="K18" s="2"/>
      <c r="L18" s="2"/>
      <c r="M18" s="21" t="s">
        <v>28</v>
      </c>
      <c r="N18" s="2"/>
      <c r="O18" s="2" t="s">
        <v>11</v>
      </c>
      <c r="P18" s="2">
        <v>356</v>
      </c>
      <c r="Q18" s="2">
        <f>SUM(P17:P18)</f>
        <v>476</v>
      </c>
      <c r="R18" s="2">
        <f>M3-C4</f>
        <v>-60</v>
      </c>
      <c r="S18" s="2"/>
      <c r="T18" s="2"/>
      <c r="U18" s="2"/>
      <c r="V18" s="2"/>
      <c r="W18" s="2"/>
      <c r="X18" s="2"/>
      <c r="Y18" s="2"/>
      <c r="Z18" s="2"/>
      <c r="AA18" s="2"/>
      <c r="AB18" s="2"/>
      <c r="AC18" s="2"/>
      <c r="AD18" s="2"/>
      <c r="AE18" s="2"/>
      <c r="AF18" s="2"/>
    </row>
    <row r="19" spans="1:32" ht="13.5" customHeight="1" x14ac:dyDescent="0.25">
      <c r="A19" s="2"/>
      <c r="B19" s="24"/>
      <c r="C19" s="24" cm="1">
        <f t="array" ref="C19:C30">_xlfn.LET(
    _xlpm.p, N3:N7,
    _xlpm.q, _xlfn.SCAN(, _xlpm.p, _xleta.SUM) - _xlpm.p,
    IFERROR(
        _xlfn.MAP(
            D3:D14,
            C3:C14,
            _xlfn.LAMBDA(_xlpm.c,_xlpm.d,
                _xlfn.LET(
                    _xlpm.i, SUM(D3:_xlpm.c) - _xlpm.q,
                    _xlpm.L, _xlfn.LAMBDA(_xlpm.j, IF(_xlpm.j &lt; _xlpm.p, (_xlpm.j &gt; 0) * _xlpm.j, _xlpm.p)),
                    _xlpm.v, _xlpm.L(_xlpm.i) - _xlpm.L(_xlpm.i - _xlpm.c),
                    SUM(_xlpm.v * (M3:M7 - _xlpm.d)) / SUM(_xlpm.v)
                )
            )
        ),
        "NP"
    )
)</f>
        <v>-47</v>
      </c>
      <c r="D19" s="2"/>
      <c r="E19" s="2"/>
      <c r="F19" s="55">
        <v>77</v>
      </c>
      <c r="G19" s="55">
        <v>69</v>
      </c>
      <c r="H19" s="55">
        <v>43</v>
      </c>
      <c r="I19" s="55">
        <v>40</v>
      </c>
      <c r="J19" s="55">
        <v>28</v>
      </c>
      <c r="K19" s="2"/>
      <c r="L19" s="2"/>
      <c r="M19" s="41" cm="1">
        <f t="array" ref="M19:M23">_xlfn.SCAN(,N3:N7,_xleta.SUM)-N3:N7</f>
        <v>0</v>
      </c>
      <c r="N19" s="2"/>
      <c r="O19" s="2"/>
      <c r="P19" s="2"/>
      <c r="Q19" s="2"/>
      <c r="R19" s="2"/>
      <c r="S19" s="2"/>
      <c r="T19" s="2"/>
      <c r="U19" s="2"/>
      <c r="V19" s="2"/>
      <c r="W19" s="2"/>
      <c r="X19" s="2"/>
      <c r="Y19" s="2"/>
      <c r="Z19" s="2"/>
      <c r="AA19" s="2"/>
      <c r="AB19" s="2"/>
      <c r="AC19" s="2"/>
      <c r="AD19" s="2"/>
      <c r="AE19" s="2"/>
      <c r="AF19" s="2"/>
    </row>
    <row r="20" spans="1:32" ht="13.5" customHeight="1" x14ac:dyDescent="0.25">
      <c r="A20" s="2"/>
      <c r="B20" s="24"/>
      <c r="C20" s="24">
        <v>-60</v>
      </c>
      <c r="D20" s="2"/>
      <c r="E20" s="2"/>
      <c r="F20" s="55">
        <v>86</v>
      </c>
      <c r="G20" s="55">
        <v>78</v>
      </c>
      <c r="H20" s="55">
        <v>52</v>
      </c>
      <c r="I20" s="55">
        <v>49</v>
      </c>
      <c r="J20" s="55">
        <v>37</v>
      </c>
      <c r="K20" s="2"/>
      <c r="L20" s="2"/>
      <c r="M20" s="2">
        <v>600</v>
      </c>
      <c r="N20" s="2"/>
      <c r="O20" s="2"/>
      <c r="P20" s="2"/>
      <c r="Q20" s="2"/>
      <c r="R20" s="2">
        <v>600</v>
      </c>
      <c r="S20" s="2">
        <v>120</v>
      </c>
      <c r="T20" s="2"/>
      <c r="U20" s="2"/>
      <c r="V20" s="2"/>
      <c r="W20" s="2"/>
      <c r="X20" s="2"/>
      <c r="Y20" s="2"/>
      <c r="Z20" s="2"/>
      <c r="AA20" s="2"/>
      <c r="AB20" s="2"/>
      <c r="AC20" s="2"/>
      <c r="AD20" s="2"/>
      <c r="AE20" s="2"/>
      <c r="AF20" s="2"/>
    </row>
    <row r="21" spans="1:32" ht="13.5" customHeight="1" x14ac:dyDescent="0.25">
      <c r="A21" s="2"/>
      <c r="B21" s="24"/>
      <c r="C21" s="24">
        <v>-46.429487179487182</v>
      </c>
      <c r="D21" s="2"/>
      <c r="E21" s="2"/>
      <c r="F21" s="55">
        <v>87</v>
      </c>
      <c r="G21" s="55">
        <v>79</v>
      </c>
      <c r="H21" s="55">
        <v>53</v>
      </c>
      <c r="I21" s="55">
        <v>50</v>
      </c>
      <c r="J21" s="55">
        <v>38</v>
      </c>
      <c r="K21" s="2"/>
      <c r="L21" s="2"/>
      <c r="M21" s="2">
        <v>650</v>
      </c>
      <c r="N21" s="2"/>
      <c r="R21">
        <v>50</v>
      </c>
      <c r="S21" s="2">
        <v>356</v>
      </c>
      <c r="T21" s="2"/>
      <c r="U21" s="2"/>
      <c r="V21" s="2"/>
      <c r="W21" s="2"/>
      <c r="X21" s="2"/>
      <c r="Y21" s="2"/>
      <c r="Z21" s="2"/>
      <c r="AA21" s="2"/>
      <c r="AB21" s="2"/>
      <c r="AC21" s="2"/>
      <c r="AD21" s="2"/>
      <c r="AE21" s="2"/>
      <c r="AF21" s="2"/>
    </row>
    <row r="22" spans="1:32" ht="13.5" customHeight="1" x14ac:dyDescent="0.25">
      <c r="A22" s="2"/>
      <c r="B22" s="24"/>
      <c r="C22" s="24">
        <v>-40</v>
      </c>
      <c r="D22" s="2"/>
      <c r="E22" s="2"/>
      <c r="F22" s="55">
        <v>92</v>
      </c>
      <c r="G22" s="55">
        <v>84</v>
      </c>
      <c r="H22" s="55">
        <v>58</v>
      </c>
      <c r="I22" s="55">
        <v>55</v>
      </c>
      <c r="J22" s="55">
        <v>43</v>
      </c>
      <c r="K22" s="2"/>
      <c r="L22" s="2"/>
      <c r="M22" s="2">
        <v>762</v>
      </c>
      <c r="N22" s="2"/>
      <c r="R22">
        <v>112</v>
      </c>
      <c r="S22" s="44">
        <f>SUM(S20:S21)</f>
        <v>476</v>
      </c>
      <c r="T22">
        <f>600-476</f>
        <v>124</v>
      </c>
      <c r="U22" s="2"/>
      <c r="V22" s="2"/>
      <c r="W22" s="2"/>
      <c r="X22" s="2"/>
      <c r="Y22" s="2"/>
      <c r="Z22" s="2"/>
      <c r="AA22" s="2"/>
      <c r="AB22" s="2"/>
      <c r="AC22" s="2"/>
      <c r="AD22" s="2"/>
      <c r="AE22" s="2"/>
      <c r="AF22" s="2"/>
    </row>
    <row r="23" spans="1:32" ht="13.5" customHeight="1" x14ac:dyDescent="0.25">
      <c r="A23" s="2"/>
      <c r="B23" s="24"/>
      <c r="C23" s="24">
        <v>-47.81283422459893</v>
      </c>
      <c r="D23" s="2"/>
      <c r="E23" s="2"/>
      <c r="F23" s="55">
        <v>98</v>
      </c>
      <c r="G23" s="55">
        <v>90</v>
      </c>
      <c r="H23" s="55">
        <v>64</v>
      </c>
      <c r="I23" s="55">
        <v>61</v>
      </c>
      <c r="J23" s="55">
        <v>49</v>
      </c>
      <c r="K23" s="2"/>
      <c r="L23" s="2"/>
      <c r="M23" s="2">
        <v>1562</v>
      </c>
      <c r="N23" s="2"/>
      <c r="O23" s="2"/>
      <c r="P23" s="2"/>
      <c r="Q23" s="2"/>
      <c r="R23" s="2"/>
      <c r="S23" s="2"/>
      <c r="T23" s="2"/>
      <c r="U23" s="2"/>
      <c r="V23" s="2"/>
      <c r="W23" s="2"/>
      <c r="X23" s="2"/>
      <c r="Y23" s="2"/>
      <c r="Z23" s="2"/>
      <c r="AA23" s="2"/>
      <c r="AB23" s="2"/>
      <c r="AC23" s="2"/>
      <c r="AD23" s="2"/>
      <c r="AE23" s="2"/>
      <c r="AF23" s="2"/>
    </row>
    <row r="24" spans="1:32" ht="13.5" customHeight="1" x14ac:dyDescent="0.25">
      <c r="A24" s="2"/>
      <c r="B24" s="24"/>
      <c r="C24" s="24">
        <v>-38</v>
      </c>
      <c r="D24" s="2"/>
      <c r="E24" s="2"/>
      <c r="F24" s="55">
        <v>106</v>
      </c>
      <c r="G24" s="55">
        <v>98</v>
      </c>
      <c r="H24" s="55">
        <v>72</v>
      </c>
      <c r="I24" s="55">
        <v>69</v>
      </c>
      <c r="J24" s="55">
        <v>57</v>
      </c>
      <c r="K24" s="2"/>
      <c r="L24" s="2"/>
      <c r="M24" s="2"/>
      <c r="N24" s="2"/>
      <c r="O24" s="2" t="s">
        <v>13</v>
      </c>
      <c r="P24" s="2">
        <v>312</v>
      </c>
      <c r="Q24" s="42">
        <v>45341</v>
      </c>
      <c r="R24">
        <f>SUM(R20:R22)</f>
        <v>762</v>
      </c>
      <c r="S24" s="2">
        <f>R24-120-356</f>
        <v>286</v>
      </c>
      <c r="T24" s="43">
        <v>124</v>
      </c>
      <c r="U24" s="2">
        <f>Q24-M3</f>
        <v>63</v>
      </c>
      <c r="V24" s="2">
        <f>SUMPRODUCT(T24:T27,U24:U27)/SUM(T24:T27)</f>
        <v>46.429487179487182</v>
      </c>
      <c r="W24" s="2"/>
      <c r="X24" s="2"/>
      <c r="Y24" s="2"/>
      <c r="Z24" s="2"/>
      <c r="AA24" s="2"/>
      <c r="AB24" s="2"/>
      <c r="AC24" s="2"/>
      <c r="AD24" s="2"/>
      <c r="AE24" s="2"/>
      <c r="AF24" s="2"/>
    </row>
    <row r="25" spans="1:32" ht="13.5" customHeight="1" x14ac:dyDescent="0.25">
      <c r="A25" s="2"/>
      <c r="B25" s="24"/>
      <c r="C25" s="24">
        <v>-43</v>
      </c>
      <c r="D25" s="2"/>
      <c r="E25" s="2"/>
      <c r="F25" s="55">
        <v>119</v>
      </c>
      <c r="G25" s="55">
        <v>111</v>
      </c>
      <c r="H25" s="55">
        <v>85</v>
      </c>
      <c r="I25" s="55">
        <v>82</v>
      </c>
      <c r="J25" s="55">
        <v>70</v>
      </c>
      <c r="K25" s="2"/>
      <c r="L25" s="2"/>
      <c r="M25" s="2"/>
      <c r="N25" s="2"/>
      <c r="O25" s="2"/>
      <c r="P25" s="2"/>
      <c r="Q25" s="2"/>
      <c r="R25" s="2"/>
      <c r="S25" s="2">
        <f>P24-S24</f>
        <v>26</v>
      </c>
      <c r="T25" s="2">
        <v>50</v>
      </c>
      <c r="U25" s="2">
        <f>Q24-M4</f>
        <v>55</v>
      </c>
      <c r="V25" s="2"/>
      <c r="W25" s="2"/>
      <c r="X25" s="2"/>
      <c r="Y25" s="2"/>
      <c r="Z25" s="2"/>
      <c r="AA25" s="2"/>
      <c r="AB25" s="2"/>
      <c r="AC25" s="2"/>
      <c r="AD25" s="2"/>
      <c r="AE25" s="2"/>
      <c r="AF25" s="2"/>
    </row>
    <row r="26" spans="1:32" ht="13.5" customHeight="1" x14ac:dyDescent="0.25">
      <c r="A26" s="2"/>
      <c r="B26" s="24"/>
      <c r="C26" s="24">
        <v>-49</v>
      </c>
      <c r="D26" s="2"/>
      <c r="E26" s="2"/>
      <c r="F26" s="55">
        <v>128</v>
      </c>
      <c r="G26" s="55">
        <v>120</v>
      </c>
      <c r="H26" s="55">
        <v>94</v>
      </c>
      <c r="I26" s="55">
        <v>91</v>
      </c>
      <c r="J26" s="55">
        <v>79</v>
      </c>
      <c r="K26" s="2"/>
      <c r="L26" s="2"/>
      <c r="M26" s="2"/>
      <c r="N26" s="2"/>
      <c r="O26" s="2"/>
      <c r="P26" s="2"/>
      <c r="Q26" s="2"/>
      <c r="R26" s="2"/>
      <c r="S26" s="2"/>
      <c r="T26" s="2">
        <v>112</v>
      </c>
      <c r="U26" s="2">
        <f>Q24-M5</f>
        <v>29</v>
      </c>
      <c r="V26" s="2"/>
      <c r="W26" s="2"/>
      <c r="X26" s="2"/>
      <c r="Y26" s="2"/>
      <c r="Z26" s="2"/>
      <c r="AA26" s="2"/>
      <c r="AB26" s="2"/>
      <c r="AC26" s="2"/>
      <c r="AD26" s="2"/>
      <c r="AE26" s="2"/>
      <c r="AF26" s="2"/>
    </row>
    <row r="27" spans="1:32" ht="13.5" customHeight="1" x14ac:dyDescent="0.25">
      <c r="A27" s="2"/>
      <c r="B27" s="24"/>
      <c r="C27" s="24">
        <v>-57</v>
      </c>
      <c r="D27" s="2"/>
      <c r="E27" s="2"/>
      <c r="F27" s="55">
        <v>131</v>
      </c>
      <c r="G27" s="55">
        <v>123</v>
      </c>
      <c r="H27" s="55">
        <v>97</v>
      </c>
      <c r="I27" s="55">
        <v>94</v>
      </c>
      <c r="J27" s="55">
        <v>82</v>
      </c>
      <c r="K27" s="2"/>
      <c r="L27" s="2"/>
      <c r="M27" s="2"/>
      <c r="N27" s="2"/>
      <c r="O27" s="2"/>
      <c r="P27" s="2"/>
      <c r="Q27" s="2"/>
      <c r="R27" s="2"/>
      <c r="S27" s="2"/>
      <c r="T27" s="43">
        <f>P24-SUM(T24:T26)</f>
        <v>26</v>
      </c>
      <c r="U27" s="2">
        <f>Q24-M6</f>
        <v>26</v>
      </c>
      <c r="V27" s="2"/>
      <c r="W27" s="2"/>
      <c r="X27" s="2"/>
      <c r="Y27" s="2"/>
      <c r="Z27" s="2"/>
      <c r="AA27" s="2"/>
      <c r="AB27" s="2"/>
      <c r="AC27" s="2"/>
      <c r="AD27" s="2"/>
      <c r="AE27" s="2"/>
      <c r="AF27" s="2"/>
    </row>
    <row r="28" spans="1:32" ht="13.5" customHeight="1" x14ac:dyDescent="0.25">
      <c r="A28" s="2"/>
      <c r="B28" s="24"/>
      <c r="C28" s="24">
        <v>-70</v>
      </c>
      <c r="D28" s="2"/>
      <c r="E28" s="2"/>
      <c r="F28" s="2"/>
      <c r="G28" s="2"/>
      <c r="H28" s="2"/>
      <c r="I28" s="2"/>
      <c r="J28" s="2"/>
      <c r="K28" s="2"/>
      <c r="L28" s="2"/>
      <c r="M28" s="2"/>
      <c r="N28" s="2"/>
      <c r="O28" s="2"/>
      <c r="Q28" s="2"/>
      <c r="R28" s="2"/>
      <c r="S28" s="2"/>
      <c r="T28" s="2"/>
      <c r="U28" s="2"/>
      <c r="V28" s="2"/>
      <c r="W28" s="2"/>
      <c r="X28" s="2"/>
      <c r="Y28" s="2"/>
      <c r="Z28" s="2"/>
      <c r="AA28" s="2"/>
      <c r="AB28" s="2"/>
      <c r="AC28" s="2"/>
      <c r="AD28" s="2"/>
      <c r="AE28" s="2"/>
      <c r="AF28" s="2"/>
    </row>
    <row r="29" spans="1:32" ht="13.5" customHeight="1" x14ac:dyDescent="0.25">
      <c r="A29" s="2"/>
      <c r="B29" s="24"/>
      <c r="C29" s="24" t="str">
        <v>NP</v>
      </c>
      <c r="D29" s="2"/>
      <c r="E29" s="2"/>
      <c r="F29" s="2"/>
      <c r="G29" s="2"/>
      <c r="H29" s="2"/>
      <c r="I29" s="2"/>
      <c r="J29" s="2"/>
      <c r="K29" s="2"/>
      <c r="L29" s="2"/>
      <c r="M29" s="2"/>
      <c r="N29" s="2"/>
      <c r="O29" s="2"/>
      <c r="P29" s="2"/>
      <c r="Q29" s="2"/>
      <c r="R29" s="2">
        <v>600</v>
      </c>
      <c r="S29">
        <f>R29+S28</f>
        <v>600</v>
      </c>
      <c r="T29" s="10">
        <v>120</v>
      </c>
      <c r="U29" s="2"/>
      <c r="V29" s="2"/>
      <c r="W29" s="2"/>
      <c r="X29" s="2"/>
      <c r="Y29" s="2"/>
      <c r="Z29" s="2"/>
      <c r="AA29" s="2"/>
      <c r="AB29" s="2"/>
      <c r="AC29" s="2"/>
      <c r="AD29" s="2"/>
      <c r="AE29" s="2"/>
      <c r="AF29" s="2"/>
    </row>
    <row r="30" spans="1:32" ht="13.5" customHeight="1" x14ac:dyDescent="0.25">
      <c r="A30" s="2"/>
      <c r="B30" s="24"/>
      <c r="C30" s="24" t="str">
        <v>NP</v>
      </c>
      <c r="D30" s="2"/>
      <c r="E30" s="2"/>
      <c r="F30" s="2"/>
      <c r="G30" s="2"/>
      <c r="H30" s="2"/>
      <c r="I30" s="2"/>
      <c r="J30" s="2"/>
      <c r="K30" s="2"/>
      <c r="L30" s="2"/>
      <c r="M30" s="2"/>
      <c r="N30" s="2"/>
      <c r="R30" s="2">
        <v>50</v>
      </c>
      <c r="S30">
        <f t="shared" ref="S30:S32" si="0">R30+S29</f>
        <v>650</v>
      </c>
      <c r="T30" s="17">
        <v>356</v>
      </c>
      <c r="U30" s="2"/>
      <c r="V30" s="2"/>
      <c r="W30" s="2"/>
      <c r="X30" s="2"/>
      <c r="Y30" s="2"/>
      <c r="Z30" s="2"/>
      <c r="AA30" s="2"/>
      <c r="AB30" s="2"/>
      <c r="AC30" s="2"/>
      <c r="AD30" s="2"/>
      <c r="AE30" s="2"/>
      <c r="AF30" s="2"/>
    </row>
    <row r="31" spans="1:32" ht="13.5" customHeight="1" x14ac:dyDescent="0.25">
      <c r="A31" s="2"/>
      <c r="B31" s="24"/>
      <c r="C31" s="24"/>
      <c r="D31" s="2"/>
      <c r="E31" s="2"/>
      <c r="F31" s="2"/>
      <c r="G31" s="2"/>
      <c r="H31" s="2"/>
      <c r="I31" s="2"/>
      <c r="J31" s="2"/>
      <c r="K31" s="2"/>
      <c r="L31" s="2"/>
      <c r="M31" s="2"/>
      <c r="N31" s="2"/>
      <c r="O31" s="2"/>
      <c r="P31" s="2"/>
      <c r="Q31" s="2"/>
      <c r="R31" s="2">
        <v>112</v>
      </c>
      <c r="S31">
        <f t="shared" si="0"/>
        <v>762</v>
      </c>
      <c r="T31" s="17">
        <v>312</v>
      </c>
      <c r="U31" s="2"/>
      <c r="V31" s="2"/>
      <c r="W31" s="2"/>
      <c r="X31" s="2"/>
      <c r="Y31" s="2"/>
      <c r="Z31" s="2"/>
      <c r="AA31" s="2"/>
      <c r="AB31" s="2"/>
      <c r="AC31" s="2"/>
      <c r="AD31" s="2"/>
      <c r="AE31" s="2"/>
      <c r="AF31" s="2"/>
    </row>
    <row r="32" spans="1:32" ht="13.5" customHeight="1" x14ac:dyDescent="0.25">
      <c r="A32" s="2"/>
      <c r="B32" s="24"/>
      <c r="C32" s="24"/>
      <c r="D32" s="2"/>
      <c r="E32" s="2"/>
      <c r="F32" s="2"/>
      <c r="G32" s="2"/>
      <c r="H32" s="2"/>
      <c r="I32" s="2"/>
      <c r="J32" s="2"/>
      <c r="K32" s="2"/>
      <c r="L32" s="2"/>
      <c r="M32" s="2"/>
      <c r="N32" s="2"/>
      <c r="O32" s="2"/>
      <c r="P32" s="2"/>
      <c r="Q32" s="2"/>
      <c r="R32" s="2">
        <v>800</v>
      </c>
      <c r="S32">
        <f t="shared" si="0"/>
        <v>1562</v>
      </c>
      <c r="T32" s="45">
        <v>788</v>
      </c>
      <c r="U32" s="2"/>
      <c r="V32" s="2"/>
      <c r="W32" s="2"/>
      <c r="X32" s="2"/>
      <c r="Y32" s="2"/>
      <c r="Z32" s="2"/>
      <c r="AA32" s="2"/>
      <c r="AB32" s="2"/>
      <c r="AC32" s="2"/>
      <c r="AD32" s="2"/>
      <c r="AE32" s="2"/>
      <c r="AF32" s="2"/>
    </row>
    <row r="33" spans="1:32"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3.5" customHeight="1" x14ac:dyDescent="0.25">
      <c r="A34" s="2"/>
      <c r="B34" s="24"/>
      <c r="C34" s="24" t="s">
        <v>6</v>
      </c>
      <c r="D34" s="2" t="s">
        <v>31</v>
      </c>
      <c r="E34" s="2"/>
      <c r="F34" s="58" t="s">
        <v>33</v>
      </c>
      <c r="G34" s="58" t="s">
        <v>6</v>
      </c>
      <c r="N34" s="2"/>
      <c r="O34" t="s">
        <v>15</v>
      </c>
      <c r="P34">
        <v>437</v>
      </c>
      <c r="Q34" s="42">
        <v>45355</v>
      </c>
      <c r="R34" s="21">
        <f>M6</f>
        <v>45315</v>
      </c>
      <c r="S34" s="46">
        <f>R34-Q34</f>
        <v>-40</v>
      </c>
      <c r="T34" s="2"/>
      <c r="U34" s="2"/>
      <c r="V34" s="2"/>
      <c r="W34" s="2"/>
      <c r="X34" s="2"/>
      <c r="Y34" s="2"/>
      <c r="Z34" s="2"/>
      <c r="AA34" s="2"/>
      <c r="AB34" s="2"/>
      <c r="AC34" s="2"/>
      <c r="AD34" s="2"/>
      <c r="AE34" s="2"/>
      <c r="AF34" s="2"/>
    </row>
    <row r="35" spans="1:32" ht="13.5" customHeight="1" x14ac:dyDescent="0.25">
      <c r="A35" s="2"/>
      <c r="B35" s="24"/>
      <c r="C35" s="24" cm="1">
        <f t="array" aca="1" ref="C35:C3396" ca="1">_xlfn.DROP(_xlfn.REDUCE("",L3:L7,_xlfn.LAMBDA(_xlpm.a,_xlpm.v,_xlfn.VSTACK(_xlpm.a,_xlfn.SEQUENCE(OFFSET(_xlpm.v,,2),1,RIGHT(_xlpm.v,1)+0,0)))),1)+0</f>
        <v>1</v>
      </c>
      <c r="D35" s="2" cm="1">
        <f t="array" aca="1" ref="D35:D3937" ca="1">_xlfn.DROP(_xlfn.REDUCE("",B3:B14,_xlfn.LAMBDA(_xlpm.a,_xlpm.v,_xlfn.VSTACK(_xlpm.a,_xlfn.SEQUENCE(OFFSET(_xlpm.v,,2),1,RIGHT(_xlpm.v,LEN(_xlpm.v)-1)+0,0)))),1)+0</f>
        <v>1</v>
      </c>
      <c r="E35" s="2"/>
      <c r="F35" s="58" t="s">
        <v>31</v>
      </c>
      <c r="G35">
        <v>-1</v>
      </c>
      <c r="H35">
        <v>1</v>
      </c>
      <c r="I35">
        <v>2</v>
      </c>
      <c r="J35">
        <v>3</v>
      </c>
      <c r="K35">
        <v>4</v>
      </c>
      <c r="L35">
        <v>5</v>
      </c>
      <c r="N35" s="2"/>
      <c r="O35" s="2"/>
      <c r="P35" s="2"/>
      <c r="Q35" s="2"/>
      <c r="R35" s="2"/>
      <c r="S35" s="2"/>
      <c r="T35" s="2"/>
      <c r="U35" s="2"/>
      <c r="V35" s="2"/>
      <c r="W35" s="2"/>
      <c r="X35" s="2"/>
      <c r="Y35" s="2"/>
      <c r="Z35" s="2"/>
      <c r="AA35" s="2"/>
      <c r="AB35" s="2"/>
      <c r="AC35" s="2"/>
      <c r="AD35" s="2"/>
      <c r="AE35" s="2"/>
      <c r="AF35" s="2"/>
    </row>
    <row r="36" spans="1:32" ht="13.5" customHeight="1" x14ac:dyDescent="0.25">
      <c r="A36" s="2"/>
      <c r="B36" s="24"/>
      <c r="C36" s="24">
        <f ca="1"/>
        <v>1</v>
      </c>
      <c r="D36" s="2">
        <f ca="1"/>
        <v>1</v>
      </c>
      <c r="E36" s="2"/>
      <c r="F36">
        <v>1</v>
      </c>
      <c r="H36">
        <v>120</v>
      </c>
      <c r="M36">
        <f>SUMPRODUCT(F16:J16,H36:L36)/SUM(H36:L36)</f>
        <v>47</v>
      </c>
      <c r="N36" s="2"/>
      <c r="O36" s="2"/>
      <c r="R36" s="2"/>
      <c r="S36" s="2"/>
      <c r="T36" s="2"/>
      <c r="U36" s="2"/>
      <c r="V36" s="2"/>
      <c r="W36" s="2"/>
      <c r="X36" s="2"/>
      <c r="Y36" s="2"/>
      <c r="Z36" s="2"/>
      <c r="AA36" s="2"/>
      <c r="AB36" s="2"/>
      <c r="AC36" s="2"/>
      <c r="AD36" s="2"/>
      <c r="AE36" s="2"/>
      <c r="AF36" s="2"/>
    </row>
    <row r="37" spans="1:32" ht="13.5" customHeight="1" x14ac:dyDescent="0.25">
      <c r="A37" s="2"/>
      <c r="B37" s="24"/>
      <c r="C37" s="24">
        <f ca="1"/>
        <v>1</v>
      </c>
      <c r="D37" s="2">
        <f ca="1"/>
        <v>1</v>
      </c>
      <c r="E37" s="2"/>
      <c r="F37">
        <v>2</v>
      </c>
      <c r="H37">
        <v>356</v>
      </c>
      <c r="M37">
        <f t="shared" ref="M37:M45" si="1">SUMPRODUCT(F17:J17,H37:L37)/SUM(H37:L37)</f>
        <v>60</v>
      </c>
      <c r="R37" s="2">
        <v>600</v>
      </c>
      <c r="S37">
        <f>R37+S36</f>
        <v>600</v>
      </c>
      <c r="T37" s="10">
        <v>120</v>
      </c>
      <c r="U37" s="2"/>
      <c r="V37" s="2"/>
      <c r="W37" s="2"/>
      <c r="X37" s="2"/>
      <c r="Y37" s="2"/>
      <c r="Z37" s="2"/>
      <c r="AA37" s="2"/>
      <c r="AB37" s="2"/>
      <c r="AC37" s="2"/>
      <c r="AD37" s="2"/>
      <c r="AE37" s="2"/>
      <c r="AF37" s="2"/>
    </row>
    <row r="38" spans="1:32" ht="13.5" customHeight="1" x14ac:dyDescent="0.25">
      <c r="A38" s="2"/>
      <c r="B38" s="24"/>
      <c r="C38" s="24">
        <f ca="1"/>
        <v>1</v>
      </c>
      <c r="D38" s="2">
        <f ca="1"/>
        <v>1</v>
      </c>
      <c r="E38" s="2"/>
      <c r="F38">
        <v>3</v>
      </c>
      <c r="H38">
        <v>124</v>
      </c>
      <c r="I38">
        <v>50</v>
      </c>
      <c r="J38">
        <v>112</v>
      </c>
      <c r="K38">
        <v>26</v>
      </c>
      <c r="M38">
        <f t="shared" si="1"/>
        <v>46.429487179487182</v>
      </c>
      <c r="N38" s="2"/>
      <c r="O38" s="2"/>
      <c r="P38" s="2"/>
      <c r="Q38" s="2"/>
      <c r="R38" s="2">
        <v>50</v>
      </c>
      <c r="S38">
        <f t="shared" ref="S38:S40" si="2">R38+S37</f>
        <v>650</v>
      </c>
      <c r="T38" s="17">
        <v>356</v>
      </c>
      <c r="U38" s="2"/>
      <c r="V38" s="2"/>
      <c r="W38" s="2"/>
      <c r="X38" s="2"/>
      <c r="Y38" s="2"/>
      <c r="Z38" s="2"/>
      <c r="AA38" s="2"/>
      <c r="AB38" s="2"/>
      <c r="AC38" s="2"/>
      <c r="AD38" s="2"/>
      <c r="AE38" s="2"/>
      <c r="AF38" s="2"/>
    </row>
    <row r="39" spans="1:32" ht="13.5" customHeight="1" x14ac:dyDescent="0.25">
      <c r="A39" s="2"/>
      <c r="B39" s="24"/>
      <c r="C39" s="24">
        <f ca="1"/>
        <v>1</v>
      </c>
      <c r="D39" s="2">
        <f ca="1"/>
        <v>1</v>
      </c>
      <c r="E39" s="2"/>
      <c r="F39">
        <v>4</v>
      </c>
      <c r="K39">
        <v>437</v>
      </c>
      <c r="M39">
        <f t="shared" si="1"/>
        <v>40</v>
      </c>
      <c r="N39" s="2"/>
      <c r="O39" s="2"/>
      <c r="P39" s="2"/>
      <c r="Q39" s="2"/>
      <c r="R39" s="2">
        <v>112</v>
      </c>
      <c r="S39">
        <f t="shared" si="2"/>
        <v>762</v>
      </c>
      <c r="T39" s="17">
        <v>312</v>
      </c>
      <c r="U39" s="2"/>
      <c r="V39" s="2"/>
      <c r="W39" s="2"/>
      <c r="X39" s="2"/>
      <c r="Y39" s="2"/>
      <c r="Z39" s="2"/>
      <c r="AA39" s="2"/>
      <c r="AB39" s="2"/>
      <c r="AC39" s="2"/>
      <c r="AD39" s="2"/>
      <c r="AE39" s="2"/>
      <c r="AF39" s="2"/>
    </row>
    <row r="40" spans="1:32" ht="13.5" customHeight="1" x14ac:dyDescent="0.25">
      <c r="A40" s="2"/>
      <c r="B40" s="24"/>
      <c r="C40" s="24">
        <f ca="1"/>
        <v>1</v>
      </c>
      <c r="D40" s="2">
        <f ca="1"/>
        <v>1</v>
      </c>
      <c r="E40" s="2"/>
      <c r="F40">
        <v>5</v>
      </c>
      <c r="K40">
        <v>337</v>
      </c>
      <c r="L40">
        <v>37</v>
      </c>
      <c r="M40">
        <f t="shared" si="1"/>
        <v>47.81283422459893</v>
      </c>
      <c r="N40" s="2"/>
      <c r="O40" s="2"/>
      <c r="P40" s="2"/>
      <c r="Q40" s="2"/>
      <c r="R40" s="2">
        <v>800</v>
      </c>
      <c r="S40">
        <f t="shared" si="2"/>
        <v>1562</v>
      </c>
      <c r="T40" s="17">
        <v>437</v>
      </c>
      <c r="U40" s="41">
        <f>SUM(T37:T40)</f>
        <v>1225</v>
      </c>
      <c r="V40" s="2"/>
      <c r="W40" s="2"/>
      <c r="X40" s="2"/>
      <c r="Y40" s="2"/>
      <c r="Z40" s="2"/>
      <c r="AA40" s="2"/>
      <c r="AB40" s="2"/>
      <c r="AC40" s="2"/>
      <c r="AD40" s="2"/>
      <c r="AE40" s="2"/>
      <c r="AF40" s="2"/>
    </row>
    <row r="41" spans="1:32" ht="13.5" customHeight="1" x14ac:dyDescent="0.25">
      <c r="A41" s="2"/>
      <c r="B41" s="24"/>
      <c r="C41" s="24">
        <f ca="1"/>
        <v>1</v>
      </c>
      <c r="D41" s="2">
        <f ca="1"/>
        <v>1</v>
      </c>
      <c r="E41" s="2"/>
      <c r="F41">
        <v>6</v>
      </c>
      <c r="L41">
        <v>258</v>
      </c>
      <c r="M41">
        <f t="shared" si="1"/>
        <v>38</v>
      </c>
      <c r="N41" s="2"/>
      <c r="O41" s="2"/>
      <c r="P41" s="2"/>
      <c r="Q41" s="2"/>
      <c r="R41" s="2"/>
      <c r="S41" s="2"/>
      <c r="T41" s="2"/>
      <c r="U41" s="2"/>
      <c r="V41" s="2"/>
      <c r="W41" s="2"/>
      <c r="X41" s="2"/>
      <c r="Y41" s="2"/>
      <c r="Z41" s="2"/>
      <c r="AA41" s="2"/>
      <c r="AB41" s="2"/>
      <c r="AC41" s="2"/>
      <c r="AD41" s="2"/>
      <c r="AE41" s="2"/>
      <c r="AF41" s="2"/>
    </row>
    <row r="42" spans="1:32" ht="13.5" customHeight="1" x14ac:dyDescent="0.25">
      <c r="A42" s="2"/>
      <c r="B42" s="24"/>
      <c r="C42" s="24">
        <f ca="1"/>
        <v>1</v>
      </c>
      <c r="D42" s="2">
        <f ca="1"/>
        <v>1</v>
      </c>
      <c r="E42" s="2"/>
      <c r="F42">
        <v>7</v>
      </c>
      <c r="L42">
        <v>369</v>
      </c>
      <c r="M42">
        <f t="shared" si="1"/>
        <v>43</v>
      </c>
      <c r="N42" s="2"/>
      <c r="O42" s="2" t="s">
        <v>17</v>
      </c>
      <c r="P42" s="2">
        <v>374</v>
      </c>
      <c r="Q42" s="16">
        <v>45364</v>
      </c>
      <c r="R42" s="12">
        <v>45315</v>
      </c>
      <c r="S42" s="47">
        <f>R42-Q42</f>
        <v>-49</v>
      </c>
      <c r="T42" s="41">
        <f>S40-U40</f>
        <v>337</v>
      </c>
      <c r="U42" s="2"/>
      <c r="V42" s="48">
        <f>SUMPRODUCT(S42:S43,T42:T43)/SUM(T42:T43)</f>
        <v>-47.81283422459893</v>
      </c>
      <c r="W42" s="2"/>
      <c r="X42" s="2"/>
      <c r="Y42" s="2"/>
      <c r="Z42" s="2"/>
      <c r="AA42" s="2"/>
      <c r="AB42" s="2"/>
      <c r="AC42" s="2"/>
      <c r="AD42" s="2"/>
      <c r="AE42" s="2"/>
      <c r="AF42" s="2"/>
    </row>
    <row r="43" spans="1:32" ht="13.5" customHeight="1" x14ac:dyDescent="0.25">
      <c r="A43" s="2"/>
      <c r="B43" s="24"/>
      <c r="C43" s="24">
        <f ca="1"/>
        <v>1</v>
      </c>
      <c r="D43" s="2">
        <f ca="1"/>
        <v>1</v>
      </c>
      <c r="E43" s="2"/>
      <c r="F43">
        <v>8</v>
      </c>
      <c r="L43">
        <v>418</v>
      </c>
      <c r="M43">
        <f t="shared" si="1"/>
        <v>49</v>
      </c>
      <c r="N43" s="2"/>
      <c r="O43" s="2"/>
      <c r="P43" s="2"/>
      <c r="Q43" s="2"/>
      <c r="R43" s="19">
        <v>45327</v>
      </c>
      <c r="S43">
        <f>R43-Q42</f>
        <v>-37</v>
      </c>
      <c r="T43" s="41">
        <f>P42-T42</f>
        <v>37</v>
      </c>
      <c r="U43" s="2"/>
      <c r="V43" s="2"/>
      <c r="W43" s="2"/>
      <c r="X43" s="2"/>
      <c r="Y43" s="2"/>
      <c r="Z43" s="2"/>
      <c r="AA43" s="2"/>
      <c r="AB43" s="2"/>
      <c r="AC43" s="2"/>
      <c r="AD43" s="2"/>
      <c r="AE43" s="2"/>
      <c r="AF43" s="2"/>
    </row>
    <row r="44" spans="1:32" ht="13.5" customHeight="1" x14ac:dyDescent="0.25">
      <c r="A44" s="2"/>
      <c r="B44" s="24"/>
      <c r="C44" s="24">
        <f ca="1"/>
        <v>1</v>
      </c>
      <c r="D44" s="2">
        <f ca="1"/>
        <v>1</v>
      </c>
      <c r="E44" s="2"/>
      <c r="F44">
        <v>9</v>
      </c>
      <c r="L44">
        <v>308</v>
      </c>
      <c r="M44">
        <f t="shared" si="1"/>
        <v>57</v>
      </c>
      <c r="N44" s="2"/>
      <c r="O44" s="2"/>
      <c r="P44" s="2"/>
      <c r="Q44" s="2"/>
      <c r="R44" s="2"/>
      <c r="S44" s="2"/>
      <c r="T44" s="2"/>
      <c r="U44" s="2"/>
      <c r="V44" s="2"/>
      <c r="W44" s="2"/>
      <c r="X44" s="2"/>
      <c r="Y44" s="2"/>
      <c r="Z44" s="2"/>
      <c r="AA44" s="2"/>
      <c r="AB44" s="2"/>
      <c r="AC44" s="2"/>
      <c r="AD44" s="2"/>
      <c r="AE44" s="2"/>
      <c r="AF44" s="2"/>
    </row>
    <row r="45" spans="1:32" ht="13.5" customHeight="1" x14ac:dyDescent="0.25">
      <c r="A45" s="2"/>
      <c r="B45" s="24"/>
      <c r="C45" s="24">
        <f ca="1"/>
        <v>1</v>
      </c>
      <c r="D45" s="2">
        <f ca="1"/>
        <v>1</v>
      </c>
      <c r="E45" s="2"/>
      <c r="F45">
        <v>10</v>
      </c>
      <c r="L45">
        <v>410</v>
      </c>
      <c r="M45">
        <f t="shared" si="1"/>
        <v>70</v>
      </c>
      <c r="N45" s="2"/>
      <c r="O45" s="2"/>
      <c r="P45" s="2"/>
      <c r="Q45" s="2"/>
      <c r="R45" s="2"/>
      <c r="S45" s="2"/>
      <c r="T45" s="2"/>
      <c r="U45" s="2"/>
      <c r="V45" s="2"/>
      <c r="W45" s="2"/>
      <c r="X45" s="2"/>
      <c r="Y45" s="2"/>
      <c r="Z45" s="2"/>
      <c r="AA45" s="2"/>
      <c r="AB45" s="2"/>
      <c r="AC45" s="2"/>
      <c r="AD45" s="2"/>
      <c r="AE45" s="2"/>
      <c r="AF45" s="2"/>
    </row>
    <row r="46" spans="1:32" ht="13.5" customHeight="1" x14ac:dyDescent="0.25">
      <c r="A46" s="2"/>
      <c r="B46" s="24"/>
      <c r="C46" s="24">
        <f ca="1"/>
        <v>1</v>
      </c>
      <c r="D46" s="2">
        <f ca="1"/>
        <v>1</v>
      </c>
      <c r="E46" s="2"/>
      <c r="F46">
        <v>11</v>
      </c>
      <c r="G46">
        <v>491</v>
      </c>
      <c r="N46" s="2"/>
      <c r="O46" s="2"/>
      <c r="P46" s="2"/>
      <c r="Q46" s="2"/>
      <c r="R46" s="2" t="s">
        <v>30</v>
      </c>
      <c r="S46" s="2"/>
      <c r="T46" s="2"/>
      <c r="U46" s="2"/>
      <c r="V46" s="2"/>
      <c r="W46" s="2"/>
      <c r="X46" s="2"/>
      <c r="Y46" s="2"/>
      <c r="Z46" s="2"/>
      <c r="AA46" s="2"/>
      <c r="AB46" s="2"/>
      <c r="AC46" s="2"/>
      <c r="AD46" s="2"/>
      <c r="AE46" s="2"/>
      <c r="AF46" s="2"/>
    </row>
    <row r="47" spans="1:32" ht="13.5" customHeight="1" x14ac:dyDescent="0.25">
      <c r="A47" s="2"/>
      <c r="B47" s="24"/>
      <c r="C47" s="24">
        <f ca="1"/>
        <v>1</v>
      </c>
      <c r="D47" s="2">
        <f ca="1"/>
        <v>1</v>
      </c>
      <c r="E47" s="2"/>
      <c r="F47">
        <v>12</v>
      </c>
      <c r="G47">
        <v>50</v>
      </c>
      <c r="N47" s="2"/>
      <c r="O47" s="2"/>
      <c r="P47" s="2" t="s">
        <v>29</v>
      </c>
      <c r="Q47" s="2" t="s">
        <v>4</v>
      </c>
      <c r="R47" s="2">
        <f>SUM(D3:_xlfn.XLOOKUP(O48,B3:B14,D3:D14))</f>
        <v>788</v>
      </c>
      <c r="S47" s="2"/>
      <c r="T47" s="2"/>
      <c r="U47" s="2"/>
      <c r="V47" s="2"/>
      <c r="W47" s="2"/>
      <c r="X47" s="2" t="s">
        <v>28</v>
      </c>
      <c r="Y47" s="2" t="s">
        <v>30</v>
      </c>
      <c r="Z47" s="2"/>
      <c r="AA47" s="2"/>
      <c r="AB47" s="2"/>
      <c r="AC47" s="2"/>
      <c r="AD47" s="2"/>
      <c r="AE47" s="2"/>
      <c r="AF47" s="2"/>
    </row>
    <row r="48" spans="1:32" ht="13.5" customHeight="1" x14ac:dyDescent="0.25">
      <c r="A48" s="2"/>
      <c r="B48" s="24"/>
      <c r="C48" s="24">
        <f ca="1"/>
        <v>1</v>
      </c>
      <c r="D48" s="2">
        <f ca="1"/>
        <v>1</v>
      </c>
      <c r="E48" s="2"/>
      <c r="F48" t="s">
        <v>32</v>
      </c>
      <c r="G48">
        <v>541</v>
      </c>
      <c r="H48">
        <v>600</v>
      </c>
      <c r="I48">
        <v>50</v>
      </c>
      <c r="J48">
        <v>112</v>
      </c>
      <c r="K48">
        <v>800</v>
      </c>
      <c r="L48">
        <v>1800</v>
      </c>
      <c r="N48" s="2"/>
      <c r="O48" s="2" t="s">
        <v>13</v>
      </c>
      <c r="P48" s="2">
        <f>_xlfn.XLOOKUP(O48,B3:B14,D3:D14)</f>
        <v>312</v>
      </c>
      <c r="Q48" s="16">
        <f>_xlfn.XLOOKUP(O48,B3:B14,C3:C14)</f>
        <v>45341</v>
      </c>
      <c r="R48" s="2" cm="1">
        <f t="array" ref="R48:R52">_xlfn.SCAN(, _np, _xleta.SUM) - _np</f>
        <v>0</v>
      </c>
      <c r="S48" s="2" cm="1">
        <f t="array" ref="S48:S52">SUM(D3:_xlfn.XLOOKUP(O48,B3:B14,D3:D14))-_xlfn.ANCHORARRAY(X48)</f>
        <v>788</v>
      </c>
      <c r="T48" s="2" cm="1">
        <f t="array" ref="T48:T52">_xlfn.LAMBDA(_xlpm.j, IF(_xlpm.j &lt; _np, (_xlpm.j &gt; 0) * _xlpm.j, _np))(_xlfn.ANCHORARRAY(Y48))</f>
        <v>600</v>
      </c>
      <c r="U48" s="2" cm="1">
        <f t="array" ref="U48:U52">_xlfn.LAMBDA(_xlpm.j, IF(_xlpm.j &lt; _np, (_xlpm.j &gt; 0) * _xlpm.j, _np))(_xlfn.ANCHORARRAY(Y48)-P48)</f>
        <v>476</v>
      </c>
      <c r="V48" s="2">
        <f>T48-U48</f>
        <v>124</v>
      </c>
      <c r="W48" s="2"/>
      <c r="X48" s="2" cm="1">
        <f t="array" ref="X48:X52">_xlfn.SCAN(, _np, _xleta.SUM) - _np</f>
        <v>0</v>
      </c>
      <c r="Y48" s="2" cm="1">
        <f t="array" ref="Y48:Y52">SUM(D3:_xlfn.XLOOKUP(O48,$B$3:$B$14,$D$3:$D$14))-_xlfn.ANCHORARRAY(S55)</f>
        <v>788</v>
      </c>
      <c r="Z48" s="2" cm="1">
        <f t="array" ref="Z48:Z52">M3:M7-Q48</f>
        <v>-63</v>
      </c>
      <c r="AA48" s="2">
        <f>IFERROR(SUMPRODUCT(V48:V52,_xlfn.ANCHORARRAY(Z48))/SUM(V48:V52),"NP")</f>
        <v>-46.429487179487182</v>
      </c>
      <c r="AB48" s="2"/>
      <c r="AC48" s="2"/>
      <c r="AD48" s="2"/>
      <c r="AE48" s="2"/>
      <c r="AF48" s="2"/>
    </row>
    <row r="49" spans="1:32" ht="13.5" customHeight="1" x14ac:dyDescent="0.25">
      <c r="A49" s="2"/>
      <c r="B49" s="24"/>
      <c r="C49" s="24">
        <f ca="1"/>
        <v>1</v>
      </c>
      <c r="D49" s="2">
        <f ca="1"/>
        <v>1</v>
      </c>
      <c r="E49" s="2"/>
      <c r="K49" s="2"/>
      <c r="L49" s="2"/>
      <c r="M49" s="2"/>
      <c r="N49" s="2"/>
      <c r="O49" s="2"/>
      <c r="P49" s="2"/>
      <c r="Q49" s="2"/>
      <c r="R49" s="2">
        <v>600</v>
      </c>
      <c r="S49" s="2">
        <v>188</v>
      </c>
      <c r="T49" s="2">
        <v>50</v>
      </c>
      <c r="U49" s="2">
        <v>0</v>
      </c>
      <c r="V49" s="2">
        <f t="shared" ref="V49:V52" si="3">T49-U49</f>
        <v>50</v>
      </c>
      <c r="W49" s="2"/>
      <c r="X49" s="2">
        <v>600</v>
      </c>
      <c r="Y49" s="2">
        <v>188</v>
      </c>
      <c r="Z49" s="2">
        <v>-55</v>
      </c>
      <c r="AA49" s="2"/>
      <c r="AB49" s="2"/>
      <c r="AC49" s="2"/>
      <c r="AD49" s="2"/>
      <c r="AE49" s="2"/>
      <c r="AF49" s="2"/>
    </row>
    <row r="50" spans="1:32" ht="13.5" customHeight="1" x14ac:dyDescent="0.25">
      <c r="A50" s="2"/>
      <c r="B50" s="24"/>
      <c r="C50" s="24">
        <f ca="1"/>
        <v>1</v>
      </c>
      <c r="D50" s="2">
        <f ca="1"/>
        <v>1</v>
      </c>
      <c r="E50" s="2"/>
      <c r="K50" s="2"/>
      <c r="L50" s="2"/>
      <c r="M50" s="2"/>
      <c r="N50" s="2"/>
      <c r="O50" s="2"/>
      <c r="P50" s="2"/>
      <c r="Q50" s="2"/>
      <c r="R50" s="2">
        <v>650</v>
      </c>
      <c r="S50" s="2">
        <v>138</v>
      </c>
      <c r="T50" s="2">
        <v>112</v>
      </c>
      <c r="U50" s="2">
        <v>0</v>
      </c>
      <c r="V50" s="2">
        <f t="shared" si="3"/>
        <v>112</v>
      </c>
      <c r="W50" s="2"/>
      <c r="X50" s="2">
        <v>650</v>
      </c>
      <c r="Y50" s="2">
        <v>138</v>
      </c>
      <c r="Z50" s="2">
        <v>-29</v>
      </c>
      <c r="AA50" s="2"/>
      <c r="AB50" s="2"/>
      <c r="AC50" s="2"/>
      <c r="AD50" s="2"/>
      <c r="AE50" s="2"/>
      <c r="AF50" s="2"/>
    </row>
    <row r="51" spans="1:32" ht="13.5" customHeight="1" x14ac:dyDescent="0.25">
      <c r="A51" s="2"/>
      <c r="B51" s="24"/>
      <c r="C51" s="24">
        <f ca="1"/>
        <v>1</v>
      </c>
      <c r="D51" s="2">
        <f ca="1"/>
        <v>1</v>
      </c>
      <c r="E51" s="2"/>
      <c r="H51">
        <v>120</v>
      </c>
      <c r="K51" s="2"/>
      <c r="L51" s="2"/>
      <c r="M51" s="2"/>
      <c r="N51" s="2"/>
      <c r="O51" s="2"/>
      <c r="P51" s="2"/>
      <c r="Q51" s="2"/>
      <c r="R51" s="2">
        <v>762</v>
      </c>
      <c r="S51" s="2">
        <v>26</v>
      </c>
      <c r="T51" s="2">
        <v>26</v>
      </c>
      <c r="U51" s="2">
        <v>0</v>
      </c>
      <c r="V51" s="2">
        <f t="shared" si="3"/>
        <v>26</v>
      </c>
      <c r="W51" s="2"/>
      <c r="X51" s="2">
        <v>762</v>
      </c>
      <c r="Y51" s="2">
        <v>26</v>
      </c>
      <c r="Z51" s="2">
        <v>-26</v>
      </c>
      <c r="AA51" s="2"/>
      <c r="AB51" s="2"/>
      <c r="AC51" s="2"/>
      <c r="AD51" s="2"/>
      <c r="AE51" s="2"/>
      <c r="AF51" s="2"/>
    </row>
    <row r="52" spans="1:32" ht="13.5" customHeight="1" x14ac:dyDescent="0.25">
      <c r="A52" s="2"/>
      <c r="B52" s="24"/>
      <c r="C52" s="24">
        <f ca="1"/>
        <v>1</v>
      </c>
      <c r="D52" s="2">
        <f ca="1"/>
        <v>1</v>
      </c>
      <c r="E52" s="2"/>
      <c r="F52" s="2"/>
      <c r="G52" s="2"/>
      <c r="H52" s="2">
        <v>356</v>
      </c>
      <c r="I52" s="2"/>
      <c r="J52" s="2"/>
      <c r="K52" s="2"/>
      <c r="L52" s="2"/>
      <c r="M52" s="2"/>
      <c r="N52" s="2"/>
      <c r="O52" s="2"/>
      <c r="P52" s="2"/>
      <c r="Q52" s="2"/>
      <c r="R52" s="2">
        <v>1562</v>
      </c>
      <c r="S52" s="2">
        <v>-774</v>
      </c>
      <c r="T52" s="2">
        <v>0</v>
      </c>
      <c r="U52" s="2">
        <v>0</v>
      </c>
      <c r="V52" s="2">
        <f t="shared" si="3"/>
        <v>0</v>
      </c>
      <c r="W52" s="2"/>
      <c r="X52" s="2">
        <v>1562</v>
      </c>
      <c r="Y52" s="2">
        <v>-774</v>
      </c>
      <c r="Z52" s="2">
        <v>-14</v>
      </c>
      <c r="AA52" s="2"/>
      <c r="AB52" s="2"/>
      <c r="AC52" s="2"/>
      <c r="AD52" s="2"/>
      <c r="AE52" s="2"/>
      <c r="AF52" s="2"/>
    </row>
    <row r="53" spans="1:32" ht="13.5" customHeight="1" x14ac:dyDescent="0.25">
      <c r="A53" s="2"/>
      <c r="B53" s="24"/>
      <c r="C53" s="24">
        <f ca="1"/>
        <v>1</v>
      </c>
      <c r="D53" s="2">
        <f ca="1"/>
        <v>1</v>
      </c>
      <c r="E53" s="2"/>
      <c r="F53" s="2"/>
      <c r="G53" s="2"/>
      <c r="H53" s="2">
        <v>124</v>
      </c>
      <c r="I53" s="2">
        <v>50</v>
      </c>
      <c r="J53" s="2">
        <v>112</v>
      </c>
      <c r="K53" s="2">
        <v>26</v>
      </c>
      <c r="L53" s="2"/>
      <c r="M53" s="2"/>
      <c r="N53" s="2"/>
      <c r="O53" s="2"/>
      <c r="P53" s="2"/>
      <c r="Q53" s="2"/>
      <c r="R53" s="2"/>
      <c r="S53" s="2"/>
      <c r="T53" s="2"/>
      <c r="U53" s="2"/>
      <c r="V53" s="2"/>
      <c r="W53" s="2"/>
      <c r="X53" s="2"/>
      <c r="Y53" s="2"/>
      <c r="Z53" s="2"/>
      <c r="AA53" s="2"/>
      <c r="AB53" s="2"/>
      <c r="AC53" s="2"/>
      <c r="AD53" s="2"/>
      <c r="AE53" s="2"/>
      <c r="AF53" s="2"/>
    </row>
    <row r="54" spans="1:32" ht="13.5" customHeight="1" x14ac:dyDescent="0.25">
      <c r="A54" s="2"/>
      <c r="B54" s="24"/>
      <c r="C54" s="24">
        <f ca="1"/>
        <v>1</v>
      </c>
      <c r="D54" s="2">
        <f ca="1"/>
        <v>1</v>
      </c>
      <c r="E54" s="2"/>
      <c r="F54" s="2"/>
      <c r="G54" s="2"/>
      <c r="H54" s="2"/>
      <c r="I54" s="2"/>
      <c r="J54" s="2"/>
      <c r="K54" s="2">
        <v>437</v>
      </c>
      <c r="L54" s="2"/>
      <c r="M54" s="2"/>
      <c r="N54" s="2"/>
      <c r="O54" s="2"/>
      <c r="P54" s="2"/>
      <c r="Q54" s="2"/>
      <c r="R54" s="2"/>
      <c r="S54" s="2" t="s">
        <v>28</v>
      </c>
      <c r="T54" s="2"/>
      <c r="U54" s="2"/>
      <c r="V54" s="2"/>
      <c r="W54" s="2"/>
      <c r="X54" s="2"/>
      <c r="Y54" s="2"/>
      <c r="Z54" s="2"/>
      <c r="AA54" s="2"/>
      <c r="AB54" s="2"/>
      <c r="AC54" s="2"/>
      <c r="AD54" s="2"/>
      <c r="AE54" s="2"/>
      <c r="AF54" s="2"/>
    </row>
    <row r="55" spans="1:32" ht="13.5" customHeight="1" x14ac:dyDescent="0.25">
      <c r="A55" s="2"/>
      <c r="B55" s="24"/>
      <c r="C55" s="24">
        <f ca="1"/>
        <v>1</v>
      </c>
      <c r="D55" s="2">
        <f ca="1"/>
        <v>1</v>
      </c>
      <c r="E55" s="2"/>
      <c r="F55" s="2"/>
      <c r="G55" s="2"/>
      <c r="H55" s="2"/>
      <c r="I55" s="2"/>
      <c r="J55" s="2"/>
      <c r="K55" s="2">
        <v>337</v>
      </c>
      <c r="L55" s="2">
        <v>37</v>
      </c>
      <c r="M55" s="2"/>
      <c r="N55" s="2"/>
      <c r="O55" s="2"/>
      <c r="P55" s="2">
        <f>AA48</f>
        <v>-46.429487179487182</v>
      </c>
      <c r="Q55" s="2"/>
      <c r="R55" s="2"/>
      <c r="S55" s="2" cm="1">
        <f t="array" ref="S55:S59">_xlfn.SCAN(, _np, _xleta.SUM) - _np</f>
        <v>0</v>
      </c>
      <c r="T55" s="2" cm="1">
        <f t="array" ref="T55:T59">(_xlfn.ANCHORARRAY(Y48)&gt;0)*_xlfn.ANCHORARRAY(Y48)</f>
        <v>788</v>
      </c>
      <c r="U55" s="2" cm="1">
        <f t="array" ref="U55:U59">_np</f>
        <v>600</v>
      </c>
      <c r="V55" s="2" cm="1">
        <f t="array" ref="V55:V59">IF(_xlfn.ANCHORARRAY(Y48)&lt;_np,_xlfn.ANCHORARRAY(T55),_xlfn.ANCHORARRAY(U55))</f>
        <v>600</v>
      </c>
      <c r="W55" s="2" cm="1">
        <f t="array" ref="W55:W59">_xlfn.LAMBDA(_xlpm.j, IF(_xlpm.j &lt; _np, (_xlpm.j &gt; 0) * _xlpm.j, _np))(_xlfn.ANCHORARRAY(S48)-P48)</f>
        <v>476</v>
      </c>
      <c r="X55" s="2" cm="1">
        <f t="array" ref="X55:X59">_xlfn.ANCHORARRAY(V55)-_xlfn.ANCHORARRAY(W55)</f>
        <v>124</v>
      </c>
      <c r="Y55" s="2">
        <f>SUMPRODUCT(_xlfn.ANCHORARRAY(X55),_xlfn.ANCHORARRAY(Z48))/SUM(_xlfn.ANCHORARRAY(X55))</f>
        <v>-46.429487179487182</v>
      </c>
      <c r="Z55" s="2"/>
      <c r="AA55" s="2"/>
      <c r="AB55" s="2"/>
      <c r="AC55" s="2"/>
      <c r="AD55" s="2"/>
      <c r="AE55" s="2"/>
      <c r="AF55" s="2"/>
    </row>
    <row r="56" spans="1:32" ht="13.5" customHeight="1" x14ac:dyDescent="0.25">
      <c r="A56" s="2"/>
      <c r="B56" s="24"/>
      <c r="C56" s="24">
        <f ca="1"/>
        <v>1</v>
      </c>
      <c r="D56" s="2">
        <f ca="1"/>
        <v>1</v>
      </c>
      <c r="E56" s="2"/>
      <c r="F56" s="2"/>
      <c r="G56" s="2"/>
      <c r="H56" s="2"/>
      <c r="I56" s="2"/>
      <c r="J56" s="2"/>
      <c r="K56" s="2"/>
      <c r="L56" s="2">
        <v>258</v>
      </c>
      <c r="M56" s="2"/>
      <c r="N56" s="2"/>
      <c r="O56" s="2" t="s">
        <v>9</v>
      </c>
      <c r="P56" s="50">
        <f t="dataTable" ref="P56:P67" dt2D="0" dtr="0" r1="O48"/>
        <v>-47</v>
      </c>
      <c r="Q56" s="2"/>
      <c r="R56" s="2"/>
      <c r="S56" s="2">
        <v>600</v>
      </c>
      <c r="T56" s="2">
        <v>188</v>
      </c>
      <c r="U56" s="2">
        <v>50</v>
      </c>
      <c r="V56" s="2">
        <v>50</v>
      </c>
      <c r="W56" s="2">
        <v>0</v>
      </c>
      <c r="X56" s="2">
        <v>50</v>
      </c>
      <c r="Y56" s="2"/>
      <c r="Z56" s="2"/>
      <c r="AA56" s="2"/>
      <c r="AB56" s="2"/>
      <c r="AC56" s="2"/>
      <c r="AD56" s="2"/>
      <c r="AE56" s="2"/>
      <c r="AF56" s="2"/>
    </row>
    <row r="57" spans="1:32" ht="13.5" customHeight="1" x14ac:dyDescent="0.25">
      <c r="A57" s="2"/>
      <c r="B57" s="24"/>
      <c r="C57" s="24">
        <f ca="1"/>
        <v>1</v>
      </c>
      <c r="D57" s="2">
        <f ca="1"/>
        <v>1</v>
      </c>
      <c r="E57" s="2"/>
      <c r="F57" s="2"/>
      <c r="G57" s="2"/>
      <c r="H57" s="2"/>
      <c r="I57" s="2"/>
      <c r="J57" s="2"/>
      <c r="K57" s="2"/>
      <c r="L57" s="2">
        <v>369</v>
      </c>
      <c r="M57" s="2"/>
      <c r="N57" s="2"/>
      <c r="O57" s="2" t="s">
        <v>11</v>
      </c>
      <c r="P57" s="50">
        <v>-60</v>
      </c>
      <c r="Q57" s="2"/>
      <c r="R57" s="2"/>
      <c r="S57" s="2">
        <v>650</v>
      </c>
      <c r="T57" s="2">
        <v>138</v>
      </c>
      <c r="U57" s="2">
        <v>112</v>
      </c>
      <c r="V57" s="2">
        <v>112</v>
      </c>
      <c r="W57" s="2">
        <v>0</v>
      </c>
      <c r="X57" s="2">
        <v>112</v>
      </c>
      <c r="Y57" s="2"/>
      <c r="Z57" s="2"/>
      <c r="AA57" s="2"/>
      <c r="AB57" s="2"/>
      <c r="AC57" s="2"/>
      <c r="AD57" s="2"/>
      <c r="AE57" s="2"/>
      <c r="AF57" s="2"/>
    </row>
    <row r="58" spans="1:32" ht="13.5" customHeight="1" x14ac:dyDescent="0.25">
      <c r="A58" s="2"/>
      <c r="B58" s="24"/>
      <c r="C58" s="24">
        <f ca="1"/>
        <v>1</v>
      </c>
      <c r="D58" s="2">
        <f ca="1"/>
        <v>1</v>
      </c>
      <c r="E58" s="2"/>
      <c r="F58" s="2"/>
      <c r="G58" s="2"/>
      <c r="H58" s="2"/>
      <c r="I58" s="2"/>
      <c r="J58" s="2"/>
      <c r="K58" s="2"/>
      <c r="L58" s="2">
        <v>418</v>
      </c>
      <c r="M58" s="2"/>
      <c r="N58" s="2"/>
      <c r="O58" s="2" t="s">
        <v>13</v>
      </c>
      <c r="P58" s="50">
        <v>-46.429487179487182</v>
      </c>
      <c r="Q58" s="2"/>
      <c r="R58" s="2"/>
      <c r="S58" s="2">
        <v>762</v>
      </c>
      <c r="T58" s="2">
        <v>26</v>
      </c>
      <c r="U58" s="2">
        <v>800</v>
      </c>
      <c r="V58" s="2">
        <v>26</v>
      </c>
      <c r="W58" s="2">
        <v>0</v>
      </c>
      <c r="X58" s="2">
        <v>26</v>
      </c>
      <c r="Y58" s="2"/>
      <c r="Z58" s="2"/>
      <c r="AA58" s="2"/>
      <c r="AB58" s="2"/>
      <c r="AC58" s="2"/>
      <c r="AD58" s="2"/>
      <c r="AE58" s="2"/>
      <c r="AF58" s="2"/>
    </row>
    <row r="59" spans="1:32" ht="13.5" customHeight="1" x14ac:dyDescent="0.25">
      <c r="A59" s="2"/>
      <c r="B59" s="24"/>
      <c r="C59" s="24">
        <f ca="1"/>
        <v>1</v>
      </c>
      <c r="D59" s="2">
        <f ca="1"/>
        <v>1</v>
      </c>
      <c r="E59" s="2"/>
      <c r="F59" s="2"/>
      <c r="G59" s="2"/>
      <c r="H59" s="2"/>
      <c r="I59" s="2"/>
      <c r="J59" s="2"/>
      <c r="K59" s="2"/>
      <c r="L59" s="2">
        <v>308</v>
      </c>
      <c r="M59" s="2"/>
      <c r="N59" s="2"/>
      <c r="O59" s="2" t="s">
        <v>15</v>
      </c>
      <c r="P59" s="50">
        <v>-40</v>
      </c>
      <c r="Q59" s="2"/>
      <c r="R59" s="2"/>
      <c r="S59" s="2">
        <v>1562</v>
      </c>
      <c r="T59" s="2">
        <v>0</v>
      </c>
      <c r="U59">
        <v>1800</v>
      </c>
      <c r="V59" s="2">
        <v>0</v>
      </c>
      <c r="W59" s="2">
        <v>0</v>
      </c>
      <c r="X59" s="2">
        <v>0</v>
      </c>
      <c r="Y59" s="2"/>
      <c r="Z59" s="2"/>
      <c r="AA59" s="2"/>
      <c r="AB59" s="2"/>
      <c r="AC59" s="2"/>
      <c r="AD59" s="2"/>
      <c r="AE59" s="2"/>
      <c r="AF59" s="2"/>
    </row>
    <row r="60" spans="1:32" ht="13.5" customHeight="1" x14ac:dyDescent="0.25">
      <c r="A60" s="2"/>
      <c r="B60" s="24"/>
      <c r="C60" s="24">
        <f ca="1"/>
        <v>1</v>
      </c>
      <c r="D60" s="2">
        <f ca="1"/>
        <v>1</v>
      </c>
      <c r="E60" s="2"/>
      <c r="F60" s="2"/>
      <c r="G60" s="2"/>
      <c r="H60" s="2"/>
      <c r="I60" s="2"/>
      <c r="J60" s="2"/>
      <c r="K60" s="2"/>
      <c r="L60" s="2">
        <v>410</v>
      </c>
      <c r="M60" s="2"/>
      <c r="N60" s="2"/>
      <c r="O60" s="2" t="s">
        <v>17</v>
      </c>
      <c r="P60" s="50">
        <v>-47.81283422459893</v>
      </c>
      <c r="Q60" s="2"/>
      <c r="R60" s="2"/>
      <c r="S60" s="2"/>
      <c r="T60" s="2"/>
      <c r="U60" s="2"/>
      <c r="V60" s="2"/>
      <c r="W60" s="2"/>
      <c r="X60" s="2"/>
      <c r="Y60" s="2"/>
      <c r="Z60" s="2"/>
      <c r="AA60" s="2"/>
      <c r="AB60" s="2"/>
      <c r="AC60" s="2"/>
      <c r="AD60" s="2"/>
      <c r="AE60" s="2"/>
      <c r="AF60" s="2"/>
    </row>
    <row r="61" spans="1:32" ht="13.5" customHeight="1" x14ac:dyDescent="0.25">
      <c r="A61" s="2"/>
      <c r="B61" s="24"/>
      <c r="C61" s="24">
        <f ca="1"/>
        <v>1</v>
      </c>
      <c r="D61" s="2">
        <f ca="1"/>
        <v>1</v>
      </c>
      <c r="E61" s="2"/>
      <c r="F61" s="2"/>
      <c r="G61" s="2"/>
      <c r="H61" s="2"/>
      <c r="I61" s="2"/>
      <c r="J61" s="2"/>
      <c r="K61" s="2"/>
      <c r="L61" s="2"/>
      <c r="M61" s="2"/>
      <c r="N61" s="2"/>
      <c r="O61" s="2" t="s">
        <v>19</v>
      </c>
      <c r="P61" s="50">
        <v>-38</v>
      </c>
      <c r="Q61" s="2"/>
      <c r="R61" s="2"/>
      <c r="S61" s="2"/>
      <c r="T61" s="2"/>
      <c r="U61" s="2"/>
      <c r="V61" s="2"/>
      <c r="W61" s="2"/>
      <c r="X61" s="2"/>
      <c r="Y61" s="2"/>
      <c r="Z61" s="2"/>
      <c r="AA61" s="2"/>
      <c r="AB61" s="2"/>
      <c r="AC61" s="2"/>
      <c r="AD61" s="2"/>
      <c r="AE61" s="2"/>
      <c r="AF61" s="2"/>
    </row>
    <row r="62" spans="1:32" ht="13.5" customHeight="1" x14ac:dyDescent="0.25">
      <c r="A62" s="2"/>
      <c r="B62" s="24"/>
      <c r="C62" s="24">
        <f ca="1"/>
        <v>1</v>
      </c>
      <c r="D62" s="2">
        <f ca="1"/>
        <v>1</v>
      </c>
      <c r="E62" s="2"/>
      <c r="F62" s="2"/>
      <c r="G62" s="2"/>
      <c r="H62" s="2"/>
      <c r="I62" s="2"/>
      <c r="J62" s="2"/>
      <c r="K62" s="2"/>
      <c r="L62" s="2"/>
      <c r="M62" s="2"/>
      <c r="N62" s="2"/>
      <c r="O62" s="2" t="s">
        <v>20</v>
      </c>
      <c r="P62" s="50">
        <v>-43</v>
      </c>
      <c r="Q62" s="2"/>
      <c r="R62" s="2"/>
      <c r="S62" s="2"/>
      <c r="T62" s="2"/>
      <c r="U62" s="2"/>
      <c r="V62" s="2"/>
      <c r="W62" s="2"/>
      <c r="X62" s="2"/>
      <c r="Y62" s="2"/>
      <c r="Z62" s="2"/>
      <c r="AA62" s="2"/>
      <c r="AB62" s="2"/>
      <c r="AC62" s="2"/>
      <c r="AD62" s="2"/>
      <c r="AE62" s="2"/>
      <c r="AF62" s="2"/>
    </row>
    <row r="63" spans="1:32" ht="13.5" customHeight="1" x14ac:dyDescent="0.25">
      <c r="A63" s="2"/>
      <c r="B63" s="24"/>
      <c r="C63" s="24">
        <f ca="1"/>
        <v>1</v>
      </c>
      <c r="D63" s="2">
        <f ca="1"/>
        <v>1</v>
      </c>
      <c r="E63" s="2"/>
      <c r="F63" s="2" t="str" cm="1">
        <f t="array" aca="1" ref="F63:M76" ca="1">_xlfn.PIVOTBY(_xlfn.ANCHORARRAY(D35),C35:C3937,C35:C3937,_xleta.COUNTA)</f>
        <v/>
      </c>
      <c r="G63" s="2">
        <f ca="1"/>
        <v>-1</v>
      </c>
      <c r="H63" s="2">
        <f ca="1"/>
        <v>1</v>
      </c>
      <c r="I63" s="2">
        <f ca="1"/>
        <v>2</v>
      </c>
      <c r="J63" s="2">
        <f ca="1"/>
        <v>3</v>
      </c>
      <c r="K63" s="2">
        <f ca="1"/>
        <v>4</v>
      </c>
      <c r="L63" s="2">
        <f ca="1"/>
        <v>5</v>
      </c>
      <c r="M63" s="2" t="str">
        <f ca="1"/>
        <v>Total</v>
      </c>
      <c r="N63" s="2"/>
      <c r="O63" s="2" t="s">
        <v>21</v>
      </c>
      <c r="P63" s="50">
        <v>-49</v>
      </c>
      <c r="Q63" s="2"/>
      <c r="R63" s="2"/>
      <c r="S63" s="2"/>
      <c r="T63" s="2"/>
      <c r="U63" s="2"/>
      <c r="V63" s="2"/>
      <c r="W63" s="2"/>
      <c r="X63" s="2"/>
      <c r="Y63" s="2"/>
      <c r="Z63" s="2"/>
      <c r="AA63" s="2"/>
      <c r="AB63" s="2"/>
      <c r="AC63" s="2"/>
      <c r="AD63" s="2"/>
      <c r="AE63" s="2"/>
      <c r="AF63" s="2"/>
    </row>
    <row r="64" spans="1:32" ht="13.5" customHeight="1" x14ac:dyDescent="0.25">
      <c r="A64" s="2"/>
      <c r="B64" s="24"/>
      <c r="C64" s="24">
        <f ca="1"/>
        <v>1</v>
      </c>
      <c r="D64" s="2">
        <f ca="1"/>
        <v>1</v>
      </c>
      <c r="E64" s="2"/>
      <c r="F64" s="2">
        <f ca="1"/>
        <v>1</v>
      </c>
      <c r="G64" s="2" t="str">
        <f ca="1"/>
        <v/>
      </c>
      <c r="H64" s="2">
        <f ca="1"/>
        <v>120</v>
      </c>
      <c r="I64" s="2" t="str">
        <f ca="1"/>
        <v/>
      </c>
      <c r="J64" s="2" t="str">
        <f ca="1"/>
        <v/>
      </c>
      <c r="K64" s="2" t="str">
        <f ca="1"/>
        <v/>
      </c>
      <c r="L64" s="2" t="str">
        <f ca="1"/>
        <v/>
      </c>
      <c r="M64" s="2">
        <f ca="1"/>
        <v>120</v>
      </c>
      <c r="N64" s="2"/>
      <c r="O64" s="2" t="s">
        <v>22</v>
      </c>
      <c r="P64" s="50">
        <v>-57</v>
      </c>
      <c r="Q64" s="2"/>
      <c r="R64" s="2"/>
      <c r="S64" s="2"/>
      <c r="T64" s="2"/>
      <c r="U64" s="2"/>
      <c r="V64" s="2"/>
      <c r="W64" s="2"/>
      <c r="X64" s="2"/>
      <c r="Y64" s="2"/>
      <c r="Z64" s="2"/>
      <c r="AA64" s="2"/>
      <c r="AB64" s="2"/>
      <c r="AC64" s="2"/>
      <c r="AD64" s="2"/>
      <c r="AE64" s="2"/>
      <c r="AF64" s="2"/>
    </row>
    <row r="65" spans="1:32" ht="13.5" customHeight="1" x14ac:dyDescent="0.25">
      <c r="A65" s="2"/>
      <c r="B65" s="24"/>
      <c r="C65" s="24">
        <f ca="1"/>
        <v>1</v>
      </c>
      <c r="D65" s="2">
        <f ca="1"/>
        <v>1</v>
      </c>
      <c r="E65" s="2"/>
      <c r="F65" s="2">
        <f ca="1"/>
        <v>2</v>
      </c>
      <c r="G65" s="2" t="str">
        <f ca="1"/>
        <v/>
      </c>
      <c r="H65" s="2">
        <f ca="1"/>
        <v>356</v>
      </c>
      <c r="I65" s="2" t="str">
        <f ca="1"/>
        <v/>
      </c>
      <c r="J65" s="2" t="str">
        <f ca="1"/>
        <v/>
      </c>
      <c r="K65" s="2" t="str">
        <f ca="1"/>
        <v/>
      </c>
      <c r="L65" s="2" t="str">
        <f ca="1"/>
        <v/>
      </c>
      <c r="M65" s="2">
        <f ca="1"/>
        <v>356</v>
      </c>
      <c r="N65" s="2"/>
      <c r="O65" s="2" t="s">
        <v>23</v>
      </c>
      <c r="P65" s="50">
        <v>-70</v>
      </c>
      <c r="Q65" s="2"/>
      <c r="R65" s="2"/>
      <c r="S65" s="2"/>
      <c r="T65" s="2"/>
      <c r="U65" s="2"/>
      <c r="V65" s="2"/>
      <c r="W65" s="2"/>
      <c r="X65" s="2"/>
      <c r="Y65" s="2"/>
      <c r="Z65" s="2"/>
      <c r="AA65" s="2"/>
      <c r="AB65" s="2"/>
      <c r="AC65" s="2"/>
      <c r="AD65" s="2"/>
      <c r="AE65" s="2"/>
      <c r="AF65" s="2"/>
    </row>
    <row r="66" spans="1:32" ht="13.5" customHeight="1" x14ac:dyDescent="0.25">
      <c r="A66" s="2"/>
      <c r="B66" s="24"/>
      <c r="C66" s="24">
        <f ca="1"/>
        <v>1</v>
      </c>
      <c r="D66" s="2">
        <f ca="1"/>
        <v>1</v>
      </c>
      <c r="E66" s="2"/>
      <c r="F66" s="2">
        <f ca="1"/>
        <v>3</v>
      </c>
      <c r="G66" s="2" t="str">
        <f ca="1"/>
        <v/>
      </c>
      <c r="H66" s="2">
        <f ca="1"/>
        <v>124</v>
      </c>
      <c r="I66" s="2">
        <f ca="1"/>
        <v>50</v>
      </c>
      <c r="J66" s="2">
        <f ca="1"/>
        <v>112</v>
      </c>
      <c r="K66" s="2">
        <f ca="1"/>
        <v>26</v>
      </c>
      <c r="L66" s="2" t="str">
        <f ca="1"/>
        <v/>
      </c>
      <c r="M66" s="2">
        <f ca="1"/>
        <v>312</v>
      </c>
      <c r="N66" s="2"/>
      <c r="O66" s="2" t="s">
        <v>24</v>
      </c>
      <c r="P66" s="50" t="str">
        <v>NP</v>
      </c>
      <c r="Q66" s="2"/>
      <c r="R66" s="2"/>
      <c r="S66" s="2"/>
      <c r="T66" s="2"/>
      <c r="U66" s="2"/>
      <c r="V66" s="2"/>
      <c r="W66" s="2"/>
      <c r="X66" s="2"/>
      <c r="Y66" s="2"/>
      <c r="Z66" s="2"/>
      <c r="AA66" s="2"/>
      <c r="AB66" s="2"/>
      <c r="AC66" s="2"/>
      <c r="AD66" s="2"/>
      <c r="AE66" s="2"/>
      <c r="AF66" s="2"/>
    </row>
    <row r="67" spans="1:32" ht="13.5" customHeight="1" x14ac:dyDescent="0.25">
      <c r="A67" s="2"/>
      <c r="B67" s="24"/>
      <c r="C67" s="24">
        <f ca="1"/>
        <v>1</v>
      </c>
      <c r="D67" s="2">
        <f ca="1"/>
        <v>1</v>
      </c>
      <c r="E67" s="2"/>
      <c r="F67" s="2">
        <f ca="1"/>
        <v>4</v>
      </c>
      <c r="G67" s="2" t="str">
        <f ca="1"/>
        <v/>
      </c>
      <c r="H67" s="2" t="str">
        <f ca="1"/>
        <v/>
      </c>
      <c r="I67" s="2" t="str">
        <f ca="1"/>
        <v/>
      </c>
      <c r="J67" s="2" t="str">
        <f ca="1"/>
        <v/>
      </c>
      <c r="K67" s="2">
        <f ca="1"/>
        <v>437</v>
      </c>
      <c r="L67" s="2" t="str">
        <f ca="1"/>
        <v/>
      </c>
      <c r="M67" s="2">
        <f ca="1"/>
        <v>437</v>
      </c>
      <c r="N67" s="2"/>
      <c r="O67" s="2" t="s">
        <v>26</v>
      </c>
      <c r="P67" s="50" t="str">
        <v>NP</v>
      </c>
      <c r="Q67" s="2"/>
      <c r="R67" s="2"/>
      <c r="S67" s="2"/>
      <c r="T67" s="2"/>
      <c r="U67" s="2"/>
      <c r="V67" s="2"/>
      <c r="W67" s="2"/>
      <c r="X67" s="2"/>
      <c r="Y67" s="2"/>
      <c r="Z67" s="2"/>
      <c r="AA67" s="2"/>
      <c r="AB67" s="2"/>
      <c r="AC67" s="2"/>
      <c r="AD67" s="2"/>
      <c r="AE67" s="2"/>
      <c r="AF67" s="2"/>
    </row>
    <row r="68" spans="1:32" ht="13.5" customHeight="1" x14ac:dyDescent="0.25">
      <c r="A68" s="2"/>
      <c r="B68" s="24"/>
      <c r="C68" s="24">
        <f ca="1"/>
        <v>1</v>
      </c>
      <c r="D68" s="2">
        <f ca="1"/>
        <v>1</v>
      </c>
      <c r="E68" s="2"/>
      <c r="F68" s="2">
        <f ca="1"/>
        <v>5</v>
      </c>
      <c r="G68" s="2" t="str">
        <f ca="1"/>
        <v/>
      </c>
      <c r="H68" s="2" t="str">
        <f ca="1"/>
        <v/>
      </c>
      <c r="I68" s="2" t="str">
        <f ca="1"/>
        <v/>
      </c>
      <c r="J68" s="2" t="str">
        <f ca="1"/>
        <v/>
      </c>
      <c r="K68" s="2">
        <f ca="1"/>
        <v>337</v>
      </c>
      <c r="L68" s="2">
        <f ca="1"/>
        <v>37</v>
      </c>
      <c r="M68" s="2">
        <f ca="1"/>
        <v>374</v>
      </c>
      <c r="N68" s="2"/>
      <c r="O68" s="2"/>
      <c r="P68" s="2"/>
      <c r="Q68" s="2"/>
      <c r="R68" s="2"/>
      <c r="S68" s="2"/>
      <c r="T68" s="2"/>
      <c r="U68" s="2"/>
      <c r="V68" s="2"/>
      <c r="W68" s="2"/>
      <c r="X68" s="2"/>
      <c r="Y68" s="2"/>
      <c r="Z68" s="2"/>
      <c r="AA68" s="2"/>
      <c r="AB68" s="2"/>
      <c r="AC68" s="2"/>
      <c r="AD68" s="2"/>
      <c r="AE68" s="2"/>
      <c r="AF68" s="2"/>
    </row>
    <row r="69" spans="1:32" ht="13.5" customHeight="1" x14ac:dyDescent="0.25">
      <c r="A69" s="2"/>
      <c r="B69" s="24"/>
      <c r="C69" s="24">
        <f ca="1"/>
        <v>1</v>
      </c>
      <c r="D69" s="2">
        <f ca="1"/>
        <v>1</v>
      </c>
      <c r="E69" s="2"/>
      <c r="F69" s="2">
        <f ca="1"/>
        <v>6</v>
      </c>
      <c r="G69" s="2" t="str">
        <f ca="1"/>
        <v/>
      </c>
      <c r="H69" s="2" t="str">
        <f ca="1"/>
        <v/>
      </c>
      <c r="I69" s="2" t="str">
        <f ca="1"/>
        <v/>
      </c>
      <c r="J69" s="2" t="str">
        <f ca="1"/>
        <v/>
      </c>
      <c r="K69" s="2" t="str">
        <f ca="1"/>
        <v/>
      </c>
      <c r="L69" s="2">
        <f ca="1"/>
        <v>258</v>
      </c>
      <c r="M69" s="2">
        <f ca="1"/>
        <v>258</v>
      </c>
      <c r="N69" s="2"/>
      <c r="O69" s="2"/>
      <c r="P69" s="2"/>
      <c r="Q69" s="2"/>
      <c r="R69" s="2"/>
      <c r="S69" s="2"/>
      <c r="T69" s="2"/>
      <c r="U69" s="2"/>
      <c r="V69" s="2"/>
      <c r="W69" s="2"/>
      <c r="X69" s="2"/>
      <c r="Y69" s="2"/>
      <c r="Z69" s="2"/>
      <c r="AA69" s="2"/>
      <c r="AB69" s="2"/>
      <c r="AC69" s="2"/>
      <c r="AD69" s="2"/>
      <c r="AE69" s="2"/>
      <c r="AF69" s="2"/>
    </row>
    <row r="70" spans="1:32" ht="13.5" customHeight="1" x14ac:dyDescent="0.25">
      <c r="A70" s="2"/>
      <c r="B70" s="24"/>
      <c r="C70" s="24">
        <f ca="1"/>
        <v>1</v>
      </c>
      <c r="D70" s="2">
        <f ca="1"/>
        <v>1</v>
      </c>
      <c r="E70" s="2"/>
      <c r="F70" s="2">
        <f ca="1"/>
        <v>7</v>
      </c>
      <c r="G70" s="2" t="str">
        <f ca="1"/>
        <v/>
      </c>
      <c r="H70" s="2" t="str">
        <f ca="1"/>
        <v/>
      </c>
      <c r="I70" s="2" t="str">
        <f ca="1"/>
        <v/>
      </c>
      <c r="J70" s="2" t="str">
        <f ca="1"/>
        <v/>
      </c>
      <c r="K70" s="2" t="str">
        <f ca="1"/>
        <v/>
      </c>
      <c r="L70" s="2">
        <f ca="1"/>
        <v>369</v>
      </c>
      <c r="M70" s="2">
        <f ca="1"/>
        <v>369</v>
      </c>
      <c r="N70" s="2"/>
      <c r="O70" s="2"/>
      <c r="P70" s="2"/>
      <c r="Q70" s="2"/>
      <c r="R70" s="2"/>
      <c r="S70" s="2"/>
      <c r="T70" s="2"/>
      <c r="U70" s="2"/>
      <c r="V70" s="2"/>
      <c r="W70" s="2"/>
      <c r="X70" s="2"/>
      <c r="Y70" s="2"/>
      <c r="Z70" s="2"/>
      <c r="AA70" s="2"/>
      <c r="AB70" s="2"/>
      <c r="AC70" s="2"/>
      <c r="AD70" s="2"/>
      <c r="AE70" s="2"/>
      <c r="AF70" s="2"/>
    </row>
    <row r="71" spans="1:32" ht="13.5" customHeight="1" x14ac:dyDescent="0.25">
      <c r="A71" s="2"/>
      <c r="B71" s="24"/>
      <c r="C71" s="24">
        <f ca="1"/>
        <v>1</v>
      </c>
      <c r="D71" s="2">
        <f ca="1"/>
        <v>1</v>
      </c>
      <c r="E71" s="2"/>
      <c r="F71" s="2">
        <f ca="1"/>
        <v>8</v>
      </c>
      <c r="G71" s="2" t="str">
        <f ca="1"/>
        <v/>
      </c>
      <c r="H71" s="2" t="str">
        <f ca="1"/>
        <v/>
      </c>
      <c r="I71" s="2" t="str">
        <f ca="1"/>
        <v/>
      </c>
      <c r="J71" s="2" t="str">
        <f ca="1"/>
        <v/>
      </c>
      <c r="K71" s="2" t="str">
        <f ca="1"/>
        <v/>
      </c>
      <c r="L71" s="2">
        <f ca="1"/>
        <v>418</v>
      </c>
      <c r="M71" s="2">
        <f ca="1"/>
        <v>418</v>
      </c>
      <c r="N71" s="2"/>
      <c r="O71" s="2"/>
      <c r="P71" s="2"/>
      <c r="Q71" s="2"/>
      <c r="R71" s="2"/>
      <c r="S71" s="2"/>
      <c r="T71" s="2"/>
      <c r="U71" s="2"/>
      <c r="V71" s="2"/>
      <c r="W71" s="2"/>
      <c r="X71" s="2"/>
      <c r="Y71" s="2"/>
      <c r="Z71" s="2"/>
      <c r="AA71" s="2"/>
      <c r="AB71" s="2"/>
      <c r="AC71" s="2"/>
      <c r="AD71" s="2"/>
      <c r="AE71" s="2"/>
      <c r="AF71" s="2"/>
    </row>
    <row r="72" spans="1:32" ht="13.5" customHeight="1" x14ac:dyDescent="0.25">
      <c r="A72" s="2"/>
      <c r="B72" s="24"/>
      <c r="C72" s="24">
        <f ca="1"/>
        <v>1</v>
      </c>
      <c r="D72" s="2">
        <f ca="1"/>
        <v>1</v>
      </c>
      <c r="E72" s="2"/>
      <c r="F72" s="2">
        <f ca="1"/>
        <v>9</v>
      </c>
      <c r="G72" s="2" t="str">
        <f ca="1"/>
        <v/>
      </c>
      <c r="H72" s="2" t="str">
        <f ca="1"/>
        <v/>
      </c>
      <c r="I72" s="2" t="str">
        <f ca="1"/>
        <v/>
      </c>
      <c r="J72" s="2" t="str">
        <f ca="1"/>
        <v/>
      </c>
      <c r="K72" s="2" t="str">
        <f ca="1"/>
        <v/>
      </c>
      <c r="L72" s="2">
        <f ca="1"/>
        <v>308</v>
      </c>
      <c r="M72" s="2">
        <f ca="1"/>
        <v>308</v>
      </c>
      <c r="N72" s="2"/>
      <c r="O72" s="2"/>
      <c r="P72" s="2"/>
      <c r="Q72" s="2"/>
      <c r="R72" s="2"/>
      <c r="S72" s="2"/>
      <c r="T72" s="2"/>
      <c r="U72" s="2"/>
      <c r="V72" s="2"/>
      <c r="W72" s="2"/>
      <c r="X72" s="2"/>
      <c r="Y72" s="2"/>
      <c r="Z72" s="2"/>
      <c r="AA72" s="2"/>
      <c r="AB72" s="2"/>
      <c r="AC72" s="2"/>
      <c r="AD72" s="2"/>
      <c r="AE72" s="2"/>
      <c r="AF72" s="2"/>
    </row>
    <row r="73" spans="1:32" ht="13.5" customHeight="1" x14ac:dyDescent="0.25">
      <c r="A73" s="2"/>
      <c r="B73" s="24"/>
      <c r="C73" s="24">
        <f ca="1"/>
        <v>1</v>
      </c>
      <c r="D73" s="2">
        <f ca="1"/>
        <v>1</v>
      </c>
      <c r="E73" s="2"/>
      <c r="F73" s="2">
        <f ca="1"/>
        <v>10</v>
      </c>
      <c r="G73" s="2" t="str">
        <f ca="1"/>
        <v/>
      </c>
      <c r="H73" s="2" t="str">
        <f ca="1"/>
        <v/>
      </c>
      <c r="I73" s="2" t="str">
        <f ca="1"/>
        <v/>
      </c>
      <c r="J73" s="2" t="str">
        <f ca="1"/>
        <v/>
      </c>
      <c r="K73" s="2" t="str">
        <f ca="1"/>
        <v/>
      </c>
      <c r="L73" s="2">
        <f ca="1"/>
        <v>410</v>
      </c>
      <c r="M73" s="2">
        <f ca="1"/>
        <v>410</v>
      </c>
      <c r="N73" s="2"/>
      <c r="O73" s="2"/>
      <c r="P73" s="2"/>
      <c r="Q73" s="2"/>
      <c r="R73" s="2"/>
      <c r="S73" s="2"/>
      <c r="T73" s="2"/>
      <c r="U73" s="2"/>
      <c r="V73" s="2"/>
      <c r="W73" s="2"/>
      <c r="X73" s="2"/>
      <c r="Y73" s="2"/>
      <c r="Z73" s="2"/>
      <c r="AA73" s="2"/>
      <c r="AB73" s="2"/>
      <c r="AC73" s="2"/>
      <c r="AD73" s="2"/>
      <c r="AE73" s="2"/>
      <c r="AF73" s="2"/>
    </row>
    <row r="74" spans="1:32" ht="13.5" customHeight="1" x14ac:dyDescent="0.25">
      <c r="A74" s="2"/>
      <c r="B74" s="24"/>
      <c r="C74" s="24">
        <f ca="1"/>
        <v>1</v>
      </c>
      <c r="D74" s="2">
        <f ca="1"/>
        <v>1</v>
      </c>
      <c r="E74" s="2"/>
      <c r="F74" s="2">
        <f ca="1"/>
        <v>11</v>
      </c>
      <c r="G74" s="2">
        <f ca="1"/>
        <v>491</v>
      </c>
      <c r="H74" s="2" t="str">
        <f ca="1"/>
        <v/>
      </c>
      <c r="I74" s="2" t="str">
        <f ca="1"/>
        <v/>
      </c>
      <c r="J74" s="2" t="str">
        <f ca="1"/>
        <v/>
      </c>
      <c r="K74" s="2" t="str">
        <f ca="1"/>
        <v/>
      </c>
      <c r="L74" s="2" t="str">
        <f ca="1"/>
        <v/>
      </c>
      <c r="M74" s="2">
        <f ca="1"/>
        <v>491</v>
      </c>
      <c r="N74" s="2"/>
      <c r="O74" s="2"/>
      <c r="P74" s="2"/>
      <c r="Q74" s="2"/>
      <c r="R74" s="2"/>
      <c r="S74" s="2"/>
      <c r="T74" s="2"/>
      <c r="U74" s="2"/>
      <c r="V74" s="2"/>
      <c r="W74" s="2"/>
      <c r="X74" s="2"/>
      <c r="Y74" s="2"/>
      <c r="Z74" s="2"/>
      <c r="AA74" s="2"/>
      <c r="AB74" s="2"/>
      <c r="AC74" s="2"/>
      <c r="AD74" s="2"/>
      <c r="AE74" s="2"/>
      <c r="AF74" s="2"/>
    </row>
    <row r="75" spans="1:32" ht="13.5" customHeight="1" x14ac:dyDescent="0.25">
      <c r="A75" s="2"/>
      <c r="B75" s="24"/>
      <c r="C75" s="24">
        <f ca="1"/>
        <v>1</v>
      </c>
      <c r="D75" s="2">
        <f ca="1"/>
        <v>1</v>
      </c>
      <c r="E75" s="2"/>
      <c r="F75" s="2">
        <f ca="1"/>
        <v>12</v>
      </c>
      <c r="G75" s="2">
        <f ca="1"/>
        <v>50</v>
      </c>
      <c r="H75" s="2" t="str">
        <f ca="1"/>
        <v/>
      </c>
      <c r="I75" s="2" t="str">
        <f ca="1"/>
        <v/>
      </c>
      <c r="J75" s="2" t="str">
        <f ca="1"/>
        <v/>
      </c>
      <c r="K75" s="2" t="str">
        <f ca="1"/>
        <v/>
      </c>
      <c r="L75" s="2" t="str">
        <f ca="1"/>
        <v/>
      </c>
      <c r="M75" s="2">
        <f ca="1"/>
        <v>50</v>
      </c>
      <c r="N75" s="2"/>
      <c r="O75" s="2"/>
      <c r="P75" s="2"/>
      <c r="Q75" s="2"/>
      <c r="R75" s="2"/>
      <c r="S75" s="2"/>
      <c r="T75" s="2"/>
      <c r="U75" s="2"/>
      <c r="V75" s="2"/>
      <c r="W75" s="2"/>
      <c r="X75" s="2"/>
      <c r="Y75" s="2"/>
      <c r="Z75" s="2"/>
      <c r="AA75" s="2"/>
      <c r="AB75" s="2"/>
      <c r="AC75" s="2"/>
      <c r="AD75" s="2"/>
      <c r="AE75" s="2"/>
      <c r="AF75" s="2"/>
    </row>
    <row r="76" spans="1:32" ht="13.5" customHeight="1" x14ac:dyDescent="0.25">
      <c r="A76" s="2"/>
      <c r="B76" s="24"/>
      <c r="C76" s="24">
        <f ca="1"/>
        <v>1</v>
      </c>
      <c r="D76" s="2">
        <f ca="1"/>
        <v>1</v>
      </c>
      <c r="E76" s="2"/>
      <c r="F76" s="2" t="str">
        <f ca="1"/>
        <v>Total</v>
      </c>
      <c r="G76" s="2">
        <f ca="1"/>
        <v>541</v>
      </c>
      <c r="H76" s="2">
        <f ca="1"/>
        <v>600</v>
      </c>
      <c r="I76" s="2">
        <f ca="1"/>
        <v>50</v>
      </c>
      <c r="J76" s="2">
        <f ca="1"/>
        <v>112</v>
      </c>
      <c r="K76" s="2">
        <f ca="1"/>
        <v>800</v>
      </c>
      <c r="L76" s="2">
        <f ca="1"/>
        <v>1800</v>
      </c>
      <c r="M76" s="2">
        <f ca="1"/>
        <v>3903</v>
      </c>
      <c r="N76" s="2"/>
      <c r="O76" s="2"/>
      <c r="P76" s="2"/>
      <c r="Q76" s="2"/>
      <c r="R76" s="2"/>
      <c r="S76" s="2"/>
      <c r="T76" s="2"/>
      <c r="U76" s="2"/>
      <c r="V76" s="2"/>
      <c r="W76" s="2"/>
      <c r="X76" s="2"/>
      <c r="Y76" s="2"/>
      <c r="Z76" s="2"/>
      <c r="AA76" s="2"/>
      <c r="AB76" s="2"/>
      <c r="AC76" s="2"/>
      <c r="AD76" s="2"/>
      <c r="AE76" s="2"/>
      <c r="AF76" s="2"/>
    </row>
    <row r="77" spans="1:32"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5" customHeight="1" x14ac:dyDescent="0.25">
      <c r="A79" s="2"/>
      <c r="B79" s="24"/>
      <c r="C79" s="24">
        <f ca="1"/>
        <v>1</v>
      </c>
      <c r="D79" s="2">
        <f ca="1"/>
        <v>1</v>
      </c>
      <c r="E79" s="2"/>
      <c r="F79" s="2"/>
      <c r="G79" s="2"/>
      <c r="H79" s="55"/>
      <c r="I79" s="55"/>
      <c r="J79" s="55"/>
      <c r="K79" s="55"/>
      <c r="L79" s="55"/>
      <c r="M79" s="55"/>
      <c r="N79" s="55"/>
      <c r="O79" s="55"/>
      <c r="P79" s="55"/>
      <c r="Q79" s="55"/>
      <c r="R79" s="2"/>
      <c r="S79" s="2"/>
      <c r="T79" s="2"/>
      <c r="U79" s="2"/>
      <c r="V79" s="2"/>
      <c r="W79" s="2"/>
      <c r="X79" s="2"/>
      <c r="Y79" s="2"/>
      <c r="Z79" s="2"/>
      <c r="AA79" s="2"/>
      <c r="AB79" s="2"/>
      <c r="AC79" s="2"/>
      <c r="AD79" s="2"/>
      <c r="AE79" s="2"/>
      <c r="AF79" s="2"/>
    </row>
    <row r="80" spans="1:32" ht="13.5" customHeight="1" x14ac:dyDescent="0.25">
      <c r="A80" s="2"/>
      <c r="B80" s="24"/>
      <c r="C80" s="24">
        <f ca="1"/>
        <v>1</v>
      </c>
      <c r="D80" s="2">
        <f ca="1"/>
        <v>1</v>
      </c>
      <c r="E80" s="2"/>
      <c r="F80" s="2"/>
      <c r="G80" s="2"/>
      <c r="H80" s="55" cm="1">
        <f t="array" ref="H80:Q84">TRANSPOSE(F16:J25)</f>
        <v>47</v>
      </c>
      <c r="I80" s="55">
        <v>60</v>
      </c>
      <c r="J80" s="55">
        <v>63</v>
      </c>
      <c r="K80" s="55">
        <v>77</v>
      </c>
      <c r="L80" s="55">
        <v>86</v>
      </c>
      <c r="M80" s="55">
        <v>87</v>
      </c>
      <c r="N80" s="55">
        <v>92</v>
      </c>
      <c r="O80" s="55">
        <v>98</v>
      </c>
      <c r="P80" s="55">
        <v>106</v>
      </c>
      <c r="Q80" s="55">
        <v>119</v>
      </c>
      <c r="R80" s="2"/>
      <c r="S80" s="2"/>
      <c r="T80" s="2"/>
      <c r="U80" s="2"/>
      <c r="V80" s="2"/>
      <c r="W80" s="2"/>
      <c r="X80" s="2"/>
      <c r="Y80" s="2"/>
      <c r="Z80" s="2"/>
      <c r="AA80" s="2"/>
      <c r="AB80" s="2"/>
      <c r="AC80" s="2"/>
      <c r="AD80" s="2"/>
      <c r="AE80" s="2"/>
      <c r="AF80" s="2"/>
    </row>
    <row r="81" spans="1:32" ht="13.5" customHeight="1" x14ac:dyDescent="0.25">
      <c r="A81" s="2"/>
      <c r="B81" s="24"/>
      <c r="C81" s="24">
        <f ca="1"/>
        <v>1</v>
      </c>
      <c r="D81" s="2">
        <f ca="1"/>
        <v>1</v>
      </c>
      <c r="E81" s="2"/>
      <c r="F81" s="2"/>
      <c r="G81" s="2"/>
      <c r="H81" s="55">
        <v>39</v>
      </c>
      <c r="I81" s="55">
        <v>52</v>
      </c>
      <c r="J81" s="55">
        <v>55</v>
      </c>
      <c r="K81" s="55">
        <v>69</v>
      </c>
      <c r="L81" s="55">
        <v>78</v>
      </c>
      <c r="M81" s="55">
        <v>79</v>
      </c>
      <c r="N81" s="55">
        <v>84</v>
      </c>
      <c r="O81" s="55">
        <v>90</v>
      </c>
      <c r="P81" s="55">
        <v>98</v>
      </c>
      <c r="Q81" s="55">
        <v>111</v>
      </c>
      <c r="R81" s="2"/>
      <c r="S81" s="2"/>
      <c r="T81" s="2"/>
      <c r="U81" s="2"/>
      <c r="V81" s="2"/>
      <c r="W81" s="2"/>
      <c r="X81" s="2"/>
      <c r="Y81" s="2"/>
      <c r="Z81" s="2"/>
      <c r="AA81" s="2"/>
      <c r="AB81" s="2"/>
      <c r="AC81" s="2"/>
      <c r="AD81" s="2"/>
      <c r="AE81" s="2"/>
      <c r="AF81" s="2"/>
    </row>
    <row r="82" spans="1:32" ht="13.5" customHeight="1" x14ac:dyDescent="0.25">
      <c r="A82" s="2"/>
      <c r="B82" s="24"/>
      <c r="C82" s="24">
        <f ca="1"/>
        <v>1</v>
      </c>
      <c r="D82" s="2">
        <f ca="1"/>
        <v>1</v>
      </c>
      <c r="E82" s="2"/>
      <c r="F82" s="2"/>
      <c r="G82" s="2"/>
      <c r="H82" s="55">
        <v>13</v>
      </c>
      <c r="I82" s="55">
        <v>26</v>
      </c>
      <c r="J82" s="55">
        <v>29</v>
      </c>
      <c r="K82" s="55">
        <v>43</v>
      </c>
      <c r="L82" s="55">
        <v>52</v>
      </c>
      <c r="M82" s="55">
        <v>53</v>
      </c>
      <c r="N82" s="55">
        <v>58</v>
      </c>
      <c r="O82" s="55">
        <v>64</v>
      </c>
      <c r="P82" s="55">
        <v>72</v>
      </c>
      <c r="Q82" s="55">
        <v>85</v>
      </c>
      <c r="R82" s="2"/>
      <c r="S82" s="2"/>
      <c r="T82" s="2"/>
      <c r="U82" s="2"/>
      <c r="V82" s="2"/>
      <c r="W82" s="2"/>
      <c r="X82" s="2"/>
      <c r="Y82" s="2"/>
      <c r="Z82" s="2"/>
      <c r="AA82" s="2"/>
      <c r="AB82" s="2"/>
      <c r="AC82" s="2"/>
      <c r="AD82" s="2"/>
      <c r="AE82" s="2"/>
      <c r="AF82" s="2"/>
    </row>
    <row r="83" spans="1:32" ht="13.5" customHeight="1" x14ac:dyDescent="0.25">
      <c r="A83" s="2"/>
      <c r="B83" s="24"/>
      <c r="C83" s="24">
        <f ca="1"/>
        <v>1</v>
      </c>
      <c r="D83" s="2">
        <f ca="1"/>
        <v>1</v>
      </c>
      <c r="E83" s="2"/>
      <c r="F83" s="2"/>
      <c r="G83" s="2"/>
      <c r="H83" s="55">
        <v>10</v>
      </c>
      <c r="I83" s="55">
        <v>23</v>
      </c>
      <c r="J83" s="55">
        <v>26</v>
      </c>
      <c r="K83" s="55">
        <v>40</v>
      </c>
      <c r="L83" s="55">
        <v>49</v>
      </c>
      <c r="M83" s="55">
        <v>50</v>
      </c>
      <c r="N83" s="55">
        <v>55</v>
      </c>
      <c r="O83" s="55">
        <v>61</v>
      </c>
      <c r="P83" s="55">
        <v>69</v>
      </c>
      <c r="Q83" s="55">
        <v>82</v>
      </c>
      <c r="R83" s="2"/>
      <c r="S83" s="2"/>
      <c r="T83" s="2"/>
      <c r="U83" s="2"/>
      <c r="V83" s="2"/>
      <c r="W83" s="2"/>
      <c r="X83" s="2"/>
      <c r="Y83" s="2"/>
      <c r="Z83" s="2"/>
      <c r="AA83" s="2"/>
      <c r="AB83" s="2"/>
      <c r="AC83" s="2"/>
      <c r="AD83" s="2"/>
      <c r="AE83" s="2"/>
      <c r="AF83" s="2"/>
    </row>
    <row r="84" spans="1:32" ht="13.5" customHeight="1" x14ac:dyDescent="0.25">
      <c r="A84" s="2"/>
      <c r="B84" s="24"/>
      <c r="C84" s="24">
        <f ca="1"/>
        <v>1</v>
      </c>
      <c r="D84" s="2">
        <f ca="1"/>
        <v>1</v>
      </c>
      <c r="E84" s="2"/>
      <c r="F84" s="2"/>
      <c r="G84" s="2"/>
      <c r="H84" s="55">
        <v>-2</v>
      </c>
      <c r="I84" s="55">
        <v>11</v>
      </c>
      <c r="J84" s="55">
        <v>14</v>
      </c>
      <c r="K84" s="55">
        <v>28</v>
      </c>
      <c r="L84" s="55">
        <v>37</v>
      </c>
      <c r="M84" s="55">
        <v>38</v>
      </c>
      <c r="N84" s="55">
        <v>43</v>
      </c>
      <c r="O84" s="55">
        <v>49</v>
      </c>
      <c r="P84" s="55">
        <v>57</v>
      </c>
      <c r="Q84" s="55">
        <v>70</v>
      </c>
      <c r="R84" s="2"/>
      <c r="S84" s="2"/>
      <c r="T84" s="2"/>
      <c r="U84" s="2"/>
      <c r="V84" s="2"/>
      <c r="W84" s="2"/>
      <c r="X84" s="2"/>
      <c r="Y84" s="2"/>
      <c r="Z84" s="2"/>
      <c r="AA84" s="2"/>
      <c r="AB84" s="2"/>
      <c r="AC84" s="2"/>
      <c r="AD84" s="2"/>
      <c r="AE84" s="2"/>
      <c r="AF84" s="2"/>
    </row>
    <row r="85" spans="1:32"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5" customHeight="1" x14ac:dyDescent="0.25">
      <c r="A86" s="2"/>
      <c r="B86" s="24"/>
      <c r="C86" s="24">
        <f ca="1"/>
        <v>1</v>
      </c>
      <c r="D86" s="2">
        <f ca="1"/>
        <v>1</v>
      </c>
      <c r="E86" s="2"/>
      <c r="F86" s="2"/>
      <c r="G86" s="2"/>
      <c r="H86" s="2">
        <v>120</v>
      </c>
      <c r="I86" s="2">
        <v>0</v>
      </c>
      <c r="J86" s="2">
        <v>0</v>
      </c>
      <c r="K86" s="2">
        <v>0</v>
      </c>
      <c r="L86" s="2">
        <v>0</v>
      </c>
      <c r="M86" s="2"/>
      <c r="N86" s="2"/>
      <c r="O86" s="2"/>
      <c r="P86" s="2"/>
      <c r="Q86" s="2"/>
      <c r="R86" s="2"/>
      <c r="S86" s="2"/>
      <c r="T86" s="2"/>
      <c r="U86" s="2"/>
      <c r="V86" s="2"/>
      <c r="W86" s="2"/>
      <c r="X86" s="2"/>
      <c r="Y86" s="2"/>
      <c r="Z86" s="2"/>
      <c r="AA86" s="2"/>
      <c r="AB86" s="2"/>
      <c r="AC86" s="2"/>
      <c r="AD86" s="2"/>
      <c r="AE86" s="2"/>
      <c r="AF86" s="2"/>
    </row>
    <row r="87" spans="1:32" ht="13.5" customHeight="1" x14ac:dyDescent="0.25">
      <c r="A87" s="2"/>
      <c r="B87" s="24"/>
      <c r="C87" s="24">
        <f ca="1"/>
        <v>1</v>
      </c>
      <c r="D87" s="2">
        <f ca="1"/>
        <v>1</v>
      </c>
      <c r="E87" s="2"/>
      <c r="F87" s="2"/>
      <c r="G87" s="2"/>
      <c r="H87" s="2">
        <v>356</v>
      </c>
      <c r="I87" s="2">
        <v>0</v>
      </c>
      <c r="J87" s="2">
        <v>0</v>
      </c>
      <c r="K87" s="2">
        <v>0</v>
      </c>
      <c r="L87" s="2">
        <v>0</v>
      </c>
      <c r="M87" s="2"/>
      <c r="N87" s="2"/>
      <c r="O87" s="2"/>
      <c r="P87" s="2"/>
      <c r="Q87" s="2"/>
      <c r="R87" s="2"/>
      <c r="S87" s="2"/>
      <c r="T87" s="2"/>
      <c r="U87" s="2"/>
      <c r="V87" s="2"/>
      <c r="W87" s="2"/>
      <c r="X87" s="2"/>
      <c r="Y87" s="2"/>
      <c r="Z87" s="2"/>
      <c r="AA87" s="2"/>
      <c r="AB87" s="2"/>
      <c r="AC87" s="2"/>
      <c r="AD87" s="2"/>
      <c r="AE87" s="2"/>
      <c r="AF87" s="2"/>
    </row>
    <row r="88" spans="1:32" ht="13.5" customHeight="1" x14ac:dyDescent="0.25">
      <c r="A88" s="2"/>
      <c r="B88" s="24"/>
      <c r="C88" s="24">
        <f ca="1"/>
        <v>1</v>
      </c>
      <c r="D88" s="2">
        <f ca="1"/>
        <v>1</v>
      </c>
      <c r="E88" s="2"/>
      <c r="F88" s="2"/>
      <c r="G88" s="2"/>
      <c r="H88" s="2">
        <v>124</v>
      </c>
      <c r="I88" s="2">
        <v>50</v>
      </c>
      <c r="J88" s="2">
        <v>112</v>
      </c>
      <c r="K88" s="2">
        <v>26</v>
      </c>
      <c r="L88" s="2">
        <v>0</v>
      </c>
      <c r="M88" s="2"/>
      <c r="N88" s="2"/>
      <c r="O88" s="2"/>
      <c r="P88" s="2"/>
      <c r="Q88" s="2"/>
      <c r="R88" s="2"/>
      <c r="S88" s="2"/>
      <c r="T88" s="2"/>
      <c r="U88" s="2"/>
      <c r="V88" s="2"/>
      <c r="W88" s="2"/>
      <c r="X88" s="2"/>
      <c r="Y88" s="2"/>
      <c r="Z88" s="2"/>
      <c r="AA88" s="2"/>
      <c r="AB88" s="2"/>
      <c r="AC88" s="2"/>
      <c r="AD88" s="2"/>
      <c r="AE88" s="2"/>
      <c r="AF88" s="2"/>
    </row>
    <row r="89" spans="1:32" ht="13.5" customHeight="1" x14ac:dyDescent="0.25">
      <c r="A89" s="2"/>
      <c r="B89" s="24"/>
      <c r="C89" s="24">
        <f ca="1"/>
        <v>1</v>
      </c>
      <c r="D89" s="2">
        <f ca="1"/>
        <v>1</v>
      </c>
      <c r="E89" s="2"/>
      <c r="F89" s="2"/>
      <c r="G89" s="2"/>
      <c r="H89" s="2">
        <v>0</v>
      </c>
      <c r="I89" s="2">
        <v>0</v>
      </c>
      <c r="J89" s="2">
        <v>0</v>
      </c>
      <c r="K89" s="2">
        <v>437</v>
      </c>
      <c r="L89" s="2">
        <v>0</v>
      </c>
      <c r="M89" s="2"/>
      <c r="N89" s="2"/>
      <c r="O89" s="2"/>
      <c r="P89" s="2"/>
      <c r="Q89" s="2"/>
      <c r="R89" s="2"/>
      <c r="S89" s="2"/>
      <c r="T89" s="2"/>
      <c r="U89" s="2"/>
      <c r="V89" s="2"/>
      <c r="W89" s="2"/>
      <c r="X89" s="2"/>
      <c r="Y89" s="2"/>
      <c r="Z89" s="2"/>
      <c r="AA89" s="2"/>
      <c r="AB89" s="2"/>
      <c r="AC89" s="2"/>
      <c r="AD89" s="2"/>
      <c r="AE89" s="2"/>
      <c r="AF89" s="2"/>
    </row>
    <row r="90" spans="1:32" ht="13.5" customHeight="1" x14ac:dyDescent="0.25">
      <c r="A90" s="2"/>
      <c r="B90" s="24"/>
      <c r="C90" s="24">
        <f ca="1"/>
        <v>1</v>
      </c>
      <c r="D90" s="2">
        <f ca="1"/>
        <v>1</v>
      </c>
      <c r="E90" s="2"/>
      <c r="F90" s="2"/>
      <c r="G90" s="2"/>
      <c r="H90" s="2">
        <v>0</v>
      </c>
      <c r="I90" s="2">
        <v>0</v>
      </c>
      <c r="J90" s="2">
        <v>0</v>
      </c>
      <c r="K90" s="2">
        <v>337</v>
      </c>
      <c r="L90" s="2">
        <v>37</v>
      </c>
      <c r="M90" s="2"/>
      <c r="N90" s="2"/>
      <c r="O90" s="2"/>
      <c r="P90" s="2"/>
      <c r="Q90" s="2"/>
      <c r="R90" s="2"/>
      <c r="S90" s="2"/>
      <c r="T90" s="2"/>
      <c r="U90" s="2"/>
      <c r="V90" s="2"/>
      <c r="W90" s="2"/>
      <c r="X90" s="2"/>
      <c r="Y90" s="2"/>
      <c r="Z90" s="2"/>
      <c r="AA90" s="2"/>
      <c r="AB90" s="2"/>
      <c r="AC90" s="2"/>
      <c r="AD90" s="2"/>
      <c r="AE90" s="2"/>
      <c r="AF90" s="2"/>
    </row>
    <row r="91" spans="1:32" ht="13.5" customHeight="1" x14ac:dyDescent="0.25">
      <c r="A91" s="2"/>
      <c r="B91" s="24"/>
      <c r="C91" s="24">
        <f ca="1"/>
        <v>1</v>
      </c>
      <c r="D91" s="2">
        <f ca="1"/>
        <v>1</v>
      </c>
      <c r="E91" s="2"/>
      <c r="F91" s="2"/>
      <c r="G91" s="2"/>
      <c r="H91" s="2">
        <v>0</v>
      </c>
      <c r="I91" s="2">
        <v>0</v>
      </c>
      <c r="J91" s="2">
        <v>0</v>
      </c>
      <c r="K91" s="2">
        <v>0</v>
      </c>
      <c r="L91" s="2">
        <v>258</v>
      </c>
      <c r="M91" s="2"/>
      <c r="N91" s="2"/>
      <c r="O91" s="2"/>
      <c r="P91" s="2"/>
      <c r="Q91" s="2"/>
      <c r="R91" s="2"/>
      <c r="S91" s="2"/>
      <c r="T91" s="2"/>
      <c r="U91" s="2"/>
      <c r="V91" s="2"/>
      <c r="W91" s="2"/>
      <c r="X91" s="2"/>
      <c r="Y91" s="2"/>
      <c r="Z91" s="2"/>
      <c r="AA91" s="2"/>
      <c r="AB91" s="2"/>
      <c r="AC91" s="2"/>
      <c r="AD91" s="2"/>
      <c r="AE91" s="2"/>
      <c r="AF91" s="2"/>
    </row>
    <row r="92" spans="1:32" ht="13.5" customHeight="1" x14ac:dyDescent="0.25">
      <c r="A92" s="2"/>
      <c r="B92" s="24"/>
      <c r="C92" s="24">
        <f ca="1"/>
        <v>1</v>
      </c>
      <c r="D92" s="2">
        <f ca="1"/>
        <v>1</v>
      </c>
      <c r="E92" s="2"/>
      <c r="F92" s="2"/>
      <c r="G92" s="2"/>
      <c r="H92" s="2">
        <v>0</v>
      </c>
      <c r="I92" s="2">
        <v>0</v>
      </c>
      <c r="J92" s="2">
        <v>0</v>
      </c>
      <c r="K92" s="2">
        <v>0</v>
      </c>
      <c r="L92" s="2">
        <v>369</v>
      </c>
      <c r="M92" s="2"/>
      <c r="N92" s="2"/>
      <c r="O92" s="2"/>
      <c r="P92" s="2"/>
      <c r="Q92" s="2"/>
      <c r="R92" s="2"/>
      <c r="S92" s="2"/>
      <c r="T92" s="2"/>
      <c r="U92" s="2"/>
      <c r="V92" s="2"/>
      <c r="W92" s="2"/>
      <c r="X92" s="2"/>
      <c r="Y92" s="2"/>
      <c r="Z92" s="2"/>
      <c r="AA92" s="2"/>
      <c r="AB92" s="2"/>
      <c r="AC92" s="2"/>
      <c r="AD92" s="2"/>
      <c r="AE92" s="2"/>
      <c r="AF92" s="2"/>
    </row>
    <row r="93" spans="1:32" ht="13.5" customHeight="1" x14ac:dyDescent="0.25">
      <c r="A93" s="2"/>
      <c r="B93" s="24"/>
      <c r="C93" s="24">
        <f ca="1"/>
        <v>1</v>
      </c>
      <c r="D93" s="2">
        <f ca="1"/>
        <v>1</v>
      </c>
      <c r="E93" s="2"/>
      <c r="F93" s="2"/>
      <c r="G93" s="2"/>
      <c r="H93" s="2">
        <v>0</v>
      </c>
      <c r="I93" s="2">
        <v>0</v>
      </c>
      <c r="J93" s="2">
        <v>0</v>
      </c>
      <c r="K93" s="2">
        <v>0</v>
      </c>
      <c r="L93" s="2">
        <v>418</v>
      </c>
      <c r="M93" s="2"/>
      <c r="N93" s="2"/>
      <c r="O93" s="2"/>
      <c r="P93" s="2"/>
      <c r="Q93" s="2"/>
      <c r="R93" s="2"/>
      <c r="S93" s="2"/>
      <c r="T93" s="2"/>
      <c r="U93" s="2"/>
      <c r="V93" s="2"/>
      <c r="W93" s="2"/>
      <c r="X93" s="2"/>
      <c r="Y93" s="2"/>
      <c r="Z93" s="2"/>
      <c r="AA93" s="2"/>
      <c r="AB93" s="2"/>
      <c r="AC93" s="2"/>
      <c r="AD93" s="2"/>
      <c r="AE93" s="2"/>
      <c r="AF93" s="2"/>
    </row>
    <row r="94" spans="1:32" ht="13.5" customHeight="1" x14ac:dyDescent="0.25">
      <c r="A94" s="2"/>
      <c r="B94" s="24"/>
      <c r="C94" s="24">
        <f ca="1"/>
        <v>1</v>
      </c>
      <c r="D94" s="2">
        <f ca="1"/>
        <v>1</v>
      </c>
      <c r="E94" s="2"/>
      <c r="F94" s="2"/>
      <c r="G94" s="2"/>
      <c r="H94" s="2">
        <v>0</v>
      </c>
      <c r="I94" s="2">
        <v>0</v>
      </c>
      <c r="J94" s="2">
        <v>0</v>
      </c>
      <c r="K94" s="2">
        <v>0</v>
      </c>
      <c r="L94" s="2">
        <v>308</v>
      </c>
      <c r="M94" s="2"/>
      <c r="N94" s="2"/>
      <c r="O94" s="2"/>
      <c r="P94" s="2"/>
      <c r="Q94" s="2"/>
      <c r="R94" s="2"/>
      <c r="S94" s="2"/>
      <c r="T94" s="2"/>
      <c r="U94" s="2"/>
      <c r="V94" s="2"/>
      <c r="W94" s="2"/>
      <c r="X94" s="2"/>
      <c r="Y94" s="2"/>
      <c r="Z94" s="2"/>
      <c r="AA94" s="2"/>
      <c r="AB94" s="2"/>
      <c r="AC94" s="2"/>
      <c r="AD94" s="2"/>
      <c r="AE94" s="2"/>
      <c r="AF94" s="2"/>
    </row>
    <row r="95" spans="1:32" ht="13.5" customHeight="1" x14ac:dyDescent="0.25">
      <c r="A95" s="2"/>
      <c r="B95" s="24"/>
      <c r="C95" s="24">
        <f ca="1"/>
        <v>1</v>
      </c>
      <c r="D95" s="2">
        <f ca="1"/>
        <v>1</v>
      </c>
      <c r="E95" s="2"/>
      <c r="F95" s="2"/>
      <c r="G95" s="2"/>
      <c r="H95" s="2">
        <v>0</v>
      </c>
      <c r="I95" s="2">
        <v>0</v>
      </c>
      <c r="J95" s="2">
        <v>0</v>
      </c>
      <c r="K95" s="2">
        <v>0</v>
      </c>
      <c r="L95" s="2">
        <v>410</v>
      </c>
      <c r="M95" s="2"/>
      <c r="N95" s="2"/>
      <c r="O95" s="2"/>
      <c r="P95" s="2"/>
      <c r="Q95" s="2"/>
      <c r="R95" s="2"/>
      <c r="S95" s="2"/>
      <c r="T95" s="2"/>
      <c r="U95" s="2"/>
      <c r="V95" s="2"/>
      <c r="W95" s="2"/>
      <c r="X95" s="2"/>
      <c r="Y95" s="2"/>
      <c r="Z95" s="2"/>
      <c r="AA95" s="2"/>
      <c r="AB95" s="2"/>
      <c r="AC95" s="2"/>
      <c r="AD95" s="2"/>
      <c r="AE95" s="2"/>
      <c r="AF95" s="2"/>
    </row>
    <row r="96" spans="1:32"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3.5" customHeight="1" x14ac:dyDescent="0.25">
      <c r="A97" s="2"/>
      <c r="B97" s="24"/>
      <c r="C97" s="24">
        <f ca="1"/>
        <v>1</v>
      </c>
      <c r="D97" s="2">
        <f ca="1"/>
        <v>1</v>
      </c>
      <c r="E97" s="2"/>
      <c r="F97" s="2"/>
      <c r="G97" s="2"/>
      <c r="H97" s="2" cm="1">
        <f t="array" ref="H97:Q106">MMULT(H86:L95,_xlfn.ANCHORARRAY(H80))</f>
        <v>5640</v>
      </c>
      <c r="I97" s="2">
        <v>7200</v>
      </c>
      <c r="J97" s="2">
        <v>7560</v>
      </c>
      <c r="K97" s="2">
        <v>9240</v>
      </c>
      <c r="L97" s="2">
        <v>10320</v>
      </c>
      <c r="M97" s="2">
        <v>10440</v>
      </c>
      <c r="N97" s="2">
        <v>11040</v>
      </c>
      <c r="O97" s="2">
        <v>11760</v>
      </c>
      <c r="P97" s="2">
        <v>12720</v>
      </c>
      <c r="Q97" s="2">
        <v>14280</v>
      </c>
      <c r="R97" s="2"/>
      <c r="S97" s="2"/>
      <c r="T97" s="2"/>
      <c r="U97" s="2"/>
      <c r="V97" s="2"/>
      <c r="W97" s="2"/>
      <c r="X97" s="2"/>
      <c r="Y97" s="2"/>
      <c r="Z97" s="2"/>
      <c r="AA97" s="2"/>
      <c r="AB97" s="2"/>
      <c r="AC97" s="2"/>
      <c r="AD97" s="2"/>
      <c r="AE97" s="2"/>
      <c r="AF97" s="2"/>
    </row>
    <row r="98" spans="1:32" ht="13.5" customHeight="1" x14ac:dyDescent="0.25">
      <c r="A98" s="2"/>
      <c r="B98" s="24"/>
      <c r="C98" s="24">
        <f ca="1"/>
        <v>1</v>
      </c>
      <c r="D98" s="2">
        <f ca="1"/>
        <v>1</v>
      </c>
      <c r="E98" s="2"/>
      <c r="F98" s="2"/>
      <c r="G98" s="2"/>
      <c r="H98" s="2">
        <v>16732</v>
      </c>
      <c r="I98" s="2">
        <v>21360</v>
      </c>
      <c r="J98" s="2">
        <v>22428</v>
      </c>
      <c r="K98" s="2">
        <v>27412</v>
      </c>
      <c r="L98" s="2">
        <v>30616</v>
      </c>
      <c r="M98" s="2">
        <v>30972</v>
      </c>
      <c r="N98" s="2">
        <v>32752</v>
      </c>
      <c r="O98" s="2">
        <v>34888</v>
      </c>
      <c r="P98" s="2">
        <v>37736</v>
      </c>
      <c r="Q98" s="2">
        <v>42364</v>
      </c>
      <c r="R98" s="2"/>
      <c r="S98" s="2"/>
      <c r="T98" s="2"/>
      <c r="U98" s="2"/>
      <c r="V98" s="2"/>
      <c r="W98" s="2"/>
      <c r="X98" s="2"/>
      <c r="Y98" s="2"/>
      <c r="Z98" s="2"/>
      <c r="AA98" s="2"/>
      <c r="AB98" s="2"/>
      <c r="AC98" s="2"/>
      <c r="AD98" s="2"/>
      <c r="AE98" s="2"/>
      <c r="AF98" s="2"/>
    </row>
    <row r="99" spans="1:32" ht="13.5" customHeight="1" x14ac:dyDescent="0.25">
      <c r="A99" s="2"/>
      <c r="B99" s="24"/>
      <c r="C99" s="24">
        <f ca="1"/>
        <v>1</v>
      </c>
      <c r="D99" s="2">
        <f ca="1"/>
        <v>1</v>
      </c>
      <c r="E99" s="2"/>
      <c r="F99" s="2"/>
      <c r="G99" s="2"/>
      <c r="H99" s="2">
        <v>9494</v>
      </c>
      <c r="I99" s="2">
        <v>13550</v>
      </c>
      <c r="J99" s="2">
        <v>14486</v>
      </c>
      <c r="K99" s="2">
        <v>18854</v>
      </c>
      <c r="L99" s="2">
        <v>21662</v>
      </c>
      <c r="M99" s="2">
        <v>21974</v>
      </c>
      <c r="N99" s="2">
        <v>23534</v>
      </c>
      <c r="O99" s="2">
        <v>25406</v>
      </c>
      <c r="P99" s="2">
        <v>27902</v>
      </c>
      <c r="Q99" s="2">
        <v>31958</v>
      </c>
      <c r="R99" s="2"/>
      <c r="S99" s="2"/>
      <c r="T99" s="2"/>
      <c r="U99" s="2"/>
      <c r="V99" s="2"/>
      <c r="W99" s="2"/>
      <c r="X99" s="2"/>
      <c r="Y99" s="2"/>
      <c r="Z99" s="2"/>
      <c r="AA99" s="2"/>
      <c r="AB99" s="2"/>
      <c r="AC99" s="2"/>
      <c r="AD99" s="2"/>
      <c r="AE99" s="2"/>
      <c r="AF99" s="2"/>
    </row>
    <row r="100" spans="1:32" ht="13.5" customHeight="1" x14ac:dyDescent="0.25">
      <c r="A100" s="2"/>
      <c r="B100" s="24"/>
      <c r="C100" s="24">
        <f ca="1"/>
        <v>1</v>
      </c>
      <c r="D100" s="2">
        <f ca="1"/>
        <v>1</v>
      </c>
      <c r="E100" s="2"/>
      <c r="F100" s="2"/>
      <c r="G100" s="2"/>
      <c r="H100" s="2">
        <v>4370</v>
      </c>
      <c r="I100" s="2">
        <v>10051</v>
      </c>
      <c r="J100" s="2">
        <v>11362</v>
      </c>
      <c r="K100" s="2">
        <v>17480</v>
      </c>
      <c r="L100" s="2">
        <v>21413</v>
      </c>
      <c r="M100" s="2">
        <v>21850</v>
      </c>
      <c r="N100" s="2">
        <v>24035</v>
      </c>
      <c r="O100" s="2">
        <v>26657</v>
      </c>
      <c r="P100" s="2">
        <v>30153</v>
      </c>
      <c r="Q100" s="2">
        <v>35834</v>
      </c>
      <c r="R100" s="2"/>
      <c r="S100" s="2"/>
      <c r="T100" s="2"/>
      <c r="U100" s="2"/>
      <c r="V100" s="2"/>
      <c r="W100" s="2"/>
      <c r="X100" s="2"/>
      <c r="Y100" s="2"/>
      <c r="Z100" s="2"/>
      <c r="AA100" s="2"/>
      <c r="AB100" s="2"/>
      <c r="AC100" s="2"/>
      <c r="AD100" s="2"/>
      <c r="AE100" s="2"/>
      <c r="AF100" s="2"/>
    </row>
    <row r="101" spans="1:32" ht="13.5" customHeight="1" x14ac:dyDescent="0.25">
      <c r="A101" s="2"/>
      <c r="B101" s="24"/>
      <c r="C101" s="24">
        <f ca="1"/>
        <v>1</v>
      </c>
      <c r="D101" s="2">
        <f ca="1"/>
        <v>1</v>
      </c>
      <c r="E101" s="2"/>
      <c r="F101" s="2"/>
      <c r="G101" s="2"/>
      <c r="H101" s="2">
        <v>3296</v>
      </c>
      <c r="I101" s="2">
        <v>8158</v>
      </c>
      <c r="J101" s="2">
        <v>9280</v>
      </c>
      <c r="K101" s="2">
        <v>14516</v>
      </c>
      <c r="L101" s="2">
        <v>17882</v>
      </c>
      <c r="M101" s="2">
        <v>18256</v>
      </c>
      <c r="N101" s="2">
        <v>20126</v>
      </c>
      <c r="O101" s="2">
        <v>22370</v>
      </c>
      <c r="P101" s="2">
        <v>25362</v>
      </c>
      <c r="Q101" s="2">
        <v>30224</v>
      </c>
      <c r="R101" s="2"/>
      <c r="S101" s="2"/>
      <c r="T101" s="2"/>
      <c r="U101" s="2"/>
      <c r="V101" s="2"/>
      <c r="W101" s="2"/>
      <c r="X101" s="2"/>
      <c r="Y101" s="2"/>
      <c r="Z101" s="2"/>
      <c r="AA101" s="2"/>
      <c r="AB101" s="2"/>
      <c r="AC101" s="2"/>
      <c r="AD101" s="2"/>
      <c r="AE101" s="2"/>
      <c r="AF101" s="2"/>
    </row>
    <row r="102" spans="1:32" ht="13.5" customHeight="1" x14ac:dyDescent="0.25">
      <c r="A102" s="2"/>
      <c r="B102" s="24"/>
      <c r="C102" s="24">
        <f ca="1"/>
        <v>1</v>
      </c>
      <c r="D102" s="2">
        <f ca="1"/>
        <v>1</v>
      </c>
      <c r="E102" s="2"/>
      <c r="F102" s="2"/>
      <c r="G102" s="2"/>
      <c r="H102" s="2">
        <v>-516</v>
      </c>
      <c r="I102" s="2">
        <v>2838</v>
      </c>
      <c r="J102" s="2">
        <v>3612</v>
      </c>
      <c r="K102" s="2">
        <v>7224</v>
      </c>
      <c r="L102" s="2">
        <v>9546</v>
      </c>
      <c r="M102" s="2">
        <v>9804</v>
      </c>
      <c r="N102" s="2">
        <v>11094</v>
      </c>
      <c r="O102" s="2">
        <v>12642</v>
      </c>
      <c r="P102" s="2">
        <v>14706</v>
      </c>
      <c r="Q102" s="2">
        <v>18060</v>
      </c>
      <c r="R102" s="2"/>
      <c r="S102" s="2"/>
      <c r="T102" s="2"/>
      <c r="U102" s="2"/>
      <c r="V102" s="2"/>
      <c r="W102" s="2"/>
      <c r="X102" s="2"/>
      <c r="Y102" s="2"/>
      <c r="Z102" s="2"/>
      <c r="AA102" s="2"/>
      <c r="AB102" s="2"/>
      <c r="AC102" s="2"/>
      <c r="AD102" s="2"/>
      <c r="AE102" s="2"/>
      <c r="AF102" s="2"/>
    </row>
    <row r="103" spans="1:32" ht="13.5" customHeight="1" x14ac:dyDescent="0.25">
      <c r="A103" s="2"/>
      <c r="B103" s="24"/>
      <c r="C103" s="24">
        <f ca="1"/>
        <v>1</v>
      </c>
      <c r="D103" s="2">
        <f ca="1"/>
        <v>1</v>
      </c>
      <c r="E103" s="2"/>
      <c r="F103" s="2"/>
      <c r="G103" s="2"/>
      <c r="H103" s="2">
        <v>-738</v>
      </c>
      <c r="I103" s="2">
        <v>4059</v>
      </c>
      <c r="J103" s="2">
        <v>5166</v>
      </c>
      <c r="K103" s="2">
        <v>10332</v>
      </c>
      <c r="L103" s="2">
        <v>13653</v>
      </c>
      <c r="M103" s="2">
        <v>14022</v>
      </c>
      <c r="N103" s="2">
        <v>15867</v>
      </c>
      <c r="O103" s="2">
        <v>18081</v>
      </c>
      <c r="P103" s="2">
        <v>21033</v>
      </c>
      <c r="Q103" s="2">
        <v>25830</v>
      </c>
      <c r="R103" s="2"/>
      <c r="S103" s="2"/>
      <c r="T103" s="2"/>
      <c r="U103" s="2"/>
      <c r="V103" s="2"/>
      <c r="W103" s="2"/>
      <c r="X103" s="2"/>
      <c r="Y103" s="2"/>
      <c r="Z103" s="2"/>
      <c r="AA103" s="2"/>
      <c r="AB103" s="2"/>
      <c r="AC103" s="2"/>
      <c r="AD103" s="2"/>
      <c r="AE103" s="2"/>
      <c r="AF103" s="2"/>
    </row>
    <row r="104" spans="1:32" ht="13.5" customHeight="1" x14ac:dyDescent="0.25">
      <c r="A104" s="2"/>
      <c r="B104" s="24"/>
      <c r="C104" s="24">
        <f ca="1"/>
        <v>1</v>
      </c>
      <c r="D104" s="2">
        <f ca="1"/>
        <v>1</v>
      </c>
      <c r="E104" s="2"/>
      <c r="F104" s="2"/>
      <c r="G104" s="2"/>
      <c r="H104" s="2">
        <v>-836</v>
      </c>
      <c r="I104" s="2">
        <v>4598</v>
      </c>
      <c r="J104" s="2">
        <v>5852</v>
      </c>
      <c r="K104" s="2">
        <v>11704</v>
      </c>
      <c r="L104" s="2">
        <v>15466</v>
      </c>
      <c r="M104" s="2">
        <v>15884</v>
      </c>
      <c r="N104" s="2">
        <v>17974</v>
      </c>
      <c r="O104" s="2">
        <v>20482</v>
      </c>
      <c r="P104" s="2">
        <v>23826</v>
      </c>
      <c r="Q104" s="2">
        <v>29260</v>
      </c>
      <c r="R104" s="2"/>
      <c r="S104" s="2"/>
      <c r="T104" s="2"/>
      <c r="U104" s="2"/>
      <c r="V104" s="2"/>
      <c r="W104" s="2"/>
      <c r="X104" s="2"/>
      <c r="Y104" s="2"/>
      <c r="Z104" s="2"/>
      <c r="AA104" s="2"/>
      <c r="AB104" s="2"/>
      <c r="AC104" s="2"/>
      <c r="AD104" s="2"/>
      <c r="AE104" s="2"/>
      <c r="AF104" s="2"/>
    </row>
    <row r="105" spans="1:32" ht="13.5" customHeight="1" x14ac:dyDescent="0.25">
      <c r="A105" s="2"/>
      <c r="B105" s="24"/>
      <c r="C105" s="24">
        <f ca="1"/>
        <v>1</v>
      </c>
      <c r="D105" s="2">
        <f ca="1"/>
        <v>1</v>
      </c>
      <c r="E105" s="2"/>
      <c r="F105" s="2"/>
      <c r="G105" s="2"/>
      <c r="H105" s="2">
        <v>-616</v>
      </c>
      <c r="I105" s="2">
        <v>3388</v>
      </c>
      <c r="J105" s="2">
        <v>4312</v>
      </c>
      <c r="K105" s="2">
        <v>8624</v>
      </c>
      <c r="L105" s="2">
        <v>11396</v>
      </c>
      <c r="M105" s="2">
        <v>11704</v>
      </c>
      <c r="N105" s="2">
        <v>13244</v>
      </c>
      <c r="O105" s="2">
        <v>15092</v>
      </c>
      <c r="P105" s="2">
        <v>17556</v>
      </c>
      <c r="Q105" s="2">
        <v>21560</v>
      </c>
      <c r="R105" s="2"/>
      <c r="S105" s="2"/>
      <c r="T105" s="2"/>
      <c r="U105" s="2"/>
      <c r="V105" s="2"/>
      <c r="W105" s="2"/>
      <c r="X105" s="2"/>
      <c r="Y105" s="2"/>
      <c r="Z105" s="2"/>
      <c r="AA105" s="2"/>
      <c r="AB105" s="2"/>
      <c r="AC105" s="2"/>
      <c r="AD105" s="2"/>
      <c r="AE105" s="2"/>
      <c r="AF105" s="2"/>
    </row>
    <row r="106" spans="1:32" ht="13.5" customHeight="1" x14ac:dyDescent="0.25">
      <c r="A106" s="2"/>
      <c r="B106" s="24"/>
      <c r="C106" s="24">
        <f ca="1"/>
        <v>1</v>
      </c>
      <c r="D106" s="2">
        <f ca="1"/>
        <v>1</v>
      </c>
      <c r="E106" s="2"/>
      <c r="F106" s="2"/>
      <c r="G106" s="2"/>
      <c r="H106" s="2">
        <v>-820</v>
      </c>
      <c r="I106" s="2">
        <v>4510</v>
      </c>
      <c r="J106" s="2">
        <v>5740</v>
      </c>
      <c r="K106" s="2">
        <v>11480</v>
      </c>
      <c r="L106" s="2">
        <v>15170</v>
      </c>
      <c r="M106" s="2">
        <v>15580</v>
      </c>
      <c r="N106" s="2">
        <v>17630</v>
      </c>
      <c r="O106" s="2">
        <v>20090</v>
      </c>
      <c r="P106" s="2">
        <v>23370</v>
      </c>
      <c r="Q106" s="2">
        <v>28700</v>
      </c>
      <c r="R106" s="2"/>
      <c r="S106" s="2"/>
      <c r="T106" s="2"/>
      <c r="U106" s="2"/>
      <c r="V106" s="2"/>
      <c r="W106" s="2"/>
      <c r="X106" s="2"/>
      <c r="Y106" s="2"/>
      <c r="Z106" s="2"/>
      <c r="AA106" s="2"/>
      <c r="AB106" s="2"/>
      <c r="AC106" s="2"/>
      <c r="AD106" s="2"/>
      <c r="AE106" s="2"/>
      <c r="AF106" s="2"/>
    </row>
    <row r="107" spans="1:32"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3.5" customHeight="1" x14ac:dyDescent="0.25">
      <c r="A108" s="2"/>
      <c r="B108" s="24"/>
      <c r="C108" s="24">
        <f ca="1"/>
        <v>1</v>
      </c>
      <c r="D108" s="2">
        <f ca="1"/>
        <v>1</v>
      </c>
      <c r="E108" s="2"/>
      <c r="F108" s="2"/>
      <c r="G108" s="2"/>
      <c r="H108" s="2" cm="1">
        <f t="array" ref="H108:H117">INDEX(_xlfn.ANCHORARRAY(H97),_xlfn.SEQUENCE(10,1,1),_xlfn.SEQUENCE(10,1,1))</f>
        <v>5640</v>
      </c>
      <c r="I108" s="2">
        <v>120</v>
      </c>
      <c r="J108" s="2">
        <f>H108/I108</f>
        <v>47</v>
      </c>
      <c r="K108" s="2" t="s">
        <v>34</v>
      </c>
      <c r="L108" s="2"/>
      <c r="M108" s="2"/>
      <c r="N108" s="2"/>
      <c r="O108" s="2"/>
      <c r="P108" s="2"/>
      <c r="Q108" s="2"/>
      <c r="R108" s="2"/>
      <c r="S108" s="2"/>
      <c r="T108" s="2"/>
      <c r="U108" s="2"/>
      <c r="V108" s="2"/>
      <c r="W108" s="2"/>
      <c r="X108" s="2"/>
      <c r="Y108" s="2"/>
      <c r="Z108" s="2"/>
      <c r="AA108" s="2"/>
      <c r="AB108" s="2"/>
      <c r="AC108" s="2"/>
      <c r="AD108" s="2"/>
      <c r="AE108" s="2"/>
      <c r="AF108" s="2"/>
    </row>
    <row r="109" spans="1:32" ht="13.5" customHeight="1" x14ac:dyDescent="0.25">
      <c r="A109" s="2"/>
      <c r="B109" s="24"/>
      <c r="C109" s="24">
        <f ca="1"/>
        <v>1</v>
      </c>
      <c r="D109" s="2">
        <f ca="1"/>
        <v>1</v>
      </c>
      <c r="E109" s="2"/>
      <c r="F109" s="2"/>
      <c r="G109" s="2"/>
      <c r="H109" s="2">
        <v>21360</v>
      </c>
      <c r="I109" s="2">
        <v>356</v>
      </c>
      <c r="J109" s="2">
        <f t="shared" ref="J109:J117" si="4">H109/I109</f>
        <v>60</v>
      </c>
      <c r="K109" s="2"/>
      <c r="L109" s="2"/>
      <c r="M109" s="2"/>
      <c r="N109" s="2"/>
      <c r="O109" s="2"/>
      <c r="P109" s="2"/>
      <c r="Q109" s="2"/>
      <c r="R109" s="2"/>
      <c r="S109" s="2"/>
      <c r="T109" s="2"/>
      <c r="U109" s="2"/>
      <c r="V109" s="2"/>
      <c r="W109" s="2"/>
      <c r="X109" s="2"/>
      <c r="Y109" s="2"/>
      <c r="Z109" s="2"/>
      <c r="AA109" s="2"/>
      <c r="AB109" s="2"/>
      <c r="AC109" s="2"/>
      <c r="AD109" s="2"/>
      <c r="AE109" s="2"/>
      <c r="AF109" s="2"/>
    </row>
    <row r="110" spans="1:32" ht="13.5" customHeight="1" x14ac:dyDescent="0.25">
      <c r="A110" s="2"/>
      <c r="B110" s="24"/>
      <c r="C110" s="24">
        <f ca="1"/>
        <v>1</v>
      </c>
      <c r="D110" s="2">
        <f ca="1"/>
        <v>1</v>
      </c>
      <c r="E110" s="2"/>
      <c r="F110" s="2"/>
      <c r="G110" s="2"/>
      <c r="H110" s="2">
        <v>14486</v>
      </c>
      <c r="I110" s="2">
        <v>312</v>
      </c>
      <c r="J110" s="2">
        <f t="shared" si="4"/>
        <v>46.429487179487182</v>
      </c>
      <c r="K110" s="2"/>
      <c r="L110" s="2"/>
      <c r="M110" s="2"/>
      <c r="N110" s="2"/>
      <c r="O110" s="2"/>
      <c r="P110" s="2"/>
      <c r="Q110" s="2"/>
      <c r="R110" s="2"/>
      <c r="S110" s="2"/>
      <c r="T110" s="2"/>
      <c r="U110" s="2"/>
      <c r="V110" s="2"/>
      <c r="W110" s="2"/>
      <c r="X110" s="2"/>
      <c r="Y110" s="2"/>
      <c r="Z110" s="2"/>
      <c r="AA110" s="2"/>
      <c r="AB110" s="2"/>
      <c r="AC110" s="2"/>
      <c r="AD110" s="2"/>
      <c r="AE110" s="2"/>
      <c r="AF110" s="2"/>
    </row>
    <row r="111" spans="1:32" ht="13.5" customHeight="1" x14ac:dyDescent="0.25">
      <c r="A111" s="2"/>
      <c r="B111" s="24"/>
      <c r="C111" s="24">
        <f ca="1"/>
        <v>1</v>
      </c>
      <c r="D111" s="2">
        <f ca="1"/>
        <v>1</v>
      </c>
      <c r="E111" s="2"/>
      <c r="F111" s="2"/>
      <c r="G111" s="2"/>
      <c r="H111" s="2">
        <v>17480</v>
      </c>
      <c r="I111" s="2">
        <v>437</v>
      </c>
      <c r="J111" s="2">
        <f t="shared" si="4"/>
        <v>40</v>
      </c>
      <c r="K111" s="2"/>
      <c r="L111" s="2"/>
      <c r="M111" s="2"/>
      <c r="N111" s="2"/>
      <c r="O111" s="2"/>
      <c r="P111" s="2"/>
      <c r="Q111" s="2"/>
      <c r="R111" s="2"/>
      <c r="S111" s="2"/>
      <c r="T111" s="2"/>
      <c r="U111" s="2"/>
      <c r="V111" s="2"/>
      <c r="W111" s="2"/>
      <c r="X111" s="2"/>
      <c r="Y111" s="2"/>
      <c r="Z111" s="2"/>
      <c r="AA111" s="2"/>
      <c r="AB111" s="2"/>
      <c r="AC111" s="2"/>
      <c r="AD111" s="2"/>
      <c r="AE111" s="2"/>
      <c r="AF111" s="2"/>
    </row>
    <row r="112" spans="1:32" ht="13.5" customHeight="1" x14ac:dyDescent="0.25">
      <c r="A112" s="2"/>
      <c r="B112" s="24"/>
      <c r="C112" s="24">
        <f ca="1"/>
        <v>1</v>
      </c>
      <c r="D112" s="2">
        <f ca="1"/>
        <v>1</v>
      </c>
      <c r="E112" s="2"/>
      <c r="F112" s="2"/>
      <c r="G112" s="2"/>
      <c r="H112" s="2">
        <v>17882</v>
      </c>
      <c r="I112" s="2">
        <v>374</v>
      </c>
      <c r="J112" s="2">
        <f t="shared" si="4"/>
        <v>47.81283422459893</v>
      </c>
      <c r="K112" s="2"/>
      <c r="L112" s="2"/>
      <c r="M112" s="2"/>
      <c r="N112" s="2"/>
      <c r="O112" s="2"/>
      <c r="P112" s="2"/>
      <c r="Q112" s="2"/>
      <c r="R112" s="2"/>
      <c r="S112" s="2"/>
      <c r="T112" s="2"/>
      <c r="U112" s="2"/>
      <c r="V112" s="2"/>
      <c r="W112" s="2"/>
      <c r="X112" s="2"/>
      <c r="Y112" s="2"/>
      <c r="Z112" s="2"/>
      <c r="AA112" s="2"/>
      <c r="AB112" s="2"/>
      <c r="AC112" s="2"/>
      <c r="AD112" s="2"/>
      <c r="AE112" s="2"/>
      <c r="AF112" s="2"/>
    </row>
    <row r="113" spans="1:32" ht="13.5" customHeight="1" x14ac:dyDescent="0.25">
      <c r="A113" s="2"/>
      <c r="B113" s="24"/>
      <c r="C113" s="24">
        <f ca="1"/>
        <v>1</v>
      </c>
      <c r="D113" s="2">
        <f ca="1"/>
        <v>1</v>
      </c>
      <c r="E113" s="2"/>
      <c r="F113" s="2"/>
      <c r="G113" s="2"/>
      <c r="H113" s="2">
        <v>9804</v>
      </c>
      <c r="I113" s="2">
        <v>258</v>
      </c>
      <c r="J113" s="2">
        <f t="shared" si="4"/>
        <v>38</v>
      </c>
      <c r="K113" s="2"/>
      <c r="L113" s="2"/>
      <c r="M113" s="2"/>
      <c r="N113" s="2"/>
      <c r="O113" s="2"/>
      <c r="P113" s="2"/>
      <c r="Q113" s="2"/>
      <c r="R113" s="2"/>
      <c r="S113" s="2"/>
      <c r="T113" s="2"/>
      <c r="U113" s="2"/>
      <c r="V113" s="2"/>
      <c r="W113" s="2"/>
      <c r="X113" s="2"/>
      <c r="Y113" s="2"/>
      <c r="Z113" s="2"/>
      <c r="AA113" s="2"/>
      <c r="AB113" s="2"/>
      <c r="AC113" s="2"/>
      <c r="AD113" s="2"/>
      <c r="AE113" s="2"/>
      <c r="AF113" s="2"/>
    </row>
    <row r="114" spans="1:32" ht="13.5" customHeight="1" x14ac:dyDescent="0.25">
      <c r="A114" s="2"/>
      <c r="B114" s="24"/>
      <c r="C114" s="24">
        <f ca="1"/>
        <v>1</v>
      </c>
      <c r="D114" s="2">
        <f ca="1"/>
        <v>1</v>
      </c>
      <c r="E114" s="2"/>
      <c r="F114" s="2"/>
      <c r="G114" s="2"/>
      <c r="H114" s="2">
        <v>15867</v>
      </c>
      <c r="I114" s="2">
        <v>369</v>
      </c>
      <c r="J114" s="2">
        <f t="shared" si="4"/>
        <v>43</v>
      </c>
      <c r="K114" s="2"/>
      <c r="L114" s="2"/>
      <c r="M114" s="2"/>
      <c r="N114" s="2"/>
      <c r="O114" s="2"/>
      <c r="P114" s="2"/>
      <c r="Q114" s="2"/>
      <c r="R114" s="2"/>
      <c r="S114" s="2"/>
      <c r="T114" s="2"/>
      <c r="U114" s="2"/>
      <c r="V114" s="2"/>
      <c r="W114" s="2"/>
      <c r="X114" s="2"/>
      <c r="Y114" s="2"/>
      <c r="Z114" s="2"/>
      <c r="AA114" s="2"/>
      <c r="AB114" s="2"/>
      <c r="AC114" s="2"/>
      <c r="AD114" s="2"/>
      <c r="AE114" s="2"/>
      <c r="AF114" s="2"/>
    </row>
    <row r="115" spans="1:32" ht="13.5" customHeight="1" x14ac:dyDescent="0.25">
      <c r="A115" s="2"/>
      <c r="B115" s="24"/>
      <c r="C115" s="24">
        <f ca="1"/>
        <v>1</v>
      </c>
      <c r="D115" s="2">
        <f ca="1"/>
        <v>1</v>
      </c>
      <c r="E115" s="2"/>
      <c r="F115" s="2"/>
      <c r="G115" s="2"/>
      <c r="H115" s="2">
        <v>20482</v>
      </c>
      <c r="I115" s="2">
        <v>418</v>
      </c>
      <c r="J115" s="2">
        <f t="shared" si="4"/>
        <v>49</v>
      </c>
      <c r="K115" s="2"/>
      <c r="L115" s="2"/>
      <c r="M115" s="2"/>
      <c r="N115" s="2"/>
      <c r="O115" s="2"/>
      <c r="P115" s="2"/>
      <c r="Q115" s="2"/>
      <c r="R115" s="2"/>
      <c r="S115" s="2"/>
      <c r="T115" s="2"/>
      <c r="U115" s="2"/>
      <c r="V115" s="2"/>
      <c r="W115" s="2"/>
      <c r="X115" s="2"/>
      <c r="Y115" s="2"/>
      <c r="Z115" s="2"/>
      <c r="AA115" s="2"/>
      <c r="AB115" s="2"/>
      <c r="AC115" s="2"/>
      <c r="AD115" s="2"/>
      <c r="AE115" s="2"/>
      <c r="AF115" s="2"/>
    </row>
    <row r="116" spans="1:32" ht="13.5" customHeight="1" x14ac:dyDescent="0.25">
      <c r="A116" s="2"/>
      <c r="B116" s="24"/>
      <c r="C116" s="24">
        <f ca="1"/>
        <v>1</v>
      </c>
      <c r="D116" s="2">
        <f ca="1"/>
        <v>1</v>
      </c>
      <c r="E116" s="2"/>
      <c r="F116" s="2"/>
      <c r="G116" s="2"/>
      <c r="H116" s="2">
        <v>17556</v>
      </c>
      <c r="I116" s="2">
        <v>308</v>
      </c>
      <c r="J116" s="2">
        <f t="shared" si="4"/>
        <v>57</v>
      </c>
      <c r="K116" s="2"/>
      <c r="L116" s="2"/>
      <c r="M116" s="2"/>
      <c r="N116" s="2"/>
      <c r="O116" s="2"/>
      <c r="P116" s="2"/>
      <c r="Q116" s="2"/>
      <c r="R116" s="2"/>
      <c r="S116" s="2"/>
      <c r="T116" s="2"/>
      <c r="U116" s="2"/>
      <c r="V116" s="2"/>
      <c r="W116" s="2"/>
      <c r="X116" s="2"/>
      <c r="Y116" s="2"/>
      <c r="Z116" s="2"/>
      <c r="AA116" s="2"/>
      <c r="AB116" s="2"/>
      <c r="AC116" s="2"/>
      <c r="AD116" s="2"/>
      <c r="AE116" s="2"/>
      <c r="AF116" s="2"/>
    </row>
    <row r="117" spans="1:32" ht="13.5" customHeight="1" x14ac:dyDescent="0.25">
      <c r="A117" s="2"/>
      <c r="B117" s="24"/>
      <c r="C117" s="24">
        <f ca="1"/>
        <v>1</v>
      </c>
      <c r="D117" s="2">
        <f ca="1"/>
        <v>1</v>
      </c>
      <c r="E117" s="2"/>
      <c r="F117" s="2"/>
      <c r="G117" s="2"/>
      <c r="H117" s="2">
        <v>28700</v>
      </c>
      <c r="I117" s="2">
        <v>410</v>
      </c>
      <c r="J117" s="2">
        <f t="shared" si="4"/>
        <v>70</v>
      </c>
      <c r="K117" s="2"/>
      <c r="L117" s="2"/>
      <c r="M117" s="2"/>
      <c r="N117" s="2"/>
      <c r="O117" s="2"/>
      <c r="P117" s="2"/>
      <c r="Q117" s="2"/>
      <c r="R117" s="2"/>
      <c r="S117" s="2"/>
      <c r="T117" s="2"/>
      <c r="U117" s="2"/>
      <c r="V117" s="2"/>
      <c r="W117" s="2"/>
      <c r="X117" s="2"/>
      <c r="Y117" s="2"/>
      <c r="Z117" s="2"/>
      <c r="AA117" s="2"/>
      <c r="AB117" s="2"/>
      <c r="AC117" s="2"/>
      <c r="AD117" s="2"/>
      <c r="AE117" s="2"/>
      <c r="AF117" s="2"/>
    </row>
    <row r="118" spans="1:32" ht="13.5" customHeight="1" x14ac:dyDescent="0.25">
      <c r="A118" s="2"/>
      <c r="B118" s="24"/>
      <c r="C118" s="24">
        <f ca="1"/>
        <v>1</v>
      </c>
      <c r="D118" s="2">
        <f ca="1"/>
        <v>1</v>
      </c>
      <c r="E118" s="2"/>
      <c r="F118" s="2"/>
      <c r="G118" s="2"/>
      <c r="H118" s="2"/>
      <c r="I118" s="2">
        <v>491</v>
      </c>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3.5" customHeight="1" x14ac:dyDescent="0.25">
      <c r="A119" s="2"/>
      <c r="B119" s="24"/>
      <c r="C119" s="24">
        <f ca="1"/>
        <v>1</v>
      </c>
      <c r="D119" s="2">
        <f ca="1"/>
        <v>1</v>
      </c>
      <c r="E119" s="2"/>
      <c r="F119" s="2"/>
      <c r="G119" s="2"/>
      <c r="H119" s="2"/>
      <c r="I119" s="2">
        <v>50</v>
      </c>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spans="1:32" ht="15" customHeight="1" x14ac:dyDescent="0.25">
      <c r="C1001" s="24">
        <f ca="1"/>
        <v>4</v>
      </c>
      <c r="D1001" s="2">
        <f ca="1"/>
        <v>4</v>
      </c>
      <c r="E1001" s="2"/>
      <c r="F1001" s="2"/>
      <c r="G1001" s="2"/>
      <c r="H1001" s="2"/>
      <c r="I1001" s="2"/>
      <c r="J1001" s="2"/>
    </row>
    <row r="1002" spans="1:32" ht="15" customHeight="1" x14ac:dyDescent="0.25">
      <c r="C1002" s="24">
        <f ca="1"/>
        <v>4</v>
      </c>
      <c r="D1002" s="2">
        <f ca="1"/>
        <v>4</v>
      </c>
      <c r="E1002" s="2"/>
      <c r="F1002" s="2"/>
      <c r="G1002" s="2"/>
      <c r="H1002" s="2"/>
      <c r="I1002" s="2"/>
      <c r="J1002" s="2"/>
    </row>
    <row r="1003" spans="1:32" ht="15" customHeight="1" x14ac:dyDescent="0.25">
      <c r="C1003" s="24">
        <f ca="1"/>
        <v>4</v>
      </c>
      <c r="D1003" s="2">
        <f ca="1"/>
        <v>4</v>
      </c>
      <c r="E1003" s="2"/>
      <c r="F1003" s="2"/>
      <c r="G1003" s="2"/>
      <c r="H1003" s="2"/>
      <c r="I1003" s="2"/>
      <c r="J1003" s="2"/>
    </row>
    <row r="1004" spans="1:32" ht="15" customHeight="1" x14ac:dyDescent="0.25">
      <c r="C1004">
        <f ca="1"/>
        <v>4</v>
      </c>
      <c r="D1004">
        <f ca="1"/>
        <v>4</v>
      </c>
    </row>
    <row r="1005" spans="1:32" ht="15" customHeight="1" x14ac:dyDescent="0.25">
      <c r="C1005">
        <f ca="1"/>
        <v>4</v>
      </c>
      <c r="D1005">
        <f ca="1"/>
        <v>4</v>
      </c>
    </row>
    <row r="1006" spans="1:32" ht="15" customHeight="1" x14ac:dyDescent="0.25">
      <c r="C1006">
        <f ca="1"/>
        <v>4</v>
      </c>
      <c r="D1006">
        <f ca="1"/>
        <v>4</v>
      </c>
    </row>
    <row r="1007" spans="1:32" ht="15" customHeight="1" x14ac:dyDescent="0.25">
      <c r="C1007">
        <f ca="1"/>
        <v>4</v>
      </c>
      <c r="D1007">
        <f ca="1"/>
        <v>4</v>
      </c>
    </row>
    <row r="1008" spans="1:32"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C3397">
        <v>-1</v>
      </c>
      <c r="D3397">
        <f ca="1"/>
        <v>11</v>
      </c>
    </row>
    <row r="3398" spans="3:4" ht="15" customHeight="1" x14ac:dyDescent="0.25">
      <c r="C3398">
        <v>-1</v>
      </c>
      <c r="D3398">
        <f ca="1"/>
        <v>11</v>
      </c>
    </row>
    <row r="3399" spans="3:4" ht="15" customHeight="1" x14ac:dyDescent="0.25">
      <c r="C3399">
        <v>-1</v>
      </c>
      <c r="D3399">
        <f ca="1"/>
        <v>11</v>
      </c>
    </row>
    <row r="3400" spans="3:4" ht="15" customHeight="1" x14ac:dyDescent="0.25">
      <c r="C3400">
        <v>-1</v>
      </c>
      <c r="D3400">
        <f ca="1"/>
        <v>11</v>
      </c>
    </row>
    <row r="3401" spans="3:4" ht="15" customHeight="1" x14ac:dyDescent="0.25">
      <c r="C3401">
        <v>-1</v>
      </c>
      <c r="D3401">
        <f ca="1"/>
        <v>11</v>
      </c>
    </row>
    <row r="3402" spans="3:4" ht="15" customHeight="1" x14ac:dyDescent="0.25">
      <c r="C3402">
        <v>-1</v>
      </c>
      <c r="D3402">
        <f ca="1"/>
        <v>11</v>
      </c>
    </row>
    <row r="3403" spans="3:4" ht="15" customHeight="1" x14ac:dyDescent="0.25">
      <c r="C3403">
        <v>-1</v>
      </c>
      <c r="D3403">
        <f ca="1"/>
        <v>11</v>
      </c>
    </row>
    <row r="3404" spans="3:4" ht="15" customHeight="1" x14ac:dyDescent="0.25">
      <c r="C3404">
        <v>-1</v>
      </c>
      <c r="D3404">
        <f ca="1"/>
        <v>11</v>
      </c>
    </row>
    <row r="3405" spans="3:4" ht="15" customHeight="1" x14ac:dyDescent="0.25">
      <c r="C3405">
        <v>-1</v>
      </c>
      <c r="D3405">
        <f ca="1"/>
        <v>11</v>
      </c>
    </row>
    <row r="3406" spans="3:4" ht="15" customHeight="1" x14ac:dyDescent="0.25">
      <c r="C3406">
        <v>-1</v>
      </c>
      <c r="D3406">
        <f ca="1"/>
        <v>11</v>
      </c>
    </row>
    <row r="3407" spans="3:4" ht="15" customHeight="1" x14ac:dyDescent="0.25">
      <c r="C3407">
        <v>-1</v>
      </c>
      <c r="D3407">
        <f ca="1"/>
        <v>11</v>
      </c>
    </row>
    <row r="3408" spans="3:4" ht="15" customHeight="1" x14ac:dyDescent="0.25">
      <c r="C3408">
        <v>-1</v>
      </c>
      <c r="D3408">
        <f ca="1"/>
        <v>11</v>
      </c>
    </row>
    <row r="3409" spans="3:4" ht="15" customHeight="1" x14ac:dyDescent="0.25">
      <c r="C3409">
        <v>-1</v>
      </c>
      <c r="D3409">
        <f ca="1"/>
        <v>11</v>
      </c>
    </row>
    <row r="3410" spans="3:4" ht="15" customHeight="1" x14ac:dyDescent="0.25">
      <c r="C3410">
        <v>-1</v>
      </c>
      <c r="D3410">
        <f ca="1"/>
        <v>11</v>
      </c>
    </row>
    <row r="3411" spans="3:4" ht="15" customHeight="1" x14ac:dyDescent="0.25">
      <c r="C3411">
        <v>-1</v>
      </c>
      <c r="D3411">
        <f ca="1"/>
        <v>11</v>
      </c>
    </row>
    <row r="3412" spans="3:4" ht="15" customHeight="1" x14ac:dyDescent="0.25">
      <c r="C3412">
        <v>-1</v>
      </c>
      <c r="D3412">
        <f ca="1"/>
        <v>11</v>
      </c>
    </row>
    <row r="3413" spans="3:4" ht="15" customHeight="1" x14ac:dyDescent="0.25">
      <c r="C3413">
        <v>-1</v>
      </c>
      <c r="D3413">
        <f ca="1"/>
        <v>11</v>
      </c>
    </row>
    <row r="3414" spans="3:4" ht="15" customHeight="1" x14ac:dyDescent="0.25">
      <c r="C3414">
        <v>-1</v>
      </c>
      <c r="D3414">
        <f ca="1"/>
        <v>11</v>
      </c>
    </row>
    <row r="3415" spans="3:4" ht="15" customHeight="1" x14ac:dyDescent="0.25">
      <c r="C3415">
        <v>-1</v>
      </c>
      <c r="D3415">
        <f ca="1"/>
        <v>11</v>
      </c>
    </row>
    <row r="3416" spans="3:4" ht="15" customHeight="1" x14ac:dyDescent="0.25">
      <c r="C3416">
        <v>-1</v>
      </c>
      <c r="D3416">
        <f ca="1"/>
        <v>11</v>
      </c>
    </row>
    <row r="3417" spans="3:4" ht="15" customHeight="1" x14ac:dyDescent="0.25">
      <c r="C3417">
        <v>-1</v>
      </c>
      <c r="D3417">
        <f ca="1"/>
        <v>11</v>
      </c>
    </row>
    <row r="3418" spans="3:4" ht="15" customHeight="1" x14ac:dyDescent="0.25">
      <c r="C3418">
        <v>-1</v>
      </c>
      <c r="D3418">
        <f ca="1"/>
        <v>11</v>
      </c>
    </row>
    <row r="3419" spans="3:4" ht="15" customHeight="1" x14ac:dyDescent="0.25">
      <c r="C3419">
        <v>-1</v>
      </c>
      <c r="D3419">
        <f ca="1"/>
        <v>11</v>
      </c>
    </row>
    <row r="3420" spans="3:4" ht="15" customHeight="1" x14ac:dyDescent="0.25">
      <c r="C3420">
        <v>-1</v>
      </c>
      <c r="D3420">
        <f ca="1"/>
        <v>11</v>
      </c>
    </row>
    <row r="3421" spans="3:4" ht="15" customHeight="1" x14ac:dyDescent="0.25">
      <c r="C3421">
        <v>-1</v>
      </c>
      <c r="D3421">
        <f ca="1"/>
        <v>11</v>
      </c>
    </row>
    <row r="3422" spans="3:4" ht="15" customHeight="1" x14ac:dyDescent="0.25">
      <c r="C3422">
        <v>-1</v>
      </c>
      <c r="D3422">
        <f ca="1"/>
        <v>11</v>
      </c>
    </row>
    <row r="3423" spans="3:4" ht="15" customHeight="1" x14ac:dyDescent="0.25">
      <c r="C3423">
        <v>-1</v>
      </c>
      <c r="D3423">
        <f ca="1"/>
        <v>11</v>
      </c>
    </row>
    <row r="3424" spans="3:4" ht="15" customHeight="1" x14ac:dyDescent="0.25">
      <c r="C3424">
        <v>-1</v>
      </c>
      <c r="D3424">
        <f ca="1"/>
        <v>11</v>
      </c>
    </row>
    <row r="3425" spans="3:4" ht="15" customHeight="1" x14ac:dyDescent="0.25">
      <c r="C3425">
        <v>-1</v>
      </c>
      <c r="D3425">
        <f ca="1"/>
        <v>11</v>
      </c>
    </row>
    <row r="3426" spans="3:4" ht="15" customHeight="1" x14ac:dyDescent="0.25">
      <c r="C3426">
        <v>-1</v>
      </c>
      <c r="D3426">
        <f ca="1"/>
        <v>11</v>
      </c>
    </row>
    <row r="3427" spans="3:4" ht="15" customHeight="1" x14ac:dyDescent="0.25">
      <c r="C3427">
        <v>-1</v>
      </c>
      <c r="D3427">
        <f ca="1"/>
        <v>11</v>
      </c>
    </row>
    <row r="3428" spans="3:4" ht="15" customHeight="1" x14ac:dyDescent="0.25">
      <c r="C3428">
        <v>-1</v>
      </c>
      <c r="D3428">
        <f ca="1"/>
        <v>11</v>
      </c>
    </row>
    <row r="3429" spans="3:4" ht="15" customHeight="1" x14ac:dyDescent="0.25">
      <c r="C3429">
        <v>-1</v>
      </c>
      <c r="D3429">
        <f ca="1"/>
        <v>11</v>
      </c>
    </row>
    <row r="3430" spans="3:4" ht="15" customHeight="1" x14ac:dyDescent="0.25">
      <c r="C3430">
        <v>-1</v>
      </c>
      <c r="D3430">
        <f ca="1"/>
        <v>11</v>
      </c>
    </row>
    <row r="3431" spans="3:4" ht="15" customHeight="1" x14ac:dyDescent="0.25">
      <c r="C3431">
        <v>-1</v>
      </c>
      <c r="D3431">
        <f ca="1"/>
        <v>11</v>
      </c>
    </row>
    <row r="3432" spans="3:4" ht="15" customHeight="1" x14ac:dyDescent="0.25">
      <c r="C3432">
        <v>-1</v>
      </c>
      <c r="D3432">
        <f ca="1"/>
        <v>11</v>
      </c>
    </row>
    <row r="3433" spans="3:4" ht="15" customHeight="1" x14ac:dyDescent="0.25">
      <c r="C3433">
        <v>-1</v>
      </c>
      <c r="D3433">
        <f ca="1"/>
        <v>11</v>
      </c>
    </row>
    <row r="3434" spans="3:4" ht="15" customHeight="1" x14ac:dyDescent="0.25">
      <c r="C3434">
        <v>-1</v>
      </c>
      <c r="D3434">
        <f ca="1"/>
        <v>11</v>
      </c>
    </row>
    <row r="3435" spans="3:4" ht="15" customHeight="1" x14ac:dyDescent="0.25">
      <c r="C3435">
        <v>-1</v>
      </c>
      <c r="D3435">
        <f ca="1"/>
        <v>11</v>
      </c>
    </row>
    <row r="3436" spans="3:4" ht="15" customHeight="1" x14ac:dyDescent="0.25">
      <c r="C3436">
        <v>-1</v>
      </c>
      <c r="D3436">
        <f ca="1"/>
        <v>11</v>
      </c>
    </row>
    <row r="3437" spans="3:4" ht="15" customHeight="1" x14ac:dyDescent="0.25">
      <c r="C3437">
        <v>-1</v>
      </c>
      <c r="D3437">
        <f ca="1"/>
        <v>11</v>
      </c>
    </row>
    <row r="3438" spans="3:4" ht="15" customHeight="1" x14ac:dyDescent="0.25">
      <c r="C3438">
        <v>-1</v>
      </c>
      <c r="D3438">
        <f ca="1"/>
        <v>11</v>
      </c>
    </row>
    <row r="3439" spans="3:4" ht="15" customHeight="1" x14ac:dyDescent="0.25">
      <c r="C3439">
        <v>-1</v>
      </c>
      <c r="D3439">
        <f ca="1"/>
        <v>11</v>
      </c>
    </row>
    <row r="3440" spans="3:4" ht="15" customHeight="1" x14ac:dyDescent="0.25">
      <c r="C3440">
        <v>-1</v>
      </c>
      <c r="D3440">
        <f ca="1"/>
        <v>11</v>
      </c>
    </row>
    <row r="3441" spans="3:4" ht="15" customHeight="1" x14ac:dyDescent="0.25">
      <c r="C3441">
        <v>-1</v>
      </c>
      <c r="D3441">
        <f ca="1"/>
        <v>11</v>
      </c>
    </row>
    <row r="3442" spans="3:4" ht="15" customHeight="1" x14ac:dyDescent="0.25">
      <c r="C3442">
        <v>-1</v>
      </c>
      <c r="D3442">
        <f ca="1"/>
        <v>11</v>
      </c>
    </row>
    <row r="3443" spans="3:4" ht="15" customHeight="1" x14ac:dyDescent="0.25">
      <c r="C3443">
        <v>-1</v>
      </c>
      <c r="D3443">
        <f ca="1"/>
        <v>11</v>
      </c>
    </row>
    <row r="3444" spans="3:4" ht="15" customHeight="1" x14ac:dyDescent="0.25">
      <c r="C3444">
        <v>-1</v>
      </c>
      <c r="D3444">
        <f ca="1"/>
        <v>11</v>
      </c>
    </row>
    <row r="3445" spans="3:4" ht="15" customHeight="1" x14ac:dyDescent="0.25">
      <c r="C3445">
        <v>-1</v>
      </c>
      <c r="D3445">
        <f ca="1"/>
        <v>11</v>
      </c>
    </row>
    <row r="3446" spans="3:4" ht="15" customHeight="1" x14ac:dyDescent="0.25">
      <c r="C3446">
        <v>-1</v>
      </c>
      <c r="D3446">
        <f ca="1"/>
        <v>11</v>
      </c>
    </row>
    <row r="3447" spans="3:4" ht="15" customHeight="1" x14ac:dyDescent="0.25">
      <c r="C3447">
        <v>-1</v>
      </c>
      <c r="D3447">
        <f ca="1"/>
        <v>11</v>
      </c>
    </row>
    <row r="3448" spans="3:4" ht="15" customHeight="1" x14ac:dyDescent="0.25">
      <c r="C3448">
        <v>-1</v>
      </c>
      <c r="D3448">
        <f ca="1"/>
        <v>11</v>
      </c>
    </row>
    <row r="3449" spans="3:4" ht="15" customHeight="1" x14ac:dyDescent="0.25">
      <c r="C3449">
        <v>-1</v>
      </c>
      <c r="D3449">
        <f ca="1"/>
        <v>11</v>
      </c>
    </row>
    <row r="3450" spans="3:4" ht="15" customHeight="1" x14ac:dyDescent="0.25">
      <c r="C3450">
        <v>-1</v>
      </c>
      <c r="D3450">
        <f ca="1"/>
        <v>11</v>
      </c>
    </row>
    <row r="3451" spans="3:4" ht="15" customHeight="1" x14ac:dyDescent="0.25">
      <c r="C3451">
        <v>-1</v>
      </c>
      <c r="D3451">
        <f ca="1"/>
        <v>11</v>
      </c>
    </row>
    <row r="3452" spans="3:4" ht="15" customHeight="1" x14ac:dyDescent="0.25">
      <c r="C3452">
        <v>-1</v>
      </c>
      <c r="D3452">
        <f ca="1"/>
        <v>11</v>
      </c>
    </row>
    <row r="3453" spans="3:4" ht="15" customHeight="1" x14ac:dyDescent="0.25">
      <c r="C3453">
        <v>-1</v>
      </c>
      <c r="D3453">
        <f ca="1"/>
        <v>11</v>
      </c>
    </row>
    <row r="3454" spans="3:4" ht="15" customHeight="1" x14ac:dyDescent="0.25">
      <c r="C3454">
        <v>-1</v>
      </c>
      <c r="D3454">
        <f ca="1"/>
        <v>11</v>
      </c>
    </row>
    <row r="3455" spans="3:4" ht="15" customHeight="1" x14ac:dyDescent="0.25">
      <c r="C3455">
        <v>-1</v>
      </c>
      <c r="D3455">
        <f ca="1"/>
        <v>11</v>
      </c>
    </row>
    <row r="3456" spans="3:4" ht="15" customHeight="1" x14ac:dyDescent="0.25">
      <c r="C3456">
        <v>-1</v>
      </c>
      <c r="D3456">
        <f ca="1"/>
        <v>11</v>
      </c>
    </row>
    <row r="3457" spans="3:4" ht="15" customHeight="1" x14ac:dyDescent="0.25">
      <c r="C3457">
        <v>-1</v>
      </c>
      <c r="D3457">
        <f ca="1"/>
        <v>11</v>
      </c>
    </row>
    <row r="3458" spans="3:4" ht="15" customHeight="1" x14ac:dyDescent="0.25">
      <c r="C3458">
        <v>-1</v>
      </c>
      <c r="D3458">
        <f ca="1"/>
        <v>11</v>
      </c>
    </row>
    <row r="3459" spans="3:4" ht="15" customHeight="1" x14ac:dyDescent="0.25">
      <c r="C3459">
        <v>-1</v>
      </c>
      <c r="D3459">
        <f ca="1"/>
        <v>11</v>
      </c>
    </row>
    <row r="3460" spans="3:4" ht="15" customHeight="1" x14ac:dyDescent="0.25">
      <c r="C3460">
        <v>-1</v>
      </c>
      <c r="D3460">
        <f ca="1"/>
        <v>11</v>
      </c>
    </row>
    <row r="3461" spans="3:4" ht="15" customHeight="1" x14ac:dyDescent="0.25">
      <c r="C3461">
        <v>-1</v>
      </c>
      <c r="D3461">
        <f ca="1"/>
        <v>11</v>
      </c>
    </row>
    <row r="3462" spans="3:4" ht="15" customHeight="1" x14ac:dyDescent="0.25">
      <c r="C3462">
        <v>-1</v>
      </c>
      <c r="D3462">
        <f ca="1"/>
        <v>11</v>
      </c>
    </row>
    <row r="3463" spans="3:4" ht="15" customHeight="1" x14ac:dyDescent="0.25">
      <c r="C3463">
        <v>-1</v>
      </c>
      <c r="D3463">
        <f ca="1"/>
        <v>11</v>
      </c>
    </row>
    <row r="3464" spans="3:4" ht="15" customHeight="1" x14ac:dyDescent="0.25">
      <c r="C3464">
        <v>-1</v>
      </c>
      <c r="D3464">
        <f ca="1"/>
        <v>11</v>
      </c>
    </row>
    <row r="3465" spans="3:4" ht="15" customHeight="1" x14ac:dyDescent="0.25">
      <c r="C3465">
        <v>-1</v>
      </c>
      <c r="D3465">
        <f ca="1"/>
        <v>11</v>
      </c>
    </row>
    <row r="3466" spans="3:4" ht="15" customHeight="1" x14ac:dyDescent="0.25">
      <c r="C3466">
        <v>-1</v>
      </c>
      <c r="D3466">
        <f ca="1"/>
        <v>11</v>
      </c>
    </row>
    <row r="3467" spans="3:4" ht="15" customHeight="1" x14ac:dyDescent="0.25">
      <c r="C3467">
        <v>-1</v>
      </c>
      <c r="D3467">
        <f ca="1"/>
        <v>11</v>
      </c>
    </row>
    <row r="3468" spans="3:4" ht="15" customHeight="1" x14ac:dyDescent="0.25">
      <c r="C3468">
        <v>-1</v>
      </c>
      <c r="D3468">
        <f ca="1"/>
        <v>11</v>
      </c>
    </row>
    <row r="3469" spans="3:4" ht="15" customHeight="1" x14ac:dyDescent="0.25">
      <c r="C3469">
        <v>-1</v>
      </c>
      <c r="D3469">
        <f ca="1"/>
        <v>11</v>
      </c>
    </row>
    <row r="3470" spans="3:4" ht="15" customHeight="1" x14ac:dyDescent="0.25">
      <c r="C3470">
        <v>-1</v>
      </c>
      <c r="D3470">
        <f ca="1"/>
        <v>11</v>
      </c>
    </row>
    <row r="3471" spans="3:4" ht="15" customHeight="1" x14ac:dyDescent="0.25">
      <c r="C3471">
        <v>-1</v>
      </c>
      <c r="D3471">
        <f ca="1"/>
        <v>11</v>
      </c>
    </row>
    <row r="3472" spans="3:4" ht="15" customHeight="1" x14ac:dyDescent="0.25">
      <c r="C3472">
        <v>-1</v>
      </c>
      <c r="D3472">
        <f ca="1"/>
        <v>11</v>
      </c>
    </row>
    <row r="3473" spans="3:4" ht="15" customHeight="1" x14ac:dyDescent="0.25">
      <c r="C3473">
        <v>-1</v>
      </c>
      <c r="D3473">
        <f ca="1"/>
        <v>11</v>
      </c>
    </row>
    <row r="3474" spans="3:4" ht="15" customHeight="1" x14ac:dyDescent="0.25">
      <c r="C3474">
        <v>-1</v>
      </c>
      <c r="D3474">
        <f ca="1"/>
        <v>11</v>
      </c>
    </row>
    <row r="3475" spans="3:4" ht="15" customHeight="1" x14ac:dyDescent="0.25">
      <c r="C3475">
        <v>-1</v>
      </c>
      <c r="D3475">
        <f ca="1"/>
        <v>11</v>
      </c>
    </row>
    <row r="3476" spans="3:4" ht="15" customHeight="1" x14ac:dyDescent="0.25">
      <c r="C3476">
        <v>-1</v>
      </c>
      <c r="D3476">
        <f ca="1"/>
        <v>11</v>
      </c>
    </row>
    <row r="3477" spans="3:4" ht="15" customHeight="1" x14ac:dyDescent="0.25">
      <c r="C3477">
        <v>-1</v>
      </c>
      <c r="D3477">
        <f ca="1"/>
        <v>11</v>
      </c>
    </row>
    <row r="3478" spans="3:4" ht="15" customHeight="1" x14ac:dyDescent="0.25">
      <c r="C3478">
        <v>-1</v>
      </c>
      <c r="D3478">
        <f ca="1"/>
        <v>11</v>
      </c>
    </row>
    <row r="3479" spans="3:4" ht="15" customHeight="1" x14ac:dyDescent="0.25">
      <c r="C3479">
        <v>-1</v>
      </c>
      <c r="D3479">
        <f ca="1"/>
        <v>11</v>
      </c>
    </row>
    <row r="3480" spans="3:4" ht="15" customHeight="1" x14ac:dyDescent="0.25">
      <c r="C3480">
        <v>-1</v>
      </c>
      <c r="D3480">
        <f ca="1"/>
        <v>11</v>
      </c>
    </row>
    <row r="3481" spans="3:4" ht="15" customHeight="1" x14ac:dyDescent="0.25">
      <c r="C3481">
        <v>-1</v>
      </c>
      <c r="D3481">
        <f ca="1"/>
        <v>11</v>
      </c>
    </row>
    <row r="3482" spans="3:4" ht="15" customHeight="1" x14ac:dyDescent="0.25">
      <c r="C3482">
        <v>-1</v>
      </c>
      <c r="D3482">
        <f ca="1"/>
        <v>11</v>
      </c>
    </row>
    <row r="3483" spans="3:4" ht="15" customHeight="1" x14ac:dyDescent="0.25">
      <c r="C3483">
        <v>-1</v>
      </c>
      <c r="D3483">
        <f ca="1"/>
        <v>11</v>
      </c>
    </row>
    <row r="3484" spans="3:4" ht="15" customHeight="1" x14ac:dyDescent="0.25">
      <c r="C3484">
        <v>-1</v>
      </c>
      <c r="D3484">
        <f ca="1"/>
        <v>11</v>
      </c>
    </row>
    <row r="3485" spans="3:4" ht="15" customHeight="1" x14ac:dyDescent="0.25">
      <c r="C3485">
        <v>-1</v>
      </c>
      <c r="D3485">
        <f ca="1"/>
        <v>11</v>
      </c>
    </row>
    <row r="3486" spans="3:4" ht="15" customHeight="1" x14ac:dyDescent="0.25">
      <c r="C3486">
        <v>-1</v>
      </c>
      <c r="D3486">
        <f ca="1"/>
        <v>11</v>
      </c>
    </row>
    <row r="3487" spans="3:4" ht="15" customHeight="1" x14ac:dyDescent="0.25">
      <c r="C3487">
        <v>-1</v>
      </c>
      <c r="D3487">
        <f ca="1"/>
        <v>11</v>
      </c>
    </row>
    <row r="3488" spans="3:4" ht="15" customHeight="1" x14ac:dyDescent="0.25">
      <c r="C3488">
        <v>-1</v>
      </c>
      <c r="D3488">
        <f ca="1"/>
        <v>11</v>
      </c>
    </row>
    <row r="3489" spans="3:4" ht="15" customHeight="1" x14ac:dyDescent="0.25">
      <c r="C3489">
        <v>-1</v>
      </c>
      <c r="D3489">
        <f ca="1"/>
        <v>11</v>
      </c>
    </row>
    <row r="3490" spans="3:4" ht="15" customHeight="1" x14ac:dyDescent="0.25">
      <c r="C3490">
        <v>-1</v>
      </c>
      <c r="D3490">
        <f ca="1"/>
        <v>11</v>
      </c>
    </row>
    <row r="3491" spans="3:4" ht="15" customHeight="1" x14ac:dyDescent="0.25">
      <c r="C3491">
        <v>-1</v>
      </c>
      <c r="D3491">
        <f ca="1"/>
        <v>11</v>
      </c>
    </row>
    <row r="3492" spans="3:4" ht="15" customHeight="1" x14ac:dyDescent="0.25">
      <c r="C3492">
        <v>-1</v>
      </c>
      <c r="D3492">
        <f ca="1"/>
        <v>11</v>
      </c>
    </row>
    <row r="3493" spans="3:4" ht="15" customHeight="1" x14ac:dyDescent="0.25">
      <c r="C3493">
        <v>-1</v>
      </c>
      <c r="D3493">
        <f ca="1"/>
        <v>11</v>
      </c>
    </row>
    <row r="3494" spans="3:4" ht="15" customHeight="1" x14ac:dyDescent="0.25">
      <c r="C3494">
        <v>-1</v>
      </c>
      <c r="D3494">
        <f ca="1"/>
        <v>11</v>
      </c>
    </row>
    <row r="3495" spans="3:4" ht="15" customHeight="1" x14ac:dyDescent="0.25">
      <c r="C3495">
        <v>-1</v>
      </c>
      <c r="D3495">
        <f ca="1"/>
        <v>11</v>
      </c>
    </row>
    <row r="3496" spans="3:4" ht="15" customHeight="1" x14ac:dyDescent="0.25">
      <c r="C3496">
        <v>-1</v>
      </c>
      <c r="D3496">
        <f ca="1"/>
        <v>11</v>
      </c>
    </row>
    <row r="3497" spans="3:4" ht="15" customHeight="1" x14ac:dyDescent="0.25">
      <c r="C3497">
        <v>-1</v>
      </c>
      <c r="D3497">
        <f ca="1"/>
        <v>11</v>
      </c>
    </row>
    <row r="3498" spans="3:4" ht="15" customHeight="1" x14ac:dyDescent="0.25">
      <c r="C3498">
        <v>-1</v>
      </c>
      <c r="D3498">
        <f ca="1"/>
        <v>11</v>
      </c>
    </row>
    <row r="3499" spans="3:4" ht="15" customHeight="1" x14ac:dyDescent="0.25">
      <c r="C3499">
        <v>-1</v>
      </c>
      <c r="D3499">
        <f ca="1"/>
        <v>11</v>
      </c>
    </row>
    <row r="3500" spans="3:4" ht="15" customHeight="1" x14ac:dyDescent="0.25">
      <c r="C3500">
        <v>-1</v>
      </c>
      <c r="D3500">
        <f ca="1"/>
        <v>11</v>
      </c>
    </row>
    <row r="3501" spans="3:4" ht="15" customHeight="1" x14ac:dyDescent="0.25">
      <c r="C3501">
        <v>-1</v>
      </c>
      <c r="D3501">
        <f ca="1"/>
        <v>11</v>
      </c>
    </row>
    <row r="3502" spans="3:4" ht="15" customHeight="1" x14ac:dyDescent="0.25">
      <c r="C3502">
        <v>-1</v>
      </c>
      <c r="D3502">
        <f ca="1"/>
        <v>11</v>
      </c>
    </row>
    <row r="3503" spans="3:4" ht="15" customHeight="1" x14ac:dyDescent="0.25">
      <c r="C3503">
        <v>-1</v>
      </c>
      <c r="D3503">
        <f ca="1"/>
        <v>11</v>
      </c>
    </row>
    <row r="3504" spans="3:4" ht="15" customHeight="1" x14ac:dyDescent="0.25">
      <c r="C3504">
        <v>-1</v>
      </c>
      <c r="D3504">
        <f ca="1"/>
        <v>11</v>
      </c>
    </row>
    <row r="3505" spans="3:4" ht="15" customHeight="1" x14ac:dyDescent="0.25">
      <c r="C3505">
        <v>-1</v>
      </c>
      <c r="D3505">
        <f ca="1"/>
        <v>11</v>
      </c>
    </row>
    <row r="3506" spans="3:4" ht="15" customHeight="1" x14ac:dyDescent="0.25">
      <c r="C3506">
        <v>-1</v>
      </c>
      <c r="D3506">
        <f ca="1"/>
        <v>11</v>
      </c>
    </row>
    <row r="3507" spans="3:4" ht="15" customHeight="1" x14ac:dyDescent="0.25">
      <c r="C3507">
        <v>-1</v>
      </c>
      <c r="D3507">
        <f ca="1"/>
        <v>11</v>
      </c>
    </row>
    <row r="3508" spans="3:4" ht="15" customHeight="1" x14ac:dyDescent="0.25">
      <c r="C3508">
        <v>-1</v>
      </c>
      <c r="D3508">
        <f ca="1"/>
        <v>11</v>
      </c>
    </row>
    <row r="3509" spans="3:4" ht="15" customHeight="1" x14ac:dyDescent="0.25">
      <c r="C3509">
        <v>-1</v>
      </c>
      <c r="D3509">
        <f ca="1"/>
        <v>11</v>
      </c>
    </row>
    <row r="3510" spans="3:4" ht="15" customHeight="1" x14ac:dyDescent="0.25">
      <c r="C3510">
        <v>-1</v>
      </c>
      <c r="D3510">
        <f ca="1"/>
        <v>11</v>
      </c>
    </row>
    <row r="3511" spans="3:4" ht="15" customHeight="1" x14ac:dyDescent="0.25">
      <c r="C3511">
        <v>-1</v>
      </c>
      <c r="D3511">
        <f ca="1"/>
        <v>11</v>
      </c>
    </row>
    <row r="3512" spans="3:4" ht="15" customHeight="1" x14ac:dyDescent="0.25">
      <c r="C3512">
        <v>-1</v>
      </c>
      <c r="D3512">
        <f ca="1"/>
        <v>11</v>
      </c>
    </row>
    <row r="3513" spans="3:4" ht="15" customHeight="1" x14ac:dyDescent="0.25">
      <c r="C3513">
        <v>-1</v>
      </c>
      <c r="D3513">
        <f ca="1"/>
        <v>11</v>
      </c>
    </row>
    <row r="3514" spans="3:4" ht="15" customHeight="1" x14ac:dyDescent="0.25">
      <c r="C3514">
        <v>-1</v>
      </c>
      <c r="D3514">
        <f ca="1"/>
        <v>11</v>
      </c>
    </row>
    <row r="3515" spans="3:4" ht="15" customHeight="1" x14ac:dyDescent="0.25">
      <c r="C3515">
        <v>-1</v>
      </c>
      <c r="D3515">
        <f ca="1"/>
        <v>11</v>
      </c>
    </row>
    <row r="3516" spans="3:4" ht="15" customHeight="1" x14ac:dyDescent="0.25">
      <c r="C3516">
        <v>-1</v>
      </c>
      <c r="D3516">
        <f ca="1"/>
        <v>11</v>
      </c>
    </row>
    <row r="3517" spans="3:4" ht="15" customHeight="1" x14ac:dyDescent="0.25">
      <c r="C3517">
        <v>-1</v>
      </c>
      <c r="D3517">
        <f ca="1"/>
        <v>11</v>
      </c>
    </row>
    <row r="3518" spans="3:4" ht="15" customHeight="1" x14ac:dyDescent="0.25">
      <c r="C3518">
        <v>-1</v>
      </c>
      <c r="D3518">
        <f ca="1"/>
        <v>11</v>
      </c>
    </row>
    <row r="3519" spans="3:4" ht="15" customHeight="1" x14ac:dyDescent="0.25">
      <c r="C3519">
        <v>-1</v>
      </c>
      <c r="D3519">
        <f ca="1"/>
        <v>11</v>
      </c>
    </row>
    <row r="3520" spans="3:4" ht="15" customHeight="1" x14ac:dyDescent="0.25">
      <c r="C3520">
        <v>-1</v>
      </c>
      <c r="D3520">
        <f ca="1"/>
        <v>11</v>
      </c>
    </row>
    <row r="3521" spans="3:4" ht="15" customHeight="1" x14ac:dyDescent="0.25">
      <c r="C3521">
        <v>-1</v>
      </c>
      <c r="D3521">
        <f ca="1"/>
        <v>11</v>
      </c>
    </row>
    <row r="3522" spans="3:4" ht="15" customHeight="1" x14ac:dyDescent="0.25">
      <c r="C3522">
        <v>-1</v>
      </c>
      <c r="D3522">
        <f ca="1"/>
        <v>11</v>
      </c>
    </row>
    <row r="3523" spans="3:4" ht="15" customHeight="1" x14ac:dyDescent="0.25">
      <c r="C3523">
        <v>-1</v>
      </c>
      <c r="D3523">
        <f ca="1"/>
        <v>11</v>
      </c>
    </row>
    <row r="3524" spans="3:4" ht="15" customHeight="1" x14ac:dyDescent="0.25">
      <c r="C3524">
        <v>-1</v>
      </c>
      <c r="D3524">
        <f ca="1"/>
        <v>11</v>
      </c>
    </row>
    <row r="3525" spans="3:4" ht="15" customHeight="1" x14ac:dyDescent="0.25">
      <c r="C3525">
        <v>-1</v>
      </c>
      <c r="D3525">
        <f ca="1"/>
        <v>11</v>
      </c>
    </row>
    <row r="3526" spans="3:4" ht="15" customHeight="1" x14ac:dyDescent="0.25">
      <c r="C3526">
        <v>-1</v>
      </c>
      <c r="D3526">
        <f ca="1"/>
        <v>11</v>
      </c>
    </row>
    <row r="3527" spans="3:4" ht="15" customHeight="1" x14ac:dyDescent="0.25">
      <c r="C3527">
        <v>-1</v>
      </c>
      <c r="D3527">
        <f ca="1"/>
        <v>11</v>
      </c>
    </row>
    <row r="3528" spans="3:4" ht="15" customHeight="1" x14ac:dyDescent="0.25">
      <c r="C3528">
        <v>-1</v>
      </c>
      <c r="D3528">
        <f ca="1"/>
        <v>11</v>
      </c>
    </row>
    <row r="3529" spans="3:4" ht="15" customHeight="1" x14ac:dyDescent="0.25">
      <c r="C3529">
        <v>-1</v>
      </c>
      <c r="D3529">
        <f ca="1"/>
        <v>11</v>
      </c>
    </row>
    <row r="3530" spans="3:4" ht="15" customHeight="1" x14ac:dyDescent="0.25">
      <c r="C3530">
        <v>-1</v>
      </c>
      <c r="D3530">
        <f ca="1"/>
        <v>11</v>
      </c>
    </row>
    <row r="3531" spans="3:4" ht="15" customHeight="1" x14ac:dyDescent="0.25">
      <c r="C3531">
        <v>-1</v>
      </c>
      <c r="D3531">
        <f ca="1"/>
        <v>11</v>
      </c>
    </row>
    <row r="3532" spans="3:4" ht="15" customHeight="1" x14ac:dyDescent="0.25">
      <c r="C3532">
        <v>-1</v>
      </c>
      <c r="D3532">
        <f ca="1"/>
        <v>11</v>
      </c>
    </row>
    <row r="3533" spans="3:4" ht="15" customHeight="1" x14ac:dyDescent="0.25">
      <c r="C3533">
        <v>-1</v>
      </c>
      <c r="D3533">
        <f ca="1"/>
        <v>11</v>
      </c>
    </row>
    <row r="3534" spans="3:4" ht="15" customHeight="1" x14ac:dyDescent="0.25">
      <c r="C3534">
        <v>-1</v>
      </c>
      <c r="D3534">
        <f ca="1"/>
        <v>11</v>
      </c>
    </row>
    <row r="3535" spans="3:4" ht="15" customHeight="1" x14ac:dyDescent="0.25">
      <c r="C3535">
        <v>-1</v>
      </c>
      <c r="D3535">
        <f ca="1"/>
        <v>11</v>
      </c>
    </row>
    <row r="3536" spans="3:4" ht="15" customHeight="1" x14ac:dyDescent="0.25">
      <c r="C3536">
        <v>-1</v>
      </c>
      <c r="D3536">
        <f ca="1"/>
        <v>11</v>
      </c>
    </row>
    <row r="3537" spans="3:4" ht="15" customHeight="1" x14ac:dyDescent="0.25">
      <c r="C3537">
        <v>-1</v>
      </c>
      <c r="D3537">
        <f ca="1"/>
        <v>11</v>
      </c>
    </row>
    <row r="3538" spans="3:4" ht="15" customHeight="1" x14ac:dyDescent="0.25">
      <c r="C3538">
        <v>-1</v>
      </c>
      <c r="D3538">
        <f ca="1"/>
        <v>11</v>
      </c>
    </row>
    <row r="3539" spans="3:4" ht="15" customHeight="1" x14ac:dyDescent="0.25">
      <c r="C3539">
        <v>-1</v>
      </c>
      <c r="D3539">
        <f ca="1"/>
        <v>11</v>
      </c>
    </row>
    <row r="3540" spans="3:4" ht="15" customHeight="1" x14ac:dyDescent="0.25">
      <c r="C3540">
        <v>-1</v>
      </c>
      <c r="D3540">
        <f ca="1"/>
        <v>11</v>
      </c>
    </row>
    <row r="3541" spans="3:4" ht="15" customHeight="1" x14ac:dyDescent="0.25">
      <c r="C3541">
        <v>-1</v>
      </c>
      <c r="D3541">
        <f ca="1"/>
        <v>11</v>
      </c>
    </row>
    <row r="3542" spans="3:4" ht="15" customHeight="1" x14ac:dyDescent="0.25">
      <c r="C3542">
        <v>-1</v>
      </c>
      <c r="D3542">
        <f ca="1"/>
        <v>11</v>
      </c>
    </row>
    <row r="3543" spans="3:4" ht="15" customHeight="1" x14ac:dyDescent="0.25">
      <c r="C3543">
        <v>-1</v>
      </c>
      <c r="D3543">
        <f ca="1"/>
        <v>11</v>
      </c>
    </row>
    <row r="3544" spans="3:4" ht="15" customHeight="1" x14ac:dyDescent="0.25">
      <c r="C3544">
        <v>-1</v>
      </c>
      <c r="D3544">
        <f ca="1"/>
        <v>11</v>
      </c>
    </row>
    <row r="3545" spans="3:4" ht="15" customHeight="1" x14ac:dyDescent="0.25">
      <c r="C3545">
        <v>-1</v>
      </c>
      <c r="D3545">
        <f ca="1"/>
        <v>11</v>
      </c>
    </row>
    <row r="3546" spans="3:4" ht="15" customHeight="1" x14ac:dyDescent="0.25">
      <c r="C3546">
        <v>-1</v>
      </c>
      <c r="D3546">
        <f ca="1"/>
        <v>11</v>
      </c>
    </row>
    <row r="3547" spans="3:4" ht="15" customHeight="1" x14ac:dyDescent="0.25">
      <c r="C3547">
        <v>-1</v>
      </c>
      <c r="D3547">
        <f ca="1"/>
        <v>11</v>
      </c>
    </row>
    <row r="3548" spans="3:4" ht="15" customHeight="1" x14ac:dyDescent="0.25">
      <c r="C3548">
        <v>-1</v>
      </c>
      <c r="D3548">
        <f ca="1"/>
        <v>11</v>
      </c>
    </row>
    <row r="3549" spans="3:4" ht="15" customHeight="1" x14ac:dyDescent="0.25">
      <c r="C3549">
        <v>-1</v>
      </c>
      <c r="D3549">
        <f ca="1"/>
        <v>11</v>
      </c>
    </row>
    <row r="3550" spans="3:4" ht="15" customHeight="1" x14ac:dyDescent="0.25">
      <c r="C3550">
        <v>-1</v>
      </c>
      <c r="D3550">
        <f ca="1"/>
        <v>11</v>
      </c>
    </row>
    <row r="3551" spans="3:4" ht="15" customHeight="1" x14ac:dyDescent="0.25">
      <c r="C3551">
        <v>-1</v>
      </c>
      <c r="D3551">
        <f ca="1"/>
        <v>11</v>
      </c>
    </row>
    <row r="3552" spans="3:4" ht="15" customHeight="1" x14ac:dyDescent="0.25">
      <c r="C3552">
        <v>-1</v>
      </c>
      <c r="D3552">
        <f ca="1"/>
        <v>11</v>
      </c>
    </row>
    <row r="3553" spans="3:4" ht="15" customHeight="1" x14ac:dyDescent="0.25">
      <c r="C3553">
        <v>-1</v>
      </c>
      <c r="D3553">
        <f ca="1"/>
        <v>11</v>
      </c>
    </row>
    <row r="3554" spans="3:4" ht="15" customHeight="1" x14ac:dyDescent="0.25">
      <c r="C3554">
        <v>-1</v>
      </c>
      <c r="D3554">
        <f ca="1"/>
        <v>11</v>
      </c>
    </row>
    <row r="3555" spans="3:4" ht="15" customHeight="1" x14ac:dyDescent="0.25">
      <c r="C3555">
        <v>-1</v>
      </c>
      <c r="D3555">
        <f ca="1"/>
        <v>11</v>
      </c>
    </row>
    <row r="3556" spans="3:4" ht="15" customHeight="1" x14ac:dyDescent="0.25">
      <c r="C3556">
        <v>-1</v>
      </c>
      <c r="D3556">
        <f ca="1"/>
        <v>11</v>
      </c>
    </row>
    <row r="3557" spans="3:4" ht="15" customHeight="1" x14ac:dyDescent="0.25">
      <c r="C3557">
        <v>-1</v>
      </c>
      <c r="D3557">
        <f ca="1"/>
        <v>11</v>
      </c>
    </row>
    <row r="3558" spans="3:4" ht="15" customHeight="1" x14ac:dyDescent="0.25">
      <c r="C3558">
        <v>-1</v>
      </c>
      <c r="D3558">
        <f ca="1"/>
        <v>11</v>
      </c>
    </row>
    <row r="3559" spans="3:4" ht="15" customHeight="1" x14ac:dyDescent="0.25">
      <c r="C3559">
        <v>-1</v>
      </c>
      <c r="D3559">
        <f ca="1"/>
        <v>11</v>
      </c>
    </row>
    <row r="3560" spans="3:4" ht="15" customHeight="1" x14ac:dyDescent="0.25">
      <c r="C3560">
        <v>-1</v>
      </c>
      <c r="D3560">
        <f ca="1"/>
        <v>11</v>
      </c>
    </row>
    <row r="3561" spans="3:4" ht="15" customHeight="1" x14ac:dyDescent="0.25">
      <c r="C3561">
        <v>-1</v>
      </c>
      <c r="D3561">
        <f ca="1"/>
        <v>11</v>
      </c>
    </row>
    <row r="3562" spans="3:4" ht="15" customHeight="1" x14ac:dyDescent="0.25">
      <c r="C3562">
        <v>-1</v>
      </c>
      <c r="D3562">
        <f ca="1"/>
        <v>11</v>
      </c>
    </row>
    <row r="3563" spans="3:4" ht="15" customHeight="1" x14ac:dyDescent="0.25">
      <c r="C3563">
        <v>-1</v>
      </c>
      <c r="D3563">
        <f ca="1"/>
        <v>11</v>
      </c>
    </row>
    <row r="3564" spans="3:4" ht="15" customHeight="1" x14ac:dyDescent="0.25">
      <c r="C3564">
        <v>-1</v>
      </c>
      <c r="D3564">
        <f ca="1"/>
        <v>11</v>
      </c>
    </row>
    <row r="3565" spans="3:4" ht="15" customHeight="1" x14ac:dyDescent="0.25">
      <c r="C3565">
        <v>-1</v>
      </c>
      <c r="D3565">
        <f ca="1"/>
        <v>11</v>
      </c>
    </row>
    <row r="3566" spans="3:4" ht="15" customHeight="1" x14ac:dyDescent="0.25">
      <c r="C3566">
        <v>-1</v>
      </c>
      <c r="D3566">
        <f ca="1"/>
        <v>11</v>
      </c>
    </row>
    <row r="3567" spans="3:4" ht="15" customHeight="1" x14ac:dyDescent="0.25">
      <c r="C3567">
        <v>-1</v>
      </c>
      <c r="D3567">
        <f ca="1"/>
        <v>11</v>
      </c>
    </row>
    <row r="3568" spans="3:4" ht="15" customHeight="1" x14ac:dyDescent="0.25">
      <c r="C3568">
        <v>-1</v>
      </c>
      <c r="D3568">
        <f ca="1"/>
        <v>11</v>
      </c>
    </row>
    <row r="3569" spans="3:4" ht="15" customHeight="1" x14ac:dyDescent="0.25">
      <c r="C3569">
        <v>-1</v>
      </c>
      <c r="D3569">
        <f ca="1"/>
        <v>11</v>
      </c>
    </row>
    <row r="3570" spans="3:4" ht="15" customHeight="1" x14ac:dyDescent="0.25">
      <c r="C3570">
        <v>-1</v>
      </c>
      <c r="D3570">
        <f ca="1"/>
        <v>11</v>
      </c>
    </row>
    <row r="3571" spans="3:4" ht="15" customHeight="1" x14ac:dyDescent="0.25">
      <c r="C3571">
        <v>-1</v>
      </c>
      <c r="D3571">
        <f ca="1"/>
        <v>11</v>
      </c>
    </row>
    <row r="3572" spans="3:4" ht="15" customHeight="1" x14ac:dyDescent="0.25">
      <c r="C3572">
        <v>-1</v>
      </c>
      <c r="D3572">
        <f ca="1"/>
        <v>11</v>
      </c>
    </row>
    <row r="3573" spans="3:4" ht="15" customHeight="1" x14ac:dyDescent="0.25">
      <c r="C3573">
        <v>-1</v>
      </c>
      <c r="D3573">
        <f ca="1"/>
        <v>11</v>
      </c>
    </row>
    <row r="3574" spans="3:4" ht="15" customHeight="1" x14ac:dyDescent="0.25">
      <c r="C3574">
        <v>-1</v>
      </c>
      <c r="D3574">
        <f ca="1"/>
        <v>11</v>
      </c>
    </row>
    <row r="3575" spans="3:4" ht="15" customHeight="1" x14ac:dyDescent="0.25">
      <c r="C3575">
        <v>-1</v>
      </c>
      <c r="D3575">
        <f ca="1"/>
        <v>11</v>
      </c>
    </row>
    <row r="3576" spans="3:4" ht="15" customHeight="1" x14ac:dyDescent="0.25">
      <c r="C3576">
        <v>-1</v>
      </c>
      <c r="D3576">
        <f ca="1"/>
        <v>11</v>
      </c>
    </row>
    <row r="3577" spans="3:4" ht="15" customHeight="1" x14ac:dyDescent="0.25">
      <c r="C3577">
        <v>-1</v>
      </c>
      <c r="D3577">
        <f ca="1"/>
        <v>11</v>
      </c>
    </row>
    <row r="3578" spans="3:4" ht="15" customHeight="1" x14ac:dyDescent="0.25">
      <c r="C3578">
        <v>-1</v>
      </c>
      <c r="D3578">
        <f ca="1"/>
        <v>11</v>
      </c>
    </row>
    <row r="3579" spans="3:4" ht="15" customHeight="1" x14ac:dyDescent="0.25">
      <c r="C3579">
        <v>-1</v>
      </c>
      <c r="D3579">
        <f ca="1"/>
        <v>11</v>
      </c>
    </row>
    <row r="3580" spans="3:4" ht="15" customHeight="1" x14ac:dyDescent="0.25">
      <c r="C3580">
        <v>-1</v>
      </c>
      <c r="D3580">
        <f ca="1"/>
        <v>11</v>
      </c>
    </row>
    <row r="3581" spans="3:4" ht="15" customHeight="1" x14ac:dyDescent="0.25">
      <c r="C3581">
        <v>-1</v>
      </c>
      <c r="D3581">
        <f ca="1"/>
        <v>11</v>
      </c>
    </row>
    <row r="3582" spans="3:4" ht="15" customHeight="1" x14ac:dyDescent="0.25">
      <c r="C3582">
        <v>-1</v>
      </c>
      <c r="D3582">
        <f ca="1"/>
        <v>11</v>
      </c>
    </row>
    <row r="3583" spans="3:4" ht="15" customHeight="1" x14ac:dyDescent="0.25">
      <c r="C3583">
        <v>-1</v>
      </c>
      <c r="D3583">
        <f ca="1"/>
        <v>11</v>
      </c>
    </row>
    <row r="3584" spans="3:4" ht="15" customHeight="1" x14ac:dyDescent="0.25">
      <c r="C3584">
        <v>-1</v>
      </c>
      <c r="D3584">
        <f ca="1"/>
        <v>11</v>
      </c>
    </row>
    <row r="3585" spans="3:4" ht="15" customHeight="1" x14ac:dyDescent="0.25">
      <c r="C3585">
        <v>-1</v>
      </c>
      <c r="D3585">
        <f ca="1"/>
        <v>11</v>
      </c>
    </row>
    <row r="3586" spans="3:4" ht="15" customHeight="1" x14ac:dyDescent="0.25">
      <c r="C3586">
        <v>-1</v>
      </c>
      <c r="D3586">
        <f ca="1"/>
        <v>11</v>
      </c>
    </row>
    <row r="3587" spans="3:4" ht="15" customHeight="1" x14ac:dyDescent="0.25">
      <c r="C3587">
        <v>-1</v>
      </c>
      <c r="D3587">
        <f ca="1"/>
        <v>11</v>
      </c>
    </row>
    <row r="3588" spans="3:4" ht="15" customHeight="1" x14ac:dyDescent="0.25">
      <c r="C3588">
        <v>-1</v>
      </c>
      <c r="D3588">
        <f ca="1"/>
        <v>11</v>
      </c>
    </row>
    <row r="3589" spans="3:4" ht="15" customHeight="1" x14ac:dyDescent="0.25">
      <c r="C3589">
        <v>-1</v>
      </c>
      <c r="D3589">
        <f ca="1"/>
        <v>11</v>
      </c>
    </row>
    <row r="3590" spans="3:4" ht="15" customHeight="1" x14ac:dyDescent="0.25">
      <c r="C3590">
        <v>-1</v>
      </c>
      <c r="D3590">
        <f ca="1"/>
        <v>11</v>
      </c>
    </row>
    <row r="3591" spans="3:4" ht="15" customHeight="1" x14ac:dyDescent="0.25">
      <c r="C3591">
        <v>-1</v>
      </c>
      <c r="D3591">
        <f ca="1"/>
        <v>11</v>
      </c>
    </row>
    <row r="3592" spans="3:4" ht="15" customHeight="1" x14ac:dyDescent="0.25">
      <c r="C3592">
        <v>-1</v>
      </c>
      <c r="D3592">
        <f ca="1"/>
        <v>11</v>
      </c>
    </row>
    <row r="3593" spans="3:4" ht="15" customHeight="1" x14ac:dyDescent="0.25">
      <c r="C3593">
        <v>-1</v>
      </c>
      <c r="D3593">
        <f ca="1"/>
        <v>11</v>
      </c>
    </row>
    <row r="3594" spans="3:4" ht="15" customHeight="1" x14ac:dyDescent="0.25">
      <c r="C3594">
        <v>-1</v>
      </c>
      <c r="D3594">
        <f ca="1"/>
        <v>11</v>
      </c>
    </row>
    <row r="3595" spans="3:4" ht="15" customHeight="1" x14ac:dyDescent="0.25">
      <c r="C3595">
        <v>-1</v>
      </c>
      <c r="D3595">
        <f ca="1"/>
        <v>11</v>
      </c>
    </row>
    <row r="3596" spans="3:4" ht="15" customHeight="1" x14ac:dyDescent="0.25">
      <c r="C3596">
        <v>-1</v>
      </c>
      <c r="D3596">
        <f ca="1"/>
        <v>11</v>
      </c>
    </row>
    <row r="3597" spans="3:4" ht="15" customHeight="1" x14ac:dyDescent="0.25">
      <c r="C3597">
        <v>-1</v>
      </c>
      <c r="D3597">
        <f ca="1"/>
        <v>11</v>
      </c>
    </row>
    <row r="3598" spans="3:4" ht="15" customHeight="1" x14ac:dyDescent="0.25">
      <c r="C3598">
        <v>-1</v>
      </c>
      <c r="D3598">
        <f ca="1"/>
        <v>11</v>
      </c>
    </row>
    <row r="3599" spans="3:4" ht="15" customHeight="1" x14ac:dyDescent="0.25">
      <c r="C3599">
        <v>-1</v>
      </c>
      <c r="D3599">
        <f ca="1"/>
        <v>11</v>
      </c>
    </row>
    <row r="3600" spans="3:4" ht="15" customHeight="1" x14ac:dyDescent="0.25">
      <c r="C3600">
        <v>-1</v>
      </c>
      <c r="D3600">
        <f ca="1"/>
        <v>11</v>
      </c>
    </row>
    <row r="3601" spans="3:4" ht="15" customHeight="1" x14ac:dyDescent="0.25">
      <c r="C3601">
        <v>-1</v>
      </c>
      <c r="D3601">
        <f ca="1"/>
        <v>11</v>
      </c>
    </row>
    <row r="3602" spans="3:4" ht="15" customHeight="1" x14ac:dyDescent="0.25">
      <c r="C3602">
        <v>-1</v>
      </c>
      <c r="D3602">
        <f ca="1"/>
        <v>11</v>
      </c>
    </row>
    <row r="3603" spans="3:4" ht="15" customHeight="1" x14ac:dyDescent="0.25">
      <c r="C3603">
        <v>-1</v>
      </c>
      <c r="D3603">
        <f ca="1"/>
        <v>11</v>
      </c>
    </row>
    <row r="3604" spans="3:4" ht="15" customHeight="1" x14ac:dyDescent="0.25">
      <c r="C3604">
        <v>-1</v>
      </c>
      <c r="D3604">
        <f ca="1"/>
        <v>11</v>
      </c>
    </row>
    <row r="3605" spans="3:4" ht="15" customHeight="1" x14ac:dyDescent="0.25">
      <c r="C3605">
        <v>-1</v>
      </c>
      <c r="D3605">
        <f ca="1"/>
        <v>11</v>
      </c>
    </row>
    <row r="3606" spans="3:4" ht="15" customHeight="1" x14ac:dyDescent="0.25">
      <c r="C3606">
        <v>-1</v>
      </c>
      <c r="D3606">
        <f ca="1"/>
        <v>11</v>
      </c>
    </row>
    <row r="3607" spans="3:4" ht="15" customHeight="1" x14ac:dyDescent="0.25">
      <c r="C3607">
        <v>-1</v>
      </c>
      <c r="D3607">
        <f ca="1"/>
        <v>11</v>
      </c>
    </row>
    <row r="3608" spans="3:4" ht="15" customHeight="1" x14ac:dyDescent="0.25">
      <c r="C3608">
        <v>-1</v>
      </c>
      <c r="D3608">
        <f ca="1"/>
        <v>11</v>
      </c>
    </row>
    <row r="3609" spans="3:4" ht="15" customHeight="1" x14ac:dyDescent="0.25">
      <c r="C3609">
        <v>-1</v>
      </c>
      <c r="D3609">
        <f ca="1"/>
        <v>11</v>
      </c>
    </row>
    <row r="3610" spans="3:4" ht="15" customHeight="1" x14ac:dyDescent="0.25">
      <c r="C3610">
        <v>-1</v>
      </c>
      <c r="D3610">
        <f ca="1"/>
        <v>11</v>
      </c>
    </row>
    <row r="3611" spans="3:4" ht="15" customHeight="1" x14ac:dyDescent="0.25">
      <c r="C3611">
        <v>-1</v>
      </c>
      <c r="D3611">
        <f ca="1"/>
        <v>11</v>
      </c>
    </row>
    <row r="3612" spans="3:4" ht="15" customHeight="1" x14ac:dyDescent="0.25">
      <c r="C3612">
        <v>-1</v>
      </c>
      <c r="D3612">
        <f ca="1"/>
        <v>11</v>
      </c>
    </row>
    <row r="3613" spans="3:4" ht="15" customHeight="1" x14ac:dyDescent="0.25">
      <c r="C3613">
        <v>-1</v>
      </c>
      <c r="D3613">
        <f ca="1"/>
        <v>11</v>
      </c>
    </row>
    <row r="3614" spans="3:4" ht="15" customHeight="1" x14ac:dyDescent="0.25">
      <c r="C3614">
        <v>-1</v>
      </c>
      <c r="D3614">
        <f ca="1"/>
        <v>11</v>
      </c>
    </row>
    <row r="3615" spans="3:4" ht="15" customHeight="1" x14ac:dyDescent="0.25">
      <c r="C3615">
        <v>-1</v>
      </c>
      <c r="D3615">
        <f ca="1"/>
        <v>11</v>
      </c>
    </row>
    <row r="3616" spans="3:4" ht="15" customHeight="1" x14ac:dyDescent="0.25">
      <c r="C3616">
        <v>-1</v>
      </c>
      <c r="D3616">
        <f ca="1"/>
        <v>11</v>
      </c>
    </row>
    <row r="3617" spans="3:4" ht="15" customHeight="1" x14ac:dyDescent="0.25">
      <c r="C3617">
        <v>-1</v>
      </c>
      <c r="D3617">
        <f ca="1"/>
        <v>11</v>
      </c>
    </row>
    <row r="3618" spans="3:4" ht="15" customHeight="1" x14ac:dyDescent="0.25">
      <c r="C3618">
        <v>-1</v>
      </c>
      <c r="D3618">
        <f ca="1"/>
        <v>11</v>
      </c>
    </row>
    <row r="3619" spans="3:4" ht="15" customHeight="1" x14ac:dyDescent="0.25">
      <c r="C3619">
        <v>-1</v>
      </c>
      <c r="D3619">
        <f ca="1"/>
        <v>11</v>
      </c>
    </row>
    <row r="3620" spans="3:4" ht="15" customHeight="1" x14ac:dyDescent="0.25">
      <c r="C3620">
        <v>-1</v>
      </c>
      <c r="D3620">
        <f ca="1"/>
        <v>11</v>
      </c>
    </row>
    <row r="3621" spans="3:4" ht="15" customHeight="1" x14ac:dyDescent="0.25">
      <c r="C3621">
        <v>-1</v>
      </c>
      <c r="D3621">
        <f ca="1"/>
        <v>11</v>
      </c>
    </row>
    <row r="3622" spans="3:4" ht="15" customHeight="1" x14ac:dyDescent="0.25">
      <c r="C3622">
        <v>-1</v>
      </c>
      <c r="D3622">
        <f ca="1"/>
        <v>11</v>
      </c>
    </row>
    <row r="3623" spans="3:4" ht="15" customHeight="1" x14ac:dyDescent="0.25">
      <c r="C3623">
        <v>-1</v>
      </c>
      <c r="D3623">
        <f ca="1"/>
        <v>11</v>
      </c>
    </row>
    <row r="3624" spans="3:4" ht="15" customHeight="1" x14ac:dyDescent="0.25">
      <c r="C3624">
        <v>-1</v>
      </c>
      <c r="D3624">
        <f ca="1"/>
        <v>11</v>
      </c>
    </row>
    <row r="3625" spans="3:4" ht="15" customHeight="1" x14ac:dyDescent="0.25">
      <c r="C3625">
        <v>-1</v>
      </c>
      <c r="D3625">
        <f ca="1"/>
        <v>11</v>
      </c>
    </row>
    <row r="3626" spans="3:4" ht="15" customHeight="1" x14ac:dyDescent="0.25">
      <c r="C3626">
        <v>-1</v>
      </c>
      <c r="D3626">
        <f ca="1"/>
        <v>11</v>
      </c>
    </row>
    <row r="3627" spans="3:4" ht="15" customHeight="1" x14ac:dyDescent="0.25">
      <c r="C3627">
        <v>-1</v>
      </c>
      <c r="D3627">
        <f ca="1"/>
        <v>11</v>
      </c>
    </row>
    <row r="3628" spans="3:4" ht="15" customHeight="1" x14ac:dyDescent="0.25">
      <c r="C3628">
        <v>-1</v>
      </c>
      <c r="D3628">
        <f ca="1"/>
        <v>11</v>
      </c>
    </row>
    <row r="3629" spans="3:4" ht="15" customHeight="1" x14ac:dyDescent="0.25">
      <c r="C3629">
        <v>-1</v>
      </c>
      <c r="D3629">
        <f ca="1"/>
        <v>11</v>
      </c>
    </row>
    <row r="3630" spans="3:4" ht="15" customHeight="1" x14ac:dyDescent="0.25">
      <c r="C3630">
        <v>-1</v>
      </c>
      <c r="D3630">
        <f ca="1"/>
        <v>11</v>
      </c>
    </row>
    <row r="3631" spans="3:4" ht="15" customHeight="1" x14ac:dyDescent="0.25">
      <c r="C3631">
        <v>-1</v>
      </c>
      <c r="D3631">
        <f ca="1"/>
        <v>11</v>
      </c>
    </row>
    <row r="3632" spans="3:4" ht="15" customHeight="1" x14ac:dyDescent="0.25">
      <c r="C3632">
        <v>-1</v>
      </c>
      <c r="D3632">
        <f ca="1"/>
        <v>11</v>
      </c>
    </row>
    <row r="3633" spans="3:4" ht="15" customHeight="1" x14ac:dyDescent="0.25">
      <c r="C3633">
        <v>-1</v>
      </c>
      <c r="D3633">
        <f ca="1"/>
        <v>11</v>
      </c>
    </row>
    <row r="3634" spans="3:4" ht="15" customHeight="1" x14ac:dyDescent="0.25">
      <c r="C3634">
        <v>-1</v>
      </c>
      <c r="D3634">
        <f ca="1"/>
        <v>11</v>
      </c>
    </row>
    <row r="3635" spans="3:4" ht="15" customHeight="1" x14ac:dyDescent="0.25">
      <c r="C3635">
        <v>-1</v>
      </c>
      <c r="D3635">
        <f ca="1"/>
        <v>11</v>
      </c>
    </row>
    <row r="3636" spans="3:4" ht="15" customHeight="1" x14ac:dyDescent="0.25">
      <c r="C3636">
        <v>-1</v>
      </c>
      <c r="D3636">
        <f ca="1"/>
        <v>11</v>
      </c>
    </row>
    <row r="3637" spans="3:4" ht="15" customHeight="1" x14ac:dyDescent="0.25">
      <c r="C3637">
        <v>-1</v>
      </c>
      <c r="D3637">
        <f ca="1"/>
        <v>11</v>
      </c>
    </row>
    <row r="3638" spans="3:4" ht="15" customHeight="1" x14ac:dyDescent="0.25">
      <c r="C3638">
        <v>-1</v>
      </c>
      <c r="D3638">
        <f ca="1"/>
        <v>11</v>
      </c>
    </row>
    <row r="3639" spans="3:4" ht="15" customHeight="1" x14ac:dyDescent="0.25">
      <c r="C3639">
        <v>-1</v>
      </c>
      <c r="D3639">
        <f ca="1"/>
        <v>11</v>
      </c>
    </row>
    <row r="3640" spans="3:4" ht="15" customHeight="1" x14ac:dyDescent="0.25">
      <c r="C3640">
        <v>-1</v>
      </c>
      <c r="D3640">
        <f ca="1"/>
        <v>11</v>
      </c>
    </row>
    <row r="3641" spans="3:4" ht="15" customHeight="1" x14ac:dyDescent="0.25">
      <c r="C3641">
        <v>-1</v>
      </c>
      <c r="D3641">
        <f ca="1"/>
        <v>11</v>
      </c>
    </row>
    <row r="3642" spans="3:4" ht="15" customHeight="1" x14ac:dyDescent="0.25">
      <c r="C3642">
        <v>-1</v>
      </c>
      <c r="D3642">
        <f ca="1"/>
        <v>11</v>
      </c>
    </row>
    <row r="3643" spans="3:4" ht="15" customHeight="1" x14ac:dyDescent="0.25">
      <c r="C3643">
        <v>-1</v>
      </c>
      <c r="D3643">
        <f ca="1"/>
        <v>11</v>
      </c>
    </row>
    <row r="3644" spans="3:4" ht="15" customHeight="1" x14ac:dyDescent="0.25">
      <c r="C3644">
        <v>-1</v>
      </c>
      <c r="D3644">
        <f ca="1"/>
        <v>11</v>
      </c>
    </row>
    <row r="3645" spans="3:4" ht="15" customHeight="1" x14ac:dyDescent="0.25">
      <c r="C3645">
        <v>-1</v>
      </c>
      <c r="D3645">
        <f ca="1"/>
        <v>11</v>
      </c>
    </row>
    <row r="3646" spans="3:4" ht="15" customHeight="1" x14ac:dyDescent="0.25">
      <c r="C3646">
        <v>-1</v>
      </c>
      <c r="D3646">
        <f ca="1"/>
        <v>11</v>
      </c>
    </row>
    <row r="3647" spans="3:4" ht="15" customHeight="1" x14ac:dyDescent="0.25">
      <c r="C3647">
        <v>-1</v>
      </c>
      <c r="D3647">
        <f ca="1"/>
        <v>11</v>
      </c>
    </row>
    <row r="3648" spans="3:4" ht="15" customHeight="1" x14ac:dyDescent="0.25">
      <c r="C3648">
        <v>-1</v>
      </c>
      <c r="D3648">
        <f ca="1"/>
        <v>11</v>
      </c>
    </row>
    <row r="3649" spans="3:4" ht="15" customHeight="1" x14ac:dyDescent="0.25">
      <c r="C3649">
        <v>-1</v>
      </c>
      <c r="D3649">
        <f ca="1"/>
        <v>11</v>
      </c>
    </row>
    <row r="3650" spans="3:4" ht="15" customHeight="1" x14ac:dyDescent="0.25">
      <c r="C3650">
        <v>-1</v>
      </c>
      <c r="D3650">
        <f ca="1"/>
        <v>11</v>
      </c>
    </row>
    <row r="3651" spans="3:4" ht="15" customHeight="1" x14ac:dyDescent="0.25">
      <c r="C3651">
        <v>-1</v>
      </c>
      <c r="D3651">
        <f ca="1"/>
        <v>11</v>
      </c>
    </row>
    <row r="3652" spans="3:4" ht="15" customHeight="1" x14ac:dyDescent="0.25">
      <c r="C3652">
        <v>-1</v>
      </c>
      <c r="D3652">
        <f ca="1"/>
        <v>11</v>
      </c>
    </row>
    <row r="3653" spans="3:4" ht="15" customHeight="1" x14ac:dyDescent="0.25">
      <c r="C3653">
        <v>-1</v>
      </c>
      <c r="D3653">
        <f ca="1"/>
        <v>11</v>
      </c>
    </row>
    <row r="3654" spans="3:4" ht="15" customHeight="1" x14ac:dyDescent="0.25">
      <c r="C3654">
        <v>-1</v>
      </c>
      <c r="D3654">
        <f ca="1"/>
        <v>11</v>
      </c>
    </row>
    <row r="3655" spans="3:4" ht="15" customHeight="1" x14ac:dyDescent="0.25">
      <c r="C3655">
        <v>-1</v>
      </c>
      <c r="D3655">
        <f ca="1"/>
        <v>11</v>
      </c>
    </row>
    <row r="3656" spans="3:4" ht="15" customHeight="1" x14ac:dyDescent="0.25">
      <c r="C3656">
        <v>-1</v>
      </c>
      <c r="D3656">
        <f ca="1"/>
        <v>11</v>
      </c>
    </row>
    <row r="3657" spans="3:4" ht="15" customHeight="1" x14ac:dyDescent="0.25">
      <c r="C3657">
        <v>-1</v>
      </c>
      <c r="D3657">
        <f ca="1"/>
        <v>11</v>
      </c>
    </row>
    <row r="3658" spans="3:4" ht="15" customHeight="1" x14ac:dyDescent="0.25">
      <c r="C3658">
        <v>-1</v>
      </c>
      <c r="D3658">
        <f ca="1"/>
        <v>11</v>
      </c>
    </row>
    <row r="3659" spans="3:4" ht="15" customHeight="1" x14ac:dyDescent="0.25">
      <c r="C3659">
        <v>-1</v>
      </c>
      <c r="D3659">
        <f ca="1"/>
        <v>11</v>
      </c>
    </row>
    <row r="3660" spans="3:4" ht="15" customHeight="1" x14ac:dyDescent="0.25">
      <c r="C3660">
        <v>-1</v>
      </c>
      <c r="D3660">
        <f ca="1"/>
        <v>11</v>
      </c>
    </row>
    <row r="3661" spans="3:4" ht="15" customHeight="1" x14ac:dyDescent="0.25">
      <c r="C3661">
        <v>-1</v>
      </c>
      <c r="D3661">
        <f ca="1"/>
        <v>11</v>
      </c>
    </row>
    <row r="3662" spans="3:4" ht="15" customHeight="1" x14ac:dyDescent="0.25">
      <c r="C3662">
        <v>-1</v>
      </c>
      <c r="D3662">
        <f ca="1"/>
        <v>11</v>
      </c>
    </row>
    <row r="3663" spans="3:4" ht="15" customHeight="1" x14ac:dyDescent="0.25">
      <c r="C3663">
        <v>-1</v>
      </c>
      <c r="D3663">
        <f ca="1"/>
        <v>11</v>
      </c>
    </row>
    <row r="3664" spans="3:4" ht="15" customHeight="1" x14ac:dyDescent="0.25">
      <c r="C3664">
        <v>-1</v>
      </c>
      <c r="D3664">
        <f ca="1"/>
        <v>11</v>
      </c>
    </row>
    <row r="3665" spans="3:4" ht="15" customHeight="1" x14ac:dyDescent="0.25">
      <c r="C3665">
        <v>-1</v>
      </c>
      <c r="D3665">
        <f ca="1"/>
        <v>11</v>
      </c>
    </row>
    <row r="3666" spans="3:4" ht="15" customHeight="1" x14ac:dyDescent="0.25">
      <c r="C3666">
        <v>-1</v>
      </c>
      <c r="D3666">
        <f ca="1"/>
        <v>11</v>
      </c>
    </row>
    <row r="3667" spans="3:4" ht="15" customHeight="1" x14ac:dyDescent="0.25">
      <c r="C3667">
        <v>-1</v>
      </c>
      <c r="D3667">
        <f ca="1"/>
        <v>11</v>
      </c>
    </row>
    <row r="3668" spans="3:4" ht="15" customHeight="1" x14ac:dyDescent="0.25">
      <c r="C3668">
        <v>-1</v>
      </c>
      <c r="D3668">
        <f ca="1"/>
        <v>11</v>
      </c>
    </row>
    <row r="3669" spans="3:4" ht="15" customHeight="1" x14ac:dyDescent="0.25">
      <c r="C3669">
        <v>-1</v>
      </c>
      <c r="D3669">
        <f ca="1"/>
        <v>11</v>
      </c>
    </row>
    <row r="3670" spans="3:4" ht="15" customHeight="1" x14ac:dyDescent="0.25">
      <c r="C3670">
        <v>-1</v>
      </c>
      <c r="D3670">
        <f ca="1"/>
        <v>11</v>
      </c>
    </row>
    <row r="3671" spans="3:4" ht="15" customHeight="1" x14ac:dyDescent="0.25">
      <c r="C3671">
        <v>-1</v>
      </c>
      <c r="D3671">
        <f ca="1"/>
        <v>11</v>
      </c>
    </row>
    <row r="3672" spans="3:4" ht="15" customHeight="1" x14ac:dyDescent="0.25">
      <c r="C3672">
        <v>-1</v>
      </c>
      <c r="D3672">
        <f ca="1"/>
        <v>11</v>
      </c>
    </row>
    <row r="3673" spans="3:4" ht="15" customHeight="1" x14ac:dyDescent="0.25">
      <c r="C3673">
        <v>-1</v>
      </c>
      <c r="D3673">
        <f ca="1"/>
        <v>11</v>
      </c>
    </row>
    <row r="3674" spans="3:4" ht="15" customHeight="1" x14ac:dyDescent="0.25">
      <c r="C3674">
        <v>-1</v>
      </c>
      <c r="D3674">
        <f ca="1"/>
        <v>11</v>
      </c>
    </row>
    <row r="3675" spans="3:4" ht="15" customHeight="1" x14ac:dyDescent="0.25">
      <c r="C3675">
        <v>-1</v>
      </c>
      <c r="D3675">
        <f ca="1"/>
        <v>11</v>
      </c>
    </row>
    <row r="3676" spans="3:4" ht="15" customHeight="1" x14ac:dyDescent="0.25">
      <c r="C3676">
        <v>-1</v>
      </c>
      <c r="D3676">
        <f ca="1"/>
        <v>11</v>
      </c>
    </row>
    <row r="3677" spans="3:4" ht="15" customHeight="1" x14ac:dyDescent="0.25">
      <c r="C3677">
        <v>-1</v>
      </c>
      <c r="D3677">
        <f ca="1"/>
        <v>11</v>
      </c>
    </row>
    <row r="3678" spans="3:4" ht="15" customHeight="1" x14ac:dyDescent="0.25">
      <c r="C3678">
        <v>-1</v>
      </c>
      <c r="D3678">
        <f ca="1"/>
        <v>11</v>
      </c>
    </row>
    <row r="3679" spans="3:4" ht="15" customHeight="1" x14ac:dyDescent="0.25">
      <c r="C3679">
        <v>-1</v>
      </c>
      <c r="D3679">
        <f ca="1"/>
        <v>11</v>
      </c>
    </row>
    <row r="3680" spans="3:4" ht="15" customHeight="1" x14ac:dyDescent="0.25">
      <c r="C3680">
        <v>-1</v>
      </c>
      <c r="D3680">
        <f ca="1"/>
        <v>11</v>
      </c>
    </row>
    <row r="3681" spans="3:4" ht="15" customHeight="1" x14ac:dyDescent="0.25">
      <c r="C3681">
        <v>-1</v>
      </c>
      <c r="D3681">
        <f ca="1"/>
        <v>11</v>
      </c>
    </row>
    <row r="3682" spans="3:4" ht="15" customHeight="1" x14ac:dyDescent="0.25">
      <c r="C3682">
        <v>-1</v>
      </c>
      <c r="D3682">
        <f ca="1"/>
        <v>11</v>
      </c>
    </row>
    <row r="3683" spans="3:4" ht="15" customHeight="1" x14ac:dyDescent="0.25">
      <c r="C3683">
        <v>-1</v>
      </c>
      <c r="D3683">
        <f ca="1"/>
        <v>11</v>
      </c>
    </row>
    <row r="3684" spans="3:4" ht="15" customHeight="1" x14ac:dyDescent="0.25">
      <c r="C3684">
        <v>-1</v>
      </c>
      <c r="D3684">
        <f ca="1"/>
        <v>11</v>
      </c>
    </row>
    <row r="3685" spans="3:4" ht="15" customHeight="1" x14ac:dyDescent="0.25">
      <c r="C3685">
        <v>-1</v>
      </c>
      <c r="D3685">
        <f ca="1"/>
        <v>11</v>
      </c>
    </row>
    <row r="3686" spans="3:4" ht="15" customHeight="1" x14ac:dyDescent="0.25">
      <c r="C3686">
        <v>-1</v>
      </c>
      <c r="D3686">
        <f ca="1"/>
        <v>11</v>
      </c>
    </row>
    <row r="3687" spans="3:4" ht="15" customHeight="1" x14ac:dyDescent="0.25">
      <c r="C3687">
        <v>-1</v>
      </c>
      <c r="D3687">
        <f ca="1"/>
        <v>11</v>
      </c>
    </row>
    <row r="3688" spans="3:4" ht="15" customHeight="1" x14ac:dyDescent="0.25">
      <c r="C3688">
        <v>-1</v>
      </c>
      <c r="D3688">
        <f ca="1"/>
        <v>11</v>
      </c>
    </row>
    <row r="3689" spans="3:4" ht="15" customHeight="1" x14ac:dyDescent="0.25">
      <c r="C3689">
        <v>-1</v>
      </c>
      <c r="D3689">
        <f ca="1"/>
        <v>11</v>
      </c>
    </row>
    <row r="3690" spans="3:4" ht="15" customHeight="1" x14ac:dyDescent="0.25">
      <c r="C3690">
        <v>-1</v>
      </c>
      <c r="D3690">
        <f ca="1"/>
        <v>11</v>
      </c>
    </row>
    <row r="3691" spans="3:4" ht="15" customHeight="1" x14ac:dyDescent="0.25">
      <c r="C3691">
        <v>-1</v>
      </c>
      <c r="D3691">
        <f ca="1"/>
        <v>11</v>
      </c>
    </row>
    <row r="3692" spans="3:4" ht="15" customHeight="1" x14ac:dyDescent="0.25">
      <c r="C3692">
        <v>-1</v>
      </c>
      <c r="D3692">
        <f ca="1"/>
        <v>11</v>
      </c>
    </row>
    <row r="3693" spans="3:4" ht="15" customHeight="1" x14ac:dyDescent="0.25">
      <c r="C3693">
        <v>-1</v>
      </c>
      <c r="D3693">
        <f ca="1"/>
        <v>11</v>
      </c>
    </row>
    <row r="3694" spans="3:4" ht="15" customHeight="1" x14ac:dyDescent="0.25">
      <c r="C3694">
        <v>-1</v>
      </c>
      <c r="D3694">
        <f ca="1"/>
        <v>11</v>
      </c>
    </row>
    <row r="3695" spans="3:4" ht="15" customHeight="1" x14ac:dyDescent="0.25">
      <c r="C3695">
        <v>-1</v>
      </c>
      <c r="D3695">
        <f ca="1"/>
        <v>11</v>
      </c>
    </row>
    <row r="3696" spans="3:4" ht="15" customHeight="1" x14ac:dyDescent="0.25">
      <c r="C3696">
        <v>-1</v>
      </c>
      <c r="D3696">
        <f ca="1"/>
        <v>11</v>
      </c>
    </row>
    <row r="3697" spans="3:4" ht="15" customHeight="1" x14ac:dyDescent="0.25">
      <c r="C3697">
        <v>-1</v>
      </c>
      <c r="D3697">
        <f ca="1"/>
        <v>11</v>
      </c>
    </row>
    <row r="3698" spans="3:4" ht="15" customHeight="1" x14ac:dyDescent="0.25">
      <c r="C3698">
        <v>-1</v>
      </c>
      <c r="D3698">
        <f ca="1"/>
        <v>11</v>
      </c>
    </row>
    <row r="3699" spans="3:4" ht="15" customHeight="1" x14ac:dyDescent="0.25">
      <c r="C3699">
        <v>-1</v>
      </c>
      <c r="D3699">
        <f ca="1"/>
        <v>11</v>
      </c>
    </row>
    <row r="3700" spans="3:4" ht="15" customHeight="1" x14ac:dyDescent="0.25">
      <c r="C3700">
        <v>-1</v>
      </c>
      <c r="D3700">
        <f ca="1"/>
        <v>11</v>
      </c>
    </row>
    <row r="3701" spans="3:4" ht="15" customHeight="1" x14ac:dyDescent="0.25">
      <c r="C3701">
        <v>-1</v>
      </c>
      <c r="D3701">
        <f ca="1"/>
        <v>11</v>
      </c>
    </row>
    <row r="3702" spans="3:4" ht="15" customHeight="1" x14ac:dyDescent="0.25">
      <c r="C3702">
        <v>-1</v>
      </c>
      <c r="D3702">
        <f ca="1"/>
        <v>11</v>
      </c>
    </row>
    <row r="3703" spans="3:4" ht="15" customHeight="1" x14ac:dyDescent="0.25">
      <c r="C3703">
        <v>-1</v>
      </c>
      <c r="D3703">
        <f ca="1"/>
        <v>11</v>
      </c>
    </row>
    <row r="3704" spans="3:4" ht="15" customHeight="1" x14ac:dyDescent="0.25">
      <c r="C3704">
        <v>-1</v>
      </c>
      <c r="D3704">
        <f ca="1"/>
        <v>11</v>
      </c>
    </row>
    <row r="3705" spans="3:4" ht="15" customHeight="1" x14ac:dyDescent="0.25">
      <c r="C3705">
        <v>-1</v>
      </c>
      <c r="D3705">
        <f ca="1"/>
        <v>11</v>
      </c>
    </row>
    <row r="3706" spans="3:4" ht="15" customHeight="1" x14ac:dyDescent="0.25">
      <c r="C3706">
        <v>-1</v>
      </c>
      <c r="D3706">
        <f ca="1"/>
        <v>11</v>
      </c>
    </row>
    <row r="3707" spans="3:4" ht="15" customHeight="1" x14ac:dyDescent="0.25">
      <c r="C3707">
        <v>-1</v>
      </c>
      <c r="D3707">
        <f ca="1"/>
        <v>11</v>
      </c>
    </row>
    <row r="3708" spans="3:4" ht="15" customHeight="1" x14ac:dyDescent="0.25">
      <c r="C3708">
        <v>-1</v>
      </c>
      <c r="D3708">
        <f ca="1"/>
        <v>11</v>
      </c>
    </row>
    <row r="3709" spans="3:4" ht="15" customHeight="1" x14ac:dyDescent="0.25">
      <c r="C3709">
        <v>-1</v>
      </c>
      <c r="D3709">
        <f ca="1"/>
        <v>11</v>
      </c>
    </row>
    <row r="3710" spans="3:4" ht="15" customHeight="1" x14ac:dyDescent="0.25">
      <c r="C3710">
        <v>-1</v>
      </c>
      <c r="D3710">
        <f ca="1"/>
        <v>11</v>
      </c>
    </row>
    <row r="3711" spans="3:4" ht="15" customHeight="1" x14ac:dyDescent="0.25">
      <c r="C3711">
        <v>-1</v>
      </c>
      <c r="D3711">
        <f ca="1"/>
        <v>11</v>
      </c>
    </row>
    <row r="3712" spans="3:4" ht="15" customHeight="1" x14ac:dyDescent="0.25">
      <c r="C3712">
        <v>-1</v>
      </c>
      <c r="D3712">
        <f ca="1"/>
        <v>11</v>
      </c>
    </row>
    <row r="3713" spans="3:4" ht="15" customHeight="1" x14ac:dyDescent="0.25">
      <c r="C3713">
        <v>-1</v>
      </c>
      <c r="D3713">
        <f ca="1"/>
        <v>11</v>
      </c>
    </row>
    <row r="3714" spans="3:4" ht="15" customHeight="1" x14ac:dyDescent="0.25">
      <c r="C3714">
        <v>-1</v>
      </c>
      <c r="D3714">
        <f ca="1"/>
        <v>11</v>
      </c>
    </row>
    <row r="3715" spans="3:4" ht="15" customHeight="1" x14ac:dyDescent="0.25">
      <c r="C3715">
        <v>-1</v>
      </c>
      <c r="D3715">
        <f ca="1"/>
        <v>11</v>
      </c>
    </row>
    <row r="3716" spans="3:4" ht="15" customHeight="1" x14ac:dyDescent="0.25">
      <c r="C3716">
        <v>-1</v>
      </c>
      <c r="D3716">
        <f ca="1"/>
        <v>11</v>
      </c>
    </row>
    <row r="3717" spans="3:4" ht="15" customHeight="1" x14ac:dyDescent="0.25">
      <c r="C3717">
        <v>-1</v>
      </c>
      <c r="D3717">
        <f ca="1"/>
        <v>11</v>
      </c>
    </row>
    <row r="3718" spans="3:4" ht="15" customHeight="1" x14ac:dyDescent="0.25">
      <c r="C3718">
        <v>-1</v>
      </c>
      <c r="D3718">
        <f ca="1"/>
        <v>11</v>
      </c>
    </row>
    <row r="3719" spans="3:4" ht="15" customHeight="1" x14ac:dyDescent="0.25">
      <c r="C3719">
        <v>-1</v>
      </c>
      <c r="D3719">
        <f ca="1"/>
        <v>11</v>
      </c>
    </row>
    <row r="3720" spans="3:4" ht="15" customHeight="1" x14ac:dyDescent="0.25">
      <c r="C3720">
        <v>-1</v>
      </c>
      <c r="D3720">
        <f ca="1"/>
        <v>11</v>
      </c>
    </row>
    <row r="3721" spans="3:4" ht="15" customHeight="1" x14ac:dyDescent="0.25">
      <c r="C3721">
        <v>-1</v>
      </c>
      <c r="D3721">
        <f ca="1"/>
        <v>11</v>
      </c>
    </row>
    <row r="3722" spans="3:4" ht="15" customHeight="1" x14ac:dyDescent="0.25">
      <c r="C3722">
        <v>-1</v>
      </c>
      <c r="D3722">
        <f ca="1"/>
        <v>11</v>
      </c>
    </row>
    <row r="3723" spans="3:4" ht="15" customHeight="1" x14ac:dyDescent="0.25">
      <c r="C3723">
        <v>-1</v>
      </c>
      <c r="D3723">
        <f ca="1"/>
        <v>11</v>
      </c>
    </row>
    <row r="3724" spans="3:4" ht="15" customHeight="1" x14ac:dyDescent="0.25">
      <c r="C3724">
        <v>-1</v>
      </c>
      <c r="D3724">
        <f ca="1"/>
        <v>11</v>
      </c>
    </row>
    <row r="3725" spans="3:4" ht="15" customHeight="1" x14ac:dyDescent="0.25">
      <c r="C3725">
        <v>-1</v>
      </c>
      <c r="D3725">
        <f ca="1"/>
        <v>11</v>
      </c>
    </row>
    <row r="3726" spans="3:4" ht="15" customHeight="1" x14ac:dyDescent="0.25">
      <c r="C3726">
        <v>-1</v>
      </c>
      <c r="D3726">
        <f ca="1"/>
        <v>11</v>
      </c>
    </row>
    <row r="3727" spans="3:4" ht="15" customHeight="1" x14ac:dyDescent="0.25">
      <c r="C3727">
        <v>-1</v>
      </c>
      <c r="D3727">
        <f ca="1"/>
        <v>11</v>
      </c>
    </row>
    <row r="3728" spans="3:4" ht="15" customHeight="1" x14ac:dyDescent="0.25">
      <c r="C3728">
        <v>-1</v>
      </c>
      <c r="D3728">
        <f ca="1"/>
        <v>11</v>
      </c>
    </row>
    <row r="3729" spans="3:4" ht="15" customHeight="1" x14ac:dyDescent="0.25">
      <c r="C3729">
        <v>-1</v>
      </c>
      <c r="D3729">
        <f ca="1"/>
        <v>11</v>
      </c>
    </row>
    <row r="3730" spans="3:4" ht="15" customHeight="1" x14ac:dyDescent="0.25">
      <c r="C3730">
        <v>-1</v>
      </c>
      <c r="D3730">
        <f ca="1"/>
        <v>11</v>
      </c>
    </row>
    <row r="3731" spans="3:4" ht="15" customHeight="1" x14ac:dyDescent="0.25">
      <c r="C3731">
        <v>-1</v>
      </c>
      <c r="D3731">
        <f ca="1"/>
        <v>11</v>
      </c>
    </row>
    <row r="3732" spans="3:4" ht="15" customHeight="1" x14ac:dyDescent="0.25">
      <c r="C3732">
        <v>-1</v>
      </c>
      <c r="D3732">
        <f ca="1"/>
        <v>11</v>
      </c>
    </row>
    <row r="3733" spans="3:4" ht="15" customHeight="1" x14ac:dyDescent="0.25">
      <c r="C3733">
        <v>-1</v>
      </c>
      <c r="D3733">
        <f ca="1"/>
        <v>11</v>
      </c>
    </row>
    <row r="3734" spans="3:4" ht="15" customHeight="1" x14ac:dyDescent="0.25">
      <c r="C3734">
        <v>-1</v>
      </c>
      <c r="D3734">
        <f ca="1"/>
        <v>11</v>
      </c>
    </row>
    <row r="3735" spans="3:4" ht="15" customHeight="1" x14ac:dyDescent="0.25">
      <c r="C3735">
        <v>-1</v>
      </c>
      <c r="D3735">
        <f ca="1"/>
        <v>11</v>
      </c>
    </row>
    <row r="3736" spans="3:4" ht="15" customHeight="1" x14ac:dyDescent="0.25">
      <c r="C3736">
        <v>-1</v>
      </c>
      <c r="D3736">
        <f ca="1"/>
        <v>11</v>
      </c>
    </row>
    <row r="3737" spans="3:4" ht="15" customHeight="1" x14ac:dyDescent="0.25">
      <c r="C3737">
        <v>-1</v>
      </c>
      <c r="D3737">
        <f ca="1"/>
        <v>11</v>
      </c>
    </row>
    <row r="3738" spans="3:4" ht="15" customHeight="1" x14ac:dyDescent="0.25">
      <c r="C3738">
        <v>-1</v>
      </c>
      <c r="D3738">
        <f ca="1"/>
        <v>11</v>
      </c>
    </row>
    <row r="3739" spans="3:4" ht="15" customHeight="1" x14ac:dyDescent="0.25">
      <c r="C3739">
        <v>-1</v>
      </c>
      <c r="D3739">
        <f ca="1"/>
        <v>11</v>
      </c>
    </row>
    <row r="3740" spans="3:4" ht="15" customHeight="1" x14ac:dyDescent="0.25">
      <c r="C3740">
        <v>-1</v>
      </c>
      <c r="D3740">
        <f ca="1"/>
        <v>11</v>
      </c>
    </row>
    <row r="3741" spans="3:4" ht="15" customHeight="1" x14ac:dyDescent="0.25">
      <c r="C3741">
        <v>-1</v>
      </c>
      <c r="D3741">
        <f ca="1"/>
        <v>11</v>
      </c>
    </row>
    <row r="3742" spans="3:4" ht="15" customHeight="1" x14ac:dyDescent="0.25">
      <c r="C3742">
        <v>-1</v>
      </c>
      <c r="D3742">
        <f ca="1"/>
        <v>11</v>
      </c>
    </row>
    <row r="3743" spans="3:4" ht="15" customHeight="1" x14ac:dyDescent="0.25">
      <c r="C3743">
        <v>-1</v>
      </c>
      <c r="D3743">
        <f ca="1"/>
        <v>11</v>
      </c>
    </row>
    <row r="3744" spans="3:4" ht="15" customHeight="1" x14ac:dyDescent="0.25">
      <c r="C3744">
        <v>-1</v>
      </c>
      <c r="D3744">
        <f ca="1"/>
        <v>11</v>
      </c>
    </row>
    <row r="3745" spans="3:4" ht="15" customHeight="1" x14ac:dyDescent="0.25">
      <c r="C3745">
        <v>-1</v>
      </c>
      <c r="D3745">
        <f ca="1"/>
        <v>11</v>
      </c>
    </row>
    <row r="3746" spans="3:4" ht="15" customHeight="1" x14ac:dyDescent="0.25">
      <c r="C3746">
        <v>-1</v>
      </c>
      <c r="D3746">
        <f ca="1"/>
        <v>11</v>
      </c>
    </row>
    <row r="3747" spans="3:4" ht="15" customHeight="1" x14ac:dyDescent="0.25">
      <c r="C3747">
        <v>-1</v>
      </c>
      <c r="D3747">
        <f ca="1"/>
        <v>11</v>
      </c>
    </row>
    <row r="3748" spans="3:4" ht="15" customHeight="1" x14ac:dyDescent="0.25">
      <c r="C3748">
        <v>-1</v>
      </c>
      <c r="D3748">
        <f ca="1"/>
        <v>11</v>
      </c>
    </row>
    <row r="3749" spans="3:4" ht="15" customHeight="1" x14ac:dyDescent="0.25">
      <c r="C3749">
        <v>-1</v>
      </c>
      <c r="D3749">
        <f ca="1"/>
        <v>11</v>
      </c>
    </row>
    <row r="3750" spans="3:4" ht="15" customHeight="1" x14ac:dyDescent="0.25">
      <c r="C3750">
        <v>-1</v>
      </c>
      <c r="D3750">
        <f ca="1"/>
        <v>11</v>
      </c>
    </row>
    <row r="3751" spans="3:4" ht="15" customHeight="1" x14ac:dyDescent="0.25">
      <c r="C3751">
        <v>-1</v>
      </c>
      <c r="D3751">
        <f ca="1"/>
        <v>11</v>
      </c>
    </row>
    <row r="3752" spans="3:4" ht="15" customHeight="1" x14ac:dyDescent="0.25">
      <c r="C3752">
        <v>-1</v>
      </c>
      <c r="D3752">
        <f ca="1"/>
        <v>11</v>
      </c>
    </row>
    <row r="3753" spans="3:4" ht="15" customHeight="1" x14ac:dyDescent="0.25">
      <c r="C3753">
        <v>-1</v>
      </c>
      <c r="D3753">
        <f ca="1"/>
        <v>11</v>
      </c>
    </row>
    <row r="3754" spans="3:4" ht="15" customHeight="1" x14ac:dyDescent="0.25">
      <c r="C3754">
        <v>-1</v>
      </c>
      <c r="D3754">
        <f ca="1"/>
        <v>11</v>
      </c>
    </row>
    <row r="3755" spans="3:4" ht="15" customHeight="1" x14ac:dyDescent="0.25">
      <c r="C3755">
        <v>-1</v>
      </c>
      <c r="D3755">
        <f ca="1"/>
        <v>11</v>
      </c>
    </row>
    <row r="3756" spans="3:4" ht="15" customHeight="1" x14ac:dyDescent="0.25">
      <c r="C3756">
        <v>-1</v>
      </c>
      <c r="D3756">
        <f ca="1"/>
        <v>11</v>
      </c>
    </row>
    <row r="3757" spans="3:4" ht="15" customHeight="1" x14ac:dyDescent="0.25">
      <c r="C3757">
        <v>-1</v>
      </c>
      <c r="D3757">
        <f ca="1"/>
        <v>11</v>
      </c>
    </row>
    <row r="3758" spans="3:4" ht="15" customHeight="1" x14ac:dyDescent="0.25">
      <c r="C3758">
        <v>-1</v>
      </c>
      <c r="D3758">
        <f ca="1"/>
        <v>11</v>
      </c>
    </row>
    <row r="3759" spans="3:4" ht="15" customHeight="1" x14ac:dyDescent="0.25">
      <c r="C3759">
        <v>-1</v>
      </c>
      <c r="D3759">
        <f ca="1"/>
        <v>11</v>
      </c>
    </row>
    <row r="3760" spans="3:4" ht="15" customHeight="1" x14ac:dyDescent="0.25">
      <c r="C3760">
        <v>-1</v>
      </c>
      <c r="D3760">
        <f ca="1"/>
        <v>11</v>
      </c>
    </row>
    <row r="3761" spans="3:4" ht="15" customHeight="1" x14ac:dyDescent="0.25">
      <c r="C3761">
        <v>-1</v>
      </c>
      <c r="D3761">
        <f ca="1"/>
        <v>11</v>
      </c>
    </row>
    <row r="3762" spans="3:4" ht="15" customHeight="1" x14ac:dyDescent="0.25">
      <c r="C3762">
        <v>-1</v>
      </c>
      <c r="D3762">
        <f ca="1"/>
        <v>11</v>
      </c>
    </row>
    <row r="3763" spans="3:4" ht="15" customHeight="1" x14ac:dyDescent="0.25">
      <c r="C3763">
        <v>-1</v>
      </c>
      <c r="D3763">
        <f ca="1"/>
        <v>11</v>
      </c>
    </row>
    <row r="3764" spans="3:4" ht="15" customHeight="1" x14ac:dyDescent="0.25">
      <c r="C3764">
        <v>-1</v>
      </c>
      <c r="D3764">
        <f ca="1"/>
        <v>11</v>
      </c>
    </row>
    <row r="3765" spans="3:4" ht="15" customHeight="1" x14ac:dyDescent="0.25">
      <c r="C3765">
        <v>-1</v>
      </c>
      <c r="D3765">
        <f ca="1"/>
        <v>11</v>
      </c>
    </row>
    <row r="3766" spans="3:4" ht="15" customHeight="1" x14ac:dyDescent="0.25">
      <c r="C3766">
        <v>-1</v>
      </c>
      <c r="D3766">
        <f ca="1"/>
        <v>11</v>
      </c>
    </row>
    <row r="3767" spans="3:4" ht="15" customHeight="1" x14ac:dyDescent="0.25">
      <c r="C3767">
        <v>-1</v>
      </c>
      <c r="D3767">
        <f ca="1"/>
        <v>11</v>
      </c>
    </row>
    <row r="3768" spans="3:4" ht="15" customHeight="1" x14ac:dyDescent="0.25">
      <c r="C3768">
        <v>-1</v>
      </c>
      <c r="D3768">
        <f ca="1"/>
        <v>11</v>
      </c>
    </row>
    <row r="3769" spans="3:4" ht="15" customHeight="1" x14ac:dyDescent="0.25">
      <c r="C3769">
        <v>-1</v>
      </c>
      <c r="D3769">
        <f ca="1"/>
        <v>11</v>
      </c>
    </row>
    <row r="3770" spans="3:4" ht="15" customHeight="1" x14ac:dyDescent="0.25">
      <c r="C3770">
        <v>-1</v>
      </c>
      <c r="D3770">
        <f ca="1"/>
        <v>11</v>
      </c>
    </row>
    <row r="3771" spans="3:4" ht="15" customHeight="1" x14ac:dyDescent="0.25">
      <c r="C3771">
        <v>-1</v>
      </c>
      <c r="D3771">
        <f ca="1"/>
        <v>11</v>
      </c>
    </row>
    <row r="3772" spans="3:4" ht="15" customHeight="1" x14ac:dyDescent="0.25">
      <c r="C3772">
        <v>-1</v>
      </c>
      <c r="D3772">
        <f ca="1"/>
        <v>11</v>
      </c>
    </row>
    <row r="3773" spans="3:4" ht="15" customHeight="1" x14ac:dyDescent="0.25">
      <c r="C3773">
        <v>-1</v>
      </c>
      <c r="D3773">
        <f ca="1"/>
        <v>11</v>
      </c>
    </row>
    <row r="3774" spans="3:4" ht="15" customHeight="1" x14ac:dyDescent="0.25">
      <c r="C3774">
        <v>-1</v>
      </c>
      <c r="D3774">
        <f ca="1"/>
        <v>11</v>
      </c>
    </row>
    <row r="3775" spans="3:4" ht="15" customHeight="1" x14ac:dyDescent="0.25">
      <c r="C3775">
        <v>-1</v>
      </c>
      <c r="D3775">
        <f ca="1"/>
        <v>11</v>
      </c>
    </row>
    <row r="3776" spans="3:4" ht="15" customHeight="1" x14ac:dyDescent="0.25">
      <c r="C3776">
        <v>-1</v>
      </c>
      <c r="D3776">
        <f ca="1"/>
        <v>11</v>
      </c>
    </row>
    <row r="3777" spans="3:4" ht="15" customHeight="1" x14ac:dyDescent="0.25">
      <c r="C3777">
        <v>-1</v>
      </c>
      <c r="D3777">
        <f ca="1"/>
        <v>11</v>
      </c>
    </row>
    <row r="3778" spans="3:4" ht="15" customHeight="1" x14ac:dyDescent="0.25">
      <c r="C3778">
        <v>-1</v>
      </c>
      <c r="D3778">
        <f ca="1"/>
        <v>11</v>
      </c>
    </row>
    <row r="3779" spans="3:4" ht="15" customHeight="1" x14ac:dyDescent="0.25">
      <c r="C3779">
        <v>-1</v>
      </c>
      <c r="D3779">
        <f ca="1"/>
        <v>11</v>
      </c>
    </row>
    <row r="3780" spans="3:4" ht="15" customHeight="1" x14ac:dyDescent="0.25">
      <c r="C3780">
        <v>-1</v>
      </c>
      <c r="D3780">
        <f ca="1"/>
        <v>11</v>
      </c>
    </row>
    <row r="3781" spans="3:4" ht="15" customHeight="1" x14ac:dyDescent="0.25">
      <c r="C3781">
        <v>-1</v>
      </c>
      <c r="D3781">
        <f ca="1"/>
        <v>11</v>
      </c>
    </row>
    <row r="3782" spans="3:4" ht="15" customHeight="1" x14ac:dyDescent="0.25">
      <c r="C3782">
        <v>-1</v>
      </c>
      <c r="D3782">
        <f ca="1"/>
        <v>11</v>
      </c>
    </row>
    <row r="3783" spans="3:4" ht="15" customHeight="1" x14ac:dyDescent="0.25">
      <c r="C3783">
        <v>-1</v>
      </c>
      <c r="D3783">
        <f ca="1"/>
        <v>11</v>
      </c>
    </row>
    <row r="3784" spans="3:4" ht="15" customHeight="1" x14ac:dyDescent="0.25">
      <c r="C3784">
        <v>-1</v>
      </c>
      <c r="D3784">
        <f ca="1"/>
        <v>11</v>
      </c>
    </row>
    <row r="3785" spans="3:4" ht="15" customHeight="1" x14ac:dyDescent="0.25">
      <c r="C3785">
        <v>-1</v>
      </c>
      <c r="D3785">
        <f ca="1"/>
        <v>11</v>
      </c>
    </row>
    <row r="3786" spans="3:4" ht="15" customHeight="1" x14ac:dyDescent="0.25">
      <c r="C3786">
        <v>-1</v>
      </c>
      <c r="D3786">
        <f ca="1"/>
        <v>11</v>
      </c>
    </row>
    <row r="3787" spans="3:4" ht="15" customHeight="1" x14ac:dyDescent="0.25">
      <c r="C3787">
        <v>-1</v>
      </c>
      <c r="D3787">
        <f ca="1"/>
        <v>11</v>
      </c>
    </row>
    <row r="3788" spans="3:4" ht="15" customHeight="1" x14ac:dyDescent="0.25">
      <c r="C3788">
        <v>-1</v>
      </c>
      <c r="D3788">
        <f ca="1"/>
        <v>11</v>
      </c>
    </row>
    <row r="3789" spans="3:4" ht="15" customHeight="1" x14ac:dyDescent="0.25">
      <c r="C3789">
        <v>-1</v>
      </c>
      <c r="D3789">
        <f ca="1"/>
        <v>11</v>
      </c>
    </row>
    <row r="3790" spans="3:4" ht="15" customHeight="1" x14ac:dyDescent="0.25">
      <c r="C3790">
        <v>-1</v>
      </c>
      <c r="D3790">
        <f ca="1"/>
        <v>11</v>
      </c>
    </row>
    <row r="3791" spans="3:4" ht="15" customHeight="1" x14ac:dyDescent="0.25">
      <c r="C3791">
        <v>-1</v>
      </c>
      <c r="D3791">
        <f ca="1"/>
        <v>11</v>
      </c>
    </row>
    <row r="3792" spans="3:4" ht="15" customHeight="1" x14ac:dyDescent="0.25">
      <c r="C3792">
        <v>-1</v>
      </c>
      <c r="D3792">
        <f ca="1"/>
        <v>11</v>
      </c>
    </row>
    <row r="3793" spans="3:4" ht="15" customHeight="1" x14ac:dyDescent="0.25">
      <c r="C3793">
        <v>-1</v>
      </c>
      <c r="D3793">
        <f ca="1"/>
        <v>11</v>
      </c>
    </row>
    <row r="3794" spans="3:4" ht="15" customHeight="1" x14ac:dyDescent="0.25">
      <c r="C3794">
        <v>-1</v>
      </c>
      <c r="D3794">
        <f ca="1"/>
        <v>11</v>
      </c>
    </row>
    <row r="3795" spans="3:4" ht="15" customHeight="1" x14ac:dyDescent="0.25">
      <c r="C3795">
        <v>-1</v>
      </c>
      <c r="D3795">
        <f ca="1"/>
        <v>11</v>
      </c>
    </row>
    <row r="3796" spans="3:4" ht="15" customHeight="1" x14ac:dyDescent="0.25">
      <c r="C3796">
        <v>-1</v>
      </c>
      <c r="D3796">
        <f ca="1"/>
        <v>11</v>
      </c>
    </row>
    <row r="3797" spans="3:4" ht="15" customHeight="1" x14ac:dyDescent="0.25">
      <c r="C3797">
        <v>-1</v>
      </c>
      <c r="D3797">
        <f ca="1"/>
        <v>11</v>
      </c>
    </row>
    <row r="3798" spans="3:4" ht="15" customHeight="1" x14ac:dyDescent="0.25">
      <c r="C3798">
        <v>-1</v>
      </c>
      <c r="D3798">
        <f ca="1"/>
        <v>11</v>
      </c>
    </row>
    <row r="3799" spans="3:4" ht="15" customHeight="1" x14ac:dyDescent="0.25">
      <c r="C3799">
        <v>-1</v>
      </c>
      <c r="D3799">
        <f ca="1"/>
        <v>11</v>
      </c>
    </row>
    <row r="3800" spans="3:4" ht="15" customHeight="1" x14ac:dyDescent="0.25">
      <c r="C3800">
        <v>-1</v>
      </c>
      <c r="D3800">
        <f ca="1"/>
        <v>11</v>
      </c>
    </row>
    <row r="3801" spans="3:4" ht="15" customHeight="1" x14ac:dyDescent="0.25">
      <c r="C3801">
        <v>-1</v>
      </c>
      <c r="D3801">
        <f ca="1"/>
        <v>11</v>
      </c>
    </row>
    <row r="3802" spans="3:4" ht="15" customHeight="1" x14ac:dyDescent="0.25">
      <c r="C3802">
        <v>-1</v>
      </c>
      <c r="D3802">
        <f ca="1"/>
        <v>11</v>
      </c>
    </row>
    <row r="3803" spans="3:4" ht="15" customHeight="1" x14ac:dyDescent="0.25">
      <c r="C3803">
        <v>-1</v>
      </c>
      <c r="D3803">
        <f ca="1"/>
        <v>11</v>
      </c>
    </row>
    <row r="3804" spans="3:4" ht="15" customHeight="1" x14ac:dyDescent="0.25">
      <c r="C3804">
        <v>-1</v>
      </c>
      <c r="D3804">
        <f ca="1"/>
        <v>11</v>
      </c>
    </row>
    <row r="3805" spans="3:4" ht="15" customHeight="1" x14ac:dyDescent="0.25">
      <c r="C3805">
        <v>-1</v>
      </c>
      <c r="D3805">
        <f ca="1"/>
        <v>11</v>
      </c>
    </row>
    <row r="3806" spans="3:4" ht="15" customHeight="1" x14ac:dyDescent="0.25">
      <c r="C3806">
        <v>-1</v>
      </c>
      <c r="D3806">
        <f ca="1"/>
        <v>11</v>
      </c>
    </row>
    <row r="3807" spans="3:4" ht="15" customHeight="1" x14ac:dyDescent="0.25">
      <c r="C3807">
        <v>-1</v>
      </c>
      <c r="D3807">
        <f ca="1"/>
        <v>11</v>
      </c>
    </row>
    <row r="3808" spans="3:4" ht="15" customHeight="1" x14ac:dyDescent="0.25">
      <c r="C3808">
        <v>-1</v>
      </c>
      <c r="D3808">
        <f ca="1"/>
        <v>11</v>
      </c>
    </row>
    <row r="3809" spans="3:4" ht="15" customHeight="1" x14ac:dyDescent="0.25">
      <c r="C3809">
        <v>-1</v>
      </c>
      <c r="D3809">
        <f ca="1"/>
        <v>11</v>
      </c>
    </row>
    <row r="3810" spans="3:4" ht="15" customHeight="1" x14ac:dyDescent="0.25">
      <c r="C3810">
        <v>-1</v>
      </c>
      <c r="D3810">
        <f ca="1"/>
        <v>11</v>
      </c>
    </row>
    <row r="3811" spans="3:4" ht="15" customHeight="1" x14ac:dyDescent="0.25">
      <c r="C3811">
        <v>-1</v>
      </c>
      <c r="D3811">
        <f ca="1"/>
        <v>11</v>
      </c>
    </row>
    <row r="3812" spans="3:4" ht="15" customHeight="1" x14ac:dyDescent="0.25">
      <c r="C3812">
        <v>-1</v>
      </c>
      <c r="D3812">
        <f ca="1"/>
        <v>11</v>
      </c>
    </row>
    <row r="3813" spans="3:4" ht="15" customHeight="1" x14ac:dyDescent="0.25">
      <c r="C3813">
        <v>-1</v>
      </c>
      <c r="D3813">
        <f ca="1"/>
        <v>11</v>
      </c>
    </row>
    <row r="3814" spans="3:4" ht="15" customHeight="1" x14ac:dyDescent="0.25">
      <c r="C3814">
        <v>-1</v>
      </c>
      <c r="D3814">
        <f ca="1"/>
        <v>11</v>
      </c>
    </row>
    <row r="3815" spans="3:4" ht="15" customHeight="1" x14ac:dyDescent="0.25">
      <c r="C3815">
        <v>-1</v>
      </c>
      <c r="D3815">
        <f ca="1"/>
        <v>11</v>
      </c>
    </row>
    <row r="3816" spans="3:4" ht="15" customHeight="1" x14ac:dyDescent="0.25">
      <c r="C3816">
        <v>-1</v>
      </c>
      <c r="D3816">
        <f ca="1"/>
        <v>11</v>
      </c>
    </row>
    <row r="3817" spans="3:4" ht="15" customHeight="1" x14ac:dyDescent="0.25">
      <c r="C3817">
        <v>-1</v>
      </c>
      <c r="D3817">
        <f ca="1"/>
        <v>11</v>
      </c>
    </row>
    <row r="3818" spans="3:4" ht="15" customHeight="1" x14ac:dyDescent="0.25">
      <c r="C3818">
        <v>-1</v>
      </c>
      <c r="D3818">
        <f ca="1"/>
        <v>11</v>
      </c>
    </row>
    <row r="3819" spans="3:4" ht="15" customHeight="1" x14ac:dyDescent="0.25">
      <c r="C3819">
        <v>-1</v>
      </c>
      <c r="D3819">
        <f ca="1"/>
        <v>11</v>
      </c>
    </row>
    <row r="3820" spans="3:4" ht="15" customHeight="1" x14ac:dyDescent="0.25">
      <c r="C3820">
        <v>-1</v>
      </c>
      <c r="D3820">
        <f ca="1"/>
        <v>11</v>
      </c>
    </row>
    <row r="3821" spans="3:4" ht="15" customHeight="1" x14ac:dyDescent="0.25">
      <c r="C3821">
        <v>-1</v>
      </c>
      <c r="D3821">
        <f ca="1"/>
        <v>11</v>
      </c>
    </row>
    <row r="3822" spans="3:4" ht="15" customHeight="1" x14ac:dyDescent="0.25">
      <c r="C3822">
        <v>-1</v>
      </c>
      <c r="D3822">
        <f ca="1"/>
        <v>11</v>
      </c>
    </row>
    <row r="3823" spans="3:4" ht="15" customHeight="1" x14ac:dyDescent="0.25">
      <c r="C3823">
        <v>-1</v>
      </c>
      <c r="D3823">
        <f ca="1"/>
        <v>11</v>
      </c>
    </row>
    <row r="3824" spans="3:4" ht="15" customHeight="1" x14ac:dyDescent="0.25">
      <c r="C3824">
        <v>-1</v>
      </c>
      <c r="D3824">
        <f ca="1"/>
        <v>11</v>
      </c>
    </row>
    <row r="3825" spans="3:4" ht="15" customHeight="1" x14ac:dyDescent="0.25">
      <c r="C3825">
        <v>-1</v>
      </c>
      <c r="D3825">
        <f ca="1"/>
        <v>11</v>
      </c>
    </row>
    <row r="3826" spans="3:4" ht="15" customHeight="1" x14ac:dyDescent="0.25">
      <c r="C3826">
        <v>-1</v>
      </c>
      <c r="D3826">
        <f ca="1"/>
        <v>11</v>
      </c>
    </row>
    <row r="3827" spans="3:4" ht="15" customHeight="1" x14ac:dyDescent="0.25">
      <c r="C3827">
        <v>-1</v>
      </c>
      <c r="D3827">
        <f ca="1"/>
        <v>11</v>
      </c>
    </row>
    <row r="3828" spans="3:4" ht="15" customHeight="1" x14ac:dyDescent="0.25">
      <c r="C3828">
        <v>-1</v>
      </c>
      <c r="D3828">
        <f ca="1"/>
        <v>11</v>
      </c>
    </row>
    <row r="3829" spans="3:4" ht="15" customHeight="1" x14ac:dyDescent="0.25">
      <c r="C3829">
        <v>-1</v>
      </c>
      <c r="D3829">
        <f ca="1"/>
        <v>11</v>
      </c>
    </row>
    <row r="3830" spans="3:4" ht="15" customHeight="1" x14ac:dyDescent="0.25">
      <c r="C3830">
        <v>-1</v>
      </c>
      <c r="D3830">
        <f ca="1"/>
        <v>11</v>
      </c>
    </row>
    <row r="3831" spans="3:4" ht="15" customHeight="1" x14ac:dyDescent="0.25">
      <c r="C3831">
        <v>-1</v>
      </c>
      <c r="D3831">
        <f ca="1"/>
        <v>11</v>
      </c>
    </row>
    <row r="3832" spans="3:4" ht="15" customHeight="1" x14ac:dyDescent="0.25">
      <c r="C3832">
        <v>-1</v>
      </c>
      <c r="D3832">
        <f ca="1"/>
        <v>11</v>
      </c>
    </row>
    <row r="3833" spans="3:4" ht="15" customHeight="1" x14ac:dyDescent="0.25">
      <c r="C3833">
        <v>-1</v>
      </c>
      <c r="D3833">
        <f ca="1"/>
        <v>11</v>
      </c>
    </row>
    <row r="3834" spans="3:4" ht="15" customHeight="1" x14ac:dyDescent="0.25">
      <c r="C3834">
        <v>-1</v>
      </c>
      <c r="D3834">
        <f ca="1"/>
        <v>11</v>
      </c>
    </row>
    <row r="3835" spans="3:4" ht="15" customHeight="1" x14ac:dyDescent="0.25">
      <c r="C3835">
        <v>-1</v>
      </c>
      <c r="D3835">
        <f ca="1"/>
        <v>11</v>
      </c>
    </row>
    <row r="3836" spans="3:4" ht="15" customHeight="1" x14ac:dyDescent="0.25">
      <c r="C3836">
        <v>-1</v>
      </c>
      <c r="D3836">
        <f ca="1"/>
        <v>11</v>
      </c>
    </row>
    <row r="3837" spans="3:4" ht="15" customHeight="1" x14ac:dyDescent="0.25">
      <c r="C3837">
        <v>-1</v>
      </c>
      <c r="D3837">
        <f ca="1"/>
        <v>11</v>
      </c>
    </row>
    <row r="3838" spans="3:4" ht="15" customHeight="1" x14ac:dyDescent="0.25">
      <c r="C3838">
        <v>-1</v>
      </c>
      <c r="D3838">
        <f ca="1"/>
        <v>11</v>
      </c>
    </row>
    <row r="3839" spans="3:4" ht="15" customHeight="1" x14ac:dyDescent="0.25">
      <c r="C3839">
        <v>-1</v>
      </c>
      <c r="D3839">
        <f ca="1"/>
        <v>11</v>
      </c>
    </row>
    <row r="3840" spans="3:4" ht="15" customHeight="1" x14ac:dyDescent="0.25">
      <c r="C3840">
        <v>-1</v>
      </c>
      <c r="D3840">
        <f ca="1"/>
        <v>11</v>
      </c>
    </row>
    <row r="3841" spans="3:4" ht="15" customHeight="1" x14ac:dyDescent="0.25">
      <c r="C3841">
        <v>-1</v>
      </c>
      <c r="D3841">
        <f ca="1"/>
        <v>11</v>
      </c>
    </row>
    <row r="3842" spans="3:4" ht="15" customHeight="1" x14ac:dyDescent="0.25">
      <c r="C3842">
        <v>-1</v>
      </c>
      <c r="D3842">
        <f ca="1"/>
        <v>11</v>
      </c>
    </row>
    <row r="3843" spans="3:4" ht="15" customHeight="1" x14ac:dyDescent="0.25">
      <c r="C3843">
        <v>-1</v>
      </c>
      <c r="D3843">
        <f ca="1"/>
        <v>11</v>
      </c>
    </row>
    <row r="3844" spans="3:4" ht="15" customHeight="1" x14ac:dyDescent="0.25">
      <c r="C3844">
        <v>-1</v>
      </c>
      <c r="D3844">
        <f ca="1"/>
        <v>11</v>
      </c>
    </row>
    <row r="3845" spans="3:4" ht="15" customHeight="1" x14ac:dyDescent="0.25">
      <c r="C3845">
        <v>-1</v>
      </c>
      <c r="D3845">
        <f ca="1"/>
        <v>11</v>
      </c>
    </row>
    <row r="3846" spans="3:4" ht="15" customHeight="1" x14ac:dyDescent="0.25">
      <c r="C3846">
        <v>-1</v>
      </c>
      <c r="D3846">
        <f ca="1"/>
        <v>11</v>
      </c>
    </row>
    <row r="3847" spans="3:4" ht="15" customHeight="1" x14ac:dyDescent="0.25">
      <c r="C3847">
        <v>-1</v>
      </c>
      <c r="D3847">
        <f ca="1"/>
        <v>11</v>
      </c>
    </row>
    <row r="3848" spans="3:4" ht="15" customHeight="1" x14ac:dyDescent="0.25">
      <c r="C3848">
        <v>-1</v>
      </c>
      <c r="D3848">
        <f ca="1"/>
        <v>11</v>
      </c>
    </row>
    <row r="3849" spans="3:4" ht="15" customHeight="1" x14ac:dyDescent="0.25">
      <c r="C3849">
        <v>-1</v>
      </c>
      <c r="D3849">
        <f ca="1"/>
        <v>11</v>
      </c>
    </row>
    <row r="3850" spans="3:4" ht="15" customHeight="1" x14ac:dyDescent="0.25">
      <c r="C3850">
        <v>-1</v>
      </c>
      <c r="D3850">
        <f ca="1"/>
        <v>11</v>
      </c>
    </row>
    <row r="3851" spans="3:4" ht="15" customHeight="1" x14ac:dyDescent="0.25">
      <c r="C3851">
        <v>-1</v>
      </c>
      <c r="D3851">
        <f ca="1"/>
        <v>11</v>
      </c>
    </row>
    <row r="3852" spans="3:4" ht="15" customHeight="1" x14ac:dyDescent="0.25">
      <c r="C3852">
        <v>-1</v>
      </c>
      <c r="D3852">
        <f ca="1"/>
        <v>11</v>
      </c>
    </row>
    <row r="3853" spans="3:4" ht="15" customHeight="1" x14ac:dyDescent="0.25">
      <c r="C3853">
        <v>-1</v>
      </c>
      <c r="D3853">
        <f ca="1"/>
        <v>11</v>
      </c>
    </row>
    <row r="3854" spans="3:4" ht="15" customHeight="1" x14ac:dyDescent="0.25">
      <c r="C3854">
        <v>-1</v>
      </c>
      <c r="D3854">
        <f ca="1"/>
        <v>11</v>
      </c>
    </row>
    <row r="3855" spans="3:4" ht="15" customHeight="1" x14ac:dyDescent="0.25">
      <c r="C3855">
        <v>-1</v>
      </c>
      <c r="D3855">
        <f ca="1"/>
        <v>11</v>
      </c>
    </row>
    <row r="3856" spans="3:4" ht="15" customHeight="1" x14ac:dyDescent="0.25">
      <c r="C3856">
        <v>-1</v>
      </c>
      <c r="D3856">
        <f ca="1"/>
        <v>11</v>
      </c>
    </row>
    <row r="3857" spans="3:4" ht="15" customHeight="1" x14ac:dyDescent="0.25">
      <c r="C3857">
        <v>-1</v>
      </c>
      <c r="D3857">
        <f ca="1"/>
        <v>11</v>
      </c>
    </row>
    <row r="3858" spans="3:4" ht="15" customHeight="1" x14ac:dyDescent="0.25">
      <c r="C3858">
        <v>-1</v>
      </c>
      <c r="D3858">
        <f ca="1"/>
        <v>11</v>
      </c>
    </row>
    <row r="3859" spans="3:4" ht="15" customHeight="1" x14ac:dyDescent="0.25">
      <c r="C3859">
        <v>-1</v>
      </c>
      <c r="D3859">
        <f ca="1"/>
        <v>11</v>
      </c>
    </row>
    <row r="3860" spans="3:4" ht="15" customHeight="1" x14ac:dyDescent="0.25">
      <c r="C3860">
        <v>-1</v>
      </c>
      <c r="D3860">
        <f ca="1"/>
        <v>11</v>
      </c>
    </row>
    <row r="3861" spans="3:4" ht="15" customHeight="1" x14ac:dyDescent="0.25">
      <c r="C3861">
        <v>-1</v>
      </c>
      <c r="D3861">
        <f ca="1"/>
        <v>11</v>
      </c>
    </row>
    <row r="3862" spans="3:4" ht="15" customHeight="1" x14ac:dyDescent="0.25">
      <c r="C3862">
        <v>-1</v>
      </c>
      <c r="D3862">
        <f ca="1"/>
        <v>11</v>
      </c>
    </row>
    <row r="3863" spans="3:4" ht="15" customHeight="1" x14ac:dyDescent="0.25">
      <c r="C3863">
        <v>-1</v>
      </c>
      <c r="D3863">
        <f ca="1"/>
        <v>11</v>
      </c>
    </row>
    <row r="3864" spans="3:4" ht="15" customHeight="1" x14ac:dyDescent="0.25">
      <c r="C3864">
        <v>-1</v>
      </c>
      <c r="D3864">
        <f ca="1"/>
        <v>11</v>
      </c>
    </row>
    <row r="3865" spans="3:4" ht="15" customHeight="1" x14ac:dyDescent="0.25">
      <c r="C3865">
        <v>-1</v>
      </c>
      <c r="D3865">
        <f ca="1"/>
        <v>11</v>
      </c>
    </row>
    <row r="3866" spans="3:4" ht="15" customHeight="1" x14ac:dyDescent="0.25">
      <c r="C3866">
        <v>-1</v>
      </c>
      <c r="D3866">
        <f ca="1"/>
        <v>11</v>
      </c>
    </row>
    <row r="3867" spans="3:4" ht="15" customHeight="1" x14ac:dyDescent="0.25">
      <c r="C3867">
        <v>-1</v>
      </c>
      <c r="D3867">
        <f ca="1"/>
        <v>11</v>
      </c>
    </row>
    <row r="3868" spans="3:4" ht="15" customHeight="1" x14ac:dyDescent="0.25">
      <c r="C3868">
        <v>-1</v>
      </c>
      <c r="D3868">
        <f ca="1"/>
        <v>11</v>
      </c>
    </row>
    <row r="3869" spans="3:4" ht="15" customHeight="1" x14ac:dyDescent="0.25">
      <c r="C3869">
        <v>-1</v>
      </c>
      <c r="D3869">
        <f ca="1"/>
        <v>11</v>
      </c>
    </row>
    <row r="3870" spans="3:4" ht="15" customHeight="1" x14ac:dyDescent="0.25">
      <c r="C3870">
        <v>-1</v>
      </c>
      <c r="D3870">
        <f ca="1"/>
        <v>11</v>
      </c>
    </row>
    <row r="3871" spans="3:4" ht="15" customHeight="1" x14ac:dyDescent="0.25">
      <c r="C3871">
        <v>-1</v>
      </c>
      <c r="D3871">
        <f ca="1"/>
        <v>11</v>
      </c>
    </row>
    <row r="3872" spans="3:4" ht="15" customHeight="1" x14ac:dyDescent="0.25">
      <c r="C3872">
        <v>-1</v>
      </c>
      <c r="D3872">
        <f ca="1"/>
        <v>11</v>
      </c>
    </row>
    <row r="3873" spans="3:4" ht="15" customHeight="1" x14ac:dyDescent="0.25">
      <c r="C3873">
        <v>-1</v>
      </c>
      <c r="D3873">
        <f ca="1"/>
        <v>11</v>
      </c>
    </row>
    <row r="3874" spans="3:4" ht="15" customHeight="1" x14ac:dyDescent="0.25">
      <c r="C3874">
        <v>-1</v>
      </c>
      <c r="D3874">
        <f ca="1"/>
        <v>11</v>
      </c>
    </row>
    <row r="3875" spans="3:4" ht="15" customHeight="1" x14ac:dyDescent="0.25">
      <c r="C3875">
        <v>-1</v>
      </c>
      <c r="D3875">
        <f ca="1"/>
        <v>11</v>
      </c>
    </row>
    <row r="3876" spans="3:4" ht="15" customHeight="1" x14ac:dyDescent="0.25">
      <c r="C3876">
        <v>-1</v>
      </c>
      <c r="D3876">
        <f ca="1"/>
        <v>11</v>
      </c>
    </row>
    <row r="3877" spans="3:4" ht="15" customHeight="1" x14ac:dyDescent="0.25">
      <c r="C3877">
        <v>-1</v>
      </c>
      <c r="D3877">
        <f ca="1"/>
        <v>11</v>
      </c>
    </row>
    <row r="3878" spans="3:4" ht="15" customHeight="1" x14ac:dyDescent="0.25">
      <c r="C3878">
        <v>-1</v>
      </c>
      <c r="D3878">
        <f ca="1"/>
        <v>11</v>
      </c>
    </row>
    <row r="3879" spans="3:4" ht="15" customHeight="1" x14ac:dyDescent="0.25">
      <c r="C3879">
        <v>-1</v>
      </c>
      <c r="D3879">
        <f ca="1"/>
        <v>11</v>
      </c>
    </row>
    <row r="3880" spans="3:4" ht="15" customHeight="1" x14ac:dyDescent="0.25">
      <c r="C3880">
        <v>-1</v>
      </c>
      <c r="D3880">
        <f ca="1"/>
        <v>11</v>
      </c>
    </row>
    <row r="3881" spans="3:4" ht="15" customHeight="1" x14ac:dyDescent="0.25">
      <c r="C3881">
        <v>-1</v>
      </c>
      <c r="D3881">
        <f ca="1"/>
        <v>11</v>
      </c>
    </row>
    <row r="3882" spans="3:4" ht="15" customHeight="1" x14ac:dyDescent="0.25">
      <c r="C3882">
        <v>-1</v>
      </c>
      <c r="D3882">
        <f ca="1"/>
        <v>11</v>
      </c>
    </row>
    <row r="3883" spans="3:4" ht="15" customHeight="1" x14ac:dyDescent="0.25">
      <c r="C3883">
        <v>-1</v>
      </c>
      <c r="D3883">
        <f ca="1"/>
        <v>11</v>
      </c>
    </row>
    <row r="3884" spans="3:4" ht="15" customHeight="1" x14ac:dyDescent="0.25">
      <c r="C3884">
        <v>-1</v>
      </c>
      <c r="D3884">
        <f ca="1"/>
        <v>11</v>
      </c>
    </row>
    <row r="3885" spans="3:4" ht="15" customHeight="1" x14ac:dyDescent="0.25">
      <c r="C3885">
        <v>-1</v>
      </c>
      <c r="D3885">
        <f ca="1"/>
        <v>11</v>
      </c>
    </row>
    <row r="3886" spans="3:4" ht="15" customHeight="1" x14ac:dyDescent="0.25">
      <c r="C3886">
        <v>-1</v>
      </c>
      <c r="D3886">
        <f ca="1"/>
        <v>11</v>
      </c>
    </row>
    <row r="3887" spans="3:4" ht="15" customHeight="1" x14ac:dyDescent="0.25">
      <c r="C3887">
        <v>-1</v>
      </c>
      <c r="D3887">
        <f ca="1"/>
        <v>11</v>
      </c>
    </row>
    <row r="3888" spans="3:4" ht="15" customHeight="1" x14ac:dyDescent="0.25">
      <c r="C3888">
        <v>-1</v>
      </c>
      <c r="D3888">
        <f ca="1"/>
        <v>12</v>
      </c>
    </row>
    <row r="3889" spans="3:4" ht="15" customHeight="1" x14ac:dyDescent="0.25">
      <c r="C3889">
        <v>-1</v>
      </c>
      <c r="D3889">
        <f ca="1"/>
        <v>12</v>
      </c>
    </row>
    <row r="3890" spans="3:4" ht="15" customHeight="1" x14ac:dyDescent="0.25">
      <c r="C3890">
        <v>-1</v>
      </c>
      <c r="D3890">
        <f ca="1"/>
        <v>12</v>
      </c>
    </row>
    <row r="3891" spans="3:4" ht="15" customHeight="1" x14ac:dyDescent="0.25">
      <c r="C3891">
        <v>-1</v>
      </c>
      <c r="D3891">
        <f ca="1"/>
        <v>12</v>
      </c>
    </row>
    <row r="3892" spans="3:4" ht="15" customHeight="1" x14ac:dyDescent="0.25">
      <c r="C3892">
        <v>-1</v>
      </c>
      <c r="D3892">
        <f ca="1"/>
        <v>12</v>
      </c>
    </row>
    <row r="3893" spans="3:4" ht="15" customHeight="1" x14ac:dyDescent="0.25">
      <c r="C3893">
        <v>-1</v>
      </c>
      <c r="D3893">
        <f ca="1"/>
        <v>12</v>
      </c>
    </row>
    <row r="3894" spans="3:4" ht="15" customHeight="1" x14ac:dyDescent="0.25">
      <c r="C3894">
        <v>-1</v>
      </c>
      <c r="D3894">
        <f ca="1"/>
        <v>12</v>
      </c>
    </row>
    <row r="3895" spans="3:4" ht="15" customHeight="1" x14ac:dyDescent="0.25">
      <c r="C3895">
        <v>-1</v>
      </c>
      <c r="D3895">
        <f ca="1"/>
        <v>12</v>
      </c>
    </row>
    <row r="3896" spans="3:4" ht="15" customHeight="1" x14ac:dyDescent="0.25">
      <c r="C3896">
        <v>-1</v>
      </c>
      <c r="D3896">
        <f ca="1"/>
        <v>12</v>
      </c>
    </row>
    <row r="3897" spans="3:4" ht="15" customHeight="1" x14ac:dyDescent="0.25">
      <c r="C3897">
        <v>-1</v>
      </c>
      <c r="D3897">
        <f ca="1"/>
        <v>12</v>
      </c>
    </row>
    <row r="3898" spans="3:4" ht="15" customHeight="1" x14ac:dyDescent="0.25">
      <c r="C3898">
        <v>-1</v>
      </c>
      <c r="D3898">
        <f ca="1"/>
        <v>12</v>
      </c>
    </row>
    <row r="3899" spans="3:4" ht="15" customHeight="1" x14ac:dyDescent="0.25">
      <c r="C3899">
        <v>-1</v>
      </c>
      <c r="D3899">
        <f ca="1"/>
        <v>12</v>
      </c>
    </row>
    <row r="3900" spans="3:4" ht="15" customHeight="1" x14ac:dyDescent="0.25">
      <c r="C3900">
        <v>-1</v>
      </c>
      <c r="D3900">
        <f ca="1"/>
        <v>12</v>
      </c>
    </row>
    <row r="3901" spans="3:4" ht="15" customHeight="1" x14ac:dyDescent="0.25">
      <c r="C3901">
        <v>-1</v>
      </c>
      <c r="D3901">
        <f ca="1"/>
        <v>12</v>
      </c>
    </row>
    <row r="3902" spans="3:4" ht="15" customHeight="1" x14ac:dyDescent="0.25">
      <c r="C3902">
        <v>-1</v>
      </c>
      <c r="D3902">
        <f ca="1"/>
        <v>12</v>
      </c>
    </row>
    <row r="3903" spans="3:4" ht="15" customHeight="1" x14ac:dyDescent="0.25">
      <c r="C3903">
        <v>-1</v>
      </c>
      <c r="D3903">
        <f ca="1"/>
        <v>12</v>
      </c>
    </row>
    <row r="3904" spans="3:4" ht="15" customHeight="1" x14ac:dyDescent="0.25">
      <c r="C3904">
        <v>-1</v>
      </c>
      <c r="D3904">
        <f ca="1"/>
        <v>12</v>
      </c>
    </row>
    <row r="3905" spans="3:4" ht="15" customHeight="1" x14ac:dyDescent="0.25">
      <c r="C3905">
        <v>-1</v>
      </c>
      <c r="D3905">
        <f ca="1"/>
        <v>12</v>
      </c>
    </row>
    <row r="3906" spans="3:4" ht="15" customHeight="1" x14ac:dyDescent="0.25">
      <c r="C3906">
        <v>-1</v>
      </c>
      <c r="D3906">
        <f ca="1"/>
        <v>12</v>
      </c>
    </row>
    <row r="3907" spans="3:4" ht="15" customHeight="1" x14ac:dyDescent="0.25">
      <c r="C3907">
        <v>-1</v>
      </c>
      <c r="D3907">
        <f ca="1"/>
        <v>12</v>
      </c>
    </row>
    <row r="3908" spans="3:4" ht="15" customHeight="1" x14ac:dyDescent="0.25">
      <c r="C3908">
        <v>-1</v>
      </c>
      <c r="D3908">
        <f ca="1"/>
        <v>12</v>
      </c>
    </row>
    <row r="3909" spans="3:4" ht="15" customHeight="1" x14ac:dyDescent="0.25">
      <c r="C3909">
        <v>-1</v>
      </c>
      <c r="D3909">
        <f ca="1"/>
        <v>12</v>
      </c>
    </row>
    <row r="3910" spans="3:4" ht="15" customHeight="1" x14ac:dyDescent="0.25">
      <c r="C3910">
        <v>-1</v>
      </c>
      <c r="D3910">
        <f ca="1"/>
        <v>12</v>
      </c>
    </row>
    <row r="3911" spans="3:4" ht="15" customHeight="1" x14ac:dyDescent="0.25">
      <c r="C3911">
        <v>-1</v>
      </c>
      <c r="D3911">
        <f ca="1"/>
        <v>12</v>
      </c>
    </row>
    <row r="3912" spans="3:4" ht="15" customHeight="1" x14ac:dyDescent="0.25">
      <c r="C3912">
        <v>-1</v>
      </c>
      <c r="D3912">
        <f ca="1"/>
        <v>12</v>
      </c>
    </row>
    <row r="3913" spans="3:4" ht="15" customHeight="1" x14ac:dyDescent="0.25">
      <c r="C3913">
        <v>-1</v>
      </c>
      <c r="D3913">
        <f ca="1"/>
        <v>12</v>
      </c>
    </row>
    <row r="3914" spans="3:4" ht="15" customHeight="1" x14ac:dyDescent="0.25">
      <c r="C3914">
        <v>-1</v>
      </c>
      <c r="D3914">
        <f ca="1"/>
        <v>12</v>
      </c>
    </row>
    <row r="3915" spans="3:4" ht="15" customHeight="1" x14ac:dyDescent="0.25">
      <c r="C3915">
        <v>-1</v>
      </c>
      <c r="D3915">
        <f ca="1"/>
        <v>12</v>
      </c>
    </row>
    <row r="3916" spans="3:4" ht="15" customHeight="1" x14ac:dyDescent="0.25">
      <c r="C3916">
        <v>-1</v>
      </c>
      <c r="D3916">
        <f ca="1"/>
        <v>12</v>
      </c>
    </row>
    <row r="3917" spans="3:4" ht="15" customHeight="1" x14ac:dyDescent="0.25">
      <c r="C3917">
        <v>-1</v>
      </c>
      <c r="D3917">
        <f ca="1"/>
        <v>12</v>
      </c>
    </row>
    <row r="3918" spans="3:4" ht="15" customHeight="1" x14ac:dyDescent="0.25">
      <c r="C3918">
        <v>-1</v>
      </c>
      <c r="D3918">
        <f ca="1"/>
        <v>12</v>
      </c>
    </row>
    <row r="3919" spans="3:4" ht="15" customHeight="1" x14ac:dyDescent="0.25">
      <c r="C3919">
        <v>-1</v>
      </c>
      <c r="D3919">
        <f ca="1"/>
        <v>12</v>
      </c>
    </row>
    <row r="3920" spans="3:4" ht="15" customHeight="1" x14ac:dyDescent="0.25">
      <c r="C3920">
        <v>-1</v>
      </c>
      <c r="D3920">
        <f ca="1"/>
        <v>12</v>
      </c>
    </row>
    <row r="3921" spans="3:4" ht="15" customHeight="1" x14ac:dyDescent="0.25">
      <c r="C3921">
        <v>-1</v>
      </c>
      <c r="D3921">
        <f ca="1"/>
        <v>12</v>
      </c>
    </row>
    <row r="3922" spans="3:4" ht="15" customHeight="1" x14ac:dyDescent="0.25">
      <c r="C3922">
        <v>-1</v>
      </c>
      <c r="D3922">
        <f ca="1"/>
        <v>12</v>
      </c>
    </row>
    <row r="3923" spans="3:4" ht="15" customHeight="1" x14ac:dyDescent="0.25">
      <c r="C3923">
        <v>-1</v>
      </c>
      <c r="D3923">
        <f ca="1"/>
        <v>12</v>
      </c>
    </row>
    <row r="3924" spans="3:4" ht="15" customHeight="1" x14ac:dyDescent="0.25">
      <c r="C3924">
        <v>-1</v>
      </c>
      <c r="D3924">
        <f ca="1"/>
        <v>12</v>
      </c>
    </row>
    <row r="3925" spans="3:4" ht="15" customHeight="1" x14ac:dyDescent="0.25">
      <c r="C3925">
        <v>-1</v>
      </c>
      <c r="D3925">
        <f ca="1"/>
        <v>12</v>
      </c>
    </row>
    <row r="3926" spans="3:4" ht="15" customHeight="1" x14ac:dyDescent="0.25">
      <c r="C3926">
        <v>-1</v>
      </c>
      <c r="D3926">
        <f ca="1"/>
        <v>12</v>
      </c>
    </row>
    <row r="3927" spans="3:4" ht="15" customHeight="1" x14ac:dyDescent="0.25">
      <c r="C3927">
        <v>-1</v>
      </c>
      <c r="D3927">
        <f ca="1"/>
        <v>12</v>
      </c>
    </row>
    <row r="3928" spans="3:4" ht="15" customHeight="1" x14ac:dyDescent="0.25">
      <c r="C3928">
        <v>-1</v>
      </c>
      <c r="D3928">
        <f ca="1"/>
        <v>12</v>
      </c>
    </row>
    <row r="3929" spans="3:4" ht="15" customHeight="1" x14ac:dyDescent="0.25">
      <c r="C3929">
        <v>-1</v>
      </c>
      <c r="D3929">
        <f ca="1"/>
        <v>12</v>
      </c>
    </row>
    <row r="3930" spans="3:4" ht="15" customHeight="1" x14ac:dyDescent="0.25">
      <c r="C3930">
        <v>-1</v>
      </c>
      <c r="D3930">
        <f ca="1"/>
        <v>12</v>
      </c>
    </row>
    <row r="3931" spans="3:4" ht="15" customHeight="1" x14ac:dyDescent="0.25">
      <c r="C3931">
        <v>-1</v>
      </c>
      <c r="D3931">
        <f ca="1"/>
        <v>12</v>
      </c>
    </row>
    <row r="3932" spans="3:4" ht="15" customHeight="1" x14ac:dyDescent="0.25">
      <c r="C3932">
        <v>-1</v>
      </c>
      <c r="D3932">
        <f ca="1"/>
        <v>12</v>
      </c>
    </row>
    <row r="3933" spans="3:4" ht="15" customHeight="1" x14ac:dyDescent="0.25">
      <c r="C3933">
        <v>-1</v>
      </c>
      <c r="D3933">
        <f ca="1"/>
        <v>12</v>
      </c>
    </row>
    <row r="3934" spans="3:4" ht="15" customHeight="1" x14ac:dyDescent="0.25">
      <c r="C3934">
        <v>-1</v>
      </c>
      <c r="D3934">
        <f ca="1"/>
        <v>12</v>
      </c>
    </row>
    <row r="3935" spans="3:4" ht="15" customHeight="1" x14ac:dyDescent="0.25">
      <c r="C3935">
        <v>-1</v>
      </c>
      <c r="D3935">
        <f ca="1"/>
        <v>12</v>
      </c>
    </row>
    <row r="3936" spans="3:4" ht="15" customHeight="1" x14ac:dyDescent="0.25">
      <c r="C3936">
        <v>-1</v>
      </c>
      <c r="D3936">
        <f ca="1"/>
        <v>12</v>
      </c>
    </row>
    <row r="3937" spans="3:4" ht="15" customHeight="1" x14ac:dyDescent="0.25">
      <c r="C3937">
        <v>-1</v>
      </c>
      <c r="D3937">
        <f ca="1"/>
        <v>12</v>
      </c>
    </row>
  </sheetData>
  <mergeCells count="3">
    <mergeCell ref="B1:D1"/>
    <mergeCell ref="L1:N1"/>
    <mergeCell ref="Q1:R1"/>
  </mergeCells>
  <hyperlinks>
    <hyperlink ref="U1" r:id="rId2" xr:uid="{7B88AD90-3D92-4B9F-9F54-6D97CB0EA1AD}"/>
  </hyperlinks>
  <pageMargins left="0.7" right="0.7" top="0.75" bottom="0.75" header="0" footer="0"/>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BE203-4545-47DE-9EBC-5E5C5C583914}">
  <dimension ref="A1:Z1000"/>
  <sheetViews>
    <sheetView tabSelected="1" topLeftCell="A10" workbookViewId="0">
      <selection activeCell="H22" sqref="H22"/>
    </sheetView>
  </sheetViews>
  <sheetFormatPr defaultColWidth="12.59765625" defaultRowHeight="15" customHeight="1" x14ac:dyDescent="0.25"/>
  <cols>
    <col min="1" max="1" width="3" customWidth="1"/>
    <col min="2" max="2" width="4.09765625" customWidth="1"/>
    <col min="3" max="3" width="12.19921875" customWidth="1"/>
    <col min="4" max="4" width="11.59765625" customWidth="1"/>
    <col min="5" max="5" width="8.59765625" customWidth="1"/>
    <col min="6" max="6" width="15.09765625" customWidth="1"/>
    <col min="7" max="7" width="10.3984375" customWidth="1"/>
    <col min="8" max="8" width="10.8984375" customWidth="1"/>
    <col min="9" max="9" width="9.59765625" customWidth="1"/>
    <col min="10" max="10" width="8.59765625" customWidth="1"/>
    <col min="11" max="11" width="8.69921875" customWidth="1"/>
    <col min="12" max="12" width="8.19921875" customWidth="1"/>
    <col min="13" max="26" width="8.59765625" customWidth="1"/>
  </cols>
  <sheetData>
    <row r="1" spans="1:26" ht="22.5" customHeight="1" x14ac:dyDescent="0.25">
      <c r="A1" s="1"/>
      <c r="B1" s="60" t="s">
        <v>0</v>
      </c>
      <c r="C1" s="61"/>
      <c r="D1" s="62"/>
      <c r="E1" s="1"/>
      <c r="F1" s="60" t="s">
        <v>1</v>
      </c>
      <c r="G1" s="61"/>
      <c r="H1" s="62"/>
      <c r="I1" s="1"/>
      <c r="J1" s="1"/>
      <c r="K1" s="63" t="s">
        <v>2</v>
      </c>
      <c r="L1" s="64"/>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59" t="s">
        <v>35</v>
      </c>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7" t="str" cm="1">
        <f t="array" aca="1" ref="C21:D33" ca="1">_xlfn.LET(
_xlpm.c, _xlfn.DROP(_xlfn.REDUCE("",B3:B14,_xlfn.LAMBDA(_xlpm.a,_xlpm.v,_xlfn.VSTACK(_xlpm.a,_xlfn.SEQUENCE(OFFSET(_xlpm.v,,2),1,RIGHT(_xlpm.v,LEN(_xlpm.v)-1)+0,0)))),1)+0,
_xlpm.p, _xlfn.EXPAND(_xlfn.DROP(_xlfn.REDUCE("",F3:F7,_xlfn.LAMBDA(_xlpm.a,_xlpm.v,_xlfn.VSTACK(_xlpm.a,_xlfn.SEQUENCE(OFFSET(_xlpm.v,,2),1,RIGHT(_xlpm.v,1)+0,0)))),1)+0,ROWS(_xlpm.c),1,-1),
_xlpm.z, _xlfn.LET(_xlpm.y,_xlfn.DROP(_xlfn.DROP(_xlfn.CHOOSECOLS(_xlfn.PIVOTBY(_xlpm.c,_xlpm.p,_xlpm.p,_xleta.COUNTA),3,4,5,6,7),-1),1),_xlfn.MAP(_xlpm.y,_xlfn.LAMBDA(_xlpm.x,IF(ISNUMBER(_xlpm.x),_xlpm.x,0)))),
_xlpm.q, -TRANSPOSE(C3:C14-TRANSPOSE(G3:G7)),
_xlfn.VSTACK(K2:L2,_xlfn.HSTACK(K3:K14,_xlfn.LET(_xlpm.yy,INDEX(MMULT(_xlpm.z,_xlpm.q),_xlfn.SEQUENCE(12),_xlfn.SEQUENCE(12))/D3:D14,IF(_xlpm.yy=0,"NP",_xlpm.yy))))
)</f>
        <v>Recipt ID</v>
      </c>
      <c r="D21" s="8" t="str">
        <f ca="1"/>
        <v>Duration</v>
      </c>
      <c r="E21" s="2"/>
      <c r="F21" s="2"/>
      <c r="G21" s="2"/>
      <c r="H21" s="2"/>
      <c r="N21" s="2"/>
      <c r="O21" s="2"/>
      <c r="P21" s="2"/>
      <c r="Q21" s="2"/>
      <c r="R21" s="2"/>
      <c r="S21" s="2"/>
      <c r="T21" s="2"/>
      <c r="U21" s="2"/>
      <c r="V21" s="2"/>
      <c r="W21" s="2"/>
      <c r="X21" s="2"/>
      <c r="Y21" s="2"/>
      <c r="Z21" s="2"/>
    </row>
    <row r="22" spans="1:26" ht="13.5" customHeight="1" x14ac:dyDescent="0.25">
      <c r="A22" s="2"/>
      <c r="B22" s="24"/>
      <c r="C22" s="14" t="str">
        <f ca="1"/>
        <v>C1</v>
      </c>
      <c r="D22" s="15">
        <f ca="1"/>
        <v>-47</v>
      </c>
      <c r="E22" s="2"/>
      <c r="F22" s="2"/>
      <c r="G22" s="2"/>
      <c r="H22" s="2"/>
      <c r="N22" s="2"/>
      <c r="O22" s="2"/>
      <c r="P22" s="2"/>
      <c r="Q22" s="2"/>
      <c r="R22" s="2"/>
      <c r="S22" s="2"/>
      <c r="T22" s="2"/>
      <c r="U22" s="2"/>
      <c r="V22" s="2"/>
      <c r="W22" s="2"/>
      <c r="X22" s="2"/>
      <c r="Y22" s="2"/>
      <c r="Z22" s="2"/>
    </row>
    <row r="23" spans="1:26" ht="13.5" customHeight="1" x14ac:dyDescent="0.25">
      <c r="A23" s="2"/>
      <c r="B23" s="24"/>
      <c r="C23" s="14" t="str">
        <f ca="1"/>
        <v>C2</v>
      </c>
      <c r="D23" s="15">
        <f ca="1"/>
        <v>-60</v>
      </c>
      <c r="E23" s="2"/>
      <c r="F23" s="2"/>
      <c r="G23" s="2"/>
      <c r="H23" s="2"/>
      <c r="N23" s="2"/>
      <c r="O23" s="2"/>
      <c r="P23" s="2"/>
      <c r="Q23" s="2"/>
      <c r="R23" s="2"/>
      <c r="S23" s="2"/>
      <c r="T23" s="2"/>
      <c r="U23" s="2"/>
      <c r="V23" s="2"/>
      <c r="W23" s="2"/>
      <c r="X23" s="2"/>
      <c r="Y23" s="2"/>
      <c r="Z23" s="2"/>
    </row>
    <row r="24" spans="1:26" ht="13.5" customHeight="1" x14ac:dyDescent="0.25">
      <c r="A24" s="2"/>
      <c r="B24" s="24"/>
      <c r="C24" s="14" t="str">
        <f ca="1"/>
        <v>C3</v>
      </c>
      <c r="D24" s="15">
        <f ca="1"/>
        <v>-46.429487179487182</v>
      </c>
      <c r="E24" s="2"/>
      <c r="F24" s="2"/>
      <c r="G24" s="2"/>
      <c r="H24" s="2"/>
      <c r="N24" s="2"/>
      <c r="T24" s="2"/>
      <c r="U24" s="2"/>
      <c r="V24" s="2"/>
      <c r="W24" s="2"/>
      <c r="X24" s="2"/>
      <c r="Y24" s="2"/>
      <c r="Z24" s="2"/>
    </row>
    <row r="25" spans="1:26" ht="13.5" customHeight="1" x14ac:dyDescent="0.25">
      <c r="A25" s="2"/>
      <c r="B25" s="24"/>
      <c r="C25" s="14" t="str">
        <f ca="1"/>
        <v>C4</v>
      </c>
      <c r="D25" s="15">
        <f ca="1"/>
        <v>-40</v>
      </c>
      <c r="E25" s="2"/>
      <c r="F25" s="2"/>
      <c r="G25" s="2"/>
      <c r="H25" s="2"/>
      <c r="N25" s="2"/>
      <c r="P25" s="55" cm="1">
        <f t="array" ref="P25:T36">C3:C14-TRANSPOSE(G3:G7)</f>
        <v>47</v>
      </c>
      <c r="Q25" s="55">
        <v>39</v>
      </c>
      <c r="R25" s="55">
        <v>13</v>
      </c>
      <c r="S25" s="55">
        <v>10</v>
      </c>
      <c r="T25" s="55">
        <v>-2</v>
      </c>
      <c r="U25" s="2"/>
      <c r="V25" s="2"/>
      <c r="W25" s="2"/>
      <c r="X25" s="2"/>
      <c r="Y25" s="2"/>
      <c r="Z25" s="2"/>
    </row>
    <row r="26" spans="1:26" ht="13.5" customHeight="1" x14ac:dyDescent="0.25">
      <c r="A26" s="2"/>
      <c r="B26" s="24"/>
      <c r="C26" s="14" t="str">
        <f ca="1"/>
        <v>C5</v>
      </c>
      <c r="D26" s="15">
        <f ca="1"/>
        <v>-47.81283422459893</v>
      </c>
      <c r="E26" s="2"/>
      <c r="F26" s="2"/>
      <c r="G26" s="2"/>
      <c r="H26" s="2"/>
      <c r="N26" s="2"/>
      <c r="P26" s="55">
        <v>60</v>
      </c>
      <c r="Q26" s="55">
        <v>52</v>
      </c>
      <c r="R26" s="55">
        <v>26</v>
      </c>
      <c r="S26" s="55">
        <v>23</v>
      </c>
      <c r="T26" s="55">
        <v>11</v>
      </c>
      <c r="U26" s="2"/>
      <c r="V26" s="2"/>
      <c r="W26" s="2"/>
      <c r="X26" s="2"/>
      <c r="Y26" s="2"/>
      <c r="Z26" s="2"/>
    </row>
    <row r="27" spans="1:26" ht="13.5" customHeight="1" x14ac:dyDescent="0.25">
      <c r="A27" s="2"/>
      <c r="B27" s="24"/>
      <c r="C27" s="14" t="str">
        <f ca="1"/>
        <v>C6</v>
      </c>
      <c r="D27" s="15">
        <f ca="1"/>
        <v>-38</v>
      </c>
      <c r="E27" s="2"/>
      <c r="F27" s="2"/>
      <c r="G27" s="2"/>
      <c r="H27" s="2"/>
      <c r="N27" s="2"/>
      <c r="P27" s="55">
        <v>63</v>
      </c>
      <c r="Q27" s="55">
        <v>55</v>
      </c>
      <c r="R27" s="55">
        <v>29</v>
      </c>
      <c r="S27" s="55">
        <v>26</v>
      </c>
      <c r="T27" s="55">
        <v>14</v>
      </c>
      <c r="U27" s="2"/>
      <c r="V27" s="2"/>
      <c r="W27" s="2"/>
      <c r="X27" s="2"/>
      <c r="Y27" s="2"/>
      <c r="Z27" s="2"/>
    </row>
    <row r="28" spans="1:26" ht="13.5" customHeight="1" x14ac:dyDescent="0.25">
      <c r="A28" s="2"/>
      <c r="B28" s="24"/>
      <c r="C28" s="14" t="str">
        <f ca="1"/>
        <v>C7</v>
      </c>
      <c r="D28" s="15">
        <f ca="1"/>
        <v>-43</v>
      </c>
      <c r="E28" s="2"/>
      <c r="F28" s="2"/>
      <c r="G28" s="2"/>
      <c r="H28" s="2"/>
      <c r="N28" s="2"/>
      <c r="P28" s="55">
        <v>77</v>
      </c>
      <c r="Q28" s="55">
        <v>69</v>
      </c>
      <c r="R28" s="55">
        <v>43</v>
      </c>
      <c r="S28" s="55">
        <v>40</v>
      </c>
      <c r="T28" s="55">
        <v>28</v>
      </c>
      <c r="U28" s="2"/>
      <c r="V28" s="2"/>
      <c r="W28" s="2"/>
      <c r="X28" s="2"/>
      <c r="Y28" s="2"/>
      <c r="Z28" s="2"/>
    </row>
    <row r="29" spans="1:26" ht="13.5" customHeight="1" x14ac:dyDescent="0.25">
      <c r="A29" s="2"/>
      <c r="B29" s="24"/>
      <c r="C29" s="14" t="str">
        <f ca="1"/>
        <v>C8</v>
      </c>
      <c r="D29" s="15">
        <f ca="1"/>
        <v>-49</v>
      </c>
      <c r="E29" s="2"/>
      <c r="F29" s="2"/>
      <c r="G29" s="2"/>
      <c r="H29" s="2"/>
      <c r="N29" s="2"/>
      <c r="P29" s="55">
        <v>86</v>
      </c>
      <c r="Q29" s="55">
        <v>78</v>
      </c>
      <c r="R29" s="55">
        <v>52</v>
      </c>
      <c r="S29" s="55">
        <v>49</v>
      </c>
      <c r="T29" s="55">
        <v>37</v>
      </c>
      <c r="U29" s="2"/>
      <c r="V29" s="2"/>
      <c r="W29" s="2"/>
      <c r="X29" s="2"/>
      <c r="Y29" s="2"/>
      <c r="Z29" s="2"/>
    </row>
    <row r="30" spans="1:26" ht="13.5" customHeight="1" x14ac:dyDescent="0.25">
      <c r="A30" s="2"/>
      <c r="B30" s="24"/>
      <c r="C30" s="14" t="str">
        <f ca="1"/>
        <v>C9</v>
      </c>
      <c r="D30" s="15">
        <f ca="1"/>
        <v>-57</v>
      </c>
      <c r="E30" s="2"/>
      <c r="F30" s="2"/>
      <c r="G30" s="2"/>
      <c r="H30" s="2"/>
      <c r="N30" s="2"/>
      <c r="P30" s="55">
        <v>87</v>
      </c>
      <c r="Q30" s="55">
        <v>79</v>
      </c>
      <c r="R30" s="55">
        <v>53</v>
      </c>
      <c r="S30" s="55">
        <v>50</v>
      </c>
      <c r="T30" s="55">
        <v>38</v>
      </c>
      <c r="U30" s="2"/>
      <c r="V30" s="2"/>
      <c r="W30" s="2"/>
      <c r="X30" s="2"/>
      <c r="Y30" s="2"/>
      <c r="Z30" s="2"/>
    </row>
    <row r="31" spans="1:26" ht="13.5" customHeight="1" x14ac:dyDescent="0.25">
      <c r="A31" s="2"/>
      <c r="B31" s="24"/>
      <c r="C31" s="14" t="str">
        <f ca="1"/>
        <v>C10</v>
      </c>
      <c r="D31" s="15">
        <f ca="1"/>
        <v>-70</v>
      </c>
      <c r="E31" s="2"/>
      <c r="F31" s="2"/>
      <c r="G31" s="2"/>
      <c r="H31" s="2"/>
      <c r="N31" s="2"/>
      <c r="P31" s="55">
        <v>92</v>
      </c>
      <c r="Q31" s="55">
        <v>84</v>
      </c>
      <c r="R31" s="55">
        <v>58</v>
      </c>
      <c r="S31" s="55">
        <v>55</v>
      </c>
      <c r="T31" s="55">
        <v>43</v>
      </c>
      <c r="U31" s="2"/>
      <c r="V31" s="2"/>
      <c r="W31" s="2"/>
      <c r="X31" s="2"/>
      <c r="Y31" s="2"/>
      <c r="Z31" s="2"/>
    </row>
    <row r="32" spans="1:26" ht="13.5" customHeight="1" x14ac:dyDescent="0.25">
      <c r="A32" s="2"/>
      <c r="B32" s="24"/>
      <c r="C32" s="14" t="str">
        <f ca="1"/>
        <v>C11</v>
      </c>
      <c r="D32" s="15" t="str">
        <f ca="1"/>
        <v>NP</v>
      </c>
      <c r="E32" s="2"/>
      <c r="F32" s="2"/>
      <c r="G32" s="2"/>
      <c r="H32" s="2"/>
      <c r="N32" s="2"/>
      <c r="P32" s="55">
        <v>98</v>
      </c>
      <c r="Q32" s="55">
        <v>90</v>
      </c>
      <c r="R32" s="55">
        <v>64</v>
      </c>
      <c r="S32" s="55">
        <v>61</v>
      </c>
      <c r="T32" s="55">
        <v>49</v>
      </c>
      <c r="U32" s="2"/>
      <c r="V32" s="2"/>
      <c r="W32" s="2"/>
      <c r="X32" s="2"/>
      <c r="Y32" s="2"/>
      <c r="Z32" s="2"/>
    </row>
    <row r="33" spans="1:26" ht="13.5" customHeight="1" x14ac:dyDescent="0.25">
      <c r="A33" s="2"/>
      <c r="B33" s="24"/>
      <c r="C33" s="22" t="str">
        <f ca="1"/>
        <v>C12</v>
      </c>
      <c r="D33" s="23" t="str">
        <f ca="1"/>
        <v>NP</v>
      </c>
      <c r="E33" s="2"/>
      <c r="F33" s="2"/>
      <c r="G33" s="2"/>
      <c r="H33" s="2"/>
      <c r="I33" s="2"/>
      <c r="J33" s="2"/>
      <c r="K33" s="2"/>
      <c r="L33" s="2"/>
      <c r="M33" s="2"/>
      <c r="N33" s="2"/>
      <c r="P33" s="55">
        <v>106</v>
      </c>
      <c r="Q33" s="55">
        <v>98</v>
      </c>
      <c r="R33" s="55">
        <v>72</v>
      </c>
      <c r="S33" s="55">
        <v>69</v>
      </c>
      <c r="T33" s="55">
        <v>57</v>
      </c>
      <c r="U33" s="2"/>
      <c r="V33" s="2"/>
      <c r="W33" s="2"/>
      <c r="X33" s="2"/>
      <c r="Y33" s="2"/>
      <c r="Z33" s="2"/>
    </row>
    <row r="34" spans="1:26" ht="13.5" customHeight="1" x14ac:dyDescent="0.25">
      <c r="A34" s="2"/>
      <c r="B34" s="24"/>
      <c r="C34" s="24"/>
      <c r="D34" s="2"/>
      <c r="E34" s="2"/>
      <c r="F34" s="2"/>
      <c r="G34" s="2"/>
      <c r="H34" s="2"/>
      <c r="I34" s="2"/>
      <c r="J34" s="2"/>
      <c r="K34" s="2"/>
      <c r="L34" s="2"/>
      <c r="M34" s="2"/>
      <c r="N34" s="2"/>
      <c r="P34" s="55">
        <v>119</v>
      </c>
      <c r="Q34" s="55">
        <v>111</v>
      </c>
      <c r="R34" s="55">
        <v>85</v>
      </c>
      <c r="S34" s="55">
        <v>82</v>
      </c>
      <c r="T34" s="55">
        <v>70</v>
      </c>
      <c r="U34" s="2"/>
      <c r="V34" s="2"/>
      <c r="W34" s="2"/>
      <c r="X34" s="2"/>
      <c r="Y34" s="2"/>
      <c r="Z34" s="2"/>
    </row>
    <row r="35" spans="1:26" ht="13.5" customHeight="1" x14ac:dyDescent="0.25">
      <c r="A35" s="2"/>
      <c r="B35" s="24"/>
      <c r="C35" s="24"/>
      <c r="D35" s="2"/>
      <c r="E35" s="2"/>
      <c r="F35" s="2"/>
      <c r="G35" s="41"/>
      <c r="H35" s="2"/>
      <c r="I35" s="2"/>
      <c r="J35" s="2"/>
      <c r="K35" s="2"/>
      <c r="L35" s="2"/>
      <c r="M35" s="2"/>
      <c r="N35" s="2"/>
      <c r="P35" s="55">
        <v>128</v>
      </c>
      <c r="Q35" s="55">
        <v>120</v>
      </c>
      <c r="R35" s="55">
        <v>94</v>
      </c>
      <c r="S35" s="55">
        <v>91</v>
      </c>
      <c r="T35" s="55">
        <v>79</v>
      </c>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55">
        <v>131</v>
      </c>
      <c r="Q36" s="55">
        <v>123</v>
      </c>
      <c r="R36" s="55">
        <v>97</v>
      </c>
      <c r="S36" s="55">
        <v>94</v>
      </c>
      <c r="T36" s="55">
        <v>82</v>
      </c>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BB60370E-5C4C-4E42-82D8-5092FE3F0863}"/>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_tReceipts</vt:lpstr>
      <vt:lpstr>_tPayments</vt:lpstr>
      <vt:lpstr>ALT</vt:lpstr>
      <vt:lpstr>Alt2</vt:lpstr>
      <vt:lpstr>EDA</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2024-10-02T20:58:02Z</dcterms:modified>
</cp:coreProperties>
</file>