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51503CF-D3BA-4330-85D2-E32B31121B2F}" xr6:coauthVersionLast="47" xr6:coauthVersionMax="47" xr10:uidLastSave="{00000000-0000-0000-0000-000000000000}"/>
  <bookViews>
    <workbookView xWindow="-120" yWindow="-120" windowWidth="29040" windowHeight="15720"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5" r:id="rId35"/>
    <pivotCache cacheId="6" r:id="rId36"/>
    <pivotCache cacheId="7"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<sst xmlns="http://schemas.openxmlformats.org/spreadsheetml/2006/main" count="6422" uniqueCount="2850">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</sst>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305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142</xdr:row>
          <xdr:rowOff>10550</xdr:rowOff>
        </xdr:from>
        <xdr:to>
          <xdr:col>24</xdr:col>
          <xdr:colOff>0</xdr:colOff>
          <xdr:row>172</xdr:row>
          <xdr:rowOff>161192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440"/>
                </a:ext>
              </a:extLst>
            </xdr:cNvPicPr>
          </xdr:nvPicPr>
          <xdr:blipFill>
            <a:blip xmlns:r="http://schemas.openxmlformats.org/officeDocument/2006/relationships" r:embed="rId1"/>
            <a:srcRect/>
            <a:stretch>
              <a:fillRect/>
            </a:stretch>
          </xdr:blipFill>
          <xdr:spPr bwMode="auto">
            <a:xfrm>
              <a:off x="4427616" y="24306627"/>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0x7FA05A194B90&gt;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8" activePane="bottomLeft" state="frozen"/>
      <selection activeCell="P541" sqref="P541"/>
      <selection pane="bottomLeft" activeCell="J177" sqref="J17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74" ca="1">TEXT(DATE(2026,1,_xlfn.SEQUENCE(1+_xlfn.DAYS(TODAY(),DATE(2026,1,1)))),"dd-mmm")</f>
        <v>01-Jan</v>
      </c>
      <c r="C5" s="5">
        <v>1</v>
      </c>
      <c r="D5" s="5">
        <v>1</v>
      </c>
      <c r="E5" s="5">
        <v>0</v>
      </c>
      <c r="F5" s="5">
        <v>0</v>
      </c>
      <c r="G5" s="5">
        <v>1</v>
      </c>
      <c r="H5" s="5">
        <v>1</v>
      </c>
      <c r="I5" s="5">
        <v>1</v>
      </c>
      <c r="J5" s="5">
        <v>1</v>
      </c>
      <c r="K5" s="5">
        <v>1</v>
      </c>
      <c r="L5" cm="1">
        <f t="array" aca="1" ref="L5:L174" ca="1">_xlfn.BYROW(_xlfn.TAKE(Banded,,1),_xleta.WEEKNUM)</f>
        <v>1</v>
      </c>
      <c r="M5" cm="1">
        <f t="array" ref="M5:M174">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6</v>
      </c>
      <c r="Q29" s="5">
        <f ca="1"/>
        <v>6</v>
      </c>
      <c r="R29" s="5">
        <f ca="1"/>
        <v>5</v>
      </c>
      <c r="S29" s="5">
        <f ca="1"/>
        <v>5</v>
      </c>
      <c r="T29" s="5">
        <f ca="1"/>
        <v>6</v>
      </c>
      <c r="U29" s="5">
        <f ca="1"/>
        <v>6</v>
      </c>
      <c r="V29" s="5">
        <f ca="1"/>
        <v>6</v>
      </c>
      <c r="W29" s="5">
        <f ca="1"/>
        <v>6</v>
      </c>
      <c r="X29" s="5">
        <f ca="1"/>
        <v>6</v>
      </c>
    </row>
    <row r="30" spans="2:24">
      <c r="B30" s="40" t="str">
        <f ca="1"/>
        <v>26-Jan</v>
      </c>
      <c r="C30" s="5">
        <v>1</v>
      </c>
      <c r="D30" s="5">
        <v>1</v>
      </c>
      <c r="E30" s="5">
        <v>1</v>
      </c>
      <c r="F30" s="5">
        <v>1</v>
      </c>
      <c r="G30" s="5">
        <v>1</v>
      </c>
      <c r="H30" s="5">
        <v>1</v>
      </c>
      <c r="I30" s="5">
        <v>1</v>
      </c>
      <c r="J30" s="5">
        <v>1</v>
      </c>
      <c r="K30" s="5">
        <v>1</v>
      </c>
      <c r="L30">
        <f ca="1"/>
        <v>5</v>
      </c>
      <c r="M30">
        <v>9</v>
      </c>
      <c r="O30" s="38"/>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4">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4">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row>
    <row r="173" spans="2:24">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row>
    <row r="174" spans="2:24">
      <c r="B174" s="40" t="str">
        <f ca="1"/>
        <v>19-Jun</v>
      </c>
      <c r="C174" s="5">
        <v>1</v>
      </c>
      <c r="D174" s="5">
        <v>1</v>
      </c>
      <c r="E174" s="5">
        <v>0</v>
      </c>
      <c r="F174" s="5">
        <v>0</v>
      </c>
      <c r="G174" s="5">
        <v>1</v>
      </c>
      <c r="H174" s="5">
        <v>1</v>
      </c>
      <c r="I174" s="5">
        <v>1</v>
      </c>
      <c r="J174" s="5">
        <v>1</v>
      </c>
      <c r="K174" s="5">
        <v>1</v>
      </c>
      <c r="L174">
        <f ca="1"/>
        <v>25</v>
      </c>
      <c r="M174">
        <v>7</v>
      </c>
      <c r="P174"/>
      <c r="Q174"/>
      <c r="R174"/>
      <c r="S174"/>
      <c r="T174"/>
      <c r="U174"/>
      <c r="V174"/>
      <c r="W174"/>
      <c r="X174"/>
    </row>
    <row r="175" spans="2:24">
      <c r="B175" s="40"/>
      <c r="C175" s="5"/>
      <c r="D175" s="5"/>
      <c r="E175" s="5"/>
      <c r="F175" s="5"/>
      <c r="G175" s="5"/>
      <c r="H175" s="5"/>
      <c r="I175" s="5"/>
      <c r="J175" s="5"/>
      <c r="K175" s="5"/>
      <c r="P175"/>
      <c r="Q175"/>
      <c r="R175"/>
      <c r="S175"/>
      <c r="T175"/>
      <c r="U175"/>
      <c r="V175"/>
      <c r="W175"/>
      <c r="X175"/>
    </row>
    <row r="176" spans="2:24">
      <c r="B176" s="40"/>
      <c r="C176" s="5"/>
      <c r="D176" s="5"/>
      <c r="E176" s="5"/>
      <c r="F176" s="5"/>
      <c r="G176" s="5"/>
      <c r="H176" s="5"/>
      <c r="I176" s="5"/>
      <c r="J176" s="5"/>
      <c r="K176" s="5"/>
      <c r="P176"/>
      <c r="Q176"/>
      <c r="R176"/>
      <c r="S176"/>
      <c r="T176"/>
      <c r="U176"/>
      <c r="V176"/>
      <c r="W176"/>
      <c r="X176"/>
    </row>
    <row r="177" spans="2:24">
      <c r="B177" s="40"/>
      <c r="C177" s="5"/>
      <c r="D177" s="5"/>
      <c r="E177" s="5"/>
      <c r="F177" s="5"/>
      <c r="G177" s="5"/>
      <c r="H177" s="5"/>
      <c r="I177" s="5"/>
      <c r="J177" s="5"/>
      <c r="K177" s="5"/>
      <c r="P177"/>
      <c r="Q177"/>
      <c r="R177"/>
      <c r="S177"/>
      <c r="T177"/>
      <c r="U177"/>
      <c r="V177"/>
      <c r="W177"/>
      <c r="X177"/>
    </row>
    <row r="178" spans="2:24">
      <c r="B178" s="40"/>
      <c r="C178" s="5"/>
      <c r="D178" s="5"/>
      <c r="E178" s="5"/>
      <c r="F178" s="5"/>
      <c r="G178" s="5"/>
      <c r="H178" s="5"/>
      <c r="I178" s="5"/>
      <c r="J178" s="5"/>
      <c r="K178" s="5"/>
      <c r="P178"/>
      <c r="Q178"/>
      <c r="R178"/>
      <c r="S178"/>
      <c r="T178"/>
      <c r="U178"/>
      <c r="V178"/>
      <c r="W178"/>
      <c r="X178"/>
    </row>
    <row r="179" spans="2:24">
      <c r="B179" s="40"/>
      <c r="C179" s="5"/>
      <c r="D179" s="5"/>
      <c r="E179" s="5"/>
      <c r="F179" s="5"/>
      <c r="G179" s="5"/>
      <c r="H179" s="5"/>
      <c r="I179" s="5"/>
      <c r="J179" s="5"/>
      <c r="K179" s="5"/>
      <c r="P179"/>
      <c r="Q179"/>
      <c r="R179"/>
      <c r="S179"/>
      <c r="T179"/>
      <c r="U179"/>
      <c r="V179"/>
      <c r="W179"/>
      <c r="X179"/>
    </row>
    <row r="180" spans="2:24">
      <c r="B180" s="40"/>
      <c r="C180" s="5"/>
      <c r="D180" s="5"/>
      <c r="E180" s="5"/>
      <c r="F180" s="5"/>
      <c r="G180" s="5"/>
      <c r="H180" s="5"/>
      <c r="I180" s="5"/>
      <c r="J180" s="5"/>
      <c r="K180" s="5"/>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3"/>
  <sheetViews>
    <sheetView topLeftCell="A4" workbookViewId="0">
      <pane ySplit="5" topLeftCell="A523" activePane="bottomLeft" state="frozen"/>
      <selection activeCell="Y145" sqref="Y145"/>
      <selection pane="bottomLeft" activeCell="T552" sqref="T55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AA543">
        <v>0</v>
      </c>
    </row>
  </sheetData>
  <conditionalFormatting sqref="E9:Y54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v>450</v>
      </c>
      <c r="D37" s="72">
        <f>C37/$C$37</f>
        <v>1</v>
      </c>
      <c r="F37" t="s">
        <v>2556</v>
      </c>
      <c r="G37" s="72">
        <v>1</v>
      </c>
      <c r="H37">
        <f>(G37/$G$47)*$G$35</f>
        <v>399.99999999999994</v>
      </c>
      <c r="K37" t="s">
        <v>2624</v>
      </c>
    </row>
    <row r="38" spans="2:11">
      <c r="B38" t="s">
        <v>2560</v>
      </c>
      <c r="C38">
        <v>0</v>
      </c>
      <c r="D38" s="72">
        <f t="shared" ref="D38:D46" si="0">C38/$C$37</f>
        <v>0</v>
      </c>
      <c r="F38" t="s">
        <v>2560</v>
      </c>
      <c r="G38" s="72">
        <v>0</v>
      </c>
      <c r="H38">
        <f t="shared" ref="H38:H46" si="1">(G38/$G$47)*$G$35</f>
        <v>0</v>
      </c>
      <c r="K38" t="s">
        <v>2625</v>
      </c>
    </row>
    <row r="39" spans="2:11">
      <c r="B39" s="70" t="s">
        <v>2557</v>
      </c>
      <c r="C39">
        <v>315</v>
      </c>
      <c r="D39" s="72">
        <f t="shared" si="0"/>
        <v>0.7</v>
      </c>
      <c r="F39" t="s">
        <v>2557</v>
      </c>
      <c r="G39" s="72">
        <v>0.5</v>
      </c>
      <c r="H39">
        <f t="shared" si="1"/>
        <v>199.99999999999997</v>
      </c>
      <c r="K39" t="s">
        <v>2626</v>
      </c>
    </row>
    <row r="40" spans="2:11">
      <c r="B40" s="70" t="s">
        <v>2564</v>
      </c>
      <c r="C40">
        <v>0</v>
      </c>
      <c r="D40" s="72">
        <f t="shared" si="0"/>
        <v>0</v>
      </c>
      <c r="F40" t="s">
        <v>2564</v>
      </c>
      <c r="G40" s="72">
        <v>0</v>
      </c>
      <c r="H40">
        <f t="shared" si="1"/>
        <v>0</v>
      </c>
    </row>
    <row r="41" spans="2:11">
      <c r="B41" s="70" t="s">
        <v>2561</v>
      </c>
      <c r="C41">
        <v>8</v>
      </c>
      <c r="D41" s="72">
        <f t="shared" si="0"/>
        <v>1.7777777777777778E-2</v>
      </c>
      <c r="F41" t="s">
        <v>2561</v>
      </c>
      <c r="G41" s="72">
        <v>0.02</v>
      </c>
      <c r="H41">
        <f t="shared" si="1"/>
        <v>8</v>
      </c>
    </row>
    <row r="42" spans="2:11">
      <c r="B42" t="s">
        <v>2558</v>
      </c>
      <c r="C42">
        <v>8</v>
      </c>
      <c r="D42" s="72">
        <f t="shared" si="0"/>
        <v>1.7777777777777778E-2</v>
      </c>
      <c r="F42" t="s">
        <v>2558</v>
      </c>
      <c r="G42" s="72">
        <v>0.02</v>
      </c>
      <c r="H42">
        <f t="shared" si="1"/>
        <v>8</v>
      </c>
    </row>
    <row r="43" spans="2:11">
      <c r="B43" t="s">
        <v>2562</v>
      </c>
      <c r="C43">
        <v>18</v>
      </c>
      <c r="D43" s="72">
        <f t="shared" si="0"/>
        <v>0.04</v>
      </c>
      <c r="F43" t="s">
        <v>2562</v>
      </c>
      <c r="G43" s="72">
        <v>0</v>
      </c>
      <c r="H43">
        <f t="shared" si="1"/>
        <v>0</v>
      </c>
    </row>
    <row r="44" spans="2:11">
      <c r="B44" t="s">
        <v>2563</v>
      </c>
      <c r="C44">
        <v>54</v>
      </c>
      <c r="D44" s="72">
        <f t="shared" si="0"/>
        <v>0.12</v>
      </c>
      <c r="F44" t="s">
        <v>2563</v>
      </c>
      <c r="G44" s="72">
        <v>0</v>
      </c>
      <c r="H44">
        <f t="shared" si="1"/>
        <v>0</v>
      </c>
    </row>
    <row r="45" spans="2:11">
      <c r="B45" t="s">
        <v>2567</v>
      </c>
      <c r="C45">
        <v>8</v>
      </c>
      <c r="D45" s="72">
        <f t="shared" si="0"/>
        <v>1.7777777777777778E-2</v>
      </c>
      <c r="F45" t="s">
        <v>2567</v>
      </c>
      <c r="G45" s="72">
        <v>0.02</v>
      </c>
      <c r="H45">
        <f t="shared" si="1"/>
        <v>8</v>
      </c>
    </row>
    <row r="46" spans="2:11">
      <c r="B46" t="s">
        <v>2622</v>
      </c>
      <c r="C46">
        <v>31.5</v>
      </c>
      <c r="D46" s="72">
        <f t="shared" si="0"/>
        <v>7.0000000000000007E-2</v>
      </c>
      <c r="F46" t="s">
        <v>2559</v>
      </c>
      <c r="G46" s="72">
        <v>0</v>
      </c>
      <c r="H46">
        <f t="shared" si="1"/>
        <v>0</v>
      </c>
    </row>
    <row r="47" spans="2:11">
      <c r="D47" s="73">
        <f>SUM(D37:D46)</f>
        <v>1.9833333333333329</v>
      </c>
      <c r="G47" s="73">
        <f>SUM(G37:G46)</f>
        <v>1.56</v>
      </c>
    </row>
    <row r="49" spans="2:8">
      <c r="B49" t="s">
        <v>2570</v>
      </c>
    </row>
    <row r="50" spans="2:8">
      <c r="B50" t="s">
        <v>2569</v>
      </c>
      <c r="D50">
        <f>C37*D47</f>
        <v>892.49999999999977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19-Jun-2026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19-Jun-2026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2026-06-19T15:06:44Z</dcterms:modified>
</cp:coreProperties>
</file>