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0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5935F2FB-52F4-45A6-9158-7DDEBBCB7CDF}" xr6:coauthVersionLast="47" xr6:coauthVersionMax="47" xr10:uidLastSave="{00000000-0000-0000-0000-000000000000}"/>
  <bookViews>
    <workbookView xWindow="-108" yWindow="-108" windowWidth="23256" windowHeight="12456" activeTab="3" xr2:uid="{00000000-000D-0000-FFFF-FFFF00000000}"/>
  </bookViews>
  <sheets>
    <sheet name="Original" sheetId="1" r:id="rId1"/>
    <sheet name="EDA" sheetId="2" r:id="rId2"/>
    <sheet name="Alt1" sheetId="3" r:id="rId3"/>
    <sheet name="Alt2" sheetId="4" r:id="rId4"/>
  </sheets>
  <definedNames>
    <definedName name="_xlnm._FilterDatabase" localSheetId="2" hidden="1">'Alt1'!$B$2:$D$16</definedName>
    <definedName name="_xlnm._FilterDatabase" localSheetId="3" hidden="1">'Alt2'!$B$2:$D$16</definedName>
    <definedName name="_xlnm._FilterDatabase" localSheetId="1" hidden="1">EDA!$B$2:$D$16</definedName>
    <definedName name="_xlnm._FilterDatabase" localSheetId="0" hidden="1">Original!$B$2:$D$16</definedName>
    <definedName name="_g">'Alt2'!$G$24:$H$27</definedName>
    <definedName name="_h">'Alt2'!$I$24:$J$25</definedName>
    <definedName name="_k">'Alt2'!$L$24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7" i="4" l="1" a="1"/>
  <c r="L27" i="4" s="1"/>
  <c r="L24" i="4" a="1"/>
  <c r="L24" i="4" s="1"/>
  <c r="I24" i="4" a="1"/>
  <c r="I24" i="4" s="1"/>
  <c r="G24" i="4" a="1"/>
  <c r="G24" i="4" s="1"/>
  <c r="F3" i="4" a="1"/>
  <c r="F3" i="4" s="1"/>
  <c r="C24" i="4" a="1"/>
  <c r="C24" i="4" s="1"/>
  <c r="L25" i="3" a="1"/>
  <c r="L25" i="3" s="1"/>
  <c r="N25" i="3" s="1" a="1"/>
  <c r="N25" i="3" s="1"/>
  <c r="R25" i="3" s="1" a="1"/>
  <c r="R25" i="3" s="1"/>
  <c r="F24" i="3" a="1"/>
  <c r="F24" i="3" s="1"/>
  <c r="K25" i="3"/>
  <c r="J25" i="3" a="1"/>
  <c r="J25" i="3" s="1"/>
  <c r="H23" i="2" a="1"/>
  <c r="H23" i="2" s="1"/>
  <c r="F23" i="2" a="1"/>
  <c r="F23" i="2" s="1"/>
  <c r="L23" i="2" l="1"/>
  <c r="N23" i="2" s="1" a="1"/>
  <c r="N2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<sst xmlns="http://schemas.openxmlformats.org/spreadsheetml/2006/main" count="155" uniqueCount="25">
  <si>
    <t>Result</t>
  </si>
  <si>
    <t>Question Table</t>
  </si>
  <si>
    <t>A</t>
  </si>
  <si>
    <t>B</t>
  </si>
  <si>
    <t>Product</t>
  </si>
  <si>
    <t>C</t>
  </si>
  <si>
    <t>Date</t>
  </si>
  <si>
    <t>Quantity</t>
  </si>
  <si>
    <t>D</t>
  </si>
  <si>
    <t>E</t>
  </si>
  <si>
    <t>F</t>
  </si>
  <si>
    <t>Month</t>
  </si>
  <si>
    <t>Other</t>
  </si>
  <si>
    <t>% of Month sales</t>
  </si>
  <si>
    <t>Unique Months</t>
  </si>
  <si>
    <t>https://www.linkedin.com/feed/update/urn:li:activity:7228505467411427329/</t>
  </si>
  <si>
    <t>I want to break this down so I understand it.</t>
  </si>
  <si>
    <t>i</t>
  </si>
  <si>
    <t>w</t>
  </si>
  <si>
    <t>d</t>
  </si>
  <si>
    <t>v</t>
  </si>
  <si>
    <t>r</t>
  </si>
  <si>
    <t>g</t>
  </si>
  <si>
    <t>h</t>
  </si>
  <si>
    <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</si>
</sst>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u/>
      <sz val="11"/>
      <color theme="10"/>
      <name val="Trebuchet MS"/>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right style="hair">
        <color auto="1"/>
      </right>
      <top style="thin">
        <color auto="1"/>
      </top>
      <bottom style="hair">
        <color auto="1"/>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2" fillId="0" borderId="0" xfId="0" applyFont="1"/>
    <xf numFmtId="14" fontId="2" fillId="0" borderId="0" xfId="0" applyNumberFormat="1" applyFont="1"/>
    <xf numFmtId="14" fontId="2" fillId="0" borderId="0" xfId="0" applyNumberFormat="1" applyFont="1" applyAlignment="1">
      <alignment horizontal="center"/>
    </xf>
    <xf numFmtId="0" fontId="0" fillId="0" borderId="0" xfId="0" applyAlignment="1">
      <alignment horizontal="center"/>
    </xf>
    <xf numFmtId="0" fontId="3" fillId="0" borderId="0" xfId="0" applyFont="1" applyAlignment="1">
      <alignment vertical="center"/>
    </xf>
    <xf numFmtId="0" fontId="2" fillId="0" borderId="3" xfId="0" applyFont="1" applyBorder="1" applyAlignment="1">
      <alignment horizontal="center" vertical="center"/>
    </xf>
    <xf numFmtId="14" fontId="2" fillId="0" borderId="3" xfId="0" applyNumberFormat="1" applyFont="1" applyBorder="1" applyAlignment="1">
      <alignment horizontal="center"/>
    </xf>
    <xf numFmtId="3" fontId="2" fillId="0" borderId="3" xfId="0" applyNumberFormat="1" applyFont="1" applyBorder="1" applyAlignment="1">
      <alignment horizontal="center"/>
    </xf>
    <xf numFmtId="0" fontId="2" fillId="3" borderId="1" xfId="0" applyFont="1" applyFill="1" applyBorder="1" applyAlignment="1">
      <alignment horizontal="center" vertical="center"/>
    </xf>
    <xf numFmtId="14" fontId="2" fillId="3" borderId="2" xfId="0" applyNumberFormat="1" applyFont="1" applyFill="1" applyBorder="1" applyAlignment="1">
      <alignment horizontal="center" vertical="center"/>
    </xf>
    <xf numFmtId="0" fontId="2" fillId="3" borderId="5" xfId="0" applyFont="1" applyFill="1" applyBorder="1" applyAlignment="1">
      <alignment horizontal="center" vertical="center"/>
    </xf>
    <xf numFmtId="9" fontId="2" fillId="0" borderId="3" xfId="0" applyNumberFormat="1" applyFont="1" applyBorder="1" applyAlignment="1">
      <alignment horizontal="center" vertical="center"/>
    </xf>
    <xf numFmtId="1" fontId="0" fillId="0" borderId="0" xfId="0" applyNumberFormat="1"/>
    <xf numFmtId="1" fontId="2" fillId="0" borderId="0" xfId="0" applyNumberFormat="1" applyFont="1" applyAlignment="1">
      <alignment horizontal="center"/>
    </xf>
    <xf numFmtId="0" fontId="3" fillId="2" borderId="4" xfId="0" applyFont="1" applyFill="1" applyBorder="1" applyAlignment="1">
      <alignment horizontal="center" vertical="center"/>
    </xf>
    <xf numFmtId="0" fontId="4" fillId="0" borderId="0" xfId="1" applyAlignment="1">
      <alignment vertical="center"/>
    </xf>
    <xf numFmtId="0" fontId="0" fillId="0" borderId="0" xfId="0" quotePrefix="1"/>
    <xf numFmtId="164" fontId="2" fillId="0" borderId="0" xfId="0" applyNumberFormat="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7</xdr:col>
      <xdr:colOff>1428750</xdr:colOff>
      <xdr:row>11</xdr:row>
      <xdr:rowOff>3175</xdr:rowOff>
    </xdr:from>
    <xdr:to>
      <xdr:col>9</xdr:col>
      <xdr:colOff>231775</xdr:colOff>
      <xdr:row>15</xdr:row>
      <xdr:rowOff>139700</xdr:rowOff>
    </xdr:to>
    <xdr:sp macro="" textlink="">
      <xdr:nvSpPr>
        <xdr:cNvPr id="5" name="Arrow: Bent 4">
          <a:extLst>
            <a:ext uri="{FF2B5EF4-FFF2-40B4-BE49-F238E27FC236}">
              <a16:creationId xmlns:a16="http://schemas.microsoft.com/office/drawing/2014/main" id="{1C7691DA-D938-5C7D-93FD-FE0E5DB93EF8}"/>
            </a:ext>
          </a:extLst>
        </xdr:cNvPr>
        <xdr:cNvSpPr/>
      </xdr:nvSpPr>
      <xdr:spPr>
        <a:xfrm rot="16200000" flipV="1">
          <a:off x="7350125" y="1930400"/>
          <a:ext cx="873125" cy="1273175"/>
        </a:xfrm>
        <a:prstGeom prst="bent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215900</xdr:colOff>
      <xdr:row>0</xdr:row>
      <xdr:rowOff>10726</xdr:rowOff>
    </xdr:from>
    <xdr:to>
      <xdr:col>7</xdr:col>
      <xdr:colOff>1485900</xdr:colOff>
      <xdr:row>22</xdr:row>
      <xdr:rowOff>85724</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3054350" y="10726"/>
          <a:ext cx="4165600" cy="4161223"/>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96: </a:t>
          </a:r>
        </a:p>
        <a:p>
          <a:pPr algn="ctr"/>
          <a:r>
            <a:rPr lang="en-AU" sz="2800" b="0">
              <a:solidFill>
                <a:srgbClr val="FF0000"/>
              </a:solidFill>
              <a:latin typeface="Times New Roman" panose="02020603050405020304" pitchFamily="18" charset="0"/>
              <a:cs typeface="Times New Roman" panose="02020603050405020304" pitchFamily="18" charset="0"/>
            </a:rPr>
            <a:t>Top Products</a:t>
          </a:r>
        </a:p>
        <a:p>
          <a:pPr algn="ctr"/>
          <a:endParaRPr lang="en-AU" sz="1200" b="0">
            <a:solidFill>
              <a:srgbClr val="FF0000"/>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In the Question table, daily sales information is provided. Extract the top two products for each month and their share of total sales per month. For example, in Month 3, products B, A, D, and C were sold in quantities of 67, 16, 21, and 24, respectively. Therefore, the top two products for this month are B and C, with sales shares of 52% and 19%, respectively, while the remaining 29% of sales are attributed to other products.</a:t>
          </a:r>
        </a:p>
      </xdr:txBody>
    </xdr:sp>
    <xdr:clientData/>
  </xdr:twoCellAnchor>
  <xdr:twoCellAnchor>
    <xdr:from>
      <xdr:col>3</xdr:col>
      <xdr:colOff>612775</xdr:colOff>
      <xdr:row>8</xdr:row>
      <xdr:rowOff>134303</xdr:rowOff>
    </xdr:from>
    <xdr:to>
      <xdr:col>4</xdr:col>
      <xdr:colOff>245608</xdr:colOff>
      <xdr:row>11</xdr:row>
      <xdr:rowOff>101780</xdr:rowOff>
    </xdr:to>
    <xdr:sp macro="" textlink="">
      <xdr:nvSpPr>
        <xdr:cNvPr id="4" name="Arrow: Down 3">
          <a:extLst>
            <a:ext uri="{FF2B5EF4-FFF2-40B4-BE49-F238E27FC236}">
              <a16:creationId xmlns:a16="http://schemas.microsoft.com/office/drawing/2014/main" id="{952FF27C-F12C-02DC-B176-9BF7BF669707}"/>
            </a:ext>
          </a:extLst>
        </xdr:cNvPr>
        <xdr:cNvSpPr/>
      </xdr:nvSpPr>
      <xdr:spPr>
        <a:xfrm rot="16200000">
          <a:off x="2591753" y="1743075"/>
          <a:ext cx="5199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1428750</xdr:colOff>
      <xdr:row>11</xdr:row>
      <xdr:rowOff>3175</xdr:rowOff>
    </xdr:from>
    <xdr:to>
      <xdr:col>9</xdr:col>
      <xdr:colOff>231775</xdr:colOff>
      <xdr:row>15</xdr:row>
      <xdr:rowOff>139700</xdr:rowOff>
    </xdr:to>
    <xdr:sp macro="" textlink="">
      <xdr:nvSpPr>
        <xdr:cNvPr id="2" name="Arrow: Bent 1">
          <a:extLst>
            <a:ext uri="{FF2B5EF4-FFF2-40B4-BE49-F238E27FC236}">
              <a16:creationId xmlns:a16="http://schemas.microsoft.com/office/drawing/2014/main" id="{28B8D897-606D-4A92-AA4E-C18AFCEF3818}"/>
            </a:ext>
          </a:extLst>
        </xdr:cNvPr>
        <xdr:cNvSpPr/>
      </xdr:nvSpPr>
      <xdr:spPr>
        <a:xfrm rot="16200000" flipV="1">
          <a:off x="7373937" y="1890713"/>
          <a:ext cx="860425" cy="1282700"/>
        </a:xfrm>
        <a:prstGeom prst="bent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3</xdr:col>
      <xdr:colOff>612775</xdr:colOff>
      <xdr:row>8</xdr:row>
      <xdr:rowOff>134303</xdr:rowOff>
    </xdr:from>
    <xdr:to>
      <xdr:col>4</xdr:col>
      <xdr:colOff>245608</xdr:colOff>
      <xdr:row>11</xdr:row>
      <xdr:rowOff>101780</xdr:rowOff>
    </xdr:to>
    <xdr:sp macro="" textlink="">
      <xdr:nvSpPr>
        <xdr:cNvPr id="4" name="Arrow: Down 3">
          <a:extLst>
            <a:ext uri="{FF2B5EF4-FFF2-40B4-BE49-F238E27FC236}">
              <a16:creationId xmlns:a16="http://schemas.microsoft.com/office/drawing/2014/main" id="{716469C2-3697-4CA9-9D76-F4148E0BCBFD}"/>
            </a:ext>
          </a:extLst>
        </xdr:cNvPr>
        <xdr:cNvSpPr/>
      </xdr:nvSpPr>
      <xdr:spPr>
        <a:xfrm rot="16200000">
          <a:off x="2602865" y="1719263"/>
          <a:ext cx="513577" cy="448808"/>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83"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82AB5BD-0334-4663-A757-E44F35899BC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linkedin.com/feed/update/urn:li:activity:7228505467411427329/"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linkedin.com/feed/update/urn:li:activity:72285054674114273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opLeftCell="B1" workbookViewId="0">
      <selection activeCell="N1" sqref="N1"/>
    </sheetView>
  </sheetViews>
  <sheetFormatPr defaultRowHeight="14.4" x14ac:dyDescent="0.3"/>
  <cols>
    <col min="1" max="1" width="3" style="4" customWidth="1"/>
    <col min="2" max="2" width="13.5546875" bestFit="1" customWidth="1"/>
    <col min="3" max="3" width="9.77734375" customWidth="1"/>
    <col min="4" max="4" width="10.77734375" customWidth="1"/>
    <col min="5" max="5" width="6.21875" customWidth="1"/>
    <col min="6" max="7" width="15.77734375" customWidth="1"/>
    <col min="8" max="8" width="20.77734375" customWidth="1"/>
    <col min="9" max="9" width="11.5546875" customWidth="1"/>
    <col min="10" max="10" width="16" bestFit="1" customWidth="1"/>
    <col min="11" max="11" width="13.5546875" bestFit="1" customWidth="1"/>
  </cols>
  <sheetData>
    <row r="1" spans="1:14" s="5" customFormat="1" ht="22.5" customHeight="1" x14ac:dyDescent="0.25">
      <c r="A1" s="1"/>
      <c r="B1" s="15" t="s">
        <v>1</v>
      </c>
      <c r="C1" s="15"/>
      <c r="D1" s="15"/>
      <c r="I1" s="15" t="s">
        <v>0</v>
      </c>
      <c r="J1" s="15"/>
      <c r="K1" s="15"/>
      <c r="N1" s="16" t="s">
        <v>15</v>
      </c>
    </row>
    <row r="2" spans="1:14" s="1" customFormat="1" ht="14.55" customHeight="1" x14ac:dyDescent="0.3">
      <c r="A2" s="4"/>
      <c r="B2" s="9" t="s">
        <v>6</v>
      </c>
      <c r="C2" s="11" t="s">
        <v>4</v>
      </c>
      <c r="D2" s="10" t="s">
        <v>7</v>
      </c>
      <c r="H2" s="2"/>
      <c r="I2" s="9" t="s">
        <v>11</v>
      </c>
      <c r="J2" s="10" t="s">
        <v>4</v>
      </c>
      <c r="K2" s="9" t="s">
        <v>13</v>
      </c>
    </row>
    <row r="3" spans="1:14" s="1" customFormat="1" x14ac:dyDescent="0.3">
      <c r="A3" s="4"/>
      <c r="B3" s="7">
        <v>45377</v>
      </c>
      <c r="C3" s="7" t="s">
        <v>3</v>
      </c>
      <c r="D3" s="8">
        <v>67</v>
      </c>
      <c r="E3"/>
      <c r="F3"/>
      <c r="G3"/>
      <c r="I3" s="6">
        <v>3</v>
      </c>
      <c r="J3" s="6" t="s">
        <v>3</v>
      </c>
      <c r="K3" s="12">
        <v>0.5234375</v>
      </c>
    </row>
    <row r="4" spans="1:14" s="1" customFormat="1" x14ac:dyDescent="0.3">
      <c r="A4" s="4"/>
      <c r="B4" s="7">
        <v>45380</v>
      </c>
      <c r="C4" s="7" t="s">
        <v>2</v>
      </c>
      <c r="D4" s="8">
        <v>16</v>
      </c>
      <c r="E4"/>
      <c r="F4"/>
      <c r="G4"/>
      <c r="I4" s="6">
        <v>3</v>
      </c>
      <c r="J4" s="6" t="s">
        <v>5</v>
      </c>
      <c r="K4" s="12">
        <v>0.1875</v>
      </c>
    </row>
    <row r="5" spans="1:14" s="1" customFormat="1" x14ac:dyDescent="0.3">
      <c r="A5" s="4"/>
      <c r="B5" s="7">
        <v>45380</v>
      </c>
      <c r="C5" s="7" t="s">
        <v>8</v>
      </c>
      <c r="D5" s="8">
        <v>21</v>
      </c>
      <c r="E5"/>
      <c r="F5"/>
      <c r="G5"/>
      <c r="I5" s="6">
        <v>3</v>
      </c>
      <c r="J5" s="6" t="s">
        <v>12</v>
      </c>
      <c r="K5" s="12">
        <v>0.2890625</v>
      </c>
    </row>
    <row r="6" spans="1:14" s="1" customFormat="1" x14ac:dyDescent="0.3">
      <c r="A6" s="4"/>
      <c r="B6" s="7">
        <v>45382</v>
      </c>
      <c r="C6" s="7" t="s">
        <v>5</v>
      </c>
      <c r="D6" s="8">
        <v>24</v>
      </c>
      <c r="E6"/>
      <c r="F6"/>
      <c r="G6"/>
      <c r="I6" s="6">
        <v>4</v>
      </c>
      <c r="J6" s="6" t="s">
        <v>9</v>
      </c>
      <c r="K6" s="12">
        <v>0.30456852791878175</v>
      </c>
    </row>
    <row r="7" spans="1:14" s="1" customFormat="1" x14ac:dyDescent="0.3">
      <c r="A7" s="4"/>
      <c r="B7" s="7">
        <v>45383</v>
      </c>
      <c r="C7" s="7" t="s">
        <v>5</v>
      </c>
      <c r="D7" s="8">
        <v>30</v>
      </c>
      <c r="E7"/>
      <c r="F7"/>
      <c r="G7"/>
      <c r="I7" s="6">
        <v>4</v>
      </c>
      <c r="J7" s="6" t="s">
        <v>10</v>
      </c>
      <c r="K7" s="12">
        <v>0.23604060913705585</v>
      </c>
    </row>
    <row r="8" spans="1:14" x14ac:dyDescent="0.3">
      <c r="B8" s="7">
        <v>45385</v>
      </c>
      <c r="C8" s="7" t="s">
        <v>2</v>
      </c>
      <c r="D8" s="8">
        <v>21</v>
      </c>
      <c r="I8" s="6">
        <v>4</v>
      </c>
      <c r="J8" s="6" t="s">
        <v>12</v>
      </c>
      <c r="K8" s="12">
        <v>0.45939086294416243</v>
      </c>
    </row>
    <row r="9" spans="1:14" x14ac:dyDescent="0.3">
      <c r="B9" s="7">
        <v>45392</v>
      </c>
      <c r="C9" s="7" t="s">
        <v>9</v>
      </c>
      <c r="D9" s="8">
        <v>39</v>
      </c>
      <c r="I9" s="6">
        <v>5</v>
      </c>
      <c r="J9" s="6" t="s">
        <v>3</v>
      </c>
      <c r="K9" s="12">
        <v>0.6376811594202898</v>
      </c>
    </row>
    <row r="10" spans="1:14" x14ac:dyDescent="0.3">
      <c r="B10" s="7">
        <v>45401</v>
      </c>
      <c r="C10" s="7" t="s">
        <v>9</v>
      </c>
      <c r="D10" s="8">
        <v>81</v>
      </c>
      <c r="I10" s="6">
        <v>5</v>
      </c>
      <c r="J10" s="6" t="s">
        <v>2</v>
      </c>
      <c r="K10" s="12">
        <v>0.32463768115942027</v>
      </c>
    </row>
    <row r="11" spans="1:14" x14ac:dyDescent="0.3">
      <c r="B11" s="7">
        <v>45409</v>
      </c>
      <c r="C11" s="7" t="s">
        <v>8</v>
      </c>
      <c r="D11" s="8">
        <v>81</v>
      </c>
      <c r="H11" s="3"/>
      <c r="I11" s="6">
        <v>5</v>
      </c>
      <c r="J11" s="6" t="s">
        <v>12</v>
      </c>
      <c r="K11" s="12">
        <v>3.7681159420289857E-2</v>
      </c>
    </row>
    <row r="12" spans="1:14" x14ac:dyDescent="0.3">
      <c r="B12" s="7">
        <v>45409</v>
      </c>
      <c r="C12" s="7" t="s">
        <v>10</v>
      </c>
      <c r="D12" s="8">
        <v>93</v>
      </c>
      <c r="H12" s="1"/>
    </row>
    <row r="13" spans="1:14" x14ac:dyDescent="0.3">
      <c r="B13" s="7">
        <v>45410</v>
      </c>
      <c r="C13" s="7" t="s">
        <v>2</v>
      </c>
      <c r="D13" s="8">
        <v>49</v>
      </c>
      <c r="H13" s="1"/>
    </row>
    <row r="14" spans="1:14" x14ac:dyDescent="0.3">
      <c r="B14" s="7">
        <v>45414</v>
      </c>
      <c r="C14" s="7" t="s">
        <v>2</v>
      </c>
      <c r="D14" s="8">
        <v>15</v>
      </c>
      <c r="H14" s="1"/>
    </row>
    <row r="15" spans="1:14" x14ac:dyDescent="0.3">
      <c r="B15" s="7">
        <v>45417</v>
      </c>
      <c r="C15" s="7" t="s">
        <v>10</v>
      </c>
      <c r="D15" s="8">
        <v>13</v>
      </c>
      <c r="H15" s="1"/>
    </row>
    <row r="16" spans="1:14" x14ac:dyDescent="0.3">
      <c r="B16" s="7">
        <v>45421</v>
      </c>
      <c r="C16" s="7" t="s">
        <v>3</v>
      </c>
      <c r="D16" s="8">
        <v>98</v>
      </c>
      <c r="H16" s="1"/>
    </row>
    <row r="17" spans="2:8" x14ac:dyDescent="0.3">
      <c r="B17" s="7">
        <v>45422</v>
      </c>
      <c r="C17" s="7" t="s">
        <v>2</v>
      </c>
      <c r="D17" s="8">
        <v>51</v>
      </c>
      <c r="H17" s="3"/>
    </row>
    <row r="18" spans="2:8" x14ac:dyDescent="0.3">
      <c r="B18" s="7">
        <v>45422</v>
      </c>
      <c r="C18" s="7" t="s">
        <v>3</v>
      </c>
      <c r="D18" s="8">
        <v>66</v>
      </c>
      <c r="H18" s="3"/>
    </row>
    <row r="19" spans="2:8" x14ac:dyDescent="0.3">
      <c r="B19" s="7">
        <v>45431</v>
      </c>
      <c r="C19" s="7" t="s">
        <v>2</v>
      </c>
      <c r="D19" s="8">
        <v>46</v>
      </c>
      <c r="H19" s="3"/>
    </row>
    <row r="20" spans="2:8" x14ac:dyDescent="0.3">
      <c r="B20" s="7">
        <v>45431</v>
      </c>
      <c r="C20" s="7" t="s">
        <v>3</v>
      </c>
      <c r="D20" s="8">
        <v>56</v>
      </c>
      <c r="H20" s="3"/>
    </row>
    <row r="21" spans="2:8" x14ac:dyDescent="0.3">
      <c r="H21" s="3"/>
    </row>
    <row r="22" spans="2:8" x14ac:dyDescent="0.3">
      <c r="H22" s="3"/>
    </row>
    <row r="23" spans="2:8" x14ac:dyDescent="0.3">
      <c r="H23" s="3"/>
    </row>
    <row r="24" spans="2:8" x14ac:dyDescent="0.3">
      <c r="H24" s="3"/>
    </row>
  </sheetData>
  <sortState xmlns:xlrd2="http://schemas.microsoft.com/office/spreadsheetml/2017/richdata2" ref="B3:D20">
    <sortCondition ref="B4:B20"/>
  </sortState>
  <mergeCells count="2">
    <mergeCell ref="B1:D1"/>
    <mergeCell ref="I1:K1"/>
  </mergeCells>
  <phoneticPr fontId="1" type="noConversion"/>
  <hyperlinks>
    <hyperlink ref="N1" r:id="rId1" xr:uid="{9F3B9EC1-56E4-466D-9227-AA150001B36C}"/>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37807-2C20-4848-AAA6-DD655807FE37}">
  <dimension ref="A1:P29"/>
  <sheetViews>
    <sheetView topLeftCell="B6" workbookViewId="0">
      <selection activeCell="P16" sqref="P16"/>
    </sheetView>
  </sheetViews>
  <sheetFormatPr defaultRowHeight="14.4" x14ac:dyDescent="0.3"/>
  <cols>
    <col min="1" max="1" width="3" style="4" customWidth="1"/>
    <col min="2" max="2" width="13.5546875" bestFit="1" customWidth="1"/>
    <col min="3" max="3" width="9.77734375" customWidth="1"/>
    <col min="4" max="4" width="10.77734375" customWidth="1"/>
    <col min="5" max="5" width="6.21875" customWidth="1"/>
    <col min="6" max="7" width="15.77734375" customWidth="1"/>
    <col min="8" max="8" width="20.77734375" customWidth="1"/>
    <col min="9" max="9" width="11.5546875" customWidth="1"/>
    <col min="10" max="10" width="16" bestFit="1" customWidth="1"/>
    <col min="11" max="11" width="13.5546875" bestFit="1" customWidth="1"/>
    <col min="15" max="15" width="9.77734375" bestFit="1" customWidth="1"/>
  </cols>
  <sheetData>
    <row r="1" spans="1:11" s="5" customFormat="1" ht="22.5" customHeight="1" x14ac:dyDescent="0.25">
      <c r="A1" s="1"/>
      <c r="B1" s="15" t="s">
        <v>1</v>
      </c>
      <c r="C1" s="15"/>
      <c r="D1" s="15"/>
      <c r="I1" s="15" t="s">
        <v>0</v>
      </c>
      <c r="J1" s="15"/>
      <c r="K1" s="15"/>
    </row>
    <row r="2" spans="1:11" s="1" customFormat="1" ht="14.55" customHeight="1" x14ac:dyDescent="0.3">
      <c r="A2" s="4"/>
      <c r="B2" s="9" t="s">
        <v>6</v>
      </c>
      <c r="C2" s="11" t="s">
        <v>4</v>
      </c>
      <c r="D2" s="10" t="s">
        <v>7</v>
      </c>
      <c r="H2" s="2"/>
      <c r="I2" s="9" t="s">
        <v>11</v>
      </c>
      <c r="J2" s="10" t="s">
        <v>4</v>
      </c>
      <c r="K2" s="9" t="s">
        <v>13</v>
      </c>
    </row>
    <row r="3" spans="1:11" s="1" customFormat="1" x14ac:dyDescent="0.3">
      <c r="A3" s="4"/>
      <c r="B3" s="7">
        <v>45377</v>
      </c>
      <c r="C3" s="7" t="s">
        <v>3</v>
      </c>
      <c r="D3" s="8">
        <v>67</v>
      </c>
      <c r="E3"/>
      <c r="F3"/>
      <c r="G3"/>
      <c r="I3" s="6">
        <v>3</v>
      </c>
      <c r="J3" s="6" t="s">
        <v>3</v>
      </c>
      <c r="K3" s="12">
        <v>0.5234375</v>
      </c>
    </row>
    <row r="4" spans="1:11" s="1" customFormat="1" x14ac:dyDescent="0.3">
      <c r="A4" s="4"/>
      <c r="B4" s="7">
        <v>45380</v>
      </c>
      <c r="C4" s="7" t="s">
        <v>2</v>
      </c>
      <c r="D4" s="8">
        <v>16</v>
      </c>
      <c r="E4"/>
      <c r="F4"/>
      <c r="G4"/>
      <c r="I4" s="6">
        <v>3</v>
      </c>
      <c r="J4" s="6" t="s">
        <v>5</v>
      </c>
      <c r="K4" s="12">
        <v>0.1875</v>
      </c>
    </row>
    <row r="5" spans="1:11" s="1" customFormat="1" x14ac:dyDescent="0.3">
      <c r="A5" s="4"/>
      <c r="B5" s="7">
        <v>45380</v>
      </c>
      <c r="C5" s="7" t="s">
        <v>8</v>
      </c>
      <c r="D5" s="8">
        <v>21</v>
      </c>
      <c r="E5"/>
      <c r="F5"/>
      <c r="G5"/>
      <c r="I5" s="6">
        <v>3</v>
      </c>
      <c r="J5" s="6" t="s">
        <v>12</v>
      </c>
      <c r="K5" s="12">
        <v>0.2890625</v>
      </c>
    </row>
    <row r="6" spans="1:11" s="1" customFormat="1" x14ac:dyDescent="0.3">
      <c r="A6" s="4"/>
      <c r="B6" s="7">
        <v>45382</v>
      </c>
      <c r="C6" s="7" t="s">
        <v>5</v>
      </c>
      <c r="D6" s="8">
        <v>24</v>
      </c>
      <c r="E6"/>
      <c r="F6"/>
      <c r="G6"/>
      <c r="I6" s="6">
        <v>4</v>
      </c>
      <c r="J6" s="6" t="s">
        <v>9</v>
      </c>
      <c r="K6" s="12">
        <v>0.30456852791878175</v>
      </c>
    </row>
    <row r="7" spans="1:11" s="1" customFormat="1" x14ac:dyDescent="0.3">
      <c r="A7" s="4"/>
      <c r="B7" s="7">
        <v>45383</v>
      </c>
      <c r="C7" s="7" t="s">
        <v>5</v>
      </c>
      <c r="D7" s="8">
        <v>30</v>
      </c>
      <c r="E7"/>
      <c r="F7"/>
      <c r="G7"/>
      <c r="I7" s="6">
        <v>4</v>
      </c>
      <c r="J7" s="6" t="s">
        <v>10</v>
      </c>
      <c r="K7" s="12">
        <v>0.23604060913705585</v>
      </c>
    </row>
    <row r="8" spans="1:11" x14ac:dyDescent="0.3">
      <c r="B8" s="7">
        <v>45385</v>
      </c>
      <c r="C8" s="7" t="s">
        <v>2</v>
      </c>
      <c r="D8" s="8">
        <v>21</v>
      </c>
      <c r="I8" s="6">
        <v>4</v>
      </c>
      <c r="J8" s="6" t="s">
        <v>12</v>
      </c>
      <c r="K8" s="12">
        <v>0.45939086294416243</v>
      </c>
    </row>
    <row r="9" spans="1:11" x14ac:dyDescent="0.3">
      <c r="B9" s="7">
        <v>45392</v>
      </c>
      <c r="C9" s="7" t="s">
        <v>9</v>
      </c>
      <c r="D9" s="8">
        <v>39</v>
      </c>
      <c r="I9" s="6">
        <v>5</v>
      </c>
      <c r="J9" s="6" t="s">
        <v>3</v>
      </c>
      <c r="K9" s="12">
        <v>0.6376811594202898</v>
      </c>
    </row>
    <row r="10" spans="1:11" x14ac:dyDescent="0.3">
      <c r="B10" s="7">
        <v>45401</v>
      </c>
      <c r="C10" s="7" t="s">
        <v>9</v>
      </c>
      <c r="D10" s="8">
        <v>81</v>
      </c>
      <c r="I10" s="6">
        <v>5</v>
      </c>
      <c r="J10" s="6" t="s">
        <v>2</v>
      </c>
      <c r="K10" s="12">
        <v>0.32463768115942027</v>
      </c>
    </row>
    <row r="11" spans="1:11" x14ac:dyDescent="0.3">
      <c r="B11" s="7">
        <v>45409</v>
      </c>
      <c r="C11" s="7" t="s">
        <v>8</v>
      </c>
      <c r="D11" s="8">
        <v>81</v>
      </c>
      <c r="H11" s="3"/>
      <c r="I11" s="6">
        <v>5</v>
      </c>
      <c r="J11" s="6" t="s">
        <v>12</v>
      </c>
      <c r="K11" s="12">
        <v>3.7681159420289857E-2</v>
      </c>
    </row>
    <row r="12" spans="1:11" x14ac:dyDescent="0.3">
      <c r="B12" s="7">
        <v>45409</v>
      </c>
      <c r="C12" s="7" t="s">
        <v>10</v>
      </c>
      <c r="D12" s="8">
        <v>93</v>
      </c>
      <c r="H12" s="1"/>
    </row>
    <row r="13" spans="1:11" x14ac:dyDescent="0.3">
      <c r="B13" s="7">
        <v>45410</v>
      </c>
      <c r="C13" s="7" t="s">
        <v>2</v>
      </c>
      <c r="D13" s="8">
        <v>49</v>
      </c>
      <c r="H13" s="1"/>
    </row>
    <row r="14" spans="1:11" x14ac:dyDescent="0.3">
      <c r="B14" s="7">
        <v>45414</v>
      </c>
      <c r="C14" s="7" t="s">
        <v>2</v>
      </c>
      <c r="D14" s="8">
        <v>15</v>
      </c>
      <c r="H14" s="1"/>
    </row>
    <row r="15" spans="1:11" x14ac:dyDescent="0.3">
      <c r="B15" s="7">
        <v>45417</v>
      </c>
      <c r="C15" s="7" t="s">
        <v>10</v>
      </c>
      <c r="D15" s="8">
        <v>13</v>
      </c>
      <c r="H15" s="1"/>
    </row>
    <row r="16" spans="1:11" x14ac:dyDescent="0.3">
      <c r="B16" s="7">
        <v>45421</v>
      </c>
      <c r="C16" s="7" t="s">
        <v>3</v>
      </c>
      <c r="D16" s="8">
        <v>98</v>
      </c>
      <c r="H16" s="1"/>
    </row>
    <row r="17" spans="2:16" x14ac:dyDescent="0.3">
      <c r="B17" s="7">
        <v>45422</v>
      </c>
      <c r="C17" s="7" t="s">
        <v>2</v>
      </c>
      <c r="D17" s="8">
        <v>51</v>
      </c>
      <c r="H17" s="3"/>
    </row>
    <row r="18" spans="2:16" x14ac:dyDescent="0.3">
      <c r="B18" s="7">
        <v>45422</v>
      </c>
      <c r="C18" s="7" t="s">
        <v>3</v>
      </c>
      <c r="D18" s="8">
        <v>66</v>
      </c>
      <c r="H18" s="3"/>
    </row>
    <row r="19" spans="2:16" x14ac:dyDescent="0.3">
      <c r="B19" s="7">
        <v>45431</v>
      </c>
      <c r="C19" s="7" t="s">
        <v>2</v>
      </c>
      <c r="D19" s="8">
        <v>46</v>
      </c>
      <c r="H19" s="3"/>
    </row>
    <row r="20" spans="2:16" x14ac:dyDescent="0.3">
      <c r="B20" s="7">
        <v>45431</v>
      </c>
      <c r="C20" s="7" t="s">
        <v>3</v>
      </c>
      <c r="D20" s="8">
        <v>56</v>
      </c>
      <c r="H20" s="3"/>
    </row>
    <row r="21" spans="2:16" x14ac:dyDescent="0.3">
      <c r="H21" s="14">
        <v>4</v>
      </c>
    </row>
    <row r="22" spans="2:16" x14ac:dyDescent="0.3">
      <c r="F22" t="s">
        <v>14</v>
      </c>
      <c r="H22" s="3"/>
    </row>
    <row r="23" spans="2:16" x14ac:dyDescent="0.3">
      <c r="F23" cm="1">
        <f t="array" ref="F23:F25">_xlfn.UNIQUE(MONTH(B3:B20))</f>
        <v>3</v>
      </c>
      <c r="H23" s="14" cm="1">
        <f t="array" ref="H23:J29">_xlfn._xlws.SORT(_xlfn._xlws.FILTER(B3:D20,MONTH(B3:B20)=H21),3,-1)</f>
        <v>45409</v>
      </c>
      <c r="I23" t="str">
        <v>F</v>
      </c>
      <c r="J23">
        <v>93</v>
      </c>
      <c r="L23" s="13">
        <f>SUM(_xlfn.TAKE(_xlfn.ANCHORARRAY(H23),,-1))</f>
        <v>394</v>
      </c>
      <c r="N23" t="str" cm="1">
        <f t="array" ref="N23:P25">_xlfn.LET(_xlpm.z,_xlfn.VSTACK(_xlfn.TAKE(_xlfn.ANCHORARRAY(H23),2,-2),_xlfn.HSTACK("Other",L23-SUM(_xlfn.TAKE(_xlfn.ANCHORARRAY(H23),2,-1)))),_xlpm.z_1,_xlfn.CHOOSECOLS(_xlpm.z,1),_xlpm.z_2,_xlfn.CHOOSECOLS(_xlpm.z,2),_xlfn.EXPAND(_xlfn.HSTACK(_xlpm.z_1,_xlpm.z_2/SUM(_xlpm.z_2)),,3,H21))</f>
        <v>F</v>
      </c>
      <c r="O23">
        <v>0.23604060913705585</v>
      </c>
      <c r="P23">
        <v>4</v>
      </c>
    </row>
    <row r="24" spans="2:16" x14ac:dyDescent="0.3">
      <c r="F24">
        <v>4</v>
      </c>
      <c r="H24" s="14">
        <v>45401</v>
      </c>
      <c r="I24" t="str">
        <v>E</v>
      </c>
      <c r="J24">
        <v>81</v>
      </c>
      <c r="N24" t="str">
        <v>E</v>
      </c>
      <c r="O24">
        <v>0.20558375634517767</v>
      </c>
      <c r="P24">
        <v>4</v>
      </c>
    </row>
    <row r="25" spans="2:16" x14ac:dyDescent="0.3">
      <c r="F25">
        <v>5</v>
      </c>
      <c r="H25" s="13">
        <v>45409</v>
      </c>
      <c r="I25" t="str">
        <v>D</v>
      </c>
      <c r="J25">
        <v>81</v>
      </c>
      <c r="N25" t="str">
        <v>Other</v>
      </c>
      <c r="O25">
        <v>0.55837563451776651</v>
      </c>
      <c r="P25">
        <v>4</v>
      </c>
    </row>
    <row r="26" spans="2:16" x14ac:dyDescent="0.3">
      <c r="H26" s="13">
        <v>45410</v>
      </c>
      <c r="I26" t="str">
        <v>A</v>
      </c>
      <c r="J26">
        <v>49</v>
      </c>
    </row>
    <row r="27" spans="2:16" x14ac:dyDescent="0.3">
      <c r="H27" s="13">
        <v>45392</v>
      </c>
      <c r="I27" t="str">
        <v>E</v>
      </c>
      <c r="J27">
        <v>39</v>
      </c>
    </row>
    <row r="28" spans="2:16" x14ac:dyDescent="0.3">
      <c r="H28" s="13">
        <v>45383</v>
      </c>
      <c r="I28" t="str">
        <v>C</v>
      </c>
      <c r="J28">
        <v>30</v>
      </c>
    </row>
    <row r="29" spans="2:16" x14ac:dyDescent="0.3">
      <c r="H29" s="13">
        <v>45385</v>
      </c>
      <c r="I29" t="str">
        <v>A</v>
      </c>
      <c r="J29">
        <v>21</v>
      </c>
    </row>
  </sheetData>
  <mergeCells count="2">
    <mergeCell ref="B1:D1"/>
    <mergeCell ref="I1:K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EB95E-7372-4990-88C5-2D2C844A6F30}">
  <dimension ref="A1:T33"/>
  <sheetViews>
    <sheetView topLeftCell="C1" workbookViewId="0">
      <selection activeCell="H35" sqref="H35"/>
    </sheetView>
  </sheetViews>
  <sheetFormatPr defaultRowHeight="14.4" x14ac:dyDescent="0.3"/>
  <cols>
    <col min="1" max="1" width="3" style="4" customWidth="1"/>
    <col min="2" max="2" width="13.5546875" bestFit="1" customWidth="1"/>
    <col min="3" max="3" width="9.77734375" customWidth="1"/>
    <col min="4" max="4" width="10.77734375" customWidth="1"/>
    <col min="5" max="5" width="6.21875" customWidth="1"/>
    <col min="6" max="7" width="15.77734375" customWidth="1"/>
    <col min="8" max="8" width="20.77734375" customWidth="1"/>
    <col min="9" max="9" width="11.5546875" customWidth="1"/>
    <col min="10" max="10" width="16" bestFit="1" customWidth="1"/>
    <col min="11" max="11" width="13.5546875" bestFit="1" customWidth="1"/>
  </cols>
  <sheetData>
    <row r="1" spans="1:11" s="5" customFormat="1" ht="22.5" customHeight="1" x14ac:dyDescent="0.25">
      <c r="A1" s="1"/>
      <c r="B1" s="15" t="s">
        <v>1</v>
      </c>
      <c r="C1" s="15"/>
      <c r="D1" s="15"/>
      <c r="I1" s="15" t="s">
        <v>0</v>
      </c>
      <c r="J1" s="15"/>
      <c r="K1" s="15"/>
    </row>
    <row r="2" spans="1:11" s="1" customFormat="1" ht="14.55" customHeight="1" x14ac:dyDescent="0.3">
      <c r="A2" s="4"/>
      <c r="B2" s="9" t="s">
        <v>6</v>
      </c>
      <c r="C2" s="11" t="s">
        <v>4</v>
      </c>
      <c r="D2" s="10" t="s">
        <v>7</v>
      </c>
      <c r="H2" s="2"/>
      <c r="I2" s="9" t="s">
        <v>11</v>
      </c>
      <c r="J2" s="10" t="s">
        <v>4</v>
      </c>
      <c r="K2" s="9" t="s">
        <v>13</v>
      </c>
    </row>
    <row r="3" spans="1:11" s="1" customFormat="1" x14ac:dyDescent="0.3">
      <c r="A3" s="4"/>
      <c r="B3" s="7">
        <v>45377</v>
      </c>
      <c r="C3" s="7" t="s">
        <v>3</v>
      </c>
      <c r="D3" s="8">
        <v>67</v>
      </c>
      <c r="E3"/>
      <c r="F3"/>
      <c r="G3"/>
      <c r="I3" s="6">
        <v>3</v>
      </c>
      <c r="J3" s="6" t="s">
        <v>3</v>
      </c>
      <c r="K3" s="12">
        <v>0.5234375</v>
      </c>
    </row>
    <row r="4" spans="1:11" s="1" customFormat="1" x14ac:dyDescent="0.3">
      <c r="A4" s="4"/>
      <c r="B4" s="7">
        <v>45380</v>
      </c>
      <c r="C4" s="7" t="s">
        <v>2</v>
      </c>
      <c r="D4" s="8">
        <v>16</v>
      </c>
      <c r="E4"/>
      <c r="F4"/>
      <c r="G4"/>
      <c r="I4" s="6">
        <v>3</v>
      </c>
      <c r="J4" s="6" t="s">
        <v>5</v>
      </c>
      <c r="K4" s="12">
        <v>0.1875</v>
      </c>
    </row>
    <row r="5" spans="1:11" s="1" customFormat="1" x14ac:dyDescent="0.3">
      <c r="A5" s="4"/>
      <c r="B5" s="7">
        <v>45380</v>
      </c>
      <c r="C5" s="7" t="s">
        <v>8</v>
      </c>
      <c r="D5" s="8">
        <v>21</v>
      </c>
      <c r="E5"/>
      <c r="F5"/>
      <c r="G5"/>
      <c r="I5" s="6">
        <v>3</v>
      </c>
      <c r="J5" s="6" t="s">
        <v>12</v>
      </c>
      <c r="K5" s="12">
        <v>0.2890625</v>
      </c>
    </row>
    <row r="6" spans="1:11" s="1" customFormat="1" x14ac:dyDescent="0.3">
      <c r="A6" s="4"/>
      <c r="B6" s="7">
        <v>45382</v>
      </c>
      <c r="C6" s="7" t="s">
        <v>5</v>
      </c>
      <c r="D6" s="8">
        <v>24</v>
      </c>
      <c r="E6"/>
      <c r="F6"/>
      <c r="G6"/>
      <c r="I6" s="6">
        <v>4</v>
      </c>
      <c r="J6" s="6" t="s">
        <v>9</v>
      </c>
      <c r="K6" s="12">
        <v>0.30456852791878175</v>
      </c>
    </row>
    <row r="7" spans="1:11" s="1" customFormat="1" x14ac:dyDescent="0.3">
      <c r="A7" s="4"/>
      <c r="B7" s="7">
        <v>45383</v>
      </c>
      <c r="C7" s="7" t="s">
        <v>5</v>
      </c>
      <c r="D7" s="8">
        <v>30</v>
      </c>
      <c r="E7"/>
      <c r="F7"/>
      <c r="G7"/>
      <c r="I7" s="6">
        <v>4</v>
      </c>
      <c r="J7" s="6" t="s">
        <v>10</v>
      </c>
      <c r="K7" s="12">
        <v>0.23604060913705585</v>
      </c>
    </row>
    <row r="8" spans="1:11" x14ac:dyDescent="0.3">
      <c r="B8" s="7">
        <v>45385</v>
      </c>
      <c r="C8" s="7" t="s">
        <v>2</v>
      </c>
      <c r="D8" s="8">
        <v>21</v>
      </c>
      <c r="I8" s="6">
        <v>4</v>
      </c>
      <c r="J8" s="6" t="s">
        <v>12</v>
      </c>
      <c r="K8" s="12">
        <v>0.45939086294416243</v>
      </c>
    </row>
    <row r="9" spans="1:11" x14ac:dyDescent="0.3">
      <c r="B9" s="7">
        <v>45392</v>
      </c>
      <c r="C9" s="7" t="s">
        <v>9</v>
      </c>
      <c r="D9" s="8">
        <v>39</v>
      </c>
      <c r="I9" s="6">
        <v>5</v>
      </c>
      <c r="J9" s="6" t="s">
        <v>3</v>
      </c>
      <c r="K9" s="12">
        <v>0.6376811594202898</v>
      </c>
    </row>
    <row r="10" spans="1:11" x14ac:dyDescent="0.3">
      <c r="B10" s="7">
        <v>45401</v>
      </c>
      <c r="C10" s="7" t="s">
        <v>9</v>
      </c>
      <c r="D10" s="8">
        <v>81</v>
      </c>
      <c r="I10" s="6">
        <v>5</v>
      </c>
      <c r="J10" s="6" t="s">
        <v>2</v>
      </c>
      <c r="K10" s="12">
        <v>0.32463768115942027</v>
      </c>
    </row>
    <row r="11" spans="1:11" x14ac:dyDescent="0.3">
      <c r="B11" s="7">
        <v>45409</v>
      </c>
      <c r="C11" s="7" t="s">
        <v>8</v>
      </c>
      <c r="D11" s="8">
        <v>81</v>
      </c>
      <c r="H11" s="3"/>
      <c r="I11" s="6">
        <v>5</v>
      </c>
      <c r="J11" s="6" t="s">
        <v>12</v>
      </c>
      <c r="K11" s="12">
        <v>3.7681159420289857E-2</v>
      </c>
    </row>
    <row r="12" spans="1:11" x14ac:dyDescent="0.3">
      <c r="B12" s="7">
        <v>45409</v>
      </c>
      <c r="C12" s="7" t="s">
        <v>10</v>
      </c>
      <c r="D12" s="8">
        <v>93</v>
      </c>
      <c r="H12" s="1"/>
    </row>
    <row r="13" spans="1:11" x14ac:dyDescent="0.3">
      <c r="B13" s="7">
        <v>45410</v>
      </c>
      <c r="C13" s="7" t="s">
        <v>2</v>
      </c>
      <c r="D13" s="8">
        <v>49</v>
      </c>
      <c r="H13" s="1"/>
    </row>
    <row r="14" spans="1:11" x14ac:dyDescent="0.3">
      <c r="B14" s="7">
        <v>45414</v>
      </c>
      <c r="C14" s="7" t="s">
        <v>2</v>
      </c>
      <c r="D14" s="8">
        <v>15</v>
      </c>
      <c r="H14" s="1"/>
    </row>
    <row r="15" spans="1:11" x14ac:dyDescent="0.3">
      <c r="B15" s="7">
        <v>45417</v>
      </c>
      <c r="C15" s="7" t="s">
        <v>10</v>
      </c>
      <c r="D15" s="8">
        <v>13</v>
      </c>
      <c r="H15" s="1"/>
    </row>
    <row r="16" spans="1:11" x14ac:dyDescent="0.3">
      <c r="B16" s="7">
        <v>45421</v>
      </c>
      <c r="C16" s="7" t="s">
        <v>3</v>
      </c>
      <c r="D16" s="8">
        <v>98</v>
      </c>
      <c r="H16" s="1"/>
    </row>
    <row r="17" spans="2:20" x14ac:dyDescent="0.3">
      <c r="B17" s="7">
        <v>45422</v>
      </c>
      <c r="C17" s="7" t="s">
        <v>2</v>
      </c>
      <c r="D17" s="8">
        <v>51</v>
      </c>
      <c r="H17" s="3"/>
    </row>
    <row r="18" spans="2:20" x14ac:dyDescent="0.3">
      <c r="B18" s="7">
        <v>45422</v>
      </c>
      <c r="C18" s="7" t="s">
        <v>3</v>
      </c>
      <c r="D18" s="8">
        <v>66</v>
      </c>
      <c r="H18" s="3"/>
    </row>
    <row r="19" spans="2:20" x14ac:dyDescent="0.3">
      <c r="B19" s="7">
        <v>45431</v>
      </c>
      <c r="C19" s="7" t="s">
        <v>2</v>
      </c>
      <c r="D19" s="8">
        <v>46</v>
      </c>
      <c r="H19" s="3"/>
      <c r="I19" t="s">
        <v>16</v>
      </c>
    </row>
    <row r="20" spans="2:20" x14ac:dyDescent="0.3">
      <c r="B20" s="7">
        <v>45431</v>
      </c>
      <c r="C20" s="7" t="s">
        <v>3</v>
      </c>
      <c r="D20" s="8">
        <v>56</v>
      </c>
      <c r="H20" s="3"/>
    </row>
    <row r="21" spans="2:20" x14ac:dyDescent="0.3">
      <c r="H21" s="3"/>
      <c r="L21" t="s">
        <v>20</v>
      </c>
    </row>
    <row r="22" spans="2:20" x14ac:dyDescent="0.3">
      <c r="H22" s="3"/>
      <c r="K22" t="s">
        <v>11</v>
      </c>
      <c r="L22">
        <v>5</v>
      </c>
    </row>
    <row r="23" spans="2:20" x14ac:dyDescent="0.3">
      <c r="H23" s="3"/>
      <c r="J23" t="s">
        <v>17</v>
      </c>
    </row>
    <row r="24" spans="2:20" x14ac:dyDescent="0.3">
      <c r="F24" s="9" t="str" cm="1">
        <f t="array" ref="F24:H33">_xlfn.REDUCE(
I2:K2,_xlfn.UNIQUE(MONTH(B3:B20)),
_xlfn.LAMBDA(_xlpm.a,_xlpm.v,
           _xlfn.VSTACK(_xlpm.a,_xlfn.LET(_xlpm.b,B3:B20,_xlpm.c,C3:C20,_xlpm.d,--(_xlpm.v&amp;-2024),
                        _xlpm.i,_xlfn.UNIQUE(_xlpm.c),
                        _xlpm.w,SUMIFS(D3:D20,_xlpm.c,_xlpm.i,_xlpm.b,"&gt;="&amp;_xlpm.d,_xlpm.b,"&lt;"&amp;EDATE(_xlpm.d,1)),
                        _xlpm.r,_xlfn.IFNA(_xlfn._xlws.SORT(_xlfn.HSTACK(_xlpm.v,_xlpm.i,_xlpm.w/SUM(_xlpm.w)),3,-1),_xlpm.v),
                        _xlfn.VSTACK(_xlfn.TAKE(_xlpm.r,2),_xlfn.HSTACK(_xlpm.v,"Other",SUM(_xlfn.DROP(_xlpm.r,2,1))))
                        )
                 )
      )
)</f>
        <v>Month</v>
      </c>
      <c r="G24" s="10" t="str">
        <v>Product</v>
      </c>
      <c r="H24" s="9" t="str">
        <v>% of Month sales</v>
      </c>
      <c r="J24" t="s">
        <v>4</v>
      </c>
      <c r="K24" t="s">
        <v>19</v>
      </c>
      <c r="L24" t="s">
        <v>18</v>
      </c>
      <c r="N24" t="s">
        <v>21</v>
      </c>
    </row>
    <row r="25" spans="2:20" x14ac:dyDescent="0.3">
      <c r="F25" s="6">
        <v>3</v>
      </c>
      <c r="G25" s="6" t="str">
        <v>B</v>
      </c>
      <c r="H25" s="12">
        <v>0.5234375</v>
      </c>
      <c r="J25" t="str" cm="1">
        <f t="array" ref="J25:J30">_xlfn._xlws.SORT(_xlfn.UNIQUE(C3:C20))</f>
        <v>A</v>
      </c>
      <c r="K25">
        <f>--(L22&amp;-2024)</f>
        <v>45413</v>
      </c>
      <c r="L25" cm="1">
        <f t="array" ref="L25:L30">SUMIFS(D3:D20,C3:C20,_xlfn.ANCHORARRAY(J25),B3:B20,"&gt;="&amp;K25,B3:B20,"&lt;"&amp;EDATE(K25,1))</f>
        <v>112</v>
      </c>
      <c r="N25" cm="1">
        <f t="array" ref="N25:P30">_xlfn.IFNA(_xlfn._xlws.SORT(_xlfn.HSTACK($L$22,_xlfn.ANCHORARRAY($J$25),_xlfn.ANCHORARRAY($L$25)/SUM(_xlfn.ANCHORARRAY($L$25))),3,-1),$L$22)</f>
        <v>5</v>
      </c>
      <c r="O25" t="str">
        <v>B</v>
      </c>
      <c r="P25">
        <v>0.6376811594202898</v>
      </c>
      <c r="R25" cm="1">
        <f t="array" ref="R25:T27">_xlfn.VSTACK(_xlfn.TAKE(_xlfn.ANCHORARRAY(N25),2),_xlfn.HSTACK(L22,"Other",SUM(_xlfn.DROP(_xlfn.ANCHORARRAY(N25),2,1))))</f>
        <v>5</v>
      </c>
      <c r="S25" t="str">
        <v>B</v>
      </c>
      <c r="T25">
        <v>0.6376811594202898</v>
      </c>
    </row>
    <row r="26" spans="2:20" x14ac:dyDescent="0.3">
      <c r="F26" s="6">
        <v>3</v>
      </c>
      <c r="G26" s="6" t="str">
        <v>C</v>
      </c>
      <c r="H26" s="12">
        <v>0.1875</v>
      </c>
      <c r="J26" t="str">
        <v>B</v>
      </c>
      <c r="L26">
        <v>220</v>
      </c>
      <c r="N26">
        <v>5</v>
      </c>
      <c r="O26" t="str">
        <v>A</v>
      </c>
      <c r="P26">
        <v>0.32463768115942027</v>
      </c>
      <c r="R26">
        <v>5</v>
      </c>
      <c r="S26" t="str">
        <v>A</v>
      </c>
      <c r="T26">
        <v>0.32463768115942027</v>
      </c>
    </row>
    <row r="27" spans="2:20" x14ac:dyDescent="0.3">
      <c r="F27" s="6">
        <v>3</v>
      </c>
      <c r="G27" s="6" t="str">
        <v>Other</v>
      </c>
      <c r="H27" s="12">
        <v>0.2890625</v>
      </c>
      <c r="J27" t="str">
        <v>C</v>
      </c>
      <c r="L27">
        <v>0</v>
      </c>
      <c r="N27">
        <v>5</v>
      </c>
      <c r="O27" t="str">
        <v>F</v>
      </c>
      <c r="P27">
        <v>3.7681159420289857E-2</v>
      </c>
      <c r="R27">
        <v>5</v>
      </c>
      <c r="S27" t="str">
        <v>Other</v>
      </c>
      <c r="T27">
        <v>3.7681159420289857E-2</v>
      </c>
    </row>
    <row r="28" spans="2:20" x14ac:dyDescent="0.3">
      <c r="F28" s="6">
        <v>4</v>
      </c>
      <c r="G28" s="6" t="str">
        <v>E</v>
      </c>
      <c r="H28" s="12">
        <v>0.30456852791878175</v>
      </c>
      <c r="J28" t="str">
        <v>D</v>
      </c>
      <c r="L28">
        <v>0</v>
      </c>
      <c r="N28">
        <v>5</v>
      </c>
      <c r="O28" t="str">
        <v>C</v>
      </c>
      <c r="P28">
        <v>0</v>
      </c>
    </row>
    <row r="29" spans="2:20" x14ac:dyDescent="0.3">
      <c r="F29" s="6">
        <v>4</v>
      </c>
      <c r="G29" s="6" t="str">
        <v>F</v>
      </c>
      <c r="H29" s="12">
        <v>0.23604060913705585</v>
      </c>
      <c r="J29" t="str">
        <v>E</v>
      </c>
      <c r="L29">
        <v>0</v>
      </c>
      <c r="N29">
        <v>5</v>
      </c>
      <c r="O29" t="str">
        <v>D</v>
      </c>
      <c r="P29">
        <v>0</v>
      </c>
    </row>
    <row r="30" spans="2:20" x14ac:dyDescent="0.3">
      <c r="F30" s="6">
        <v>4</v>
      </c>
      <c r="G30" s="6" t="str">
        <v>Other</v>
      </c>
      <c r="H30" s="12">
        <v>0.45939086294416243</v>
      </c>
      <c r="J30" t="str">
        <v>F</v>
      </c>
      <c r="L30">
        <v>13</v>
      </c>
      <c r="N30">
        <v>5</v>
      </c>
      <c r="O30" t="str">
        <v>E</v>
      </c>
      <c r="P30">
        <v>0</v>
      </c>
    </row>
    <row r="31" spans="2:20" x14ac:dyDescent="0.3">
      <c r="F31" s="6">
        <v>5</v>
      </c>
      <c r="G31" s="6" t="str">
        <v>B</v>
      </c>
      <c r="H31" s="12">
        <v>0.6376811594202898</v>
      </c>
    </row>
    <row r="32" spans="2:20" x14ac:dyDescent="0.3">
      <c r="F32" s="6">
        <v>5</v>
      </c>
      <c r="G32" s="6" t="str">
        <v>A</v>
      </c>
      <c r="H32" s="12">
        <v>0.32463768115942027</v>
      </c>
    </row>
    <row r="33" spans="6:8" x14ac:dyDescent="0.3">
      <c r="F33" s="6">
        <v>5</v>
      </c>
      <c r="G33" s="6" t="str">
        <v>Other</v>
      </c>
      <c r="H33" s="12">
        <v>3.7681159420289857E-2</v>
      </c>
    </row>
  </sheetData>
  <mergeCells count="2">
    <mergeCell ref="B1:D1"/>
    <mergeCell ref="I1:K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338-1E98-4147-B292-6BFE9CC7642E}">
  <dimension ref="A1:N33"/>
  <sheetViews>
    <sheetView tabSelected="1" topLeftCell="B21" workbookViewId="0">
      <selection activeCell="I38" sqref="I38"/>
    </sheetView>
  </sheetViews>
  <sheetFormatPr defaultRowHeight="14.4" x14ac:dyDescent="0.3"/>
  <cols>
    <col min="1" max="1" width="3" style="4" customWidth="1"/>
    <col min="2" max="2" width="13.5546875" bestFit="1" customWidth="1"/>
    <col min="3" max="3" width="9.77734375" customWidth="1"/>
    <col min="4" max="4" width="10.77734375" customWidth="1"/>
    <col min="5" max="5" width="6.21875" customWidth="1"/>
    <col min="6" max="6" width="15.77734375" customWidth="1"/>
    <col min="7" max="7" width="6.5546875" bestFit="1" customWidth="1"/>
    <col min="8" max="8" width="3" bestFit="1" customWidth="1"/>
    <col min="9" max="9" width="11.5546875" customWidth="1"/>
    <col min="10" max="10" width="16" bestFit="1" customWidth="1"/>
    <col min="11" max="11" width="13.5546875" bestFit="1" customWidth="1"/>
  </cols>
  <sheetData>
    <row r="1" spans="1:14" s="5" customFormat="1" ht="22.5" customHeight="1" x14ac:dyDescent="0.25">
      <c r="A1" s="1"/>
      <c r="B1" s="15" t="s">
        <v>1</v>
      </c>
      <c r="C1" s="15"/>
      <c r="D1" s="15"/>
      <c r="I1" s="15" t="s">
        <v>0</v>
      </c>
      <c r="J1" s="15"/>
      <c r="K1" s="15"/>
      <c r="N1" s="16" t="s">
        <v>15</v>
      </c>
    </row>
    <row r="2" spans="1:14" s="1" customFormat="1" ht="14.55" customHeight="1" x14ac:dyDescent="0.3">
      <c r="A2" s="4"/>
      <c r="B2" s="9" t="s">
        <v>6</v>
      </c>
      <c r="C2" s="11" t="s">
        <v>4</v>
      </c>
      <c r="D2" s="10" t="s">
        <v>7</v>
      </c>
      <c r="H2" s="2"/>
      <c r="I2" s="9" t="s">
        <v>11</v>
      </c>
      <c r="J2" s="10" t="s">
        <v>4</v>
      </c>
      <c r="K2" s="9" t="s">
        <v>13</v>
      </c>
    </row>
    <row r="3" spans="1:14" s="1" customFormat="1" x14ac:dyDescent="0.3">
      <c r="A3" s="4"/>
      <c r="B3" s="7">
        <v>45377</v>
      </c>
      <c r="C3" s="7" t="s">
        <v>3</v>
      </c>
      <c r="D3" s="8">
        <v>67</v>
      </c>
      <c r="E3"/>
      <c r="F3" cm="1">
        <f t="array" ref="F3:F20">MONTH(B3:B20)</f>
        <v>3</v>
      </c>
      <c r="G3"/>
      <c r="I3" s="6">
        <v>3</v>
      </c>
      <c r="J3" s="6" t="s">
        <v>3</v>
      </c>
      <c r="K3" s="12">
        <v>0.5234375</v>
      </c>
    </row>
    <row r="4" spans="1:14" s="1" customFormat="1" x14ac:dyDescent="0.3">
      <c r="A4" s="4"/>
      <c r="B4" s="7">
        <v>45380</v>
      </c>
      <c r="C4" s="7" t="s">
        <v>2</v>
      </c>
      <c r="D4" s="8">
        <v>16</v>
      </c>
      <c r="E4"/>
      <c r="F4">
        <v>3</v>
      </c>
      <c r="G4"/>
      <c r="I4" s="6">
        <v>3</v>
      </c>
      <c r="J4" s="6" t="s">
        <v>5</v>
      </c>
      <c r="K4" s="12">
        <v>0.1875</v>
      </c>
    </row>
    <row r="5" spans="1:14" s="1" customFormat="1" x14ac:dyDescent="0.3">
      <c r="A5" s="4"/>
      <c r="B5" s="7">
        <v>45380</v>
      </c>
      <c r="C5" s="7" t="s">
        <v>8</v>
      </c>
      <c r="D5" s="8">
        <v>21</v>
      </c>
      <c r="E5"/>
      <c r="F5">
        <v>3</v>
      </c>
      <c r="G5"/>
      <c r="I5" s="6">
        <v>3</v>
      </c>
      <c r="J5" s="6" t="s">
        <v>12</v>
      </c>
      <c r="K5" s="12">
        <v>0.2890625</v>
      </c>
    </row>
    <row r="6" spans="1:14" s="1" customFormat="1" x14ac:dyDescent="0.3">
      <c r="A6" s="4"/>
      <c r="B6" s="7">
        <v>45382</v>
      </c>
      <c r="C6" s="7" t="s">
        <v>5</v>
      </c>
      <c r="D6" s="8">
        <v>24</v>
      </c>
      <c r="E6"/>
      <c r="F6">
        <v>3</v>
      </c>
      <c r="G6"/>
      <c r="I6" s="6">
        <v>4</v>
      </c>
      <c r="J6" s="6" t="s">
        <v>9</v>
      </c>
      <c r="K6" s="12">
        <v>0.30456852791878175</v>
      </c>
    </row>
    <row r="7" spans="1:14" s="1" customFormat="1" x14ac:dyDescent="0.3">
      <c r="A7" s="4"/>
      <c r="B7" s="7">
        <v>45383</v>
      </c>
      <c r="C7" s="7" t="s">
        <v>5</v>
      </c>
      <c r="D7" s="8">
        <v>30</v>
      </c>
      <c r="E7"/>
      <c r="F7">
        <v>4</v>
      </c>
      <c r="G7"/>
      <c r="I7" s="6">
        <v>4</v>
      </c>
      <c r="J7" s="6" t="s">
        <v>10</v>
      </c>
      <c r="K7" s="12">
        <v>0.23604060913705585</v>
      </c>
    </row>
    <row r="8" spans="1:14" x14ac:dyDescent="0.3">
      <c r="B8" s="7">
        <v>45385</v>
      </c>
      <c r="C8" s="7" t="s">
        <v>2</v>
      </c>
      <c r="D8" s="8">
        <v>21</v>
      </c>
      <c r="F8">
        <v>4</v>
      </c>
      <c r="I8" s="6">
        <v>4</v>
      </c>
      <c r="J8" s="6" t="s">
        <v>12</v>
      </c>
      <c r="K8" s="12">
        <v>0.45939086294416243</v>
      </c>
    </row>
    <row r="9" spans="1:14" x14ac:dyDescent="0.3">
      <c r="B9" s="7">
        <v>45392</v>
      </c>
      <c r="C9" s="7" t="s">
        <v>9</v>
      </c>
      <c r="D9" s="8">
        <v>39</v>
      </c>
      <c r="F9">
        <v>4</v>
      </c>
      <c r="I9" s="6">
        <v>5</v>
      </c>
      <c r="J9" s="6" t="s">
        <v>3</v>
      </c>
      <c r="K9" s="12">
        <v>0.6376811594202898</v>
      </c>
    </row>
    <row r="10" spans="1:14" x14ac:dyDescent="0.3">
      <c r="B10" s="7">
        <v>45401</v>
      </c>
      <c r="C10" s="7" t="s">
        <v>9</v>
      </c>
      <c r="D10" s="8">
        <v>81</v>
      </c>
      <c r="F10">
        <v>4</v>
      </c>
      <c r="I10" s="6">
        <v>5</v>
      </c>
      <c r="J10" s="6" t="s">
        <v>2</v>
      </c>
      <c r="K10" s="12">
        <v>0.32463768115942027</v>
      </c>
    </row>
    <row r="11" spans="1:14" x14ac:dyDescent="0.3">
      <c r="B11" s="7">
        <v>45409</v>
      </c>
      <c r="C11" s="7" t="s">
        <v>8</v>
      </c>
      <c r="D11" s="8">
        <v>81</v>
      </c>
      <c r="F11">
        <v>4</v>
      </c>
      <c r="H11" s="3"/>
      <c r="I11" s="6">
        <v>5</v>
      </c>
      <c r="J11" s="6" t="s">
        <v>12</v>
      </c>
      <c r="K11" s="12">
        <v>3.7681159420289857E-2</v>
      </c>
    </row>
    <row r="12" spans="1:14" x14ac:dyDescent="0.3">
      <c r="B12" s="7">
        <v>45409</v>
      </c>
      <c r="C12" s="7" t="s">
        <v>10</v>
      </c>
      <c r="D12" s="8">
        <v>93</v>
      </c>
      <c r="F12">
        <v>4</v>
      </c>
      <c r="H12" s="1"/>
    </row>
    <row r="13" spans="1:14" x14ac:dyDescent="0.3">
      <c r="B13" s="7">
        <v>45410</v>
      </c>
      <c r="C13" s="7" t="s">
        <v>2</v>
      </c>
      <c r="D13" s="8">
        <v>49</v>
      </c>
      <c r="F13">
        <v>4</v>
      </c>
      <c r="H13" s="1"/>
    </row>
    <row r="14" spans="1:14" x14ac:dyDescent="0.3">
      <c r="B14" s="7">
        <v>45414</v>
      </c>
      <c r="C14" s="7" t="s">
        <v>2</v>
      </c>
      <c r="D14" s="8">
        <v>15</v>
      </c>
      <c r="F14">
        <v>5</v>
      </c>
      <c r="H14" s="1"/>
    </row>
    <row r="15" spans="1:14" x14ac:dyDescent="0.3">
      <c r="B15" s="7">
        <v>45417</v>
      </c>
      <c r="C15" s="7" t="s">
        <v>10</v>
      </c>
      <c r="D15" s="8">
        <v>13</v>
      </c>
      <c r="F15">
        <v>5</v>
      </c>
      <c r="H15" s="1"/>
    </row>
    <row r="16" spans="1:14" x14ac:dyDescent="0.3">
      <c r="B16" s="7">
        <v>45421</v>
      </c>
      <c r="C16" s="7" t="s">
        <v>3</v>
      </c>
      <c r="D16" s="8">
        <v>98</v>
      </c>
      <c r="F16">
        <v>5</v>
      </c>
      <c r="H16" s="1"/>
    </row>
    <row r="17" spans="2:13" x14ac:dyDescent="0.3">
      <c r="B17" s="7">
        <v>45422</v>
      </c>
      <c r="C17" s="7" t="s">
        <v>2</v>
      </c>
      <c r="D17" s="8">
        <v>51</v>
      </c>
      <c r="F17">
        <v>5</v>
      </c>
      <c r="H17" s="3"/>
    </row>
    <row r="18" spans="2:13" x14ac:dyDescent="0.3">
      <c r="B18" s="7">
        <v>45422</v>
      </c>
      <c r="C18" s="7" t="s">
        <v>3</v>
      </c>
      <c r="D18" s="8">
        <v>66</v>
      </c>
      <c r="F18">
        <v>5</v>
      </c>
      <c r="H18" s="3"/>
    </row>
    <row r="19" spans="2:13" x14ac:dyDescent="0.3">
      <c r="B19" s="7">
        <v>45431</v>
      </c>
      <c r="C19" s="7" t="s">
        <v>2</v>
      </c>
      <c r="D19" s="8">
        <v>46</v>
      </c>
      <c r="F19">
        <v>5</v>
      </c>
      <c r="H19" s="3"/>
    </row>
    <row r="20" spans="2:13" x14ac:dyDescent="0.3">
      <c r="B20" s="7">
        <v>45431</v>
      </c>
      <c r="C20" s="7" t="s">
        <v>3</v>
      </c>
      <c r="D20" s="8">
        <v>56</v>
      </c>
      <c r="F20">
        <v>5</v>
      </c>
      <c r="H20" s="3"/>
    </row>
    <row r="21" spans="2:13" x14ac:dyDescent="0.3">
      <c r="G21" t="s">
        <v>11</v>
      </c>
      <c r="H21" s="18">
        <v>3</v>
      </c>
    </row>
    <row r="22" spans="2:13" x14ac:dyDescent="0.3">
      <c r="H22" s="3"/>
    </row>
    <row r="23" spans="2:13" x14ac:dyDescent="0.3">
      <c r="G23" t="s">
        <v>22</v>
      </c>
      <c r="H23" s="3"/>
      <c r="I23" t="s">
        <v>23</v>
      </c>
      <c r="L23" t="s">
        <v>24</v>
      </c>
    </row>
    <row r="24" spans="2:13" x14ac:dyDescent="0.3">
      <c r="C24" t="str" cm="1">
        <f t="array" ref="C24:E33">_xlfn.LET(
    _xlpm.m, MONTH(B3:B20),
    _xlpm.p, C3:C20,
    _xlpm.q, D3:D20,
    _xlfn.REDUCE(
        I2:K2,
        _xlfn.UNIQUE(_xlpm.m),
        _xlfn.LAMBDA(_xlpm.a,_xlpm.i,
            _xlfn.LET(
                _xlpm.g, _xlfn.GROUPBY(_xlpm.p, _xlpm.q, _xleta.SUM, , 0, -2, _xlpm.m = _xlpm.i),
                _xlpm.h, _xlfn.TAKE(_xlpm.g, 2),
                _xlpm.k, IFERROR(_xlpm.h / SUM(_xlpm.g), _xlpm.h),
                _xlfn.VSTACK(
                    _xlpm.a,
                    _xlfn.IFNA(_xlfn.HSTACK(_xlpm.i, _xlfn.VSTACK(_xlpm.k, _xlfn.HSTACK("Other", 1 - SUM(_xlpm.k)))), _xlpm.i)
                )
            )
        )
    )
)</f>
        <v>Month</v>
      </c>
      <c r="D24" t="str">
        <v>Product</v>
      </c>
      <c r="E24" t="str">
        <v>% of Month sales</v>
      </c>
      <c r="G24" s="17" t="str" cm="1">
        <f t="array" ref="G24:H27">_xlfn.GROUPBY(C3:C20,D3:D20, _xleta.SUM, , 0, -2,_xlfn.ANCHORARRAY(F3)=H21)</f>
        <v>B</v>
      </c>
      <c r="H24">
        <v>67</v>
      </c>
      <c r="I24" t="str" cm="1">
        <f t="array" ref="I24:J25">_xlfn.TAKE(_g,2)</f>
        <v>B</v>
      </c>
      <c r="J24">
        <v>67</v>
      </c>
      <c r="L24" t="str" cm="1">
        <f t="array" ref="L24:M25">IFERROR(_h/SUM(_g),_h)</f>
        <v>B</v>
      </c>
      <c r="M24">
        <v>0.5234375</v>
      </c>
    </row>
    <row r="25" spans="2:13" x14ac:dyDescent="0.3">
      <c r="C25">
        <v>3</v>
      </c>
      <c r="D25" t="str">
        <v>B</v>
      </c>
      <c r="E25">
        <v>0.5234375</v>
      </c>
      <c r="G25" t="str">
        <v>C</v>
      </c>
      <c r="H25">
        <v>24</v>
      </c>
      <c r="I25" t="str">
        <v>C</v>
      </c>
      <c r="J25">
        <v>24</v>
      </c>
      <c r="L25" t="str">
        <v>C</v>
      </c>
      <c r="M25">
        <v>0.1875</v>
      </c>
    </row>
    <row r="26" spans="2:13" x14ac:dyDescent="0.3">
      <c r="C26">
        <v>3</v>
      </c>
      <c r="D26" t="str">
        <v>C</v>
      </c>
      <c r="E26">
        <v>0.1875</v>
      </c>
      <c r="G26" t="str">
        <v>D</v>
      </c>
      <c r="H26">
        <v>21</v>
      </c>
    </row>
    <row r="27" spans="2:13" x14ac:dyDescent="0.3">
      <c r="C27">
        <v>3</v>
      </c>
      <c r="D27" t="str">
        <v>Other</v>
      </c>
      <c r="E27">
        <v>0.2890625</v>
      </c>
      <c r="G27" t="str">
        <v>A</v>
      </c>
      <c r="H27">
        <v>16</v>
      </c>
      <c r="L27" t="str" cm="1">
        <f t="array" ref="L27:M27">_xlfn.HSTACK("Other",1-SUM(_xlfn.ANCHORARRAY(_k)))</f>
        <v>Other</v>
      </c>
      <c r="M27">
        <v>0.2890625</v>
      </c>
    </row>
    <row r="28" spans="2:13" x14ac:dyDescent="0.3">
      <c r="C28">
        <v>4</v>
      </c>
      <c r="D28" t="str">
        <v>E</v>
      </c>
      <c r="E28">
        <v>0.30456852791878175</v>
      </c>
    </row>
    <row r="29" spans="2:13" x14ac:dyDescent="0.3">
      <c r="C29">
        <v>4</v>
      </c>
      <c r="D29" t="str">
        <v>F</v>
      </c>
      <c r="E29">
        <v>0.23604060913705585</v>
      </c>
    </row>
    <row r="30" spans="2:13" x14ac:dyDescent="0.3">
      <c r="C30">
        <v>4</v>
      </c>
      <c r="D30" t="str">
        <v>Other</v>
      </c>
      <c r="E30">
        <v>0.45939086294416243</v>
      </c>
    </row>
    <row r="31" spans="2:13" x14ac:dyDescent="0.3">
      <c r="C31">
        <v>5</v>
      </c>
      <c r="D31" t="str">
        <v>B</v>
      </c>
      <c r="E31">
        <v>0.6376811594202898</v>
      </c>
    </row>
    <row r="32" spans="2:13" x14ac:dyDescent="0.3">
      <c r="C32">
        <v>5</v>
      </c>
      <c r="D32" t="str">
        <v>A</v>
      </c>
      <c r="E32">
        <v>0.32463768115942027</v>
      </c>
    </row>
    <row r="33" spans="3:5" x14ac:dyDescent="0.3">
      <c r="C33">
        <v>5</v>
      </c>
      <c r="D33" t="str">
        <v>Other</v>
      </c>
      <c r="E33">
        <v>3.7681159420289934E-2</v>
      </c>
    </row>
  </sheetData>
  <mergeCells count="2">
    <mergeCell ref="B1:D1"/>
    <mergeCell ref="I1:K1"/>
  </mergeCells>
  <hyperlinks>
    <hyperlink ref="N1" r:id="rId1" xr:uid="{8D3C26B6-3E79-46E2-B775-660E5AAB19F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Original</vt:lpstr>
      <vt:lpstr>EDA</vt:lpstr>
      <vt:lpstr>Alt1</vt:lpstr>
      <vt:lpstr>Alt2</vt:lpstr>
      <vt:lpstr>_g</vt:lpstr>
      <vt:lpstr>_h</vt:lpstr>
      <vt:lpstr>_k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2024-08-14T02:07:00Z</dcterms:modified>
</cp:coreProperties>
</file>